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Лист1" sheetId="3" r:id="rId1"/>
    <sheet name="Лист2" sheetId="4" r:id="rId2"/>
  </sheets>
  <calcPr calcId="162913"/>
</workbook>
</file>

<file path=xl/calcChain.xml><?xml version="1.0" encoding="utf-8"?>
<calcChain xmlns="http://schemas.openxmlformats.org/spreadsheetml/2006/main">
  <c r="B9" i="3" l="1"/>
  <c r="N9" i="3" l="1"/>
  <c r="J9" i="3"/>
  <c r="F9" i="3"/>
  <c r="G7" i="3" l="1"/>
  <c r="O10" i="3" l="1"/>
  <c r="K10" i="3"/>
  <c r="G10" i="3"/>
  <c r="C10" i="3"/>
  <c r="B16" i="3" l="1"/>
  <c r="N16" i="3" l="1"/>
  <c r="N21" i="3" l="1"/>
  <c r="N23" i="3" l="1"/>
  <c r="O24" i="3" s="1"/>
  <c r="N14" i="3"/>
  <c r="N28" i="3" s="1"/>
  <c r="N30" i="3" s="1"/>
  <c r="F16" i="3" l="1"/>
  <c r="J16" i="3"/>
  <c r="O7" i="3" l="1"/>
  <c r="K7" i="3"/>
  <c r="C7" i="3"/>
  <c r="J14" i="3" l="1"/>
  <c r="F14" i="3"/>
  <c r="G14" i="3" s="1"/>
  <c r="G17" i="3" s="1"/>
  <c r="B14" i="3"/>
  <c r="O28" i="3" l="1"/>
  <c r="O31" i="3" s="1"/>
  <c r="O14" i="3"/>
  <c r="O17" i="3" s="1"/>
  <c r="J28" i="3"/>
  <c r="K28" i="3" s="1"/>
  <c r="K31" i="3" s="1"/>
  <c r="K14" i="3"/>
  <c r="K17" i="3" s="1"/>
  <c r="C14" i="3"/>
  <c r="C17" i="3" s="1"/>
  <c r="B28" i="3"/>
  <c r="C28" i="3" s="1"/>
  <c r="C31" i="3" s="1"/>
  <c r="J23" i="3"/>
  <c r="K24" i="3" s="1"/>
  <c r="F23" i="3"/>
  <c r="G24" i="3" s="1"/>
  <c r="B23" i="3"/>
  <c r="C24" i="3" s="1"/>
  <c r="B21" i="3" l="1"/>
  <c r="C21" i="3" s="1"/>
  <c r="O21" i="3" l="1"/>
  <c r="J21" i="3"/>
  <c r="K21" i="3" s="1"/>
  <c r="F21" i="3"/>
  <c r="G21" i="3" s="1"/>
  <c r="J30" i="3"/>
  <c r="F28" i="3"/>
  <c r="B30" i="3"/>
  <c r="F30" i="3" l="1"/>
  <c r="G28" i="3"/>
  <c r="G31" i="3" s="1"/>
  <c r="O29" i="3"/>
  <c r="K29" i="3"/>
  <c r="G29" i="3"/>
  <c r="C29" i="3"/>
  <c r="O22" i="3"/>
  <c r="K22" i="3"/>
  <c r="G22" i="3"/>
  <c r="C22" i="3"/>
  <c r="O15" i="3"/>
  <c r="K15" i="3"/>
  <c r="G15" i="3"/>
  <c r="C15" i="3"/>
  <c r="O8" i="3"/>
  <c r="K8" i="3"/>
  <c r="G8" i="3"/>
  <c r="C8" i="3"/>
</calcChain>
</file>

<file path=xl/sharedStrings.xml><?xml version="1.0" encoding="utf-8"?>
<sst xmlns="http://schemas.openxmlformats.org/spreadsheetml/2006/main" count="119" uniqueCount="20">
  <si>
    <t>1 предмет</t>
  </si>
  <si>
    <t>2 предмета</t>
  </si>
  <si>
    <t>3 предмета</t>
  </si>
  <si>
    <t>4 предмета</t>
  </si>
  <si>
    <t>Со скидкой</t>
  </si>
  <si>
    <t>Без скидки</t>
  </si>
  <si>
    <t>1 занятие</t>
  </si>
  <si>
    <t>32 занятия</t>
  </si>
  <si>
    <t>В месяц</t>
  </si>
  <si>
    <t>64 занятия</t>
  </si>
  <si>
    <t>128 занятий</t>
  </si>
  <si>
    <t>96 занятий</t>
  </si>
  <si>
    <t>Первый платеж</t>
  </si>
  <si>
    <t>ПОДГОТОВКА К ЕГЭ/ОГЭ (2020/2021 учебный год)</t>
  </si>
  <si>
    <t xml:space="preserve">Ежемесячная оплата ( оплата за 1 и 8 месяц ) </t>
  </si>
  <si>
    <t>Оплата за весь период -10%</t>
  </si>
  <si>
    <t>Льготные категории семей + оплата за весь период</t>
  </si>
  <si>
    <t xml:space="preserve">Льготные семьи (многодетные, малообеспеченные, неполные) (оплата за 1 и 8 месяц) </t>
  </si>
  <si>
    <t>Стандартная цена - 8 000 руб</t>
  </si>
  <si>
    <t>Цены действительны до 31 октября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</si>
</sst>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44" fontId="0" fillId="0" borderId="1" xfId="1" applyFont="1" applyBorder="1"/>
    <xf numFmtId="44" fontId="0" fillId="0" borderId="0" xfId="1" applyFont="1"/>
    <xf numFmtId="0" fontId="2" fillId="0" borderId="0" xfId="0" applyFont="1" applyBorder="1"/>
    <xf numFmtId="44" fontId="2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7" fillId="0" borderId="1" xfId="1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7" fillId="0" borderId="0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Border="1"/>
    <xf numFmtId="44" fontId="1" fillId="0" borderId="0" xfId="1" applyFont="1" applyBorder="1"/>
    <xf numFmtId="0" fontId="7" fillId="0" borderId="0" xfId="0" applyFont="1" applyBorder="1" applyAlignment="1">
      <alignment horizontal="left"/>
    </xf>
    <xf numFmtId="44" fontId="2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2" fillId="0" borderId="2" xfId="1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tabSelected="1" zoomScale="86" zoomScaleNormal="86" workbookViewId="0">
      <selection activeCell="I15" sqref="I15"/>
    </sheetView>
  </sheetViews>
  <sheetFormatPr defaultRowHeight="14.4" x14ac:dyDescent="0.3"/>
  <cols>
    <col min="1" max="1" width="10.6640625" customWidth="1"/>
    <col min="2" max="2" width="11.88671875" style="6" customWidth="1"/>
    <col min="3" max="3" width="12.5546875" style="6" customWidth="1"/>
    <col min="4" max="4" width="1.5546875" customWidth="1"/>
    <col min="5" max="5" width="11.109375" bestFit="1" customWidth="1"/>
    <col min="6" max="6" width="11.6640625" style="6" bestFit="1" customWidth="1"/>
    <col min="7" max="7" width="14" style="6" bestFit="1" customWidth="1"/>
    <col min="8" max="8" width="1.88671875" customWidth="1"/>
    <col min="9" max="9" width="11.109375" bestFit="1" customWidth="1"/>
    <col min="10" max="10" width="11.6640625" style="6" bestFit="1" customWidth="1"/>
    <col min="11" max="11" width="14" style="6" bestFit="1" customWidth="1"/>
    <col min="12" max="12" width="1.5546875" customWidth="1"/>
    <col min="13" max="13" width="11.109375" bestFit="1" customWidth="1"/>
    <col min="14" max="14" width="11.6640625" style="6" bestFit="1" customWidth="1"/>
    <col min="15" max="15" width="14" style="6" bestFit="1" customWidth="1"/>
  </cols>
  <sheetData>
    <row r="1" spans="1:15" ht="15.15" customHeight="1" x14ac:dyDescent="0.3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5.1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18" x14ac:dyDescent="0.35">
      <c r="A3" s="31" t="s">
        <v>18</v>
      </c>
      <c r="B3" s="31"/>
      <c r="C3" s="31"/>
      <c r="D3" s="31"/>
      <c r="E3" s="31"/>
      <c r="K3" s="31" t="s">
        <v>19</v>
      </c>
      <c r="L3" s="31"/>
      <c r="M3" s="31"/>
      <c r="N3" s="31"/>
      <c r="O3" s="31"/>
    </row>
    <row r="4" spans="1:15" s="12" customFormat="1" ht="23.4" x14ac:dyDescent="0.3">
      <c r="A4" s="29" t="s">
        <v>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3">
      <c r="A5" s="28" t="s">
        <v>0</v>
      </c>
      <c r="B5" s="28"/>
      <c r="C5" s="28"/>
      <c r="E5" s="28" t="s">
        <v>1</v>
      </c>
      <c r="F5" s="28"/>
      <c r="G5" s="28"/>
      <c r="I5" s="28" t="s">
        <v>2</v>
      </c>
      <c r="J5" s="28"/>
      <c r="K5" s="28"/>
      <c r="M5" s="28" t="s">
        <v>3</v>
      </c>
      <c r="N5" s="28"/>
      <c r="O5" s="28"/>
    </row>
    <row r="6" spans="1:15" x14ac:dyDescent="0.3">
      <c r="A6" s="2"/>
      <c r="B6" s="5" t="s">
        <v>6</v>
      </c>
      <c r="C6" s="5" t="s">
        <v>7</v>
      </c>
      <c r="E6" s="2"/>
      <c r="F6" s="5" t="s">
        <v>6</v>
      </c>
      <c r="G6" s="5" t="s">
        <v>9</v>
      </c>
      <c r="I6" s="2"/>
      <c r="J6" s="5" t="s">
        <v>6</v>
      </c>
      <c r="K6" s="5" t="s">
        <v>11</v>
      </c>
      <c r="M6" s="2"/>
      <c r="N6" s="5" t="s">
        <v>6</v>
      </c>
      <c r="O6" s="5" t="s">
        <v>10</v>
      </c>
    </row>
    <row r="7" spans="1:15" x14ac:dyDescent="0.3">
      <c r="A7" s="2" t="s">
        <v>4</v>
      </c>
      <c r="B7" s="5">
        <v>1660</v>
      </c>
      <c r="C7" s="5">
        <f>ROUND(B7,2)*32</f>
        <v>53120</v>
      </c>
      <c r="E7" s="2" t="s">
        <v>4</v>
      </c>
      <c r="F7" s="5">
        <v>1610</v>
      </c>
      <c r="G7" s="5">
        <f>ROUND(F7,2)*32*2</f>
        <v>103040</v>
      </c>
      <c r="I7" s="2" t="s">
        <v>4</v>
      </c>
      <c r="J7" s="5">
        <v>1560</v>
      </c>
      <c r="K7" s="5">
        <f>ROUND(J7,2)*32*3</f>
        <v>149760</v>
      </c>
      <c r="M7" s="2" t="s">
        <v>4</v>
      </c>
      <c r="N7" s="5">
        <v>1510</v>
      </c>
      <c r="O7" s="5">
        <f>ROUND(N7,2)*32*4</f>
        <v>193280</v>
      </c>
    </row>
    <row r="8" spans="1:15" x14ac:dyDescent="0.3">
      <c r="A8" s="2" t="s">
        <v>5</v>
      </c>
      <c r="B8" s="5">
        <v>2000</v>
      </c>
      <c r="C8" s="5">
        <f>B8*32</f>
        <v>64000</v>
      </c>
      <c r="E8" s="2" t="s">
        <v>5</v>
      </c>
      <c r="F8" s="5">
        <v>2000</v>
      </c>
      <c r="G8" s="5">
        <f>F8*32*2</f>
        <v>128000</v>
      </c>
      <c r="I8" s="2" t="s">
        <v>5</v>
      </c>
      <c r="J8" s="5">
        <v>2000</v>
      </c>
      <c r="K8" s="5">
        <f>J8*32*3</f>
        <v>192000</v>
      </c>
      <c r="M8" s="2" t="s">
        <v>5</v>
      </c>
      <c r="N8" s="5">
        <v>2000</v>
      </c>
      <c r="O8" s="5">
        <f>N8*32*4</f>
        <v>256000</v>
      </c>
    </row>
    <row r="9" spans="1:15" x14ac:dyDescent="0.3">
      <c r="A9" s="4" t="s">
        <v>8</v>
      </c>
      <c r="B9" s="26">
        <f>B7*4</f>
        <v>6640</v>
      </c>
      <c r="C9" s="27"/>
      <c r="E9" s="4" t="s">
        <v>8</v>
      </c>
      <c r="F9" s="26">
        <f>F7*8</f>
        <v>12880</v>
      </c>
      <c r="G9" s="27"/>
      <c r="I9" s="4" t="s">
        <v>8</v>
      </c>
      <c r="J9" s="26">
        <f>J7*12</f>
        <v>18720</v>
      </c>
      <c r="K9" s="27"/>
      <c r="M9" s="4" t="s">
        <v>8</v>
      </c>
      <c r="N9" s="26">
        <f>N7*16</f>
        <v>24160</v>
      </c>
      <c r="O9" s="27"/>
    </row>
    <row r="10" spans="1:15" s="11" customFormat="1" x14ac:dyDescent="0.3">
      <c r="A10" s="30" t="s">
        <v>12</v>
      </c>
      <c r="B10" s="30"/>
      <c r="C10" s="10">
        <f>B9*2</f>
        <v>13280</v>
      </c>
      <c r="E10" s="30" t="s">
        <v>12</v>
      </c>
      <c r="F10" s="30"/>
      <c r="G10" s="10">
        <f>F9*2</f>
        <v>25760</v>
      </c>
      <c r="I10" s="30" t="s">
        <v>12</v>
      </c>
      <c r="J10" s="30"/>
      <c r="K10" s="10">
        <f>J9*2</f>
        <v>37440</v>
      </c>
      <c r="M10" s="30" t="s">
        <v>12</v>
      </c>
      <c r="N10" s="30"/>
      <c r="O10" s="10">
        <f>N9*2</f>
        <v>48320</v>
      </c>
    </row>
    <row r="11" spans="1:15" s="12" customFormat="1" ht="23.4" x14ac:dyDescent="0.3">
      <c r="A11" s="29" t="s">
        <v>15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3">
      <c r="A12" s="28" t="s">
        <v>0</v>
      </c>
      <c r="B12" s="28"/>
      <c r="C12" s="28"/>
      <c r="E12" s="28" t="s">
        <v>1</v>
      </c>
      <c r="F12" s="28"/>
      <c r="G12" s="28"/>
      <c r="I12" s="28" t="s">
        <v>2</v>
      </c>
      <c r="J12" s="28"/>
      <c r="K12" s="28"/>
      <c r="M12" s="28" t="s">
        <v>3</v>
      </c>
      <c r="N12" s="28"/>
      <c r="O12" s="28"/>
    </row>
    <row r="13" spans="1:15" x14ac:dyDescent="0.3">
      <c r="A13" s="2"/>
      <c r="B13" s="5" t="s">
        <v>6</v>
      </c>
      <c r="C13" s="5" t="s">
        <v>7</v>
      </c>
      <c r="E13" s="2"/>
      <c r="F13" s="5" t="s">
        <v>6</v>
      </c>
      <c r="G13" s="5" t="s">
        <v>9</v>
      </c>
      <c r="I13" s="2"/>
      <c r="J13" s="5" t="s">
        <v>6</v>
      </c>
      <c r="K13" s="5" t="s">
        <v>11</v>
      </c>
      <c r="M13" s="2"/>
      <c r="N13" s="5" t="s">
        <v>6</v>
      </c>
      <c r="O13" s="5" t="s">
        <v>10</v>
      </c>
    </row>
    <row r="14" spans="1:15" x14ac:dyDescent="0.3">
      <c r="A14" s="2" t="s">
        <v>4</v>
      </c>
      <c r="B14" s="5">
        <f>B16/4</f>
        <v>1494</v>
      </c>
      <c r="C14" s="5">
        <f>ROUND(B14,2)*32</f>
        <v>47808</v>
      </c>
      <c r="E14" s="2" t="s">
        <v>4</v>
      </c>
      <c r="F14" s="5">
        <f>F16/8</f>
        <v>1449</v>
      </c>
      <c r="G14" s="5">
        <f>ROUND(F14,2)*32*2</f>
        <v>92736</v>
      </c>
      <c r="H14" s="1"/>
      <c r="I14" s="3" t="s">
        <v>4</v>
      </c>
      <c r="J14" s="5">
        <f>J16/12</f>
        <v>1404</v>
      </c>
      <c r="K14" s="5">
        <f>ROUND(J14,2)*32*3</f>
        <v>134784</v>
      </c>
      <c r="L14" s="1"/>
      <c r="M14" s="3" t="s">
        <v>4</v>
      </c>
      <c r="N14" s="5">
        <f>N16/16</f>
        <v>1359</v>
      </c>
      <c r="O14" s="5">
        <f>ROUND(N14,2)*32*4</f>
        <v>173952</v>
      </c>
    </row>
    <row r="15" spans="1:15" x14ac:dyDescent="0.3">
      <c r="A15" s="2" t="s">
        <v>5</v>
      </c>
      <c r="B15" s="5">
        <v>2000</v>
      </c>
      <c r="C15" s="5">
        <f>B15*32</f>
        <v>64000</v>
      </c>
      <c r="E15" s="2" t="s">
        <v>5</v>
      </c>
      <c r="F15" s="5">
        <v>2000</v>
      </c>
      <c r="G15" s="5">
        <f>F15*32*2</f>
        <v>128000</v>
      </c>
      <c r="I15" s="2" t="s">
        <v>5</v>
      </c>
      <c r="J15" s="5">
        <v>2000</v>
      </c>
      <c r="K15" s="5">
        <f>J15*32*3</f>
        <v>192000</v>
      </c>
      <c r="M15" s="2" t="s">
        <v>5</v>
      </c>
      <c r="N15" s="5">
        <v>2000</v>
      </c>
      <c r="O15" s="5">
        <f>N15*32*4</f>
        <v>256000</v>
      </c>
    </row>
    <row r="16" spans="1:15" x14ac:dyDescent="0.3">
      <c r="A16" s="4" t="s">
        <v>8</v>
      </c>
      <c r="B16" s="26">
        <f>B9*0.9</f>
        <v>5976</v>
      </c>
      <c r="C16" s="27"/>
      <c r="E16" s="4" t="s">
        <v>8</v>
      </c>
      <c r="F16" s="26">
        <f>F9*0.9</f>
        <v>11592</v>
      </c>
      <c r="G16" s="27"/>
      <c r="I16" s="4" t="s">
        <v>8</v>
      </c>
      <c r="J16" s="26">
        <f>J9*0.9</f>
        <v>16848</v>
      </c>
      <c r="K16" s="27"/>
      <c r="M16" s="4" t="s">
        <v>8</v>
      </c>
      <c r="N16" s="26">
        <f>N9*0.9</f>
        <v>21744</v>
      </c>
      <c r="O16" s="27"/>
    </row>
    <row r="17" spans="1:15" s="11" customFormat="1" x14ac:dyDescent="0.3">
      <c r="A17" s="30" t="s">
        <v>12</v>
      </c>
      <c r="B17" s="30"/>
      <c r="C17" s="10">
        <f>C14</f>
        <v>47808</v>
      </c>
      <c r="E17" s="30" t="s">
        <v>12</v>
      </c>
      <c r="F17" s="30"/>
      <c r="G17" s="10">
        <f>G14</f>
        <v>92736</v>
      </c>
      <c r="I17" s="30" t="s">
        <v>12</v>
      </c>
      <c r="J17" s="30"/>
      <c r="K17" s="10">
        <f>K14</f>
        <v>134784</v>
      </c>
      <c r="M17" s="30" t="s">
        <v>12</v>
      </c>
      <c r="N17" s="30"/>
      <c r="O17" s="10">
        <f>O14</f>
        <v>173952</v>
      </c>
    </row>
    <row r="18" spans="1:15" s="12" customFormat="1" ht="23.4" x14ac:dyDescent="0.3">
      <c r="A18" s="32" t="s">
        <v>17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x14ac:dyDescent="0.3">
      <c r="A19" s="28" t="s">
        <v>0</v>
      </c>
      <c r="B19" s="28"/>
      <c r="C19" s="28"/>
      <c r="E19" s="28" t="s">
        <v>1</v>
      </c>
      <c r="F19" s="28"/>
      <c r="G19" s="28"/>
      <c r="I19" s="28" t="s">
        <v>2</v>
      </c>
      <c r="J19" s="28"/>
      <c r="K19" s="28"/>
      <c r="M19" s="28" t="s">
        <v>3</v>
      </c>
      <c r="N19" s="28"/>
      <c r="O19" s="28"/>
    </row>
    <row r="20" spans="1:15" x14ac:dyDescent="0.3">
      <c r="A20" s="2"/>
      <c r="B20" s="5" t="s">
        <v>6</v>
      </c>
      <c r="C20" s="5" t="s">
        <v>7</v>
      </c>
      <c r="E20" s="2"/>
      <c r="F20" s="5" t="s">
        <v>6</v>
      </c>
      <c r="G20" s="5" t="s">
        <v>9</v>
      </c>
      <c r="I20" s="2"/>
      <c r="J20" s="5" t="s">
        <v>6</v>
      </c>
      <c r="K20" s="5" t="s">
        <v>11</v>
      </c>
      <c r="M20" s="2"/>
      <c r="N20" s="5" t="s">
        <v>6</v>
      </c>
      <c r="O20" s="5" t="s">
        <v>10</v>
      </c>
    </row>
    <row r="21" spans="1:15" x14ac:dyDescent="0.3">
      <c r="A21" s="2" t="s">
        <v>4</v>
      </c>
      <c r="B21" s="5">
        <f>B7*0.95</f>
        <v>1577</v>
      </c>
      <c r="C21" s="5">
        <f>ROUND(B21,2)*32</f>
        <v>50464</v>
      </c>
      <c r="D21" s="1"/>
      <c r="E21" s="3" t="s">
        <v>4</v>
      </c>
      <c r="F21" s="5">
        <f>F7*0.95</f>
        <v>1529.5</v>
      </c>
      <c r="G21" s="5">
        <f>ROUND(F21,2)*32*2</f>
        <v>97888</v>
      </c>
      <c r="H21" s="1"/>
      <c r="I21" s="3" t="s">
        <v>4</v>
      </c>
      <c r="J21" s="5">
        <f>J7*0.95</f>
        <v>1482</v>
      </c>
      <c r="K21" s="5">
        <f>ROUND(J21,2)*32*3</f>
        <v>142272</v>
      </c>
      <c r="L21" s="1"/>
      <c r="M21" s="3" t="s">
        <v>4</v>
      </c>
      <c r="N21" s="5">
        <f>N7*0.95</f>
        <v>1434.5</v>
      </c>
      <c r="O21" s="5">
        <f>ROUND(N21,2)*32*4</f>
        <v>183616</v>
      </c>
    </row>
    <row r="22" spans="1:15" x14ac:dyDescent="0.3">
      <c r="A22" s="2" t="s">
        <v>5</v>
      </c>
      <c r="B22" s="5">
        <v>2000</v>
      </c>
      <c r="C22" s="5">
        <f>B22*32</f>
        <v>64000</v>
      </c>
      <c r="E22" s="2" t="s">
        <v>5</v>
      </c>
      <c r="F22" s="5">
        <v>2000</v>
      </c>
      <c r="G22" s="5">
        <f>F22*32*2</f>
        <v>128000</v>
      </c>
      <c r="I22" s="2" t="s">
        <v>5</v>
      </c>
      <c r="J22" s="5">
        <v>2000</v>
      </c>
      <c r="K22" s="5">
        <f>J22*32*3</f>
        <v>192000</v>
      </c>
      <c r="M22" s="2" t="s">
        <v>5</v>
      </c>
      <c r="N22" s="5">
        <v>2000</v>
      </c>
      <c r="O22" s="5">
        <f>N22*32*4</f>
        <v>256000</v>
      </c>
    </row>
    <row r="23" spans="1:15" x14ac:dyDescent="0.3">
      <c r="A23" s="4" t="s">
        <v>8</v>
      </c>
      <c r="B23" s="26">
        <f>B9*0.95</f>
        <v>6308</v>
      </c>
      <c r="C23" s="27"/>
      <c r="E23" s="4" t="s">
        <v>8</v>
      </c>
      <c r="F23" s="26">
        <f>F9*0.95</f>
        <v>12236</v>
      </c>
      <c r="G23" s="27"/>
      <c r="I23" s="4" t="s">
        <v>8</v>
      </c>
      <c r="J23" s="26">
        <f>J9*0.95</f>
        <v>17784</v>
      </c>
      <c r="K23" s="27"/>
      <c r="M23" s="4" t="s">
        <v>8</v>
      </c>
      <c r="N23" s="26">
        <f>N9*0.95</f>
        <v>22952</v>
      </c>
      <c r="O23" s="27"/>
    </row>
    <row r="24" spans="1:15" s="11" customFormat="1" x14ac:dyDescent="0.3">
      <c r="A24" s="30" t="s">
        <v>12</v>
      </c>
      <c r="B24" s="30"/>
      <c r="C24" s="10">
        <f>B23*2</f>
        <v>12616</v>
      </c>
      <c r="E24" s="30" t="s">
        <v>12</v>
      </c>
      <c r="F24" s="30"/>
      <c r="G24" s="10">
        <f>F23*2</f>
        <v>24472</v>
      </c>
      <c r="I24" s="30" t="s">
        <v>12</v>
      </c>
      <c r="J24" s="30"/>
      <c r="K24" s="10">
        <f>J23*2</f>
        <v>35568</v>
      </c>
      <c r="M24" s="30" t="s">
        <v>12</v>
      </c>
      <c r="N24" s="30"/>
      <c r="O24" s="10">
        <f>N23*2</f>
        <v>45904</v>
      </c>
    </row>
    <row r="25" spans="1:15" s="12" customFormat="1" ht="23.4" x14ac:dyDescent="0.3">
      <c r="A25" s="29" t="s">
        <v>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</row>
    <row r="26" spans="1:15" x14ac:dyDescent="0.3">
      <c r="A26" s="28" t="s">
        <v>0</v>
      </c>
      <c r="B26" s="28"/>
      <c r="C26" s="28"/>
      <c r="E26" s="28" t="s">
        <v>1</v>
      </c>
      <c r="F26" s="28"/>
      <c r="G26" s="28"/>
      <c r="I26" s="28" t="s">
        <v>2</v>
      </c>
      <c r="J26" s="28"/>
      <c r="K26" s="28"/>
      <c r="M26" s="28" t="s">
        <v>3</v>
      </c>
      <c r="N26" s="28"/>
      <c r="O26" s="28"/>
    </row>
    <row r="27" spans="1:15" x14ac:dyDescent="0.3">
      <c r="A27" s="2"/>
      <c r="B27" s="5" t="s">
        <v>6</v>
      </c>
      <c r="C27" s="5" t="s">
        <v>7</v>
      </c>
      <c r="E27" s="2"/>
      <c r="F27" s="5" t="s">
        <v>6</v>
      </c>
      <c r="G27" s="5" t="s">
        <v>9</v>
      </c>
      <c r="I27" s="2"/>
      <c r="J27" s="5" t="s">
        <v>6</v>
      </c>
      <c r="K27" s="5" t="s">
        <v>11</v>
      </c>
      <c r="M27" s="2"/>
      <c r="N27" s="5" t="s">
        <v>6</v>
      </c>
      <c r="O27" s="5" t="s">
        <v>10</v>
      </c>
    </row>
    <row r="28" spans="1:15" x14ac:dyDescent="0.3">
      <c r="A28" s="2" t="s">
        <v>4</v>
      </c>
      <c r="B28" s="5">
        <f>B14*0.95</f>
        <v>1419.3</v>
      </c>
      <c r="C28" s="5">
        <f>ROUND(B28,2)*32</f>
        <v>45417.599999999999</v>
      </c>
      <c r="D28" s="1"/>
      <c r="E28" s="3" t="s">
        <v>4</v>
      </c>
      <c r="F28" s="5">
        <f>F14*0.95</f>
        <v>1376.55</v>
      </c>
      <c r="G28" s="5">
        <f>ROUND(F28,2)*32*2</f>
        <v>88099.199999999997</v>
      </c>
      <c r="H28" s="1"/>
      <c r="I28" s="3" t="s">
        <v>4</v>
      </c>
      <c r="J28" s="5">
        <f>J14*0.95</f>
        <v>1333.8</v>
      </c>
      <c r="K28" s="5">
        <f>ROUND(J28,2)*32*3</f>
        <v>128044.79999999999</v>
      </c>
      <c r="L28" s="1"/>
      <c r="M28" s="3" t="s">
        <v>4</v>
      </c>
      <c r="N28" s="5">
        <f>N14*0.95</f>
        <v>1291.05</v>
      </c>
      <c r="O28" s="5">
        <f>ROUND(N28,2)*32*4</f>
        <v>165254.39999999999</v>
      </c>
    </row>
    <row r="29" spans="1:15" x14ac:dyDescent="0.3">
      <c r="A29" s="2" t="s">
        <v>5</v>
      </c>
      <c r="B29" s="5">
        <v>2000</v>
      </c>
      <c r="C29" s="5">
        <f>B29*32</f>
        <v>64000</v>
      </c>
      <c r="E29" s="2" t="s">
        <v>5</v>
      </c>
      <c r="F29" s="5">
        <v>2000</v>
      </c>
      <c r="G29" s="5">
        <f>F29*32*2</f>
        <v>128000</v>
      </c>
      <c r="I29" s="2" t="s">
        <v>5</v>
      </c>
      <c r="J29" s="5">
        <v>2000</v>
      </c>
      <c r="K29" s="5">
        <f>J29*32*3</f>
        <v>192000</v>
      </c>
      <c r="M29" s="2" t="s">
        <v>5</v>
      </c>
      <c r="N29" s="5">
        <v>2000</v>
      </c>
      <c r="O29" s="5">
        <f>N29*32*4</f>
        <v>256000</v>
      </c>
    </row>
    <row r="30" spans="1:15" x14ac:dyDescent="0.3">
      <c r="A30" s="4" t="s">
        <v>8</v>
      </c>
      <c r="B30" s="26">
        <f>B28*4</f>
        <v>5677.2</v>
      </c>
      <c r="C30" s="27"/>
      <c r="E30" s="4" t="s">
        <v>8</v>
      </c>
      <c r="F30" s="26">
        <f>F28*8</f>
        <v>11012.4</v>
      </c>
      <c r="G30" s="27"/>
      <c r="I30" s="4" t="s">
        <v>8</v>
      </c>
      <c r="J30" s="26">
        <f>J28*12</f>
        <v>16005.599999999999</v>
      </c>
      <c r="K30" s="27"/>
      <c r="M30" s="4" t="s">
        <v>8</v>
      </c>
      <c r="N30" s="26">
        <f>N28*16</f>
        <v>20656.8</v>
      </c>
      <c r="O30" s="27"/>
    </row>
    <row r="31" spans="1:15" s="11" customFormat="1" x14ac:dyDescent="0.3">
      <c r="A31" s="30" t="s">
        <v>12</v>
      </c>
      <c r="B31" s="30"/>
      <c r="C31" s="10">
        <f>C28</f>
        <v>45417.599999999999</v>
      </c>
      <c r="E31" s="30" t="s">
        <v>12</v>
      </c>
      <c r="F31" s="30"/>
      <c r="G31" s="10">
        <f>G28</f>
        <v>88099.199999999997</v>
      </c>
      <c r="I31" s="30" t="s">
        <v>12</v>
      </c>
      <c r="J31" s="30"/>
      <c r="K31" s="10">
        <f>K28</f>
        <v>128044.79999999999</v>
      </c>
      <c r="M31" s="30" t="s">
        <v>12</v>
      </c>
      <c r="N31" s="30"/>
      <c r="O31" s="10">
        <f>O28</f>
        <v>165254.39999999999</v>
      </c>
    </row>
    <row r="32" spans="1:15" x14ac:dyDescent="0.3">
      <c r="A32" s="9"/>
      <c r="B32" s="9"/>
      <c r="C32" s="8"/>
      <c r="E32" s="9"/>
      <c r="F32" s="9"/>
      <c r="G32" s="8"/>
      <c r="I32" s="9"/>
      <c r="J32" s="9"/>
      <c r="K32" s="8"/>
      <c r="M32" s="9"/>
      <c r="N32" s="9"/>
      <c r="O32" s="8"/>
    </row>
    <row r="33" spans="1:15" x14ac:dyDescent="0.3">
      <c r="A33" s="7"/>
      <c r="B33" s="8"/>
      <c r="C33" s="8"/>
      <c r="E33" s="7"/>
      <c r="F33" s="8"/>
      <c r="G33" s="8"/>
      <c r="I33" s="7"/>
      <c r="J33" s="8"/>
      <c r="K33" s="8"/>
      <c r="M33" s="7"/>
      <c r="N33" s="8"/>
      <c r="O33" s="8"/>
    </row>
    <row r="34" spans="1:15" ht="15.1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5.1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8" x14ac:dyDescent="0.35">
      <c r="A36" s="33"/>
      <c r="B36" s="33"/>
      <c r="C36" s="33"/>
      <c r="D36" s="33"/>
      <c r="E36" s="33"/>
      <c r="F36" s="13"/>
      <c r="G36" s="13"/>
      <c r="H36" s="14"/>
      <c r="I36" s="14"/>
      <c r="J36" s="13"/>
      <c r="K36" s="13"/>
      <c r="L36" s="14"/>
      <c r="M36" s="14"/>
      <c r="N36" s="13"/>
      <c r="O36" s="13"/>
    </row>
    <row r="37" spans="1:15" ht="23.4" x14ac:dyDescent="0.3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x14ac:dyDescent="0.3">
      <c r="A38" s="15"/>
      <c r="B38" s="16"/>
      <c r="C38" s="16"/>
      <c r="D38" s="14"/>
      <c r="E38" s="14"/>
      <c r="F38" s="13"/>
      <c r="G38" s="13"/>
      <c r="H38" s="14"/>
      <c r="I38" s="14"/>
      <c r="J38" s="13"/>
      <c r="K38" s="13"/>
      <c r="L38" s="14"/>
      <c r="M38" s="14"/>
      <c r="N38" s="13"/>
      <c r="O38" s="13"/>
    </row>
    <row r="39" spans="1:15" x14ac:dyDescent="0.3">
      <c r="A39" s="23"/>
      <c r="B39" s="23"/>
      <c r="C39" s="23"/>
      <c r="D39" s="14"/>
      <c r="E39" s="23"/>
      <c r="F39" s="23"/>
      <c r="G39" s="23"/>
      <c r="H39" s="14"/>
      <c r="I39" s="23"/>
      <c r="J39" s="23"/>
      <c r="K39" s="23"/>
      <c r="L39" s="14"/>
      <c r="M39" s="23"/>
      <c r="N39" s="23"/>
      <c r="O39" s="23"/>
    </row>
    <row r="40" spans="1:15" x14ac:dyDescent="0.3">
      <c r="A40" s="14"/>
      <c r="B40" s="13"/>
      <c r="C40" s="13"/>
      <c r="D40" s="14"/>
      <c r="E40" s="14"/>
      <c r="F40" s="13"/>
      <c r="G40" s="13"/>
      <c r="H40" s="14"/>
      <c r="I40" s="14"/>
      <c r="J40" s="13"/>
      <c r="K40" s="13"/>
      <c r="L40" s="14"/>
      <c r="M40" s="14"/>
      <c r="N40" s="13"/>
      <c r="O40" s="13"/>
    </row>
    <row r="41" spans="1:15" x14ac:dyDescent="0.3">
      <c r="A41" s="14"/>
      <c r="B41" s="13"/>
      <c r="C41" s="13"/>
      <c r="D41" s="14"/>
      <c r="E41" s="14"/>
      <c r="F41" s="13"/>
      <c r="G41" s="13"/>
      <c r="H41" s="14"/>
      <c r="I41" s="14"/>
      <c r="J41" s="13"/>
      <c r="K41" s="13"/>
      <c r="L41" s="14"/>
      <c r="M41" s="14"/>
      <c r="N41" s="13"/>
      <c r="O41" s="13"/>
    </row>
    <row r="42" spans="1:15" x14ac:dyDescent="0.3">
      <c r="A42" s="14"/>
      <c r="B42" s="13"/>
      <c r="C42" s="13"/>
      <c r="D42" s="14"/>
      <c r="E42" s="14"/>
      <c r="F42" s="13"/>
      <c r="G42" s="13"/>
      <c r="H42" s="14"/>
      <c r="I42" s="14"/>
      <c r="J42" s="13"/>
      <c r="K42" s="13"/>
      <c r="L42" s="14"/>
      <c r="M42" s="14"/>
      <c r="N42" s="13"/>
      <c r="O42" s="13"/>
    </row>
    <row r="43" spans="1:15" x14ac:dyDescent="0.3">
      <c r="A43" s="7"/>
      <c r="B43" s="22"/>
      <c r="C43" s="22"/>
      <c r="D43" s="14"/>
      <c r="E43" s="7"/>
      <c r="F43" s="22"/>
      <c r="G43" s="22"/>
      <c r="H43" s="14"/>
      <c r="I43" s="7"/>
      <c r="J43" s="22"/>
      <c r="K43" s="22"/>
      <c r="L43" s="14"/>
      <c r="M43" s="7"/>
      <c r="N43" s="22"/>
      <c r="O43" s="22"/>
    </row>
    <row r="44" spans="1:15" s="11" customFormat="1" x14ac:dyDescent="0.3">
      <c r="A44" s="21"/>
      <c r="B44" s="21"/>
      <c r="C44" s="17"/>
      <c r="D44" s="18"/>
      <c r="E44" s="21"/>
      <c r="F44" s="21"/>
      <c r="G44" s="17"/>
      <c r="H44" s="18"/>
      <c r="I44" s="21"/>
      <c r="J44" s="21"/>
      <c r="K44" s="17"/>
      <c r="L44" s="18"/>
      <c r="M44" s="21"/>
      <c r="N44" s="21"/>
      <c r="O44" s="17"/>
    </row>
    <row r="45" spans="1:15" ht="23.4" x14ac:dyDescent="0.3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3">
      <c r="A46" s="15"/>
      <c r="B46" s="16"/>
      <c r="C46" s="16"/>
      <c r="D46" s="14"/>
      <c r="E46" s="14"/>
      <c r="F46" s="13"/>
      <c r="G46" s="13"/>
      <c r="H46" s="14"/>
      <c r="I46" s="14"/>
      <c r="J46" s="13"/>
      <c r="K46" s="13"/>
      <c r="L46" s="14"/>
      <c r="M46" s="14"/>
      <c r="N46" s="13"/>
      <c r="O46" s="13"/>
    </row>
    <row r="47" spans="1:15" x14ac:dyDescent="0.3">
      <c r="A47" s="23"/>
      <c r="B47" s="23"/>
      <c r="C47" s="23"/>
      <c r="D47" s="14"/>
      <c r="E47" s="23"/>
      <c r="F47" s="23"/>
      <c r="G47" s="23"/>
      <c r="H47" s="14"/>
      <c r="I47" s="23"/>
      <c r="J47" s="23"/>
      <c r="K47" s="23"/>
      <c r="L47" s="14"/>
      <c r="M47" s="23"/>
      <c r="N47" s="23"/>
      <c r="O47" s="23"/>
    </row>
    <row r="48" spans="1:15" x14ac:dyDescent="0.3">
      <c r="A48" s="14"/>
      <c r="B48" s="13"/>
      <c r="C48" s="13"/>
      <c r="D48" s="14"/>
      <c r="E48" s="14"/>
      <c r="F48" s="13"/>
      <c r="G48" s="13"/>
      <c r="H48" s="14"/>
      <c r="I48" s="14"/>
      <c r="J48" s="13"/>
      <c r="K48" s="13"/>
      <c r="L48" s="14"/>
      <c r="M48" s="14"/>
      <c r="N48" s="13"/>
      <c r="O48" s="13"/>
    </row>
    <row r="49" spans="1:15" x14ac:dyDescent="0.3">
      <c r="A49" s="14"/>
      <c r="B49" s="13"/>
      <c r="C49" s="13"/>
      <c r="D49" s="14"/>
      <c r="E49" s="14"/>
      <c r="F49" s="13"/>
      <c r="G49" s="13"/>
      <c r="H49" s="14"/>
      <c r="I49" s="14"/>
      <c r="J49" s="13"/>
      <c r="K49" s="13"/>
      <c r="L49" s="14"/>
      <c r="M49" s="19"/>
      <c r="N49" s="13"/>
      <c r="O49" s="20"/>
    </row>
    <row r="50" spans="1:15" x14ac:dyDescent="0.3">
      <c r="A50" s="14"/>
      <c r="B50" s="13"/>
      <c r="C50" s="13"/>
      <c r="D50" s="14"/>
      <c r="E50" s="14"/>
      <c r="F50" s="13"/>
      <c r="G50" s="13"/>
      <c r="H50" s="14"/>
      <c r="I50" s="14"/>
      <c r="J50" s="13"/>
      <c r="K50" s="13"/>
      <c r="L50" s="14"/>
      <c r="M50" s="19"/>
      <c r="N50" s="13"/>
      <c r="O50" s="20"/>
    </row>
    <row r="51" spans="1:15" x14ac:dyDescent="0.3">
      <c r="A51" s="7"/>
      <c r="B51" s="22"/>
      <c r="C51" s="22"/>
      <c r="D51" s="14"/>
      <c r="E51" s="7"/>
      <c r="F51" s="22"/>
      <c r="G51" s="22"/>
      <c r="H51" s="14"/>
      <c r="I51" s="7"/>
      <c r="J51" s="22"/>
      <c r="K51" s="22"/>
      <c r="L51" s="14"/>
      <c r="M51" s="7"/>
      <c r="N51" s="22"/>
      <c r="O51" s="22"/>
    </row>
    <row r="52" spans="1:15" s="11" customFormat="1" x14ac:dyDescent="0.3">
      <c r="A52" s="21"/>
      <c r="B52" s="21"/>
      <c r="C52" s="17"/>
      <c r="D52" s="18"/>
      <c r="E52" s="21"/>
      <c r="F52" s="21"/>
      <c r="G52" s="17"/>
      <c r="H52" s="18"/>
      <c r="I52" s="21"/>
      <c r="J52" s="21"/>
      <c r="K52" s="17"/>
      <c r="L52" s="18"/>
      <c r="M52" s="21"/>
      <c r="N52" s="21"/>
      <c r="O52" s="17"/>
    </row>
    <row r="53" spans="1:15" ht="23.4" x14ac:dyDescent="0.3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x14ac:dyDescent="0.3">
      <c r="A54" s="15"/>
      <c r="B54" s="16"/>
      <c r="C54" s="16"/>
      <c r="D54" s="14"/>
      <c r="E54" s="14"/>
      <c r="F54" s="13"/>
      <c r="G54" s="13"/>
      <c r="H54" s="14"/>
      <c r="I54" s="14"/>
      <c r="J54" s="13"/>
      <c r="K54" s="13"/>
      <c r="L54" s="14"/>
      <c r="M54" s="14"/>
      <c r="N54" s="13"/>
      <c r="O54" s="13"/>
    </row>
    <row r="55" spans="1:15" x14ac:dyDescent="0.3">
      <c r="A55" s="23"/>
      <c r="B55" s="23"/>
      <c r="C55" s="23"/>
      <c r="D55" s="14"/>
      <c r="E55" s="23"/>
      <c r="F55" s="23"/>
      <c r="G55" s="23"/>
      <c r="H55" s="14"/>
      <c r="I55" s="23"/>
      <c r="J55" s="23"/>
      <c r="K55" s="23"/>
      <c r="L55" s="14"/>
      <c r="M55" s="23"/>
      <c r="N55" s="23"/>
      <c r="O55" s="23"/>
    </row>
    <row r="56" spans="1:15" x14ac:dyDescent="0.3">
      <c r="A56" s="14"/>
      <c r="B56" s="13"/>
      <c r="C56" s="13"/>
      <c r="D56" s="14"/>
      <c r="E56" s="14"/>
      <c r="F56" s="13"/>
      <c r="G56" s="13"/>
      <c r="H56" s="14"/>
      <c r="I56" s="14"/>
      <c r="J56" s="13"/>
      <c r="K56" s="13"/>
      <c r="L56" s="14"/>
      <c r="M56" s="14"/>
      <c r="N56" s="13"/>
      <c r="O56" s="13"/>
    </row>
    <row r="57" spans="1:15" x14ac:dyDescent="0.3">
      <c r="A57" s="14"/>
      <c r="B57" s="13"/>
      <c r="C57" s="13"/>
      <c r="D57" s="14"/>
      <c r="E57" s="14"/>
      <c r="F57" s="13"/>
      <c r="G57" s="13"/>
      <c r="H57" s="14"/>
      <c r="I57" s="14"/>
      <c r="J57" s="13"/>
      <c r="K57" s="13"/>
      <c r="L57" s="14"/>
      <c r="M57" s="14"/>
      <c r="N57" s="13"/>
      <c r="O57" s="13"/>
    </row>
    <row r="58" spans="1:15" x14ac:dyDescent="0.3">
      <c r="A58" s="14"/>
      <c r="B58" s="13"/>
      <c r="C58" s="13"/>
      <c r="D58" s="14"/>
      <c r="E58" s="14"/>
      <c r="F58" s="13"/>
      <c r="G58" s="13"/>
      <c r="H58" s="14"/>
      <c r="I58" s="14"/>
      <c r="J58" s="13"/>
      <c r="K58" s="13"/>
      <c r="L58" s="14"/>
      <c r="M58" s="14"/>
      <c r="N58" s="13"/>
      <c r="O58" s="13"/>
    </row>
    <row r="59" spans="1:15" x14ac:dyDescent="0.3">
      <c r="A59" s="7"/>
      <c r="B59" s="22"/>
      <c r="C59" s="22"/>
      <c r="D59" s="14"/>
      <c r="E59" s="7"/>
      <c r="F59" s="22"/>
      <c r="G59" s="22"/>
      <c r="H59" s="14"/>
      <c r="I59" s="7"/>
      <c r="J59" s="22"/>
      <c r="K59" s="22"/>
      <c r="L59" s="14"/>
      <c r="M59" s="7"/>
      <c r="N59" s="22"/>
      <c r="O59" s="22"/>
    </row>
    <row r="60" spans="1:15" s="11" customFormat="1" x14ac:dyDescent="0.3">
      <c r="A60" s="21"/>
      <c r="B60" s="21"/>
      <c r="C60" s="17"/>
      <c r="D60" s="18"/>
      <c r="E60" s="21"/>
      <c r="F60" s="21"/>
      <c r="G60" s="17"/>
      <c r="H60" s="18"/>
      <c r="I60" s="21"/>
      <c r="J60" s="21"/>
      <c r="K60" s="17"/>
      <c r="L60" s="18"/>
      <c r="M60" s="21"/>
      <c r="N60" s="21"/>
      <c r="O60" s="17"/>
    </row>
    <row r="61" spans="1:15" ht="23.4" x14ac:dyDescent="0.3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x14ac:dyDescent="0.3">
      <c r="A62" s="15"/>
      <c r="B62" s="16"/>
      <c r="C62" s="16"/>
      <c r="D62" s="14"/>
      <c r="E62" s="14"/>
      <c r="F62" s="13"/>
      <c r="G62" s="13"/>
      <c r="H62" s="14"/>
      <c r="I62" s="14"/>
      <c r="J62" s="13"/>
      <c r="K62" s="13"/>
      <c r="L62" s="14"/>
      <c r="M62" s="14"/>
      <c r="N62" s="13"/>
      <c r="O62" s="13"/>
    </row>
    <row r="63" spans="1:15" x14ac:dyDescent="0.3">
      <c r="A63" s="23"/>
      <c r="B63" s="23"/>
      <c r="C63" s="23"/>
      <c r="D63" s="14"/>
      <c r="E63" s="23"/>
      <c r="F63" s="23"/>
      <c r="G63" s="23"/>
      <c r="H63" s="14"/>
      <c r="I63" s="23"/>
      <c r="J63" s="23"/>
      <c r="K63" s="23"/>
      <c r="L63" s="14"/>
      <c r="M63" s="23"/>
      <c r="N63" s="23"/>
      <c r="O63" s="23"/>
    </row>
    <row r="64" spans="1:15" x14ac:dyDescent="0.3">
      <c r="A64" s="14"/>
      <c r="B64" s="13"/>
      <c r="C64" s="13"/>
      <c r="D64" s="14"/>
      <c r="E64" s="14"/>
      <c r="F64" s="13"/>
      <c r="G64" s="13"/>
      <c r="H64" s="14"/>
      <c r="I64" s="14"/>
      <c r="J64" s="13"/>
      <c r="K64" s="13"/>
      <c r="L64" s="14"/>
      <c r="M64" s="14"/>
      <c r="N64" s="13"/>
      <c r="O64" s="13"/>
    </row>
    <row r="65" spans="1:15" x14ac:dyDescent="0.3">
      <c r="A65" s="14"/>
      <c r="B65" s="13"/>
      <c r="C65" s="13"/>
      <c r="D65" s="14"/>
      <c r="E65" s="14"/>
      <c r="F65" s="13"/>
      <c r="G65" s="13"/>
      <c r="H65" s="14"/>
      <c r="I65" s="14"/>
      <c r="J65" s="13"/>
      <c r="K65" s="13"/>
      <c r="L65" s="14"/>
      <c r="M65" s="14"/>
      <c r="N65" s="13"/>
      <c r="O65" s="13"/>
    </row>
    <row r="66" spans="1:15" x14ac:dyDescent="0.3">
      <c r="A66" s="14"/>
      <c r="B66" s="13"/>
      <c r="C66" s="13"/>
      <c r="D66" s="14"/>
      <c r="E66" s="14"/>
      <c r="F66" s="13"/>
      <c r="G66" s="13"/>
      <c r="H66" s="14"/>
      <c r="I66" s="14"/>
      <c r="J66" s="13"/>
      <c r="K66" s="13"/>
      <c r="L66" s="14"/>
      <c r="M66" s="14"/>
      <c r="N66" s="13"/>
      <c r="O66" s="13"/>
    </row>
    <row r="67" spans="1:15" x14ac:dyDescent="0.3">
      <c r="A67" s="7"/>
      <c r="B67" s="22"/>
      <c r="C67" s="22"/>
      <c r="D67" s="14"/>
      <c r="E67" s="7"/>
      <c r="F67" s="22"/>
      <c r="G67" s="22"/>
      <c r="H67" s="14"/>
      <c r="I67" s="7"/>
      <c r="J67" s="22"/>
      <c r="K67" s="22"/>
      <c r="L67" s="14"/>
      <c r="M67" s="7"/>
      <c r="N67" s="22"/>
      <c r="O67" s="22"/>
    </row>
    <row r="68" spans="1:15" s="11" customFormat="1" x14ac:dyDescent="0.3">
      <c r="A68" s="21"/>
      <c r="B68" s="21"/>
      <c r="C68" s="17"/>
      <c r="D68" s="18"/>
      <c r="E68" s="21"/>
      <c r="F68" s="21"/>
      <c r="G68" s="17"/>
      <c r="H68" s="18"/>
      <c r="I68" s="21"/>
      <c r="J68" s="21"/>
      <c r="K68" s="17"/>
      <c r="L68" s="18"/>
      <c r="M68" s="21"/>
      <c r="N68" s="21"/>
      <c r="O68" s="17"/>
    </row>
    <row r="69" spans="1:15" x14ac:dyDescent="0.3">
      <c r="A69" s="14"/>
      <c r="B69" s="13"/>
      <c r="C69" s="13"/>
      <c r="D69" s="14"/>
      <c r="E69" s="14"/>
      <c r="F69" s="13"/>
      <c r="G69" s="13"/>
      <c r="H69" s="14"/>
      <c r="I69" s="14"/>
      <c r="J69" s="13"/>
      <c r="K69" s="13"/>
      <c r="L69" s="14"/>
      <c r="M69" s="14"/>
      <c r="N69" s="13"/>
      <c r="O69" s="13"/>
    </row>
    <row r="70" spans="1:15" x14ac:dyDescent="0.3">
      <c r="A70" s="14"/>
      <c r="B70" s="13"/>
      <c r="C70" s="13"/>
      <c r="D70" s="14"/>
      <c r="E70" s="14"/>
      <c r="F70" s="13"/>
      <c r="G70" s="13"/>
      <c r="H70" s="14"/>
      <c r="I70" s="14"/>
      <c r="J70" s="13"/>
      <c r="K70" s="13"/>
      <c r="L70" s="14"/>
      <c r="M70" s="14"/>
      <c r="N70" s="13"/>
      <c r="O70" s="13"/>
    </row>
    <row r="71" spans="1:15" x14ac:dyDescent="0.3">
      <c r="A71" s="14"/>
      <c r="B71" s="13"/>
      <c r="C71" s="13"/>
      <c r="D71" s="14"/>
      <c r="E71" s="14"/>
      <c r="F71" s="13"/>
      <c r="G71" s="13"/>
      <c r="H71" s="14"/>
      <c r="I71" s="14"/>
      <c r="J71" s="13"/>
      <c r="K71" s="13"/>
      <c r="L71" s="14"/>
      <c r="M71" s="14"/>
      <c r="N71" s="13"/>
      <c r="O71" s="13"/>
    </row>
  </sheetData>
  <mergeCells count="109">
    <mergeCell ref="J51:K51"/>
    <mergeCell ref="J59:K59"/>
    <mergeCell ref="J67:K67"/>
    <mergeCell ref="N43:O43"/>
    <mergeCell ref="N51:O51"/>
    <mergeCell ref="N59:O59"/>
    <mergeCell ref="N67:O67"/>
    <mergeCell ref="I55:K55"/>
    <mergeCell ref="M55:O55"/>
    <mergeCell ref="A53:O53"/>
    <mergeCell ref="B51:C51"/>
    <mergeCell ref="B59:C59"/>
    <mergeCell ref="B67:C67"/>
    <mergeCell ref="F43:G43"/>
    <mergeCell ref="F51:G51"/>
    <mergeCell ref="F59:G59"/>
    <mergeCell ref="A47:C47"/>
    <mergeCell ref="E47:G47"/>
    <mergeCell ref="I47:K47"/>
    <mergeCell ref="M47:O47"/>
    <mergeCell ref="A34:O35"/>
    <mergeCell ref="A37:O37"/>
    <mergeCell ref="I19:K19"/>
    <mergeCell ref="B23:C23"/>
    <mergeCell ref="A45:O45"/>
    <mergeCell ref="J43:K43"/>
    <mergeCell ref="N30:O30"/>
    <mergeCell ref="F30:G30"/>
    <mergeCell ref="I26:K26"/>
    <mergeCell ref="M26:O26"/>
    <mergeCell ref="A25:O25"/>
    <mergeCell ref="J30:K30"/>
    <mergeCell ref="B30:C30"/>
    <mergeCell ref="A36:E36"/>
    <mergeCell ref="A26:C26"/>
    <mergeCell ref="E26:G26"/>
    <mergeCell ref="A31:B31"/>
    <mergeCell ref="E31:F31"/>
    <mergeCell ref="I31:J31"/>
    <mergeCell ref="M31:N31"/>
    <mergeCell ref="A24:B24"/>
    <mergeCell ref="E24:F24"/>
    <mergeCell ref="I24:J24"/>
    <mergeCell ref="M24:N24"/>
    <mergeCell ref="A39:C39"/>
    <mergeCell ref="E39:G39"/>
    <mergeCell ref="I39:K39"/>
    <mergeCell ref="M39:O39"/>
    <mergeCell ref="B43:C43"/>
    <mergeCell ref="A44:B44"/>
    <mergeCell ref="E44:F44"/>
    <mergeCell ref="I44:J44"/>
    <mergeCell ref="M44:N44"/>
    <mergeCell ref="A19:C19"/>
    <mergeCell ref="E19:G19"/>
    <mergeCell ref="M19:O19"/>
    <mergeCell ref="N23:O23"/>
    <mergeCell ref="N16:O16"/>
    <mergeCell ref="J16:K16"/>
    <mergeCell ref="F16:G16"/>
    <mergeCell ref="B16:C16"/>
    <mergeCell ref="A1:O2"/>
    <mergeCell ref="A4:O4"/>
    <mergeCell ref="A5:C5"/>
    <mergeCell ref="E5:G5"/>
    <mergeCell ref="I5:K5"/>
    <mergeCell ref="M5:O5"/>
    <mergeCell ref="A3:E3"/>
    <mergeCell ref="K3:O3"/>
    <mergeCell ref="M10:N10"/>
    <mergeCell ref="A17:B17"/>
    <mergeCell ref="E17:F17"/>
    <mergeCell ref="I17:J17"/>
    <mergeCell ref="M17:N17"/>
    <mergeCell ref="J23:K23"/>
    <mergeCell ref="F23:G23"/>
    <mergeCell ref="A18:O18"/>
    <mergeCell ref="F9:G9"/>
    <mergeCell ref="B9:C9"/>
    <mergeCell ref="N9:O9"/>
    <mergeCell ref="J9:K9"/>
    <mergeCell ref="M12:O12"/>
    <mergeCell ref="A11:O11"/>
    <mergeCell ref="A12:C12"/>
    <mergeCell ref="E12:G12"/>
    <mergeCell ref="I12:K12"/>
    <mergeCell ref="A10:B10"/>
    <mergeCell ref="E10:F10"/>
    <mergeCell ref="I10:J10"/>
    <mergeCell ref="A68:B68"/>
    <mergeCell ref="E68:F68"/>
    <mergeCell ref="I68:J68"/>
    <mergeCell ref="M68:N68"/>
    <mergeCell ref="A52:B52"/>
    <mergeCell ref="E52:F52"/>
    <mergeCell ref="I52:J52"/>
    <mergeCell ref="M52:N52"/>
    <mergeCell ref="A60:B60"/>
    <mergeCell ref="E60:F60"/>
    <mergeCell ref="I60:J60"/>
    <mergeCell ref="M60:N60"/>
    <mergeCell ref="F67:G67"/>
    <mergeCell ref="A55:C55"/>
    <mergeCell ref="E55:G55"/>
    <mergeCell ref="A61:O61"/>
    <mergeCell ref="A63:C63"/>
    <mergeCell ref="E63:G63"/>
    <mergeCell ref="I63:K63"/>
    <mergeCell ref="M63:O63"/>
  </mergeCells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2020-10-22T09:06:44Z</dcterms:modified>
</cp:coreProperties>
</file>