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345" windowWidth="14805" windowHeight="6660"/>
  </bookViews>
  <sheets>
    <sheet name="外包员工" sheetId="2" r:id="rId1"/>
  </sheets>
  <externalReferences>
    <externalReference r:id="rId2"/>
  </externalReferences>
  <definedNames>
    <definedName name="_xlnm._FilterDatabase" localSheetId="0" hidden="1">外包员工!$A$3:$WWK$17</definedName>
  </definedNames>
  <calcPr calcId="144525"/>
</workbook>
</file>

<file path=xl/calcChain.xml><?xml version="1.0" encoding="utf-8"?>
<calcChain xmlns="http://schemas.openxmlformats.org/spreadsheetml/2006/main">
  <c r="AK6" i="2" l="1"/>
  <c r="AJ6" i="2"/>
  <c r="AN6" i="2" s="1"/>
  <c r="AI6" i="2"/>
  <c r="AH6" i="2"/>
  <c r="AG6" i="2"/>
  <c r="AM6" i="2" s="1"/>
  <c r="AL6" i="2" l="1"/>
  <c r="V17" i="2"/>
  <c r="U17" i="2"/>
  <c r="T17" i="2"/>
  <c r="S17" i="2"/>
  <c r="R17" i="2"/>
  <c r="V16" i="2"/>
  <c r="U16" i="2"/>
  <c r="T16" i="2"/>
  <c r="S16" i="2"/>
  <c r="R16" i="2"/>
  <c r="Y15" i="2"/>
  <c r="V15" i="2"/>
  <c r="U15" i="2"/>
  <c r="T15" i="2"/>
  <c r="S15" i="2"/>
  <c r="R15" i="2"/>
  <c r="Y14" i="2"/>
  <c r="V14" i="2"/>
  <c r="U14" i="2"/>
  <c r="T14" i="2"/>
  <c r="S14" i="2"/>
  <c r="R14" i="2"/>
  <c r="Y13" i="2"/>
  <c r="V13" i="2"/>
  <c r="U13" i="2"/>
  <c r="T13" i="2"/>
  <c r="S13" i="2"/>
  <c r="R13" i="2"/>
  <c r="Y12" i="2"/>
  <c r="V12" i="2"/>
  <c r="U12" i="2"/>
  <c r="T12" i="2"/>
  <c r="S12" i="2"/>
  <c r="R12" i="2"/>
  <c r="Y11" i="2"/>
  <c r="V11" i="2"/>
  <c r="U11" i="2"/>
  <c r="T11" i="2"/>
  <c r="S11" i="2"/>
  <c r="R11" i="2"/>
  <c r="Y10" i="2"/>
  <c r="V10" i="2"/>
  <c r="U10" i="2"/>
  <c r="T10" i="2"/>
  <c r="S10" i="2"/>
  <c r="R10" i="2"/>
  <c r="Y9" i="2"/>
  <c r="V9" i="2"/>
  <c r="U9" i="2"/>
  <c r="T9" i="2"/>
  <c r="S9" i="2"/>
  <c r="R9" i="2"/>
  <c r="Y8" i="2"/>
  <c r="V8" i="2"/>
  <c r="U8" i="2"/>
  <c r="T8" i="2"/>
  <c r="S8" i="2"/>
  <c r="R8" i="2"/>
  <c r="Y7" i="2"/>
  <c r="V7" i="2"/>
  <c r="U7" i="2"/>
  <c r="T7" i="2"/>
  <c r="S7" i="2"/>
  <c r="R7" i="2"/>
  <c r="Y6" i="2"/>
  <c r="V6" i="2"/>
  <c r="U6" i="2"/>
  <c r="T6" i="2"/>
  <c r="S6" i="2"/>
  <c r="R6" i="2"/>
  <c r="V5" i="2"/>
  <c r="U5" i="2"/>
  <c r="T5" i="2"/>
  <c r="S5" i="2"/>
  <c r="R5" i="2"/>
  <c r="Y4" i="2"/>
  <c r="V4" i="2"/>
  <c r="U4" i="2"/>
  <c r="T4" i="2"/>
  <c r="S4" i="2"/>
  <c r="R4" i="2"/>
  <c r="AB17" i="2" l="1"/>
  <c r="AB4" i="2"/>
  <c r="AB7" i="2"/>
  <c r="AB11" i="2"/>
  <c r="AB13" i="2"/>
  <c r="AB15" i="2"/>
  <c r="W17" i="2"/>
  <c r="X17" i="2" s="1"/>
  <c r="Z17" i="2" s="1"/>
  <c r="W5" i="2"/>
  <c r="X5" i="2" s="1"/>
  <c r="Z5" i="2" s="1"/>
  <c r="AB9" i="2"/>
  <c r="AB6" i="2"/>
  <c r="AB8" i="2"/>
  <c r="AB10" i="2"/>
  <c r="AB12" i="2"/>
  <c r="AB14" i="2"/>
  <c r="W16" i="2"/>
  <c r="X16" i="2" s="1"/>
  <c r="Z16" i="2" s="1"/>
  <c r="W4" i="2"/>
  <c r="X4" i="2" s="1"/>
  <c r="Z4" i="2" s="1"/>
  <c r="AB5" i="2"/>
  <c r="W9" i="2"/>
  <c r="X9" i="2" s="1"/>
  <c r="Z9" i="2" s="1"/>
  <c r="W11" i="2"/>
  <c r="X11" i="2" s="1"/>
  <c r="Z11" i="2" s="1"/>
  <c r="W15" i="2"/>
  <c r="X15" i="2" s="1"/>
  <c r="Z15" i="2" s="1"/>
  <c r="AB16" i="2"/>
  <c r="W7" i="2"/>
  <c r="X7" i="2" s="1"/>
  <c r="Z7" i="2" s="1"/>
  <c r="W13" i="2"/>
  <c r="X13" i="2" s="1"/>
  <c r="Z13" i="2" s="1"/>
  <c r="W6" i="2"/>
  <c r="X6" i="2" s="1"/>
  <c r="Z6" i="2" s="1"/>
  <c r="W8" i="2"/>
  <c r="X8" i="2" s="1"/>
  <c r="Z8" i="2" s="1"/>
  <c r="W10" i="2"/>
  <c r="X10" i="2" s="1"/>
  <c r="Z10" i="2" s="1"/>
  <c r="W12" i="2"/>
  <c r="X12" i="2" s="1"/>
  <c r="Z12" i="2" s="1"/>
  <c r="W14" i="2"/>
  <c r="X14" i="2" s="1"/>
  <c r="Z14" i="2" s="1"/>
</calcChain>
</file>

<file path=xl/comments1.xml><?xml version="1.0" encoding="utf-8"?>
<comments xmlns="http://schemas.openxmlformats.org/spreadsheetml/2006/main">
  <authors>
    <author>作者</author>
  </authors>
  <commentList>
    <comment ref="R3" authorId="0">
      <text>
        <r>
          <rPr>
            <b/>
            <sz val="9"/>
            <color indexed="81"/>
            <rFont val="宋体"/>
            <family val="3"/>
            <charset val="134"/>
          </rPr>
          <t>作者:</t>
        </r>
        <r>
          <rPr>
            <sz val="9"/>
            <color indexed="81"/>
            <rFont val="宋体"/>
            <family val="3"/>
            <charset val="134"/>
          </rPr>
          <t xml:space="preserve">
对应100分</t>
        </r>
      </text>
    </comment>
    <comment ref="S3" authorId="0">
      <text>
        <r>
          <rPr>
            <b/>
            <sz val="9"/>
            <color indexed="81"/>
            <rFont val="宋体"/>
            <family val="3"/>
            <charset val="134"/>
          </rPr>
          <t>作者:</t>
        </r>
        <r>
          <rPr>
            <sz val="9"/>
            <color indexed="81"/>
            <rFont val="宋体"/>
            <family val="3"/>
            <charset val="134"/>
          </rPr>
          <t xml:space="preserve">
对应80分</t>
        </r>
      </text>
    </comment>
    <comment ref="T3" authorId="0">
      <text>
        <r>
          <rPr>
            <b/>
            <sz val="9"/>
            <color indexed="81"/>
            <rFont val="宋体"/>
            <family val="3"/>
            <charset val="134"/>
          </rPr>
          <t>作者:</t>
        </r>
        <r>
          <rPr>
            <sz val="9"/>
            <color indexed="81"/>
            <rFont val="宋体"/>
            <family val="3"/>
            <charset val="134"/>
          </rPr>
          <t xml:space="preserve">
对应60分</t>
        </r>
      </text>
    </comment>
    <comment ref="U3" authorId="0">
      <text>
        <r>
          <rPr>
            <b/>
            <sz val="9"/>
            <color indexed="81"/>
            <rFont val="宋体"/>
            <family val="3"/>
            <charset val="134"/>
          </rPr>
          <t>作者:</t>
        </r>
        <r>
          <rPr>
            <sz val="9"/>
            <color indexed="81"/>
            <rFont val="宋体"/>
            <family val="3"/>
            <charset val="134"/>
          </rPr>
          <t xml:space="preserve">
对应40分</t>
        </r>
      </text>
    </comment>
    <comment ref="V3" authorId="0">
      <text>
        <r>
          <rPr>
            <b/>
            <sz val="9"/>
            <color indexed="81"/>
            <rFont val="宋体"/>
            <family val="3"/>
            <charset val="134"/>
          </rPr>
          <t>作者:</t>
        </r>
        <r>
          <rPr>
            <sz val="9"/>
            <color indexed="81"/>
            <rFont val="宋体"/>
            <family val="3"/>
            <charset val="134"/>
          </rPr>
          <t xml:space="preserve">
对应0
分</t>
        </r>
      </text>
    </comment>
    <comment ref="W3" authorId="0">
      <text>
        <r>
          <rPr>
            <b/>
            <sz val="9"/>
            <color indexed="81"/>
            <rFont val="宋体"/>
            <family val="3"/>
            <charset val="134"/>
          </rPr>
          <t>作者</t>
        </r>
        <r>
          <rPr>
            <b/>
            <sz val="9"/>
            <color indexed="81"/>
            <rFont val="Tahoma"/>
            <family val="2"/>
          </rPr>
          <t>:</t>
        </r>
        <r>
          <rPr>
            <sz val="9"/>
            <color indexed="81"/>
            <rFont val="Tahoma"/>
            <family val="2"/>
          </rPr>
          <t xml:space="preserve">
A-100</t>
        </r>
        <r>
          <rPr>
            <sz val="9"/>
            <color indexed="81"/>
            <rFont val="宋体"/>
            <family val="3"/>
            <charset val="134"/>
          </rPr>
          <t>分；</t>
        </r>
        <r>
          <rPr>
            <sz val="9"/>
            <color indexed="81"/>
            <rFont val="Tahoma"/>
            <family val="2"/>
          </rPr>
          <t>B-80</t>
        </r>
        <r>
          <rPr>
            <sz val="9"/>
            <color indexed="81"/>
            <rFont val="宋体"/>
            <family val="3"/>
            <charset val="134"/>
          </rPr>
          <t>分；</t>
        </r>
        <r>
          <rPr>
            <sz val="9"/>
            <color indexed="81"/>
            <rFont val="Tahoma"/>
            <family val="2"/>
          </rPr>
          <t>C-60</t>
        </r>
        <r>
          <rPr>
            <sz val="9"/>
            <color indexed="81"/>
            <rFont val="宋体"/>
            <family val="3"/>
            <charset val="134"/>
          </rPr>
          <t>分；</t>
        </r>
        <r>
          <rPr>
            <sz val="9"/>
            <color indexed="81"/>
            <rFont val="Tahoma"/>
            <family val="2"/>
          </rPr>
          <t>D-40</t>
        </r>
        <r>
          <rPr>
            <sz val="9"/>
            <color indexed="81"/>
            <rFont val="宋体"/>
            <family val="3"/>
            <charset val="134"/>
          </rPr>
          <t>分；</t>
        </r>
        <r>
          <rPr>
            <sz val="9"/>
            <color indexed="81"/>
            <rFont val="Tahoma"/>
            <family val="2"/>
          </rPr>
          <t>E-0</t>
        </r>
        <r>
          <rPr>
            <sz val="9"/>
            <color indexed="81"/>
            <rFont val="宋体"/>
            <family val="3"/>
            <charset val="134"/>
          </rPr>
          <t>分</t>
        </r>
      </text>
    </comment>
    <comment ref="X3" authorId="0">
      <text>
        <r>
          <rPr>
            <b/>
            <sz val="9"/>
            <color indexed="81"/>
            <rFont val="宋体"/>
            <family val="3"/>
            <charset val="134"/>
          </rPr>
          <t>作者:</t>
        </r>
        <r>
          <rPr>
            <sz val="9"/>
            <color indexed="81"/>
            <rFont val="宋体"/>
            <family val="3"/>
            <charset val="134"/>
          </rPr>
          <t xml:space="preserve">
权重占60%
</t>
        </r>
      </text>
    </comment>
    <comment ref="Y3" authorId="0">
      <text>
        <r>
          <rPr>
            <b/>
            <sz val="9"/>
            <color indexed="81"/>
            <rFont val="宋体"/>
            <family val="3"/>
            <charset val="134"/>
          </rPr>
          <t>作者:</t>
        </r>
        <r>
          <rPr>
            <sz val="9"/>
            <color indexed="81"/>
            <rFont val="宋体"/>
            <family val="3"/>
            <charset val="134"/>
          </rPr>
          <t xml:space="preserve">
权重占40%</t>
        </r>
      </text>
    </comment>
    <comment ref="Z3" authorId="0">
      <text>
        <r>
          <rPr>
            <b/>
            <sz val="9"/>
            <color indexed="81"/>
            <rFont val="宋体"/>
            <family val="3"/>
            <charset val="134"/>
          </rPr>
          <t>作者:</t>
        </r>
        <r>
          <rPr>
            <sz val="9"/>
            <color indexed="81"/>
            <rFont val="宋体"/>
            <family val="3"/>
            <charset val="134"/>
          </rPr>
          <t xml:space="preserve">
月均绩效得分占比</t>
        </r>
        <r>
          <rPr>
            <sz val="9"/>
            <color indexed="81"/>
            <rFont val="Tahoma"/>
            <family val="2"/>
          </rPr>
          <t>60%</t>
        </r>
        <r>
          <rPr>
            <sz val="9"/>
            <color indexed="81"/>
            <rFont val="宋体"/>
            <family val="3"/>
            <charset val="134"/>
          </rPr>
          <t>；部门领导评分占比</t>
        </r>
        <r>
          <rPr>
            <sz val="9"/>
            <color indexed="81"/>
            <rFont val="Tahoma"/>
            <family val="2"/>
          </rPr>
          <t>40%</t>
        </r>
        <r>
          <rPr>
            <sz val="9"/>
            <color indexed="81"/>
            <rFont val="宋体"/>
            <family val="3"/>
            <charset val="134"/>
          </rPr>
          <t>。分数按降序排列。</t>
        </r>
      </text>
    </comment>
    <comment ref="AA3" authorId="0">
      <text>
        <r>
          <rPr>
            <b/>
            <sz val="9"/>
            <color indexed="81"/>
            <rFont val="宋体"/>
            <family val="3"/>
            <charset val="134"/>
          </rPr>
          <t>作者:</t>
        </r>
        <r>
          <rPr>
            <sz val="9"/>
            <color indexed="81"/>
            <rFont val="宋体"/>
            <family val="3"/>
            <charset val="134"/>
          </rPr>
          <t xml:space="preserve">
A+B不高于20%，D+E不低于10%，其余不限。</t>
        </r>
      </text>
    </comment>
    <comment ref="AF6" authorId="0">
      <text>
        <r>
          <rPr>
            <b/>
            <sz val="9"/>
            <color indexed="81"/>
            <rFont val="宋体"/>
            <charset val="134"/>
          </rPr>
          <t>作者:</t>
        </r>
        <r>
          <rPr>
            <sz val="9"/>
            <color indexed="81"/>
            <rFont val="宋体"/>
            <charset val="134"/>
          </rPr>
          <t xml:space="preserve">
产假一人</t>
        </r>
      </text>
    </comment>
  </commentList>
</comments>
</file>

<file path=xl/sharedStrings.xml><?xml version="1.0" encoding="utf-8"?>
<sst xmlns="http://schemas.openxmlformats.org/spreadsheetml/2006/main" count="251" uniqueCount="75">
  <si>
    <t>职务</t>
  </si>
  <si>
    <t>A</t>
    <phoneticPr fontId="5" type="noConversion"/>
  </si>
  <si>
    <t>B</t>
    <phoneticPr fontId="5" type="noConversion"/>
  </si>
  <si>
    <t>A</t>
  </si>
  <si>
    <t>C</t>
  </si>
  <si>
    <t>核算会计</t>
  </si>
  <si>
    <t>B</t>
  </si>
  <si>
    <t>D</t>
  </si>
  <si>
    <t>周萍</t>
  </si>
  <si>
    <t>张友美</t>
  </si>
  <si>
    <t>施莹</t>
  </si>
  <si>
    <t>销售商务</t>
  </si>
  <si>
    <t>印晓燕</t>
  </si>
  <si>
    <t>王丽娟</t>
  </si>
  <si>
    <t>张栋健</t>
  </si>
  <si>
    <t>凌海媛</t>
  </si>
  <si>
    <t>资金稽核</t>
  </si>
  <si>
    <t>李芸</t>
  </si>
  <si>
    <t>陈鹃</t>
  </si>
  <si>
    <t>管堃</t>
  </si>
  <si>
    <t>张炜</t>
  </si>
  <si>
    <t>郭琰</t>
  </si>
  <si>
    <t>孔丹</t>
  </si>
  <si>
    <t>马彦</t>
  </si>
  <si>
    <r>
      <t>（一）</t>
    </r>
    <r>
      <rPr>
        <sz val="9"/>
        <color indexed="10"/>
        <rFont val="Times New Roman"/>
        <family val="1"/>
      </rPr>
      <t>2016</t>
    </r>
    <r>
      <rPr>
        <sz val="9"/>
        <color indexed="10"/>
        <rFont val="宋体"/>
        <family val="3"/>
        <charset val="134"/>
      </rPr>
      <t>年</t>
    </r>
    <r>
      <rPr>
        <sz val="9"/>
        <color indexed="10"/>
        <rFont val="Times New Roman"/>
        <family val="1"/>
      </rPr>
      <t>11</t>
    </r>
    <r>
      <rPr>
        <sz val="9"/>
        <color indexed="10"/>
        <rFont val="宋体"/>
        <family val="3"/>
        <charset val="134"/>
      </rPr>
      <t>月</t>
    </r>
    <r>
      <rPr>
        <sz val="9"/>
        <color indexed="10"/>
        <rFont val="Times New Roman"/>
        <family val="1"/>
      </rPr>
      <t>1</t>
    </r>
    <r>
      <rPr>
        <sz val="9"/>
        <color indexed="10"/>
        <rFont val="宋体"/>
        <family val="3"/>
        <charset val="134"/>
      </rPr>
      <t>日后转正员工，不参与年终绩效考评；
（二）产假</t>
    </r>
    <r>
      <rPr>
        <sz val="9"/>
        <color indexed="10"/>
        <rFont val="Times New Roman"/>
        <family val="1"/>
      </rPr>
      <t>4</t>
    </r>
    <r>
      <rPr>
        <sz val="9"/>
        <color indexed="10"/>
        <rFont val="宋体"/>
        <family val="3"/>
        <charset val="134"/>
      </rPr>
      <t>个月及以上者，原则上绩效结果不高于</t>
    </r>
    <r>
      <rPr>
        <sz val="9"/>
        <color indexed="10"/>
        <rFont val="Times New Roman"/>
        <family val="1"/>
      </rPr>
      <t>C</t>
    </r>
    <r>
      <rPr>
        <sz val="9"/>
        <color indexed="10"/>
        <rFont val="宋体"/>
        <family val="3"/>
        <charset val="134"/>
      </rPr>
      <t>；
（三）累计事假</t>
    </r>
    <r>
      <rPr>
        <sz val="9"/>
        <color indexed="10"/>
        <rFont val="Times New Roman"/>
        <family val="1"/>
      </rPr>
      <t>1</t>
    </r>
    <r>
      <rPr>
        <sz val="9"/>
        <color indexed="10"/>
        <rFont val="宋体"/>
        <family val="3"/>
        <charset val="134"/>
      </rPr>
      <t>个月、病假</t>
    </r>
    <r>
      <rPr>
        <sz val="9"/>
        <color indexed="10"/>
        <rFont val="Times New Roman"/>
        <family val="1"/>
      </rPr>
      <t>2</t>
    </r>
    <r>
      <rPr>
        <sz val="9"/>
        <color indexed="10"/>
        <rFont val="宋体"/>
        <family val="3"/>
        <charset val="134"/>
      </rPr>
      <t>个月及以上者，绩效结果不高于</t>
    </r>
    <r>
      <rPr>
        <sz val="9"/>
        <color indexed="10"/>
        <rFont val="Times New Roman"/>
        <family val="1"/>
      </rPr>
      <t>D</t>
    </r>
    <r>
      <rPr>
        <sz val="9"/>
        <color indexed="10"/>
        <rFont val="宋体"/>
        <family val="3"/>
        <charset val="134"/>
      </rPr>
      <t>；
（四）涉及重大事项，省公司绩效管理委员会举证后享有</t>
    </r>
    <r>
      <rPr>
        <sz val="9"/>
        <color indexed="10"/>
        <rFont val="Times New Roman"/>
        <family val="1"/>
      </rPr>
      <t>“</t>
    </r>
    <r>
      <rPr>
        <sz val="9"/>
        <color indexed="10"/>
        <rFont val="宋体"/>
        <family val="3"/>
        <charset val="134"/>
      </rPr>
      <t>一票否决</t>
    </r>
    <r>
      <rPr>
        <sz val="9"/>
        <color indexed="10"/>
        <rFont val="Times New Roman"/>
        <family val="1"/>
      </rPr>
      <t>”</t>
    </r>
    <r>
      <rPr>
        <sz val="9"/>
        <color indexed="10"/>
        <rFont val="宋体"/>
        <family val="3"/>
        <charset val="134"/>
      </rPr>
      <t>权，等级一律为</t>
    </r>
    <r>
      <rPr>
        <sz val="9"/>
        <color indexed="10"/>
        <rFont val="Times New Roman"/>
        <family val="1"/>
      </rPr>
      <t xml:space="preserve">E;                                                                                                                                                                                                                                                                                                                             </t>
    </r>
    <r>
      <rPr>
        <sz val="9"/>
        <color indexed="10"/>
        <rFont val="宋体"/>
        <family val="3"/>
        <charset val="134"/>
      </rPr>
      <t>（五）</t>
    </r>
    <r>
      <rPr>
        <sz val="9"/>
        <color indexed="10"/>
        <rFont val="Times New Roman"/>
        <family val="1"/>
      </rPr>
      <t>A+B</t>
    </r>
    <r>
      <rPr>
        <sz val="9"/>
        <color indexed="10"/>
        <rFont val="宋体"/>
        <family val="3"/>
        <charset val="134"/>
      </rPr>
      <t>不高于</t>
    </r>
    <r>
      <rPr>
        <sz val="9"/>
        <color indexed="10"/>
        <rFont val="Times New Roman"/>
        <family val="1"/>
      </rPr>
      <t>20%</t>
    </r>
    <r>
      <rPr>
        <sz val="9"/>
        <color indexed="10"/>
        <rFont val="宋体"/>
        <family val="3"/>
        <charset val="134"/>
      </rPr>
      <t>，</t>
    </r>
    <r>
      <rPr>
        <sz val="9"/>
        <color indexed="10"/>
        <rFont val="Times New Roman"/>
        <family val="1"/>
      </rPr>
      <t>D+E</t>
    </r>
    <r>
      <rPr>
        <sz val="9"/>
        <color indexed="10"/>
        <rFont val="宋体"/>
        <family val="3"/>
        <charset val="134"/>
      </rPr>
      <t>比例不低于</t>
    </r>
    <r>
      <rPr>
        <sz val="9"/>
        <color indexed="10"/>
        <rFont val="Times New Roman"/>
        <family val="1"/>
      </rPr>
      <t>10%</t>
    </r>
    <r>
      <rPr>
        <sz val="9"/>
        <color indexed="10"/>
        <rFont val="宋体"/>
        <family val="3"/>
        <charset val="134"/>
      </rPr>
      <t>，其余不限。</t>
    </r>
    <phoneticPr fontId="5" type="noConversion"/>
  </si>
  <si>
    <t>业务外包员工2016年终绩效考核</t>
    <phoneticPr fontId="5" type="noConversion"/>
  </si>
  <si>
    <t>序号</t>
    <phoneticPr fontId="5" type="noConversion"/>
  </si>
  <si>
    <t>单位</t>
    <phoneticPr fontId="5" type="noConversion"/>
  </si>
  <si>
    <t>姓名</t>
    <phoneticPr fontId="5" type="noConversion"/>
  </si>
  <si>
    <t>入职时间</t>
    <phoneticPr fontId="5" type="noConversion"/>
  </si>
  <si>
    <t>入职年限</t>
    <phoneticPr fontId="5" type="noConversion"/>
  </si>
  <si>
    <t>1月绩效</t>
    <phoneticPr fontId="5" type="noConversion"/>
  </si>
  <si>
    <t>2月绩效</t>
    <phoneticPr fontId="5" type="noConversion"/>
  </si>
  <si>
    <t>3月绩效</t>
    <phoneticPr fontId="5" type="noConversion"/>
  </si>
  <si>
    <t>4月绩效</t>
    <phoneticPr fontId="5" type="noConversion"/>
  </si>
  <si>
    <t>5月绩效</t>
    <phoneticPr fontId="5" type="noConversion"/>
  </si>
  <si>
    <t>6月绩效</t>
    <phoneticPr fontId="5" type="noConversion"/>
  </si>
  <si>
    <t>7月绩效</t>
    <phoneticPr fontId="5" type="noConversion"/>
  </si>
  <si>
    <t>8月绩效</t>
    <phoneticPr fontId="5" type="noConversion"/>
  </si>
  <si>
    <t>9月绩效</t>
    <phoneticPr fontId="5" type="noConversion"/>
  </si>
  <si>
    <t>10月绩效</t>
    <phoneticPr fontId="5" type="noConversion"/>
  </si>
  <si>
    <t>11月绩效</t>
    <phoneticPr fontId="5" type="noConversion"/>
  </si>
  <si>
    <t>A</t>
    <phoneticPr fontId="5" type="noConversion"/>
  </si>
  <si>
    <t>B</t>
    <phoneticPr fontId="5" type="noConversion"/>
  </si>
  <si>
    <t>C</t>
    <phoneticPr fontId="5" type="noConversion"/>
  </si>
  <si>
    <t>D</t>
    <phoneticPr fontId="5" type="noConversion"/>
  </si>
  <si>
    <t>E</t>
    <phoneticPr fontId="5" type="noConversion"/>
  </si>
  <si>
    <t>分数小计</t>
    <phoneticPr fontId="5" type="noConversion"/>
  </si>
  <si>
    <t>月均绩效得分（满分100分）</t>
    <phoneticPr fontId="5" type="noConversion"/>
  </si>
  <si>
    <t>部门领导评分（满分100分）</t>
    <phoneticPr fontId="5" type="noConversion"/>
  </si>
  <si>
    <t>分数合计</t>
    <phoneticPr fontId="5" type="noConversion"/>
  </si>
  <si>
    <t>年终绩效等级（A/B/C/D/E）</t>
    <phoneticPr fontId="5" type="noConversion"/>
  </si>
  <si>
    <t>有效月数</t>
    <phoneticPr fontId="5" type="noConversion"/>
  </si>
  <si>
    <t>A</t>
    <phoneticPr fontId="5" type="noConversion"/>
  </si>
  <si>
    <t>C</t>
    <phoneticPr fontId="5" type="noConversion"/>
  </si>
  <si>
    <t>B</t>
    <phoneticPr fontId="5" type="noConversion"/>
  </si>
  <si>
    <t>产假</t>
    <phoneticPr fontId="5" type="noConversion"/>
  </si>
  <si>
    <t>财务部</t>
    <phoneticPr fontId="5" type="noConversion"/>
  </si>
  <si>
    <t>病假</t>
    <phoneticPr fontId="5" type="noConversion"/>
  </si>
  <si>
    <t>优秀</t>
    <phoneticPr fontId="5" type="noConversion"/>
  </si>
  <si>
    <t>良好</t>
    <phoneticPr fontId="5" type="noConversion"/>
  </si>
  <si>
    <t>不满一年</t>
    <phoneticPr fontId="5" type="noConversion"/>
  </si>
  <si>
    <t>参评总人数</t>
    <phoneticPr fontId="21" type="noConversion"/>
  </si>
  <si>
    <t>所在单位绩效</t>
    <phoneticPr fontId="21" type="noConversion"/>
  </si>
  <si>
    <t>参评人员</t>
    <phoneticPr fontId="21" type="noConversion"/>
  </si>
  <si>
    <t>A</t>
    <phoneticPr fontId="21" type="noConversion"/>
  </si>
  <si>
    <t>B</t>
    <phoneticPr fontId="21" type="noConversion"/>
  </si>
  <si>
    <t>C</t>
    <phoneticPr fontId="21" type="noConversion"/>
  </si>
  <si>
    <t>D</t>
    <phoneticPr fontId="21" type="noConversion"/>
  </si>
  <si>
    <t>E</t>
    <phoneticPr fontId="21" type="noConversion"/>
  </si>
  <si>
    <t>A占比</t>
    <phoneticPr fontId="21" type="noConversion"/>
  </si>
  <si>
    <t>A+B占比</t>
    <phoneticPr fontId="21" type="noConversion"/>
  </si>
  <si>
    <t>D+E占比</t>
    <phoneticPr fontId="21" type="noConversion"/>
  </si>
  <si>
    <t>外包员工</t>
    <phoneticPr fontId="21" type="noConversion"/>
  </si>
  <si>
    <t>外包制：A占比不高于15%；A+B占比不高于40%；考核等级D+E的人员比例不低于10%</t>
    <phoneticPr fontId="2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</si>
</sst>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yyyy/m/d;@"/>
    <numFmt numFmtId="177" formatCode="0_);[Red]\(0\)"/>
    <numFmt numFmtId="178" formatCode="0.00_);[Red]\(0.00\)"/>
  </numFmts>
  <fonts count="27">
    <font>
      <sz val="11"/>
      <color theme="1"/>
      <name val="宋体"/>
      <family val="2"/>
      <scheme val="minor"/>
    </font>
    <font>
      <sz val="11"/>
      <color theme="1"/>
      <name val="宋体"/>
      <family val="2"/>
      <scheme val="minor"/>
    </font>
    <font>
      <sz val="9"/>
      <color indexed="10"/>
      <name val="Times New Roman"/>
      <family val="1"/>
    </font>
    <font>
      <sz val="9"/>
      <color indexed="10"/>
      <name val="宋体"/>
      <family val="3"/>
      <charset val="134"/>
    </font>
    <font>
      <sz val="9"/>
      <name val="宋体"/>
      <family val="3"/>
      <charset val="134"/>
      <scheme val="minor"/>
    </font>
    <font>
      <sz val="9"/>
      <name val="宋体"/>
      <family val="3"/>
      <charset val="134"/>
    </font>
    <font>
      <sz val="9"/>
      <name val="Times New Roman"/>
      <family val="1"/>
    </font>
    <font>
      <b/>
      <sz val="14"/>
      <name val="宋体"/>
      <family val="3"/>
      <charset val="134"/>
    </font>
    <font>
      <b/>
      <sz val="10"/>
      <name val="宋体"/>
      <family val="3"/>
      <charset val="134"/>
    </font>
    <font>
      <b/>
      <sz val="10"/>
      <color indexed="8"/>
      <name val="宋体"/>
      <family val="3"/>
      <charset val="134"/>
    </font>
    <font>
      <sz val="10"/>
      <name val="Times New Roman"/>
      <family val="1"/>
    </font>
    <font>
      <sz val="10"/>
      <name val="宋体"/>
      <family val="3"/>
      <charset val="134"/>
      <scheme val="minor"/>
    </font>
    <font>
      <sz val="10"/>
      <color theme="1"/>
      <name val="宋体"/>
      <family val="3"/>
      <charset val="134"/>
    </font>
    <font>
      <sz val="10"/>
      <name val="宋体"/>
      <family val="3"/>
      <charset val="134"/>
    </font>
    <font>
      <sz val="10"/>
      <color indexed="8"/>
      <name val="宋体"/>
      <family val="3"/>
      <charset val="134"/>
    </font>
    <font>
      <b/>
      <sz val="9"/>
      <color indexed="81"/>
      <name val="宋体"/>
      <family val="3"/>
      <charset val="134"/>
    </font>
    <font>
      <sz val="9"/>
      <color indexed="81"/>
      <name val="宋体"/>
      <family val="3"/>
      <charset val="134"/>
    </font>
    <font>
      <b/>
      <sz val="9"/>
      <color indexed="81"/>
      <name val="Tahoma"/>
      <family val="2"/>
    </font>
    <font>
      <sz val="9"/>
      <color indexed="81"/>
      <name val="Tahoma"/>
      <family val="2"/>
    </font>
    <font>
      <sz val="12"/>
      <name val="宋体"/>
      <family val="3"/>
      <charset val="134"/>
    </font>
    <font>
      <b/>
      <sz val="11"/>
      <color theme="1"/>
      <name val="宋体"/>
      <charset val="134"/>
      <scheme val="minor"/>
    </font>
    <font>
      <sz val="9"/>
      <name val="宋体"/>
      <charset val="134"/>
    </font>
    <font>
      <b/>
      <sz val="11"/>
      <color rgb="FFFF0000"/>
      <name val="宋体"/>
      <charset val="134"/>
      <scheme val="minor"/>
    </font>
    <font>
      <sz val="11"/>
      <color rgb="FFFF0000"/>
      <name val="宋体"/>
      <charset val="134"/>
      <scheme val="minor"/>
    </font>
    <font>
      <sz val="11"/>
      <name val="宋体"/>
      <charset val="134"/>
      <scheme val="minor"/>
    </font>
    <font>
      <b/>
      <sz val="9"/>
      <color indexed="81"/>
      <name val="宋体"/>
      <charset val="134"/>
    </font>
    <font>
      <sz val="9"/>
      <color indexed="81"/>
      <name val="宋体"/>
      <charset val="134"/>
    </font>
  </fonts>
  <fills count="9">
    <fill>
      <patternFill patternType="none"/>
    </fill>
    <fill>
      <patternFill patternType="gray125"/>
    </fill>
    <fill>
      <patternFill patternType="solid">
        <fgColor rgb="FFFFFF00"/>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0"/>
        <bgColor indexed="64"/>
      </patternFill>
    </fill>
    <fill>
      <patternFill patternType="solid">
        <fgColor theme="9" tint="0.79998168889431442"/>
        <bgColor indexed="64"/>
      </patternFill>
    </fill>
    <fill>
      <patternFill patternType="solid">
        <fgColor rgb="FFFFC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9" fontId="1" fillId="0" borderId="0" applyFont="0" applyFill="0" applyBorder="0" applyAlignment="0" applyProtection="0">
      <alignment vertical="center"/>
    </xf>
    <xf numFmtId="0" fontId="19" fillId="0" borderId="0">
      <alignment vertical="center"/>
    </xf>
    <xf numFmtId="0" fontId="19" fillId="0" borderId="0">
      <alignment vertical="center"/>
    </xf>
    <xf numFmtId="0" fontId="19" fillId="0" borderId="0"/>
    <xf numFmtId="0" fontId="19" fillId="0" borderId="0"/>
    <xf numFmtId="0" fontId="19" fillId="0" borderId="0">
      <alignment vertical="center"/>
    </xf>
    <xf numFmtId="0" fontId="19" fillId="0" borderId="0"/>
  </cellStyleXfs>
  <cellXfs count="45">
    <xf numFmtId="0" fontId="0" fillId="0" borderId="0" xfId="0"/>
    <xf numFmtId="0" fontId="9" fillId="2"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11" fillId="0" borderId="1" xfId="0" applyFont="1" applyFill="1" applyBorder="1" applyAlignment="1">
      <alignment horizontal="center" vertical="center"/>
    </xf>
    <xf numFmtId="176" fontId="12" fillId="6" borderId="1" xfId="0" applyNumberFormat="1" applyFont="1" applyFill="1" applyBorder="1" applyAlignment="1">
      <alignment horizontal="center" vertical="center" wrapText="1"/>
    </xf>
    <xf numFmtId="49" fontId="13" fillId="6" borderId="1" xfId="0" applyNumberFormat="1" applyFont="1" applyFill="1" applyBorder="1" applyAlignment="1">
      <alignment horizontal="center" vertical="center" wrapText="1"/>
    </xf>
    <xf numFmtId="0" fontId="14" fillId="0" borderId="1" xfId="0" applyFont="1" applyFill="1" applyBorder="1" applyAlignment="1">
      <alignment horizontal="center" vertical="center" wrapText="1"/>
    </xf>
    <xf numFmtId="177" fontId="14" fillId="0" borderId="1" xfId="0" applyNumberFormat="1" applyFont="1" applyFill="1" applyBorder="1" applyAlignment="1">
      <alignment horizontal="center" vertical="center" wrapText="1"/>
    </xf>
    <xf numFmtId="178" fontId="14" fillId="0" borderId="1" xfId="0" applyNumberFormat="1" applyFont="1" applyFill="1" applyBorder="1" applyAlignment="1">
      <alignment horizontal="center" vertical="center" wrapText="1"/>
    </xf>
    <xf numFmtId="178" fontId="13" fillId="6" borderId="1" xfId="0" applyNumberFormat="1" applyFont="1" applyFill="1" applyBorder="1" applyAlignment="1">
      <alignment horizontal="center" vertical="center" wrapText="1"/>
    </xf>
    <xf numFmtId="177" fontId="13" fillId="0" borderId="1" xfId="0" applyNumberFormat="1" applyFont="1" applyFill="1" applyBorder="1" applyAlignment="1">
      <alignment horizontal="center" vertical="center"/>
    </xf>
    <xf numFmtId="178" fontId="13" fillId="7" borderId="1" xfId="0" applyNumberFormat="1" applyFont="1" applyFill="1" applyBorder="1" applyAlignment="1">
      <alignment horizontal="center" vertical="center" wrapText="1"/>
    </xf>
    <xf numFmtId="49" fontId="12" fillId="6" borderId="1" xfId="0" applyNumberFormat="1" applyFont="1" applyFill="1" applyBorder="1" applyAlignment="1">
      <alignment horizontal="center" vertical="center" wrapText="1"/>
    </xf>
    <xf numFmtId="178" fontId="13" fillId="0" borderId="1" xfId="0" applyNumberFormat="1" applyFont="1" applyFill="1" applyBorder="1" applyAlignment="1">
      <alignment horizontal="center" vertical="center" wrapText="1"/>
    </xf>
    <xf numFmtId="0" fontId="10" fillId="0" borderId="0" xfId="0" applyFont="1" applyFill="1" applyAlignment="1">
      <alignment horizontal="center" vertical="center"/>
    </xf>
    <xf numFmtId="0" fontId="6" fillId="0" borderId="0" xfId="0" applyFont="1" applyFill="1" applyAlignment="1">
      <alignment horizontal="center" vertical="center"/>
    </xf>
    <xf numFmtId="0" fontId="13" fillId="6" borderId="1" xfId="0" applyFont="1" applyFill="1" applyBorder="1" applyAlignment="1">
      <alignment horizontal="center" vertical="center"/>
    </xf>
    <xf numFmtId="177" fontId="14" fillId="0" borderId="1" xfId="0" applyNumberFormat="1" applyFont="1" applyFill="1" applyBorder="1" applyAlignment="1">
      <alignment horizontal="center" vertical="center"/>
    </xf>
    <xf numFmtId="0" fontId="0" fillId="0" borderId="0" xfId="0" applyFill="1" applyAlignment="1">
      <alignment horizontal="center" vertical="center"/>
    </xf>
    <xf numFmtId="0" fontId="12" fillId="6" borderId="1" xfId="0" applyFont="1" applyFill="1" applyBorder="1" applyAlignment="1">
      <alignment horizontal="center" vertical="center" wrapText="1"/>
    </xf>
    <xf numFmtId="0" fontId="13" fillId="6" borderId="1" xfId="0" applyFont="1" applyFill="1" applyBorder="1" applyAlignment="1">
      <alignment horizontal="center" vertical="center" wrapText="1"/>
    </xf>
    <xf numFmtId="0" fontId="13" fillId="0" borderId="0" xfId="0" applyFont="1" applyFill="1" applyAlignment="1">
      <alignment horizontal="center" vertical="center"/>
    </xf>
    <xf numFmtId="0" fontId="8" fillId="0"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49" fontId="13" fillId="6" borderId="1" xfId="0" applyNumberFormat="1" applyFont="1" applyFill="1" applyBorder="1" applyAlignment="1">
      <alignment horizontal="center" vertical="center"/>
    </xf>
    <xf numFmtId="0" fontId="9" fillId="0" borderId="1" xfId="0" applyFont="1" applyFill="1" applyBorder="1" applyAlignment="1">
      <alignment horizontal="left" vertical="top" wrapText="1"/>
    </xf>
    <xf numFmtId="178" fontId="12" fillId="8" borderId="1" xfId="0" applyNumberFormat="1" applyFont="1" applyFill="1" applyBorder="1" applyAlignment="1">
      <alignment horizontal="center" vertical="center" wrapText="1"/>
    </xf>
    <xf numFmtId="0" fontId="7" fillId="0" borderId="1" xfId="0" applyFont="1" applyFill="1" applyBorder="1" applyAlignment="1">
      <alignment horizontal="center" vertical="center"/>
    </xf>
    <xf numFmtId="0" fontId="3" fillId="0" borderId="2" xfId="0" applyFont="1" applyFill="1" applyBorder="1" applyAlignment="1">
      <alignment horizontal="left" vertical="center" wrapText="1"/>
    </xf>
    <xf numFmtId="0" fontId="3" fillId="0" borderId="3" xfId="0" applyFont="1" applyFill="1" applyBorder="1" applyAlignment="1">
      <alignment horizontal="left" vertical="center" wrapText="1"/>
    </xf>
    <xf numFmtId="0" fontId="3" fillId="0" borderId="4" xfId="0" applyFont="1" applyFill="1" applyBorder="1" applyAlignment="1">
      <alignment horizontal="left" vertical="center" wrapText="1"/>
    </xf>
    <xf numFmtId="0" fontId="20" fillId="0" borderId="1" xfId="0" applyFont="1" applyFill="1" applyBorder="1" applyAlignment="1">
      <alignment horizontal="center" vertical="center" wrapText="1"/>
    </xf>
    <xf numFmtId="0" fontId="20" fillId="2" borderId="1" xfId="0" applyFont="1" applyFill="1" applyBorder="1" applyAlignment="1">
      <alignment horizontal="center" vertical="center" wrapText="1"/>
    </xf>
    <xf numFmtId="0" fontId="20" fillId="3" borderId="1" xfId="0" applyFont="1" applyFill="1" applyBorder="1" applyAlignment="1">
      <alignment horizontal="center" vertical="center" wrapText="1"/>
    </xf>
    <xf numFmtId="0" fontId="22" fillId="2" borderId="1" xfId="0" applyFont="1" applyFill="1" applyBorder="1" applyAlignment="1">
      <alignment horizontal="center" vertical="center"/>
    </xf>
    <xf numFmtId="0" fontId="22" fillId="3" borderId="1" xfId="0" applyFont="1" applyFill="1" applyBorder="1" applyAlignment="1">
      <alignment horizontal="center" vertical="center"/>
    </xf>
    <xf numFmtId="0" fontId="0" fillId="0" borderId="1" xfId="0" applyFont="1" applyFill="1" applyBorder="1" applyAlignment="1">
      <alignment horizontal="center" vertical="center" wrapText="1"/>
    </xf>
    <xf numFmtId="178" fontId="0" fillId="0" borderId="1" xfId="0" applyNumberFormat="1" applyFont="1" applyFill="1" applyBorder="1" applyAlignment="1">
      <alignment horizontal="center" vertical="center"/>
    </xf>
    <xf numFmtId="0" fontId="23" fillId="0" borderId="1" xfId="0" applyFont="1" applyFill="1" applyBorder="1" applyAlignment="1">
      <alignment horizontal="center" vertical="center" wrapText="1"/>
    </xf>
    <xf numFmtId="9" fontId="24" fillId="0" borderId="1" xfId="1" applyFont="1" applyFill="1" applyBorder="1" applyAlignment="1">
      <alignment vertical="center"/>
    </xf>
    <xf numFmtId="0" fontId="23" fillId="0" borderId="2"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cellXfs>
  <cellStyles count="8">
    <cellStyle name="百分比" xfId="1" builtinId="5"/>
    <cellStyle name="常规" xfId="0" builtinId="0"/>
    <cellStyle name="常规 10 13 2 2 2" xfId="2"/>
    <cellStyle name="常规 10 3" xfId="3"/>
    <cellStyle name="常规 13" xfId="4"/>
    <cellStyle name="常规 15" xfId="6"/>
    <cellStyle name="常规 15 2 2 2 2" xfId="5"/>
    <cellStyle name="常规 3 2 2 2" xfId="7"/>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umj/AppData/Roaming/Foxmail7/Temp-7800-20161227083915/2016&#24180;&#32456;&#32489;&#25928;&#32771;&#35780;-&#22806;&#21253;&#21592;&#24037;-&#36130;&#21153;&#3709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汇总"/>
      <sheetName val="人员明细"/>
      <sheetName val="Sheet1"/>
    </sheetNames>
    <sheetDataSet>
      <sheetData sheetId="0"/>
      <sheetData sheetId="1"/>
      <sheetData sheetId="2">
        <row r="1">
          <cell r="D1" t="str">
            <v>李芸</v>
          </cell>
          <cell r="E1">
            <v>95.5</v>
          </cell>
        </row>
        <row r="2">
          <cell r="D2" t="str">
            <v>祁梦婷</v>
          </cell>
          <cell r="E2">
            <v>95</v>
          </cell>
        </row>
        <row r="3">
          <cell r="D3" t="str">
            <v>孙逢珠</v>
          </cell>
          <cell r="E3">
            <v>91</v>
          </cell>
        </row>
        <row r="4">
          <cell r="D4" t="str">
            <v>管堃</v>
          </cell>
          <cell r="E4">
            <v>91</v>
          </cell>
        </row>
        <row r="5">
          <cell r="D5" t="str">
            <v>张炜</v>
          </cell>
          <cell r="E5">
            <v>89.5</v>
          </cell>
        </row>
        <row r="6">
          <cell r="D6" t="str">
            <v>周萍</v>
          </cell>
          <cell r="E6">
            <v>86</v>
          </cell>
        </row>
        <row r="7">
          <cell r="D7" t="str">
            <v>陈敏</v>
          </cell>
          <cell r="E7">
            <v>85</v>
          </cell>
        </row>
        <row r="8">
          <cell r="D8" t="str">
            <v>任中辉</v>
          </cell>
          <cell r="E8">
            <v>83</v>
          </cell>
        </row>
        <row r="9">
          <cell r="D9" t="str">
            <v>葛建兰</v>
          </cell>
          <cell r="E9">
            <v>77.5</v>
          </cell>
        </row>
        <row r="10">
          <cell r="D10" t="str">
            <v>印晓燕</v>
          </cell>
          <cell r="E10">
            <v>76.5</v>
          </cell>
        </row>
        <row r="11">
          <cell r="D11" t="str">
            <v>王丽娟</v>
          </cell>
          <cell r="E11">
            <v>75</v>
          </cell>
        </row>
        <row r="12">
          <cell r="D12" t="str">
            <v>张友美</v>
          </cell>
          <cell r="E12">
            <v>74</v>
          </cell>
        </row>
        <row r="13">
          <cell r="D13" t="str">
            <v>凌海媛</v>
          </cell>
          <cell r="E13">
            <v>73.5</v>
          </cell>
        </row>
        <row r="14">
          <cell r="D14" t="str">
            <v>郭琰</v>
          </cell>
          <cell r="E14">
            <v>73</v>
          </cell>
        </row>
        <row r="15">
          <cell r="D15" t="str">
            <v>施莹</v>
          </cell>
          <cell r="E15">
            <v>73</v>
          </cell>
        </row>
        <row r="16">
          <cell r="D16" t="str">
            <v>张栋健</v>
          </cell>
          <cell r="E16">
            <v>71.5</v>
          </cell>
        </row>
        <row r="17">
          <cell r="D17" t="str">
            <v>张庆安</v>
          </cell>
          <cell r="E17">
            <v>71</v>
          </cell>
        </row>
        <row r="18">
          <cell r="D18" t="str">
            <v>孔丹</v>
          </cell>
          <cell r="E18">
            <v>70</v>
          </cell>
        </row>
        <row r="19">
          <cell r="D19" t="str">
            <v>周晓</v>
          </cell>
          <cell r="E19">
            <v>70</v>
          </cell>
        </row>
        <row r="20">
          <cell r="D20" t="str">
            <v>马彦</v>
          </cell>
          <cell r="E20">
            <v>69.5</v>
          </cell>
        </row>
        <row r="21">
          <cell r="D21" t="str">
            <v>曾秀玲</v>
          </cell>
          <cell r="E21">
            <v>69</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17"/>
  <sheetViews>
    <sheetView tabSelected="1" workbookViewId="0">
      <pane xSplit="6" ySplit="3" topLeftCell="AC4" activePane="bottomRight" state="frozen"/>
      <selection pane="topRight" activeCell="G1" sqref="G1"/>
      <selection pane="bottomLeft" activeCell="A4" sqref="A4"/>
      <selection pane="bottomRight" activeCell="AF11" sqref="AF11"/>
    </sheetView>
  </sheetViews>
  <sheetFormatPr defaultRowHeight="13.5"/>
  <cols>
    <col min="1" max="1" width="4" style="20" customWidth="1"/>
    <col min="2" max="2" width="6.5" style="20" customWidth="1"/>
    <col min="3" max="3" width="8.375" style="20" customWidth="1"/>
    <col min="4" max="4" width="11.25" style="20" customWidth="1"/>
    <col min="5" max="5" width="11" style="20" customWidth="1"/>
    <col min="6" max="6" width="7.125" style="20" customWidth="1"/>
    <col min="7" max="9" width="4" style="20" customWidth="1"/>
    <col min="10" max="10" width="5.625" style="20" customWidth="1"/>
    <col min="11" max="17" width="4.625" style="20" customWidth="1"/>
    <col min="18" max="22" width="4" style="20" customWidth="1"/>
    <col min="23" max="23" width="6.125" style="20" customWidth="1"/>
    <col min="24" max="24" width="7.5" style="20" customWidth="1"/>
    <col min="25" max="25" width="7.625" style="20" customWidth="1"/>
    <col min="26" max="26" width="7.25" style="20" customWidth="1"/>
    <col min="27" max="27" width="7.75" style="20" customWidth="1"/>
    <col min="28" max="28" width="4.75" style="23" customWidth="1"/>
    <col min="29" max="29" width="14.5" style="20" customWidth="1"/>
    <col min="30" max="30" width="7.75" style="20" customWidth="1"/>
    <col min="31" max="256" width="9" style="20"/>
    <col min="257" max="257" width="4" style="20" customWidth="1"/>
    <col min="258" max="258" width="9.5" style="20" customWidth="1"/>
    <col min="259" max="259" width="7.25" style="20" customWidth="1"/>
    <col min="260" max="260" width="12.75" style="20" customWidth="1"/>
    <col min="261" max="261" width="11" style="20" customWidth="1"/>
    <col min="262" max="262" width="7.125" style="20" customWidth="1"/>
    <col min="263" max="265" width="4" style="20" customWidth="1"/>
    <col min="266" max="266" width="5.625" style="20" customWidth="1"/>
    <col min="267" max="273" width="4.625" style="20" customWidth="1"/>
    <col min="274" max="278" width="4" style="20" customWidth="1"/>
    <col min="279" max="279" width="6.125" style="20" customWidth="1"/>
    <col min="280" max="280" width="7.5" style="20" customWidth="1"/>
    <col min="281" max="281" width="7.625" style="20" customWidth="1"/>
    <col min="282" max="282" width="7.25" style="20" customWidth="1"/>
    <col min="283" max="283" width="10.125" style="20" customWidth="1"/>
    <col min="284" max="284" width="4.75" style="20" customWidth="1"/>
    <col min="285" max="285" width="14.5" style="20" customWidth="1"/>
    <col min="286" max="512" width="9" style="20"/>
    <col min="513" max="513" width="4" style="20" customWidth="1"/>
    <col min="514" max="514" width="9.5" style="20" customWidth="1"/>
    <col min="515" max="515" width="7.25" style="20" customWidth="1"/>
    <col min="516" max="516" width="12.75" style="20" customWidth="1"/>
    <col min="517" max="517" width="11" style="20" customWidth="1"/>
    <col min="518" max="518" width="7.125" style="20" customWidth="1"/>
    <col min="519" max="521" width="4" style="20" customWidth="1"/>
    <col min="522" max="522" width="5.625" style="20" customWidth="1"/>
    <col min="523" max="529" width="4.625" style="20" customWidth="1"/>
    <col min="530" max="534" width="4" style="20" customWidth="1"/>
    <col min="535" max="535" width="6.125" style="20" customWidth="1"/>
    <col min="536" max="536" width="7.5" style="20" customWidth="1"/>
    <col min="537" max="537" width="7.625" style="20" customWidth="1"/>
    <col min="538" max="538" width="7.25" style="20" customWidth="1"/>
    <col min="539" max="539" width="10.125" style="20" customWidth="1"/>
    <col min="540" max="540" width="4.75" style="20" customWidth="1"/>
    <col min="541" max="541" width="14.5" style="20" customWidth="1"/>
    <col min="542" max="768" width="9" style="20"/>
    <col min="769" max="769" width="4" style="20" customWidth="1"/>
    <col min="770" max="770" width="9.5" style="20" customWidth="1"/>
    <col min="771" max="771" width="7.25" style="20" customWidth="1"/>
    <col min="772" max="772" width="12.75" style="20" customWidth="1"/>
    <col min="773" max="773" width="11" style="20" customWidth="1"/>
    <col min="774" max="774" width="7.125" style="20" customWidth="1"/>
    <col min="775" max="777" width="4" style="20" customWidth="1"/>
    <col min="778" max="778" width="5.625" style="20" customWidth="1"/>
    <col min="779" max="785" width="4.625" style="20" customWidth="1"/>
    <col min="786" max="790" width="4" style="20" customWidth="1"/>
    <col min="791" max="791" width="6.125" style="20" customWidth="1"/>
    <col min="792" max="792" width="7.5" style="20" customWidth="1"/>
    <col min="793" max="793" width="7.625" style="20" customWidth="1"/>
    <col min="794" max="794" width="7.25" style="20" customWidth="1"/>
    <col min="795" max="795" width="10.125" style="20" customWidth="1"/>
    <col min="796" max="796" width="4.75" style="20" customWidth="1"/>
    <col min="797" max="797" width="14.5" style="20" customWidth="1"/>
    <col min="798" max="1024" width="9" style="20"/>
    <col min="1025" max="1025" width="4" style="20" customWidth="1"/>
    <col min="1026" max="1026" width="9.5" style="20" customWidth="1"/>
    <col min="1027" max="1027" width="7.25" style="20" customWidth="1"/>
    <col min="1028" max="1028" width="12.75" style="20" customWidth="1"/>
    <col min="1029" max="1029" width="11" style="20" customWidth="1"/>
    <col min="1030" max="1030" width="7.125" style="20" customWidth="1"/>
    <col min="1031" max="1033" width="4" style="20" customWidth="1"/>
    <col min="1034" max="1034" width="5.625" style="20" customWidth="1"/>
    <col min="1035" max="1041" width="4.625" style="20" customWidth="1"/>
    <col min="1042" max="1046" width="4" style="20" customWidth="1"/>
    <col min="1047" max="1047" width="6.125" style="20" customWidth="1"/>
    <col min="1048" max="1048" width="7.5" style="20" customWidth="1"/>
    <col min="1049" max="1049" width="7.625" style="20" customWidth="1"/>
    <col min="1050" max="1050" width="7.25" style="20" customWidth="1"/>
    <col min="1051" max="1051" width="10.125" style="20" customWidth="1"/>
    <col min="1052" max="1052" width="4.75" style="20" customWidth="1"/>
    <col min="1053" max="1053" width="14.5" style="20" customWidth="1"/>
    <col min="1054" max="1280" width="9" style="20"/>
    <col min="1281" max="1281" width="4" style="20" customWidth="1"/>
    <col min="1282" max="1282" width="9.5" style="20" customWidth="1"/>
    <col min="1283" max="1283" width="7.25" style="20" customWidth="1"/>
    <col min="1284" max="1284" width="12.75" style="20" customWidth="1"/>
    <col min="1285" max="1285" width="11" style="20" customWidth="1"/>
    <col min="1286" max="1286" width="7.125" style="20" customWidth="1"/>
    <col min="1287" max="1289" width="4" style="20" customWidth="1"/>
    <col min="1290" max="1290" width="5.625" style="20" customWidth="1"/>
    <col min="1291" max="1297" width="4.625" style="20" customWidth="1"/>
    <col min="1298" max="1302" width="4" style="20" customWidth="1"/>
    <col min="1303" max="1303" width="6.125" style="20" customWidth="1"/>
    <col min="1304" max="1304" width="7.5" style="20" customWidth="1"/>
    <col min="1305" max="1305" width="7.625" style="20" customWidth="1"/>
    <col min="1306" max="1306" width="7.25" style="20" customWidth="1"/>
    <col min="1307" max="1307" width="10.125" style="20" customWidth="1"/>
    <col min="1308" max="1308" width="4.75" style="20" customWidth="1"/>
    <col min="1309" max="1309" width="14.5" style="20" customWidth="1"/>
    <col min="1310" max="1536" width="9" style="20"/>
    <col min="1537" max="1537" width="4" style="20" customWidth="1"/>
    <col min="1538" max="1538" width="9.5" style="20" customWidth="1"/>
    <col min="1539" max="1539" width="7.25" style="20" customWidth="1"/>
    <col min="1540" max="1540" width="12.75" style="20" customWidth="1"/>
    <col min="1541" max="1541" width="11" style="20" customWidth="1"/>
    <col min="1542" max="1542" width="7.125" style="20" customWidth="1"/>
    <col min="1543" max="1545" width="4" style="20" customWidth="1"/>
    <col min="1546" max="1546" width="5.625" style="20" customWidth="1"/>
    <col min="1547" max="1553" width="4.625" style="20" customWidth="1"/>
    <col min="1554" max="1558" width="4" style="20" customWidth="1"/>
    <col min="1559" max="1559" width="6.125" style="20" customWidth="1"/>
    <col min="1560" max="1560" width="7.5" style="20" customWidth="1"/>
    <col min="1561" max="1561" width="7.625" style="20" customWidth="1"/>
    <col min="1562" max="1562" width="7.25" style="20" customWidth="1"/>
    <col min="1563" max="1563" width="10.125" style="20" customWidth="1"/>
    <col min="1564" max="1564" width="4.75" style="20" customWidth="1"/>
    <col min="1565" max="1565" width="14.5" style="20" customWidth="1"/>
    <col min="1566" max="1792" width="9" style="20"/>
    <col min="1793" max="1793" width="4" style="20" customWidth="1"/>
    <col min="1794" max="1794" width="9.5" style="20" customWidth="1"/>
    <col min="1795" max="1795" width="7.25" style="20" customWidth="1"/>
    <col min="1796" max="1796" width="12.75" style="20" customWidth="1"/>
    <col min="1797" max="1797" width="11" style="20" customWidth="1"/>
    <col min="1798" max="1798" width="7.125" style="20" customWidth="1"/>
    <col min="1799" max="1801" width="4" style="20" customWidth="1"/>
    <col min="1802" max="1802" width="5.625" style="20" customWidth="1"/>
    <col min="1803" max="1809" width="4.625" style="20" customWidth="1"/>
    <col min="1810" max="1814" width="4" style="20" customWidth="1"/>
    <col min="1815" max="1815" width="6.125" style="20" customWidth="1"/>
    <col min="1816" max="1816" width="7.5" style="20" customWidth="1"/>
    <col min="1817" max="1817" width="7.625" style="20" customWidth="1"/>
    <col min="1818" max="1818" width="7.25" style="20" customWidth="1"/>
    <col min="1819" max="1819" width="10.125" style="20" customWidth="1"/>
    <col min="1820" max="1820" width="4.75" style="20" customWidth="1"/>
    <col min="1821" max="1821" width="14.5" style="20" customWidth="1"/>
    <col min="1822" max="2048" width="9" style="20"/>
    <col min="2049" max="2049" width="4" style="20" customWidth="1"/>
    <col min="2050" max="2050" width="9.5" style="20" customWidth="1"/>
    <col min="2051" max="2051" width="7.25" style="20" customWidth="1"/>
    <col min="2052" max="2052" width="12.75" style="20" customWidth="1"/>
    <col min="2053" max="2053" width="11" style="20" customWidth="1"/>
    <col min="2054" max="2054" width="7.125" style="20" customWidth="1"/>
    <col min="2055" max="2057" width="4" style="20" customWidth="1"/>
    <col min="2058" max="2058" width="5.625" style="20" customWidth="1"/>
    <col min="2059" max="2065" width="4.625" style="20" customWidth="1"/>
    <col min="2066" max="2070" width="4" style="20" customWidth="1"/>
    <col min="2071" max="2071" width="6.125" style="20" customWidth="1"/>
    <col min="2072" max="2072" width="7.5" style="20" customWidth="1"/>
    <col min="2073" max="2073" width="7.625" style="20" customWidth="1"/>
    <col min="2074" max="2074" width="7.25" style="20" customWidth="1"/>
    <col min="2075" max="2075" width="10.125" style="20" customWidth="1"/>
    <col min="2076" max="2076" width="4.75" style="20" customWidth="1"/>
    <col min="2077" max="2077" width="14.5" style="20" customWidth="1"/>
    <col min="2078" max="2304" width="9" style="20"/>
    <col min="2305" max="2305" width="4" style="20" customWidth="1"/>
    <col min="2306" max="2306" width="9.5" style="20" customWidth="1"/>
    <col min="2307" max="2307" width="7.25" style="20" customWidth="1"/>
    <col min="2308" max="2308" width="12.75" style="20" customWidth="1"/>
    <col min="2309" max="2309" width="11" style="20" customWidth="1"/>
    <col min="2310" max="2310" width="7.125" style="20" customWidth="1"/>
    <col min="2311" max="2313" width="4" style="20" customWidth="1"/>
    <col min="2314" max="2314" width="5.625" style="20" customWidth="1"/>
    <col min="2315" max="2321" width="4.625" style="20" customWidth="1"/>
    <col min="2322" max="2326" width="4" style="20" customWidth="1"/>
    <col min="2327" max="2327" width="6.125" style="20" customWidth="1"/>
    <col min="2328" max="2328" width="7.5" style="20" customWidth="1"/>
    <col min="2329" max="2329" width="7.625" style="20" customWidth="1"/>
    <col min="2330" max="2330" width="7.25" style="20" customWidth="1"/>
    <col min="2331" max="2331" width="10.125" style="20" customWidth="1"/>
    <col min="2332" max="2332" width="4.75" style="20" customWidth="1"/>
    <col min="2333" max="2333" width="14.5" style="20" customWidth="1"/>
    <col min="2334" max="2560" width="9" style="20"/>
    <col min="2561" max="2561" width="4" style="20" customWidth="1"/>
    <col min="2562" max="2562" width="9.5" style="20" customWidth="1"/>
    <col min="2563" max="2563" width="7.25" style="20" customWidth="1"/>
    <col min="2564" max="2564" width="12.75" style="20" customWidth="1"/>
    <col min="2565" max="2565" width="11" style="20" customWidth="1"/>
    <col min="2566" max="2566" width="7.125" style="20" customWidth="1"/>
    <col min="2567" max="2569" width="4" style="20" customWidth="1"/>
    <col min="2570" max="2570" width="5.625" style="20" customWidth="1"/>
    <col min="2571" max="2577" width="4.625" style="20" customWidth="1"/>
    <col min="2578" max="2582" width="4" style="20" customWidth="1"/>
    <col min="2583" max="2583" width="6.125" style="20" customWidth="1"/>
    <col min="2584" max="2584" width="7.5" style="20" customWidth="1"/>
    <col min="2585" max="2585" width="7.625" style="20" customWidth="1"/>
    <col min="2586" max="2586" width="7.25" style="20" customWidth="1"/>
    <col min="2587" max="2587" width="10.125" style="20" customWidth="1"/>
    <col min="2588" max="2588" width="4.75" style="20" customWidth="1"/>
    <col min="2589" max="2589" width="14.5" style="20" customWidth="1"/>
    <col min="2590" max="2816" width="9" style="20"/>
    <col min="2817" max="2817" width="4" style="20" customWidth="1"/>
    <col min="2818" max="2818" width="9.5" style="20" customWidth="1"/>
    <col min="2819" max="2819" width="7.25" style="20" customWidth="1"/>
    <col min="2820" max="2820" width="12.75" style="20" customWidth="1"/>
    <col min="2821" max="2821" width="11" style="20" customWidth="1"/>
    <col min="2822" max="2822" width="7.125" style="20" customWidth="1"/>
    <col min="2823" max="2825" width="4" style="20" customWidth="1"/>
    <col min="2826" max="2826" width="5.625" style="20" customWidth="1"/>
    <col min="2827" max="2833" width="4.625" style="20" customWidth="1"/>
    <col min="2834" max="2838" width="4" style="20" customWidth="1"/>
    <col min="2839" max="2839" width="6.125" style="20" customWidth="1"/>
    <col min="2840" max="2840" width="7.5" style="20" customWidth="1"/>
    <col min="2841" max="2841" width="7.625" style="20" customWidth="1"/>
    <col min="2842" max="2842" width="7.25" style="20" customWidth="1"/>
    <col min="2843" max="2843" width="10.125" style="20" customWidth="1"/>
    <col min="2844" max="2844" width="4.75" style="20" customWidth="1"/>
    <col min="2845" max="2845" width="14.5" style="20" customWidth="1"/>
    <col min="2846" max="3072" width="9" style="20"/>
    <col min="3073" max="3073" width="4" style="20" customWidth="1"/>
    <col min="3074" max="3074" width="9.5" style="20" customWidth="1"/>
    <col min="3075" max="3075" width="7.25" style="20" customWidth="1"/>
    <col min="3076" max="3076" width="12.75" style="20" customWidth="1"/>
    <col min="3077" max="3077" width="11" style="20" customWidth="1"/>
    <col min="3078" max="3078" width="7.125" style="20" customWidth="1"/>
    <col min="3079" max="3081" width="4" style="20" customWidth="1"/>
    <col min="3082" max="3082" width="5.625" style="20" customWidth="1"/>
    <col min="3083" max="3089" width="4.625" style="20" customWidth="1"/>
    <col min="3090" max="3094" width="4" style="20" customWidth="1"/>
    <col min="3095" max="3095" width="6.125" style="20" customWidth="1"/>
    <col min="3096" max="3096" width="7.5" style="20" customWidth="1"/>
    <col min="3097" max="3097" width="7.625" style="20" customWidth="1"/>
    <col min="3098" max="3098" width="7.25" style="20" customWidth="1"/>
    <col min="3099" max="3099" width="10.125" style="20" customWidth="1"/>
    <col min="3100" max="3100" width="4.75" style="20" customWidth="1"/>
    <col min="3101" max="3101" width="14.5" style="20" customWidth="1"/>
    <col min="3102" max="3328" width="9" style="20"/>
    <col min="3329" max="3329" width="4" style="20" customWidth="1"/>
    <col min="3330" max="3330" width="9.5" style="20" customWidth="1"/>
    <col min="3331" max="3331" width="7.25" style="20" customWidth="1"/>
    <col min="3332" max="3332" width="12.75" style="20" customWidth="1"/>
    <col min="3333" max="3333" width="11" style="20" customWidth="1"/>
    <col min="3334" max="3334" width="7.125" style="20" customWidth="1"/>
    <col min="3335" max="3337" width="4" style="20" customWidth="1"/>
    <col min="3338" max="3338" width="5.625" style="20" customWidth="1"/>
    <col min="3339" max="3345" width="4.625" style="20" customWidth="1"/>
    <col min="3346" max="3350" width="4" style="20" customWidth="1"/>
    <col min="3351" max="3351" width="6.125" style="20" customWidth="1"/>
    <col min="3352" max="3352" width="7.5" style="20" customWidth="1"/>
    <col min="3353" max="3353" width="7.625" style="20" customWidth="1"/>
    <col min="3354" max="3354" width="7.25" style="20" customWidth="1"/>
    <col min="3355" max="3355" width="10.125" style="20" customWidth="1"/>
    <col min="3356" max="3356" width="4.75" style="20" customWidth="1"/>
    <col min="3357" max="3357" width="14.5" style="20" customWidth="1"/>
    <col min="3358" max="3584" width="9" style="20"/>
    <col min="3585" max="3585" width="4" style="20" customWidth="1"/>
    <col min="3586" max="3586" width="9.5" style="20" customWidth="1"/>
    <col min="3587" max="3587" width="7.25" style="20" customWidth="1"/>
    <col min="3588" max="3588" width="12.75" style="20" customWidth="1"/>
    <col min="3589" max="3589" width="11" style="20" customWidth="1"/>
    <col min="3590" max="3590" width="7.125" style="20" customWidth="1"/>
    <col min="3591" max="3593" width="4" style="20" customWidth="1"/>
    <col min="3594" max="3594" width="5.625" style="20" customWidth="1"/>
    <col min="3595" max="3601" width="4.625" style="20" customWidth="1"/>
    <col min="3602" max="3606" width="4" style="20" customWidth="1"/>
    <col min="3607" max="3607" width="6.125" style="20" customWidth="1"/>
    <col min="3608" max="3608" width="7.5" style="20" customWidth="1"/>
    <col min="3609" max="3609" width="7.625" style="20" customWidth="1"/>
    <col min="3610" max="3610" width="7.25" style="20" customWidth="1"/>
    <col min="3611" max="3611" width="10.125" style="20" customWidth="1"/>
    <col min="3612" max="3612" width="4.75" style="20" customWidth="1"/>
    <col min="3613" max="3613" width="14.5" style="20" customWidth="1"/>
    <col min="3614" max="3840" width="9" style="20"/>
    <col min="3841" max="3841" width="4" style="20" customWidth="1"/>
    <col min="3842" max="3842" width="9.5" style="20" customWidth="1"/>
    <col min="3843" max="3843" width="7.25" style="20" customWidth="1"/>
    <col min="3844" max="3844" width="12.75" style="20" customWidth="1"/>
    <col min="3845" max="3845" width="11" style="20" customWidth="1"/>
    <col min="3846" max="3846" width="7.125" style="20" customWidth="1"/>
    <col min="3847" max="3849" width="4" style="20" customWidth="1"/>
    <col min="3850" max="3850" width="5.625" style="20" customWidth="1"/>
    <col min="3851" max="3857" width="4.625" style="20" customWidth="1"/>
    <col min="3858" max="3862" width="4" style="20" customWidth="1"/>
    <col min="3863" max="3863" width="6.125" style="20" customWidth="1"/>
    <col min="3864" max="3864" width="7.5" style="20" customWidth="1"/>
    <col min="3865" max="3865" width="7.625" style="20" customWidth="1"/>
    <col min="3866" max="3866" width="7.25" style="20" customWidth="1"/>
    <col min="3867" max="3867" width="10.125" style="20" customWidth="1"/>
    <col min="3868" max="3868" width="4.75" style="20" customWidth="1"/>
    <col min="3869" max="3869" width="14.5" style="20" customWidth="1"/>
    <col min="3870" max="4096" width="9" style="20"/>
    <col min="4097" max="4097" width="4" style="20" customWidth="1"/>
    <col min="4098" max="4098" width="9.5" style="20" customWidth="1"/>
    <col min="4099" max="4099" width="7.25" style="20" customWidth="1"/>
    <col min="4100" max="4100" width="12.75" style="20" customWidth="1"/>
    <col min="4101" max="4101" width="11" style="20" customWidth="1"/>
    <col min="4102" max="4102" width="7.125" style="20" customWidth="1"/>
    <col min="4103" max="4105" width="4" style="20" customWidth="1"/>
    <col min="4106" max="4106" width="5.625" style="20" customWidth="1"/>
    <col min="4107" max="4113" width="4.625" style="20" customWidth="1"/>
    <col min="4114" max="4118" width="4" style="20" customWidth="1"/>
    <col min="4119" max="4119" width="6.125" style="20" customWidth="1"/>
    <col min="4120" max="4120" width="7.5" style="20" customWidth="1"/>
    <col min="4121" max="4121" width="7.625" style="20" customWidth="1"/>
    <col min="4122" max="4122" width="7.25" style="20" customWidth="1"/>
    <col min="4123" max="4123" width="10.125" style="20" customWidth="1"/>
    <col min="4124" max="4124" width="4.75" style="20" customWidth="1"/>
    <col min="4125" max="4125" width="14.5" style="20" customWidth="1"/>
    <col min="4126" max="4352" width="9" style="20"/>
    <col min="4353" max="4353" width="4" style="20" customWidth="1"/>
    <col min="4354" max="4354" width="9.5" style="20" customWidth="1"/>
    <col min="4355" max="4355" width="7.25" style="20" customWidth="1"/>
    <col min="4356" max="4356" width="12.75" style="20" customWidth="1"/>
    <col min="4357" max="4357" width="11" style="20" customWidth="1"/>
    <col min="4358" max="4358" width="7.125" style="20" customWidth="1"/>
    <col min="4359" max="4361" width="4" style="20" customWidth="1"/>
    <col min="4362" max="4362" width="5.625" style="20" customWidth="1"/>
    <col min="4363" max="4369" width="4.625" style="20" customWidth="1"/>
    <col min="4370" max="4374" width="4" style="20" customWidth="1"/>
    <col min="4375" max="4375" width="6.125" style="20" customWidth="1"/>
    <col min="4376" max="4376" width="7.5" style="20" customWidth="1"/>
    <col min="4377" max="4377" width="7.625" style="20" customWidth="1"/>
    <col min="4378" max="4378" width="7.25" style="20" customWidth="1"/>
    <col min="4379" max="4379" width="10.125" style="20" customWidth="1"/>
    <col min="4380" max="4380" width="4.75" style="20" customWidth="1"/>
    <col min="4381" max="4381" width="14.5" style="20" customWidth="1"/>
    <col min="4382" max="4608" width="9" style="20"/>
    <col min="4609" max="4609" width="4" style="20" customWidth="1"/>
    <col min="4610" max="4610" width="9.5" style="20" customWidth="1"/>
    <col min="4611" max="4611" width="7.25" style="20" customWidth="1"/>
    <col min="4612" max="4612" width="12.75" style="20" customWidth="1"/>
    <col min="4613" max="4613" width="11" style="20" customWidth="1"/>
    <col min="4614" max="4614" width="7.125" style="20" customWidth="1"/>
    <col min="4615" max="4617" width="4" style="20" customWidth="1"/>
    <col min="4618" max="4618" width="5.625" style="20" customWidth="1"/>
    <col min="4619" max="4625" width="4.625" style="20" customWidth="1"/>
    <col min="4626" max="4630" width="4" style="20" customWidth="1"/>
    <col min="4631" max="4631" width="6.125" style="20" customWidth="1"/>
    <col min="4632" max="4632" width="7.5" style="20" customWidth="1"/>
    <col min="4633" max="4633" width="7.625" style="20" customWidth="1"/>
    <col min="4634" max="4634" width="7.25" style="20" customWidth="1"/>
    <col min="4635" max="4635" width="10.125" style="20" customWidth="1"/>
    <col min="4636" max="4636" width="4.75" style="20" customWidth="1"/>
    <col min="4637" max="4637" width="14.5" style="20" customWidth="1"/>
    <col min="4638" max="4864" width="9" style="20"/>
    <col min="4865" max="4865" width="4" style="20" customWidth="1"/>
    <col min="4866" max="4866" width="9.5" style="20" customWidth="1"/>
    <col min="4867" max="4867" width="7.25" style="20" customWidth="1"/>
    <col min="4868" max="4868" width="12.75" style="20" customWidth="1"/>
    <col min="4869" max="4869" width="11" style="20" customWidth="1"/>
    <col min="4870" max="4870" width="7.125" style="20" customWidth="1"/>
    <col min="4871" max="4873" width="4" style="20" customWidth="1"/>
    <col min="4874" max="4874" width="5.625" style="20" customWidth="1"/>
    <col min="4875" max="4881" width="4.625" style="20" customWidth="1"/>
    <col min="4882" max="4886" width="4" style="20" customWidth="1"/>
    <col min="4887" max="4887" width="6.125" style="20" customWidth="1"/>
    <col min="4888" max="4888" width="7.5" style="20" customWidth="1"/>
    <col min="4889" max="4889" width="7.625" style="20" customWidth="1"/>
    <col min="4890" max="4890" width="7.25" style="20" customWidth="1"/>
    <col min="4891" max="4891" width="10.125" style="20" customWidth="1"/>
    <col min="4892" max="4892" width="4.75" style="20" customWidth="1"/>
    <col min="4893" max="4893" width="14.5" style="20" customWidth="1"/>
    <col min="4894" max="5120" width="9" style="20"/>
    <col min="5121" max="5121" width="4" style="20" customWidth="1"/>
    <col min="5122" max="5122" width="9.5" style="20" customWidth="1"/>
    <col min="5123" max="5123" width="7.25" style="20" customWidth="1"/>
    <col min="5124" max="5124" width="12.75" style="20" customWidth="1"/>
    <col min="5125" max="5125" width="11" style="20" customWidth="1"/>
    <col min="5126" max="5126" width="7.125" style="20" customWidth="1"/>
    <col min="5127" max="5129" width="4" style="20" customWidth="1"/>
    <col min="5130" max="5130" width="5.625" style="20" customWidth="1"/>
    <col min="5131" max="5137" width="4.625" style="20" customWidth="1"/>
    <col min="5138" max="5142" width="4" style="20" customWidth="1"/>
    <col min="5143" max="5143" width="6.125" style="20" customWidth="1"/>
    <col min="5144" max="5144" width="7.5" style="20" customWidth="1"/>
    <col min="5145" max="5145" width="7.625" style="20" customWidth="1"/>
    <col min="5146" max="5146" width="7.25" style="20" customWidth="1"/>
    <col min="5147" max="5147" width="10.125" style="20" customWidth="1"/>
    <col min="5148" max="5148" width="4.75" style="20" customWidth="1"/>
    <col min="5149" max="5149" width="14.5" style="20" customWidth="1"/>
    <col min="5150" max="5376" width="9" style="20"/>
    <col min="5377" max="5377" width="4" style="20" customWidth="1"/>
    <col min="5378" max="5378" width="9.5" style="20" customWidth="1"/>
    <col min="5379" max="5379" width="7.25" style="20" customWidth="1"/>
    <col min="5380" max="5380" width="12.75" style="20" customWidth="1"/>
    <col min="5381" max="5381" width="11" style="20" customWidth="1"/>
    <col min="5382" max="5382" width="7.125" style="20" customWidth="1"/>
    <col min="5383" max="5385" width="4" style="20" customWidth="1"/>
    <col min="5386" max="5386" width="5.625" style="20" customWidth="1"/>
    <col min="5387" max="5393" width="4.625" style="20" customWidth="1"/>
    <col min="5394" max="5398" width="4" style="20" customWidth="1"/>
    <col min="5399" max="5399" width="6.125" style="20" customWidth="1"/>
    <col min="5400" max="5400" width="7.5" style="20" customWidth="1"/>
    <col min="5401" max="5401" width="7.625" style="20" customWidth="1"/>
    <col min="5402" max="5402" width="7.25" style="20" customWidth="1"/>
    <col min="5403" max="5403" width="10.125" style="20" customWidth="1"/>
    <col min="5404" max="5404" width="4.75" style="20" customWidth="1"/>
    <col min="5405" max="5405" width="14.5" style="20" customWidth="1"/>
    <col min="5406" max="5632" width="9" style="20"/>
    <col min="5633" max="5633" width="4" style="20" customWidth="1"/>
    <col min="5634" max="5634" width="9.5" style="20" customWidth="1"/>
    <col min="5635" max="5635" width="7.25" style="20" customWidth="1"/>
    <col min="5636" max="5636" width="12.75" style="20" customWidth="1"/>
    <col min="5637" max="5637" width="11" style="20" customWidth="1"/>
    <col min="5638" max="5638" width="7.125" style="20" customWidth="1"/>
    <col min="5639" max="5641" width="4" style="20" customWidth="1"/>
    <col min="5642" max="5642" width="5.625" style="20" customWidth="1"/>
    <col min="5643" max="5649" width="4.625" style="20" customWidth="1"/>
    <col min="5650" max="5654" width="4" style="20" customWidth="1"/>
    <col min="5655" max="5655" width="6.125" style="20" customWidth="1"/>
    <col min="5656" max="5656" width="7.5" style="20" customWidth="1"/>
    <col min="5657" max="5657" width="7.625" style="20" customWidth="1"/>
    <col min="5658" max="5658" width="7.25" style="20" customWidth="1"/>
    <col min="5659" max="5659" width="10.125" style="20" customWidth="1"/>
    <col min="5660" max="5660" width="4.75" style="20" customWidth="1"/>
    <col min="5661" max="5661" width="14.5" style="20" customWidth="1"/>
    <col min="5662" max="5888" width="9" style="20"/>
    <col min="5889" max="5889" width="4" style="20" customWidth="1"/>
    <col min="5890" max="5890" width="9.5" style="20" customWidth="1"/>
    <col min="5891" max="5891" width="7.25" style="20" customWidth="1"/>
    <col min="5892" max="5892" width="12.75" style="20" customWidth="1"/>
    <col min="5893" max="5893" width="11" style="20" customWidth="1"/>
    <col min="5894" max="5894" width="7.125" style="20" customWidth="1"/>
    <col min="5895" max="5897" width="4" style="20" customWidth="1"/>
    <col min="5898" max="5898" width="5.625" style="20" customWidth="1"/>
    <col min="5899" max="5905" width="4.625" style="20" customWidth="1"/>
    <col min="5906" max="5910" width="4" style="20" customWidth="1"/>
    <col min="5911" max="5911" width="6.125" style="20" customWidth="1"/>
    <col min="5912" max="5912" width="7.5" style="20" customWidth="1"/>
    <col min="5913" max="5913" width="7.625" style="20" customWidth="1"/>
    <col min="5914" max="5914" width="7.25" style="20" customWidth="1"/>
    <col min="5915" max="5915" width="10.125" style="20" customWidth="1"/>
    <col min="5916" max="5916" width="4.75" style="20" customWidth="1"/>
    <col min="5917" max="5917" width="14.5" style="20" customWidth="1"/>
    <col min="5918" max="6144" width="9" style="20"/>
    <col min="6145" max="6145" width="4" style="20" customWidth="1"/>
    <col min="6146" max="6146" width="9.5" style="20" customWidth="1"/>
    <col min="6147" max="6147" width="7.25" style="20" customWidth="1"/>
    <col min="6148" max="6148" width="12.75" style="20" customWidth="1"/>
    <col min="6149" max="6149" width="11" style="20" customWidth="1"/>
    <col min="6150" max="6150" width="7.125" style="20" customWidth="1"/>
    <col min="6151" max="6153" width="4" style="20" customWidth="1"/>
    <col min="6154" max="6154" width="5.625" style="20" customWidth="1"/>
    <col min="6155" max="6161" width="4.625" style="20" customWidth="1"/>
    <col min="6162" max="6166" width="4" style="20" customWidth="1"/>
    <col min="6167" max="6167" width="6.125" style="20" customWidth="1"/>
    <col min="6168" max="6168" width="7.5" style="20" customWidth="1"/>
    <col min="6169" max="6169" width="7.625" style="20" customWidth="1"/>
    <col min="6170" max="6170" width="7.25" style="20" customWidth="1"/>
    <col min="6171" max="6171" width="10.125" style="20" customWidth="1"/>
    <col min="6172" max="6172" width="4.75" style="20" customWidth="1"/>
    <col min="6173" max="6173" width="14.5" style="20" customWidth="1"/>
    <col min="6174" max="6400" width="9" style="20"/>
    <col min="6401" max="6401" width="4" style="20" customWidth="1"/>
    <col min="6402" max="6402" width="9.5" style="20" customWidth="1"/>
    <col min="6403" max="6403" width="7.25" style="20" customWidth="1"/>
    <col min="6404" max="6404" width="12.75" style="20" customWidth="1"/>
    <col min="6405" max="6405" width="11" style="20" customWidth="1"/>
    <col min="6406" max="6406" width="7.125" style="20" customWidth="1"/>
    <col min="6407" max="6409" width="4" style="20" customWidth="1"/>
    <col min="6410" max="6410" width="5.625" style="20" customWidth="1"/>
    <col min="6411" max="6417" width="4.625" style="20" customWidth="1"/>
    <col min="6418" max="6422" width="4" style="20" customWidth="1"/>
    <col min="6423" max="6423" width="6.125" style="20" customWidth="1"/>
    <col min="6424" max="6424" width="7.5" style="20" customWidth="1"/>
    <col min="6425" max="6425" width="7.625" style="20" customWidth="1"/>
    <col min="6426" max="6426" width="7.25" style="20" customWidth="1"/>
    <col min="6427" max="6427" width="10.125" style="20" customWidth="1"/>
    <col min="6428" max="6428" width="4.75" style="20" customWidth="1"/>
    <col min="6429" max="6429" width="14.5" style="20" customWidth="1"/>
    <col min="6430" max="6656" width="9" style="20"/>
    <col min="6657" max="6657" width="4" style="20" customWidth="1"/>
    <col min="6658" max="6658" width="9.5" style="20" customWidth="1"/>
    <col min="6659" max="6659" width="7.25" style="20" customWidth="1"/>
    <col min="6660" max="6660" width="12.75" style="20" customWidth="1"/>
    <col min="6661" max="6661" width="11" style="20" customWidth="1"/>
    <col min="6662" max="6662" width="7.125" style="20" customWidth="1"/>
    <col min="6663" max="6665" width="4" style="20" customWidth="1"/>
    <col min="6666" max="6666" width="5.625" style="20" customWidth="1"/>
    <col min="6667" max="6673" width="4.625" style="20" customWidth="1"/>
    <col min="6674" max="6678" width="4" style="20" customWidth="1"/>
    <col min="6679" max="6679" width="6.125" style="20" customWidth="1"/>
    <col min="6680" max="6680" width="7.5" style="20" customWidth="1"/>
    <col min="6681" max="6681" width="7.625" style="20" customWidth="1"/>
    <col min="6682" max="6682" width="7.25" style="20" customWidth="1"/>
    <col min="6683" max="6683" width="10.125" style="20" customWidth="1"/>
    <col min="6684" max="6684" width="4.75" style="20" customWidth="1"/>
    <col min="6685" max="6685" width="14.5" style="20" customWidth="1"/>
    <col min="6686" max="6912" width="9" style="20"/>
    <col min="6913" max="6913" width="4" style="20" customWidth="1"/>
    <col min="6914" max="6914" width="9.5" style="20" customWidth="1"/>
    <col min="6915" max="6915" width="7.25" style="20" customWidth="1"/>
    <col min="6916" max="6916" width="12.75" style="20" customWidth="1"/>
    <col min="6917" max="6917" width="11" style="20" customWidth="1"/>
    <col min="6918" max="6918" width="7.125" style="20" customWidth="1"/>
    <col min="6919" max="6921" width="4" style="20" customWidth="1"/>
    <col min="6922" max="6922" width="5.625" style="20" customWidth="1"/>
    <col min="6923" max="6929" width="4.625" style="20" customWidth="1"/>
    <col min="6930" max="6934" width="4" style="20" customWidth="1"/>
    <col min="6935" max="6935" width="6.125" style="20" customWidth="1"/>
    <col min="6936" max="6936" width="7.5" style="20" customWidth="1"/>
    <col min="6937" max="6937" width="7.625" style="20" customWidth="1"/>
    <col min="6938" max="6938" width="7.25" style="20" customWidth="1"/>
    <col min="6939" max="6939" width="10.125" style="20" customWidth="1"/>
    <col min="6940" max="6940" width="4.75" style="20" customWidth="1"/>
    <col min="6941" max="6941" width="14.5" style="20" customWidth="1"/>
    <col min="6942" max="7168" width="9" style="20"/>
    <col min="7169" max="7169" width="4" style="20" customWidth="1"/>
    <col min="7170" max="7170" width="9.5" style="20" customWidth="1"/>
    <col min="7171" max="7171" width="7.25" style="20" customWidth="1"/>
    <col min="7172" max="7172" width="12.75" style="20" customWidth="1"/>
    <col min="7173" max="7173" width="11" style="20" customWidth="1"/>
    <col min="7174" max="7174" width="7.125" style="20" customWidth="1"/>
    <col min="7175" max="7177" width="4" style="20" customWidth="1"/>
    <col min="7178" max="7178" width="5.625" style="20" customWidth="1"/>
    <col min="7179" max="7185" width="4.625" style="20" customWidth="1"/>
    <col min="7186" max="7190" width="4" style="20" customWidth="1"/>
    <col min="7191" max="7191" width="6.125" style="20" customWidth="1"/>
    <col min="7192" max="7192" width="7.5" style="20" customWidth="1"/>
    <col min="7193" max="7193" width="7.625" style="20" customWidth="1"/>
    <col min="7194" max="7194" width="7.25" style="20" customWidth="1"/>
    <col min="7195" max="7195" width="10.125" style="20" customWidth="1"/>
    <col min="7196" max="7196" width="4.75" style="20" customWidth="1"/>
    <col min="7197" max="7197" width="14.5" style="20" customWidth="1"/>
    <col min="7198" max="7424" width="9" style="20"/>
    <col min="7425" max="7425" width="4" style="20" customWidth="1"/>
    <col min="7426" max="7426" width="9.5" style="20" customWidth="1"/>
    <col min="7427" max="7427" width="7.25" style="20" customWidth="1"/>
    <col min="7428" max="7428" width="12.75" style="20" customWidth="1"/>
    <col min="7429" max="7429" width="11" style="20" customWidth="1"/>
    <col min="7430" max="7430" width="7.125" style="20" customWidth="1"/>
    <col min="7431" max="7433" width="4" style="20" customWidth="1"/>
    <col min="7434" max="7434" width="5.625" style="20" customWidth="1"/>
    <col min="7435" max="7441" width="4.625" style="20" customWidth="1"/>
    <col min="7442" max="7446" width="4" style="20" customWidth="1"/>
    <col min="7447" max="7447" width="6.125" style="20" customWidth="1"/>
    <col min="7448" max="7448" width="7.5" style="20" customWidth="1"/>
    <col min="7449" max="7449" width="7.625" style="20" customWidth="1"/>
    <col min="7450" max="7450" width="7.25" style="20" customWidth="1"/>
    <col min="7451" max="7451" width="10.125" style="20" customWidth="1"/>
    <col min="7452" max="7452" width="4.75" style="20" customWidth="1"/>
    <col min="7453" max="7453" width="14.5" style="20" customWidth="1"/>
    <col min="7454" max="7680" width="9" style="20"/>
    <col min="7681" max="7681" width="4" style="20" customWidth="1"/>
    <col min="7682" max="7682" width="9.5" style="20" customWidth="1"/>
    <col min="7683" max="7683" width="7.25" style="20" customWidth="1"/>
    <col min="7684" max="7684" width="12.75" style="20" customWidth="1"/>
    <col min="7685" max="7685" width="11" style="20" customWidth="1"/>
    <col min="7686" max="7686" width="7.125" style="20" customWidth="1"/>
    <col min="7687" max="7689" width="4" style="20" customWidth="1"/>
    <col min="7690" max="7690" width="5.625" style="20" customWidth="1"/>
    <col min="7691" max="7697" width="4.625" style="20" customWidth="1"/>
    <col min="7698" max="7702" width="4" style="20" customWidth="1"/>
    <col min="7703" max="7703" width="6.125" style="20" customWidth="1"/>
    <col min="7704" max="7704" width="7.5" style="20" customWidth="1"/>
    <col min="7705" max="7705" width="7.625" style="20" customWidth="1"/>
    <col min="7706" max="7706" width="7.25" style="20" customWidth="1"/>
    <col min="7707" max="7707" width="10.125" style="20" customWidth="1"/>
    <col min="7708" max="7708" width="4.75" style="20" customWidth="1"/>
    <col min="7709" max="7709" width="14.5" style="20" customWidth="1"/>
    <col min="7710" max="7936" width="9" style="20"/>
    <col min="7937" max="7937" width="4" style="20" customWidth="1"/>
    <col min="7938" max="7938" width="9.5" style="20" customWidth="1"/>
    <col min="7939" max="7939" width="7.25" style="20" customWidth="1"/>
    <col min="7940" max="7940" width="12.75" style="20" customWidth="1"/>
    <col min="7941" max="7941" width="11" style="20" customWidth="1"/>
    <col min="7942" max="7942" width="7.125" style="20" customWidth="1"/>
    <col min="7943" max="7945" width="4" style="20" customWidth="1"/>
    <col min="7946" max="7946" width="5.625" style="20" customWidth="1"/>
    <col min="7947" max="7953" width="4.625" style="20" customWidth="1"/>
    <col min="7954" max="7958" width="4" style="20" customWidth="1"/>
    <col min="7959" max="7959" width="6.125" style="20" customWidth="1"/>
    <col min="7960" max="7960" width="7.5" style="20" customWidth="1"/>
    <col min="7961" max="7961" width="7.625" style="20" customWidth="1"/>
    <col min="7962" max="7962" width="7.25" style="20" customWidth="1"/>
    <col min="7963" max="7963" width="10.125" style="20" customWidth="1"/>
    <col min="7964" max="7964" width="4.75" style="20" customWidth="1"/>
    <col min="7965" max="7965" width="14.5" style="20" customWidth="1"/>
    <col min="7966" max="8192" width="9" style="20"/>
    <col min="8193" max="8193" width="4" style="20" customWidth="1"/>
    <col min="8194" max="8194" width="9.5" style="20" customWidth="1"/>
    <col min="8195" max="8195" width="7.25" style="20" customWidth="1"/>
    <col min="8196" max="8196" width="12.75" style="20" customWidth="1"/>
    <col min="8197" max="8197" width="11" style="20" customWidth="1"/>
    <col min="8198" max="8198" width="7.125" style="20" customWidth="1"/>
    <col min="8199" max="8201" width="4" style="20" customWidth="1"/>
    <col min="8202" max="8202" width="5.625" style="20" customWidth="1"/>
    <col min="8203" max="8209" width="4.625" style="20" customWidth="1"/>
    <col min="8210" max="8214" width="4" style="20" customWidth="1"/>
    <col min="8215" max="8215" width="6.125" style="20" customWidth="1"/>
    <col min="8216" max="8216" width="7.5" style="20" customWidth="1"/>
    <col min="8217" max="8217" width="7.625" style="20" customWidth="1"/>
    <col min="8218" max="8218" width="7.25" style="20" customWidth="1"/>
    <col min="8219" max="8219" width="10.125" style="20" customWidth="1"/>
    <col min="8220" max="8220" width="4.75" style="20" customWidth="1"/>
    <col min="8221" max="8221" width="14.5" style="20" customWidth="1"/>
    <col min="8222" max="8448" width="9" style="20"/>
    <col min="8449" max="8449" width="4" style="20" customWidth="1"/>
    <col min="8450" max="8450" width="9.5" style="20" customWidth="1"/>
    <col min="8451" max="8451" width="7.25" style="20" customWidth="1"/>
    <col min="8452" max="8452" width="12.75" style="20" customWidth="1"/>
    <col min="8453" max="8453" width="11" style="20" customWidth="1"/>
    <col min="8454" max="8454" width="7.125" style="20" customWidth="1"/>
    <col min="8455" max="8457" width="4" style="20" customWidth="1"/>
    <col min="8458" max="8458" width="5.625" style="20" customWidth="1"/>
    <col min="8459" max="8465" width="4.625" style="20" customWidth="1"/>
    <col min="8466" max="8470" width="4" style="20" customWidth="1"/>
    <col min="8471" max="8471" width="6.125" style="20" customWidth="1"/>
    <col min="8472" max="8472" width="7.5" style="20" customWidth="1"/>
    <col min="8473" max="8473" width="7.625" style="20" customWidth="1"/>
    <col min="8474" max="8474" width="7.25" style="20" customWidth="1"/>
    <col min="8475" max="8475" width="10.125" style="20" customWidth="1"/>
    <col min="8476" max="8476" width="4.75" style="20" customWidth="1"/>
    <col min="8477" max="8477" width="14.5" style="20" customWidth="1"/>
    <col min="8478" max="8704" width="9" style="20"/>
    <col min="8705" max="8705" width="4" style="20" customWidth="1"/>
    <col min="8706" max="8706" width="9.5" style="20" customWidth="1"/>
    <col min="8707" max="8707" width="7.25" style="20" customWidth="1"/>
    <col min="8708" max="8708" width="12.75" style="20" customWidth="1"/>
    <col min="8709" max="8709" width="11" style="20" customWidth="1"/>
    <col min="8710" max="8710" width="7.125" style="20" customWidth="1"/>
    <col min="8711" max="8713" width="4" style="20" customWidth="1"/>
    <col min="8714" max="8714" width="5.625" style="20" customWidth="1"/>
    <col min="8715" max="8721" width="4.625" style="20" customWidth="1"/>
    <col min="8722" max="8726" width="4" style="20" customWidth="1"/>
    <col min="8727" max="8727" width="6.125" style="20" customWidth="1"/>
    <col min="8728" max="8728" width="7.5" style="20" customWidth="1"/>
    <col min="8729" max="8729" width="7.625" style="20" customWidth="1"/>
    <col min="8730" max="8730" width="7.25" style="20" customWidth="1"/>
    <col min="8731" max="8731" width="10.125" style="20" customWidth="1"/>
    <col min="8732" max="8732" width="4.75" style="20" customWidth="1"/>
    <col min="8733" max="8733" width="14.5" style="20" customWidth="1"/>
    <col min="8734" max="8960" width="9" style="20"/>
    <col min="8961" max="8961" width="4" style="20" customWidth="1"/>
    <col min="8962" max="8962" width="9.5" style="20" customWidth="1"/>
    <col min="8963" max="8963" width="7.25" style="20" customWidth="1"/>
    <col min="8964" max="8964" width="12.75" style="20" customWidth="1"/>
    <col min="8965" max="8965" width="11" style="20" customWidth="1"/>
    <col min="8966" max="8966" width="7.125" style="20" customWidth="1"/>
    <col min="8967" max="8969" width="4" style="20" customWidth="1"/>
    <col min="8970" max="8970" width="5.625" style="20" customWidth="1"/>
    <col min="8971" max="8977" width="4.625" style="20" customWidth="1"/>
    <col min="8978" max="8982" width="4" style="20" customWidth="1"/>
    <col min="8983" max="8983" width="6.125" style="20" customWidth="1"/>
    <col min="8984" max="8984" width="7.5" style="20" customWidth="1"/>
    <col min="8985" max="8985" width="7.625" style="20" customWidth="1"/>
    <col min="8986" max="8986" width="7.25" style="20" customWidth="1"/>
    <col min="8987" max="8987" width="10.125" style="20" customWidth="1"/>
    <col min="8988" max="8988" width="4.75" style="20" customWidth="1"/>
    <col min="8989" max="8989" width="14.5" style="20" customWidth="1"/>
    <col min="8990" max="9216" width="9" style="20"/>
    <col min="9217" max="9217" width="4" style="20" customWidth="1"/>
    <col min="9218" max="9218" width="9.5" style="20" customWidth="1"/>
    <col min="9219" max="9219" width="7.25" style="20" customWidth="1"/>
    <col min="9220" max="9220" width="12.75" style="20" customWidth="1"/>
    <col min="9221" max="9221" width="11" style="20" customWidth="1"/>
    <col min="9222" max="9222" width="7.125" style="20" customWidth="1"/>
    <col min="9223" max="9225" width="4" style="20" customWidth="1"/>
    <col min="9226" max="9226" width="5.625" style="20" customWidth="1"/>
    <col min="9227" max="9233" width="4.625" style="20" customWidth="1"/>
    <col min="9234" max="9238" width="4" style="20" customWidth="1"/>
    <col min="9239" max="9239" width="6.125" style="20" customWidth="1"/>
    <col min="9240" max="9240" width="7.5" style="20" customWidth="1"/>
    <col min="9241" max="9241" width="7.625" style="20" customWidth="1"/>
    <col min="9242" max="9242" width="7.25" style="20" customWidth="1"/>
    <col min="9243" max="9243" width="10.125" style="20" customWidth="1"/>
    <col min="9244" max="9244" width="4.75" style="20" customWidth="1"/>
    <col min="9245" max="9245" width="14.5" style="20" customWidth="1"/>
    <col min="9246" max="9472" width="9" style="20"/>
    <col min="9473" max="9473" width="4" style="20" customWidth="1"/>
    <col min="9474" max="9474" width="9.5" style="20" customWidth="1"/>
    <col min="9475" max="9475" width="7.25" style="20" customWidth="1"/>
    <col min="9476" max="9476" width="12.75" style="20" customWidth="1"/>
    <col min="9477" max="9477" width="11" style="20" customWidth="1"/>
    <col min="9478" max="9478" width="7.125" style="20" customWidth="1"/>
    <col min="9479" max="9481" width="4" style="20" customWidth="1"/>
    <col min="9482" max="9482" width="5.625" style="20" customWidth="1"/>
    <col min="9483" max="9489" width="4.625" style="20" customWidth="1"/>
    <col min="9490" max="9494" width="4" style="20" customWidth="1"/>
    <col min="9495" max="9495" width="6.125" style="20" customWidth="1"/>
    <col min="9496" max="9496" width="7.5" style="20" customWidth="1"/>
    <col min="9497" max="9497" width="7.625" style="20" customWidth="1"/>
    <col min="9498" max="9498" width="7.25" style="20" customWidth="1"/>
    <col min="9499" max="9499" width="10.125" style="20" customWidth="1"/>
    <col min="9500" max="9500" width="4.75" style="20" customWidth="1"/>
    <col min="9501" max="9501" width="14.5" style="20" customWidth="1"/>
    <col min="9502" max="9728" width="9" style="20"/>
    <col min="9729" max="9729" width="4" style="20" customWidth="1"/>
    <col min="9730" max="9730" width="9.5" style="20" customWidth="1"/>
    <col min="9731" max="9731" width="7.25" style="20" customWidth="1"/>
    <col min="9732" max="9732" width="12.75" style="20" customWidth="1"/>
    <col min="9733" max="9733" width="11" style="20" customWidth="1"/>
    <col min="9734" max="9734" width="7.125" style="20" customWidth="1"/>
    <col min="9735" max="9737" width="4" style="20" customWidth="1"/>
    <col min="9738" max="9738" width="5.625" style="20" customWidth="1"/>
    <col min="9739" max="9745" width="4.625" style="20" customWidth="1"/>
    <col min="9746" max="9750" width="4" style="20" customWidth="1"/>
    <col min="9751" max="9751" width="6.125" style="20" customWidth="1"/>
    <col min="9752" max="9752" width="7.5" style="20" customWidth="1"/>
    <col min="9753" max="9753" width="7.625" style="20" customWidth="1"/>
    <col min="9754" max="9754" width="7.25" style="20" customWidth="1"/>
    <col min="9755" max="9755" width="10.125" style="20" customWidth="1"/>
    <col min="9756" max="9756" width="4.75" style="20" customWidth="1"/>
    <col min="9757" max="9757" width="14.5" style="20" customWidth="1"/>
    <col min="9758" max="9984" width="9" style="20"/>
    <col min="9985" max="9985" width="4" style="20" customWidth="1"/>
    <col min="9986" max="9986" width="9.5" style="20" customWidth="1"/>
    <col min="9987" max="9987" width="7.25" style="20" customWidth="1"/>
    <col min="9988" max="9988" width="12.75" style="20" customWidth="1"/>
    <col min="9989" max="9989" width="11" style="20" customWidth="1"/>
    <col min="9990" max="9990" width="7.125" style="20" customWidth="1"/>
    <col min="9991" max="9993" width="4" style="20" customWidth="1"/>
    <col min="9994" max="9994" width="5.625" style="20" customWidth="1"/>
    <col min="9995" max="10001" width="4.625" style="20" customWidth="1"/>
    <col min="10002" max="10006" width="4" style="20" customWidth="1"/>
    <col min="10007" max="10007" width="6.125" style="20" customWidth="1"/>
    <col min="10008" max="10008" width="7.5" style="20" customWidth="1"/>
    <col min="10009" max="10009" width="7.625" style="20" customWidth="1"/>
    <col min="10010" max="10010" width="7.25" style="20" customWidth="1"/>
    <col min="10011" max="10011" width="10.125" style="20" customWidth="1"/>
    <col min="10012" max="10012" width="4.75" style="20" customWidth="1"/>
    <col min="10013" max="10013" width="14.5" style="20" customWidth="1"/>
    <col min="10014" max="10240" width="9" style="20"/>
    <col min="10241" max="10241" width="4" style="20" customWidth="1"/>
    <col min="10242" max="10242" width="9.5" style="20" customWidth="1"/>
    <col min="10243" max="10243" width="7.25" style="20" customWidth="1"/>
    <col min="10244" max="10244" width="12.75" style="20" customWidth="1"/>
    <col min="10245" max="10245" width="11" style="20" customWidth="1"/>
    <col min="10246" max="10246" width="7.125" style="20" customWidth="1"/>
    <col min="10247" max="10249" width="4" style="20" customWidth="1"/>
    <col min="10250" max="10250" width="5.625" style="20" customWidth="1"/>
    <col min="10251" max="10257" width="4.625" style="20" customWidth="1"/>
    <col min="10258" max="10262" width="4" style="20" customWidth="1"/>
    <col min="10263" max="10263" width="6.125" style="20" customWidth="1"/>
    <col min="10264" max="10264" width="7.5" style="20" customWidth="1"/>
    <col min="10265" max="10265" width="7.625" style="20" customWidth="1"/>
    <col min="10266" max="10266" width="7.25" style="20" customWidth="1"/>
    <col min="10267" max="10267" width="10.125" style="20" customWidth="1"/>
    <col min="10268" max="10268" width="4.75" style="20" customWidth="1"/>
    <col min="10269" max="10269" width="14.5" style="20" customWidth="1"/>
    <col min="10270" max="10496" width="9" style="20"/>
    <col min="10497" max="10497" width="4" style="20" customWidth="1"/>
    <col min="10498" max="10498" width="9.5" style="20" customWidth="1"/>
    <col min="10499" max="10499" width="7.25" style="20" customWidth="1"/>
    <col min="10500" max="10500" width="12.75" style="20" customWidth="1"/>
    <col min="10501" max="10501" width="11" style="20" customWidth="1"/>
    <col min="10502" max="10502" width="7.125" style="20" customWidth="1"/>
    <col min="10503" max="10505" width="4" style="20" customWidth="1"/>
    <col min="10506" max="10506" width="5.625" style="20" customWidth="1"/>
    <col min="10507" max="10513" width="4.625" style="20" customWidth="1"/>
    <col min="10514" max="10518" width="4" style="20" customWidth="1"/>
    <col min="10519" max="10519" width="6.125" style="20" customWidth="1"/>
    <col min="10520" max="10520" width="7.5" style="20" customWidth="1"/>
    <col min="10521" max="10521" width="7.625" style="20" customWidth="1"/>
    <col min="10522" max="10522" width="7.25" style="20" customWidth="1"/>
    <col min="10523" max="10523" width="10.125" style="20" customWidth="1"/>
    <col min="10524" max="10524" width="4.75" style="20" customWidth="1"/>
    <col min="10525" max="10525" width="14.5" style="20" customWidth="1"/>
    <col min="10526" max="10752" width="9" style="20"/>
    <col min="10753" max="10753" width="4" style="20" customWidth="1"/>
    <col min="10754" max="10754" width="9.5" style="20" customWidth="1"/>
    <col min="10755" max="10755" width="7.25" style="20" customWidth="1"/>
    <col min="10756" max="10756" width="12.75" style="20" customWidth="1"/>
    <col min="10757" max="10757" width="11" style="20" customWidth="1"/>
    <col min="10758" max="10758" width="7.125" style="20" customWidth="1"/>
    <col min="10759" max="10761" width="4" style="20" customWidth="1"/>
    <col min="10762" max="10762" width="5.625" style="20" customWidth="1"/>
    <col min="10763" max="10769" width="4.625" style="20" customWidth="1"/>
    <col min="10770" max="10774" width="4" style="20" customWidth="1"/>
    <col min="10775" max="10775" width="6.125" style="20" customWidth="1"/>
    <col min="10776" max="10776" width="7.5" style="20" customWidth="1"/>
    <col min="10777" max="10777" width="7.625" style="20" customWidth="1"/>
    <col min="10778" max="10778" width="7.25" style="20" customWidth="1"/>
    <col min="10779" max="10779" width="10.125" style="20" customWidth="1"/>
    <col min="10780" max="10780" width="4.75" style="20" customWidth="1"/>
    <col min="10781" max="10781" width="14.5" style="20" customWidth="1"/>
    <col min="10782" max="11008" width="9" style="20"/>
    <col min="11009" max="11009" width="4" style="20" customWidth="1"/>
    <col min="11010" max="11010" width="9.5" style="20" customWidth="1"/>
    <col min="11011" max="11011" width="7.25" style="20" customWidth="1"/>
    <col min="11012" max="11012" width="12.75" style="20" customWidth="1"/>
    <col min="11013" max="11013" width="11" style="20" customWidth="1"/>
    <col min="11014" max="11014" width="7.125" style="20" customWidth="1"/>
    <col min="11015" max="11017" width="4" style="20" customWidth="1"/>
    <col min="11018" max="11018" width="5.625" style="20" customWidth="1"/>
    <col min="11019" max="11025" width="4.625" style="20" customWidth="1"/>
    <col min="11026" max="11030" width="4" style="20" customWidth="1"/>
    <col min="11031" max="11031" width="6.125" style="20" customWidth="1"/>
    <col min="11032" max="11032" width="7.5" style="20" customWidth="1"/>
    <col min="11033" max="11033" width="7.625" style="20" customWidth="1"/>
    <col min="11034" max="11034" width="7.25" style="20" customWidth="1"/>
    <col min="11035" max="11035" width="10.125" style="20" customWidth="1"/>
    <col min="11036" max="11036" width="4.75" style="20" customWidth="1"/>
    <col min="11037" max="11037" width="14.5" style="20" customWidth="1"/>
    <col min="11038" max="11264" width="9" style="20"/>
    <col min="11265" max="11265" width="4" style="20" customWidth="1"/>
    <col min="11266" max="11266" width="9.5" style="20" customWidth="1"/>
    <col min="11267" max="11267" width="7.25" style="20" customWidth="1"/>
    <col min="11268" max="11268" width="12.75" style="20" customWidth="1"/>
    <col min="11269" max="11269" width="11" style="20" customWidth="1"/>
    <col min="11270" max="11270" width="7.125" style="20" customWidth="1"/>
    <col min="11271" max="11273" width="4" style="20" customWidth="1"/>
    <col min="11274" max="11274" width="5.625" style="20" customWidth="1"/>
    <col min="11275" max="11281" width="4.625" style="20" customWidth="1"/>
    <col min="11282" max="11286" width="4" style="20" customWidth="1"/>
    <col min="11287" max="11287" width="6.125" style="20" customWidth="1"/>
    <col min="11288" max="11288" width="7.5" style="20" customWidth="1"/>
    <col min="11289" max="11289" width="7.625" style="20" customWidth="1"/>
    <col min="11290" max="11290" width="7.25" style="20" customWidth="1"/>
    <col min="11291" max="11291" width="10.125" style="20" customWidth="1"/>
    <col min="11292" max="11292" width="4.75" style="20" customWidth="1"/>
    <col min="11293" max="11293" width="14.5" style="20" customWidth="1"/>
    <col min="11294" max="11520" width="9" style="20"/>
    <col min="11521" max="11521" width="4" style="20" customWidth="1"/>
    <col min="11522" max="11522" width="9.5" style="20" customWidth="1"/>
    <col min="11523" max="11523" width="7.25" style="20" customWidth="1"/>
    <col min="11524" max="11524" width="12.75" style="20" customWidth="1"/>
    <col min="11525" max="11525" width="11" style="20" customWidth="1"/>
    <col min="11526" max="11526" width="7.125" style="20" customWidth="1"/>
    <col min="11527" max="11529" width="4" style="20" customWidth="1"/>
    <col min="11530" max="11530" width="5.625" style="20" customWidth="1"/>
    <col min="11531" max="11537" width="4.625" style="20" customWidth="1"/>
    <col min="11538" max="11542" width="4" style="20" customWidth="1"/>
    <col min="11543" max="11543" width="6.125" style="20" customWidth="1"/>
    <col min="11544" max="11544" width="7.5" style="20" customWidth="1"/>
    <col min="11545" max="11545" width="7.625" style="20" customWidth="1"/>
    <col min="11546" max="11546" width="7.25" style="20" customWidth="1"/>
    <col min="11547" max="11547" width="10.125" style="20" customWidth="1"/>
    <col min="11548" max="11548" width="4.75" style="20" customWidth="1"/>
    <col min="11549" max="11549" width="14.5" style="20" customWidth="1"/>
    <col min="11550" max="11776" width="9" style="20"/>
    <col min="11777" max="11777" width="4" style="20" customWidth="1"/>
    <col min="11778" max="11778" width="9.5" style="20" customWidth="1"/>
    <col min="11779" max="11779" width="7.25" style="20" customWidth="1"/>
    <col min="11780" max="11780" width="12.75" style="20" customWidth="1"/>
    <col min="11781" max="11781" width="11" style="20" customWidth="1"/>
    <col min="11782" max="11782" width="7.125" style="20" customWidth="1"/>
    <col min="11783" max="11785" width="4" style="20" customWidth="1"/>
    <col min="11786" max="11786" width="5.625" style="20" customWidth="1"/>
    <col min="11787" max="11793" width="4.625" style="20" customWidth="1"/>
    <col min="11794" max="11798" width="4" style="20" customWidth="1"/>
    <col min="11799" max="11799" width="6.125" style="20" customWidth="1"/>
    <col min="11800" max="11800" width="7.5" style="20" customWidth="1"/>
    <col min="11801" max="11801" width="7.625" style="20" customWidth="1"/>
    <col min="11802" max="11802" width="7.25" style="20" customWidth="1"/>
    <col min="11803" max="11803" width="10.125" style="20" customWidth="1"/>
    <col min="11804" max="11804" width="4.75" style="20" customWidth="1"/>
    <col min="11805" max="11805" width="14.5" style="20" customWidth="1"/>
    <col min="11806" max="12032" width="9" style="20"/>
    <col min="12033" max="12033" width="4" style="20" customWidth="1"/>
    <col min="12034" max="12034" width="9.5" style="20" customWidth="1"/>
    <col min="12035" max="12035" width="7.25" style="20" customWidth="1"/>
    <col min="12036" max="12036" width="12.75" style="20" customWidth="1"/>
    <col min="12037" max="12037" width="11" style="20" customWidth="1"/>
    <col min="12038" max="12038" width="7.125" style="20" customWidth="1"/>
    <col min="12039" max="12041" width="4" style="20" customWidth="1"/>
    <col min="12042" max="12042" width="5.625" style="20" customWidth="1"/>
    <col min="12043" max="12049" width="4.625" style="20" customWidth="1"/>
    <col min="12050" max="12054" width="4" style="20" customWidth="1"/>
    <col min="12055" max="12055" width="6.125" style="20" customWidth="1"/>
    <col min="12056" max="12056" width="7.5" style="20" customWidth="1"/>
    <col min="12057" max="12057" width="7.625" style="20" customWidth="1"/>
    <col min="12058" max="12058" width="7.25" style="20" customWidth="1"/>
    <col min="12059" max="12059" width="10.125" style="20" customWidth="1"/>
    <col min="12060" max="12060" width="4.75" style="20" customWidth="1"/>
    <col min="12061" max="12061" width="14.5" style="20" customWidth="1"/>
    <col min="12062" max="12288" width="9" style="20"/>
    <col min="12289" max="12289" width="4" style="20" customWidth="1"/>
    <col min="12290" max="12290" width="9.5" style="20" customWidth="1"/>
    <col min="12291" max="12291" width="7.25" style="20" customWidth="1"/>
    <col min="12292" max="12292" width="12.75" style="20" customWidth="1"/>
    <col min="12293" max="12293" width="11" style="20" customWidth="1"/>
    <col min="12294" max="12294" width="7.125" style="20" customWidth="1"/>
    <col min="12295" max="12297" width="4" style="20" customWidth="1"/>
    <col min="12298" max="12298" width="5.625" style="20" customWidth="1"/>
    <col min="12299" max="12305" width="4.625" style="20" customWidth="1"/>
    <col min="12306" max="12310" width="4" style="20" customWidth="1"/>
    <col min="12311" max="12311" width="6.125" style="20" customWidth="1"/>
    <col min="12312" max="12312" width="7.5" style="20" customWidth="1"/>
    <col min="12313" max="12313" width="7.625" style="20" customWidth="1"/>
    <col min="12314" max="12314" width="7.25" style="20" customWidth="1"/>
    <col min="12315" max="12315" width="10.125" style="20" customWidth="1"/>
    <col min="12316" max="12316" width="4.75" style="20" customWidth="1"/>
    <col min="12317" max="12317" width="14.5" style="20" customWidth="1"/>
    <col min="12318" max="12544" width="9" style="20"/>
    <col min="12545" max="12545" width="4" style="20" customWidth="1"/>
    <col min="12546" max="12546" width="9.5" style="20" customWidth="1"/>
    <col min="12547" max="12547" width="7.25" style="20" customWidth="1"/>
    <col min="12548" max="12548" width="12.75" style="20" customWidth="1"/>
    <col min="12549" max="12549" width="11" style="20" customWidth="1"/>
    <col min="12550" max="12550" width="7.125" style="20" customWidth="1"/>
    <col min="12551" max="12553" width="4" style="20" customWidth="1"/>
    <col min="12554" max="12554" width="5.625" style="20" customWidth="1"/>
    <col min="12555" max="12561" width="4.625" style="20" customWidth="1"/>
    <col min="12562" max="12566" width="4" style="20" customWidth="1"/>
    <col min="12567" max="12567" width="6.125" style="20" customWidth="1"/>
    <col min="12568" max="12568" width="7.5" style="20" customWidth="1"/>
    <col min="12569" max="12569" width="7.625" style="20" customWidth="1"/>
    <col min="12570" max="12570" width="7.25" style="20" customWidth="1"/>
    <col min="12571" max="12571" width="10.125" style="20" customWidth="1"/>
    <col min="12572" max="12572" width="4.75" style="20" customWidth="1"/>
    <col min="12573" max="12573" width="14.5" style="20" customWidth="1"/>
    <col min="12574" max="12800" width="9" style="20"/>
    <col min="12801" max="12801" width="4" style="20" customWidth="1"/>
    <col min="12802" max="12802" width="9.5" style="20" customWidth="1"/>
    <col min="12803" max="12803" width="7.25" style="20" customWidth="1"/>
    <col min="12804" max="12804" width="12.75" style="20" customWidth="1"/>
    <col min="12805" max="12805" width="11" style="20" customWidth="1"/>
    <col min="12806" max="12806" width="7.125" style="20" customWidth="1"/>
    <col min="12807" max="12809" width="4" style="20" customWidth="1"/>
    <col min="12810" max="12810" width="5.625" style="20" customWidth="1"/>
    <col min="12811" max="12817" width="4.625" style="20" customWidth="1"/>
    <col min="12818" max="12822" width="4" style="20" customWidth="1"/>
    <col min="12823" max="12823" width="6.125" style="20" customWidth="1"/>
    <col min="12824" max="12824" width="7.5" style="20" customWidth="1"/>
    <col min="12825" max="12825" width="7.625" style="20" customWidth="1"/>
    <col min="12826" max="12826" width="7.25" style="20" customWidth="1"/>
    <col min="12827" max="12827" width="10.125" style="20" customWidth="1"/>
    <col min="12828" max="12828" width="4.75" style="20" customWidth="1"/>
    <col min="12829" max="12829" width="14.5" style="20" customWidth="1"/>
    <col min="12830" max="13056" width="9" style="20"/>
    <col min="13057" max="13057" width="4" style="20" customWidth="1"/>
    <col min="13058" max="13058" width="9.5" style="20" customWidth="1"/>
    <col min="13059" max="13059" width="7.25" style="20" customWidth="1"/>
    <col min="13060" max="13060" width="12.75" style="20" customWidth="1"/>
    <col min="13061" max="13061" width="11" style="20" customWidth="1"/>
    <col min="13062" max="13062" width="7.125" style="20" customWidth="1"/>
    <col min="13063" max="13065" width="4" style="20" customWidth="1"/>
    <col min="13066" max="13066" width="5.625" style="20" customWidth="1"/>
    <col min="13067" max="13073" width="4.625" style="20" customWidth="1"/>
    <col min="13074" max="13078" width="4" style="20" customWidth="1"/>
    <col min="13079" max="13079" width="6.125" style="20" customWidth="1"/>
    <col min="13080" max="13080" width="7.5" style="20" customWidth="1"/>
    <col min="13081" max="13081" width="7.625" style="20" customWidth="1"/>
    <col min="13082" max="13082" width="7.25" style="20" customWidth="1"/>
    <col min="13083" max="13083" width="10.125" style="20" customWidth="1"/>
    <col min="13084" max="13084" width="4.75" style="20" customWidth="1"/>
    <col min="13085" max="13085" width="14.5" style="20" customWidth="1"/>
    <col min="13086" max="13312" width="9" style="20"/>
    <col min="13313" max="13313" width="4" style="20" customWidth="1"/>
    <col min="13314" max="13314" width="9.5" style="20" customWidth="1"/>
    <col min="13315" max="13315" width="7.25" style="20" customWidth="1"/>
    <col min="13316" max="13316" width="12.75" style="20" customWidth="1"/>
    <col min="13317" max="13317" width="11" style="20" customWidth="1"/>
    <col min="13318" max="13318" width="7.125" style="20" customWidth="1"/>
    <col min="13319" max="13321" width="4" style="20" customWidth="1"/>
    <col min="13322" max="13322" width="5.625" style="20" customWidth="1"/>
    <col min="13323" max="13329" width="4.625" style="20" customWidth="1"/>
    <col min="13330" max="13334" width="4" style="20" customWidth="1"/>
    <col min="13335" max="13335" width="6.125" style="20" customWidth="1"/>
    <col min="13336" max="13336" width="7.5" style="20" customWidth="1"/>
    <col min="13337" max="13337" width="7.625" style="20" customWidth="1"/>
    <col min="13338" max="13338" width="7.25" style="20" customWidth="1"/>
    <col min="13339" max="13339" width="10.125" style="20" customWidth="1"/>
    <col min="13340" max="13340" width="4.75" style="20" customWidth="1"/>
    <col min="13341" max="13341" width="14.5" style="20" customWidth="1"/>
    <col min="13342" max="13568" width="9" style="20"/>
    <col min="13569" max="13569" width="4" style="20" customWidth="1"/>
    <col min="13570" max="13570" width="9.5" style="20" customWidth="1"/>
    <col min="13571" max="13571" width="7.25" style="20" customWidth="1"/>
    <col min="13572" max="13572" width="12.75" style="20" customWidth="1"/>
    <col min="13573" max="13573" width="11" style="20" customWidth="1"/>
    <col min="13574" max="13574" width="7.125" style="20" customWidth="1"/>
    <col min="13575" max="13577" width="4" style="20" customWidth="1"/>
    <col min="13578" max="13578" width="5.625" style="20" customWidth="1"/>
    <col min="13579" max="13585" width="4.625" style="20" customWidth="1"/>
    <col min="13586" max="13590" width="4" style="20" customWidth="1"/>
    <col min="13591" max="13591" width="6.125" style="20" customWidth="1"/>
    <col min="13592" max="13592" width="7.5" style="20" customWidth="1"/>
    <col min="13593" max="13593" width="7.625" style="20" customWidth="1"/>
    <col min="13594" max="13594" width="7.25" style="20" customWidth="1"/>
    <col min="13595" max="13595" width="10.125" style="20" customWidth="1"/>
    <col min="13596" max="13596" width="4.75" style="20" customWidth="1"/>
    <col min="13597" max="13597" width="14.5" style="20" customWidth="1"/>
    <col min="13598" max="13824" width="9" style="20"/>
    <col min="13825" max="13825" width="4" style="20" customWidth="1"/>
    <col min="13826" max="13826" width="9.5" style="20" customWidth="1"/>
    <col min="13827" max="13827" width="7.25" style="20" customWidth="1"/>
    <col min="13828" max="13828" width="12.75" style="20" customWidth="1"/>
    <col min="13829" max="13829" width="11" style="20" customWidth="1"/>
    <col min="13830" max="13830" width="7.125" style="20" customWidth="1"/>
    <col min="13831" max="13833" width="4" style="20" customWidth="1"/>
    <col min="13834" max="13834" width="5.625" style="20" customWidth="1"/>
    <col min="13835" max="13841" width="4.625" style="20" customWidth="1"/>
    <col min="13842" max="13846" width="4" style="20" customWidth="1"/>
    <col min="13847" max="13847" width="6.125" style="20" customWidth="1"/>
    <col min="13848" max="13848" width="7.5" style="20" customWidth="1"/>
    <col min="13849" max="13849" width="7.625" style="20" customWidth="1"/>
    <col min="13850" max="13850" width="7.25" style="20" customWidth="1"/>
    <col min="13851" max="13851" width="10.125" style="20" customWidth="1"/>
    <col min="13852" max="13852" width="4.75" style="20" customWidth="1"/>
    <col min="13853" max="13853" width="14.5" style="20" customWidth="1"/>
    <col min="13854" max="14080" width="9" style="20"/>
    <col min="14081" max="14081" width="4" style="20" customWidth="1"/>
    <col min="14082" max="14082" width="9.5" style="20" customWidth="1"/>
    <col min="14083" max="14083" width="7.25" style="20" customWidth="1"/>
    <col min="14084" max="14084" width="12.75" style="20" customWidth="1"/>
    <col min="14085" max="14085" width="11" style="20" customWidth="1"/>
    <col min="14086" max="14086" width="7.125" style="20" customWidth="1"/>
    <col min="14087" max="14089" width="4" style="20" customWidth="1"/>
    <col min="14090" max="14090" width="5.625" style="20" customWidth="1"/>
    <col min="14091" max="14097" width="4.625" style="20" customWidth="1"/>
    <col min="14098" max="14102" width="4" style="20" customWidth="1"/>
    <col min="14103" max="14103" width="6.125" style="20" customWidth="1"/>
    <col min="14104" max="14104" width="7.5" style="20" customWidth="1"/>
    <col min="14105" max="14105" width="7.625" style="20" customWidth="1"/>
    <col min="14106" max="14106" width="7.25" style="20" customWidth="1"/>
    <col min="14107" max="14107" width="10.125" style="20" customWidth="1"/>
    <col min="14108" max="14108" width="4.75" style="20" customWidth="1"/>
    <col min="14109" max="14109" width="14.5" style="20" customWidth="1"/>
    <col min="14110" max="14336" width="9" style="20"/>
    <col min="14337" max="14337" width="4" style="20" customWidth="1"/>
    <col min="14338" max="14338" width="9.5" style="20" customWidth="1"/>
    <col min="14339" max="14339" width="7.25" style="20" customWidth="1"/>
    <col min="14340" max="14340" width="12.75" style="20" customWidth="1"/>
    <col min="14341" max="14341" width="11" style="20" customWidth="1"/>
    <col min="14342" max="14342" width="7.125" style="20" customWidth="1"/>
    <col min="14343" max="14345" width="4" style="20" customWidth="1"/>
    <col min="14346" max="14346" width="5.625" style="20" customWidth="1"/>
    <col min="14347" max="14353" width="4.625" style="20" customWidth="1"/>
    <col min="14354" max="14358" width="4" style="20" customWidth="1"/>
    <col min="14359" max="14359" width="6.125" style="20" customWidth="1"/>
    <col min="14360" max="14360" width="7.5" style="20" customWidth="1"/>
    <col min="14361" max="14361" width="7.625" style="20" customWidth="1"/>
    <col min="14362" max="14362" width="7.25" style="20" customWidth="1"/>
    <col min="14363" max="14363" width="10.125" style="20" customWidth="1"/>
    <col min="14364" max="14364" width="4.75" style="20" customWidth="1"/>
    <col min="14365" max="14365" width="14.5" style="20" customWidth="1"/>
    <col min="14366" max="14592" width="9" style="20"/>
    <col min="14593" max="14593" width="4" style="20" customWidth="1"/>
    <col min="14594" max="14594" width="9.5" style="20" customWidth="1"/>
    <col min="14595" max="14595" width="7.25" style="20" customWidth="1"/>
    <col min="14596" max="14596" width="12.75" style="20" customWidth="1"/>
    <col min="14597" max="14597" width="11" style="20" customWidth="1"/>
    <col min="14598" max="14598" width="7.125" style="20" customWidth="1"/>
    <col min="14599" max="14601" width="4" style="20" customWidth="1"/>
    <col min="14602" max="14602" width="5.625" style="20" customWidth="1"/>
    <col min="14603" max="14609" width="4.625" style="20" customWidth="1"/>
    <col min="14610" max="14614" width="4" style="20" customWidth="1"/>
    <col min="14615" max="14615" width="6.125" style="20" customWidth="1"/>
    <col min="14616" max="14616" width="7.5" style="20" customWidth="1"/>
    <col min="14617" max="14617" width="7.625" style="20" customWidth="1"/>
    <col min="14618" max="14618" width="7.25" style="20" customWidth="1"/>
    <col min="14619" max="14619" width="10.125" style="20" customWidth="1"/>
    <col min="14620" max="14620" width="4.75" style="20" customWidth="1"/>
    <col min="14621" max="14621" width="14.5" style="20" customWidth="1"/>
    <col min="14622" max="14848" width="9" style="20"/>
    <col min="14849" max="14849" width="4" style="20" customWidth="1"/>
    <col min="14850" max="14850" width="9.5" style="20" customWidth="1"/>
    <col min="14851" max="14851" width="7.25" style="20" customWidth="1"/>
    <col min="14852" max="14852" width="12.75" style="20" customWidth="1"/>
    <col min="14853" max="14853" width="11" style="20" customWidth="1"/>
    <col min="14854" max="14854" width="7.125" style="20" customWidth="1"/>
    <col min="14855" max="14857" width="4" style="20" customWidth="1"/>
    <col min="14858" max="14858" width="5.625" style="20" customWidth="1"/>
    <col min="14859" max="14865" width="4.625" style="20" customWidth="1"/>
    <col min="14866" max="14870" width="4" style="20" customWidth="1"/>
    <col min="14871" max="14871" width="6.125" style="20" customWidth="1"/>
    <col min="14872" max="14872" width="7.5" style="20" customWidth="1"/>
    <col min="14873" max="14873" width="7.625" style="20" customWidth="1"/>
    <col min="14874" max="14874" width="7.25" style="20" customWidth="1"/>
    <col min="14875" max="14875" width="10.125" style="20" customWidth="1"/>
    <col min="14876" max="14876" width="4.75" style="20" customWidth="1"/>
    <col min="14877" max="14877" width="14.5" style="20" customWidth="1"/>
    <col min="14878" max="15104" width="9" style="20"/>
    <col min="15105" max="15105" width="4" style="20" customWidth="1"/>
    <col min="15106" max="15106" width="9.5" style="20" customWidth="1"/>
    <col min="15107" max="15107" width="7.25" style="20" customWidth="1"/>
    <col min="15108" max="15108" width="12.75" style="20" customWidth="1"/>
    <col min="15109" max="15109" width="11" style="20" customWidth="1"/>
    <col min="15110" max="15110" width="7.125" style="20" customWidth="1"/>
    <col min="15111" max="15113" width="4" style="20" customWidth="1"/>
    <col min="15114" max="15114" width="5.625" style="20" customWidth="1"/>
    <col min="15115" max="15121" width="4.625" style="20" customWidth="1"/>
    <col min="15122" max="15126" width="4" style="20" customWidth="1"/>
    <col min="15127" max="15127" width="6.125" style="20" customWidth="1"/>
    <col min="15128" max="15128" width="7.5" style="20" customWidth="1"/>
    <col min="15129" max="15129" width="7.625" style="20" customWidth="1"/>
    <col min="15130" max="15130" width="7.25" style="20" customWidth="1"/>
    <col min="15131" max="15131" width="10.125" style="20" customWidth="1"/>
    <col min="15132" max="15132" width="4.75" style="20" customWidth="1"/>
    <col min="15133" max="15133" width="14.5" style="20" customWidth="1"/>
    <col min="15134" max="15360" width="9" style="20"/>
    <col min="15361" max="15361" width="4" style="20" customWidth="1"/>
    <col min="15362" max="15362" width="9.5" style="20" customWidth="1"/>
    <col min="15363" max="15363" width="7.25" style="20" customWidth="1"/>
    <col min="15364" max="15364" width="12.75" style="20" customWidth="1"/>
    <col min="15365" max="15365" width="11" style="20" customWidth="1"/>
    <col min="15366" max="15366" width="7.125" style="20" customWidth="1"/>
    <col min="15367" max="15369" width="4" style="20" customWidth="1"/>
    <col min="15370" max="15370" width="5.625" style="20" customWidth="1"/>
    <col min="15371" max="15377" width="4.625" style="20" customWidth="1"/>
    <col min="15378" max="15382" width="4" style="20" customWidth="1"/>
    <col min="15383" max="15383" width="6.125" style="20" customWidth="1"/>
    <col min="15384" max="15384" width="7.5" style="20" customWidth="1"/>
    <col min="15385" max="15385" width="7.625" style="20" customWidth="1"/>
    <col min="15386" max="15386" width="7.25" style="20" customWidth="1"/>
    <col min="15387" max="15387" width="10.125" style="20" customWidth="1"/>
    <col min="15388" max="15388" width="4.75" style="20" customWidth="1"/>
    <col min="15389" max="15389" width="14.5" style="20" customWidth="1"/>
    <col min="15390" max="15616" width="9" style="20"/>
    <col min="15617" max="15617" width="4" style="20" customWidth="1"/>
    <col min="15618" max="15618" width="9.5" style="20" customWidth="1"/>
    <col min="15619" max="15619" width="7.25" style="20" customWidth="1"/>
    <col min="15620" max="15620" width="12.75" style="20" customWidth="1"/>
    <col min="15621" max="15621" width="11" style="20" customWidth="1"/>
    <col min="15622" max="15622" width="7.125" style="20" customWidth="1"/>
    <col min="15623" max="15625" width="4" style="20" customWidth="1"/>
    <col min="15626" max="15626" width="5.625" style="20" customWidth="1"/>
    <col min="15627" max="15633" width="4.625" style="20" customWidth="1"/>
    <col min="15634" max="15638" width="4" style="20" customWidth="1"/>
    <col min="15639" max="15639" width="6.125" style="20" customWidth="1"/>
    <col min="15640" max="15640" width="7.5" style="20" customWidth="1"/>
    <col min="15641" max="15641" width="7.625" style="20" customWidth="1"/>
    <col min="15642" max="15642" width="7.25" style="20" customWidth="1"/>
    <col min="15643" max="15643" width="10.125" style="20" customWidth="1"/>
    <col min="15644" max="15644" width="4.75" style="20" customWidth="1"/>
    <col min="15645" max="15645" width="14.5" style="20" customWidth="1"/>
    <col min="15646" max="15872" width="9" style="20"/>
    <col min="15873" max="15873" width="4" style="20" customWidth="1"/>
    <col min="15874" max="15874" width="9.5" style="20" customWidth="1"/>
    <col min="15875" max="15875" width="7.25" style="20" customWidth="1"/>
    <col min="15876" max="15876" width="12.75" style="20" customWidth="1"/>
    <col min="15877" max="15877" width="11" style="20" customWidth="1"/>
    <col min="15878" max="15878" width="7.125" style="20" customWidth="1"/>
    <col min="15879" max="15881" width="4" style="20" customWidth="1"/>
    <col min="15882" max="15882" width="5.625" style="20" customWidth="1"/>
    <col min="15883" max="15889" width="4.625" style="20" customWidth="1"/>
    <col min="15890" max="15894" width="4" style="20" customWidth="1"/>
    <col min="15895" max="15895" width="6.125" style="20" customWidth="1"/>
    <col min="15896" max="15896" width="7.5" style="20" customWidth="1"/>
    <col min="15897" max="15897" width="7.625" style="20" customWidth="1"/>
    <col min="15898" max="15898" width="7.25" style="20" customWidth="1"/>
    <col min="15899" max="15899" width="10.125" style="20" customWidth="1"/>
    <col min="15900" max="15900" width="4.75" style="20" customWidth="1"/>
    <col min="15901" max="15901" width="14.5" style="20" customWidth="1"/>
    <col min="15902" max="16128" width="9" style="20"/>
    <col min="16129" max="16129" width="4" style="20" customWidth="1"/>
    <col min="16130" max="16130" width="9.5" style="20" customWidth="1"/>
    <col min="16131" max="16131" width="7.25" style="20" customWidth="1"/>
    <col min="16132" max="16132" width="12.75" style="20" customWidth="1"/>
    <col min="16133" max="16133" width="11" style="20" customWidth="1"/>
    <col min="16134" max="16134" width="7.125" style="20" customWidth="1"/>
    <col min="16135" max="16137" width="4" style="20" customWidth="1"/>
    <col min="16138" max="16138" width="5.625" style="20" customWidth="1"/>
    <col min="16139" max="16145" width="4.625" style="20" customWidth="1"/>
    <col min="16146" max="16150" width="4" style="20" customWidth="1"/>
    <col min="16151" max="16151" width="6.125" style="20" customWidth="1"/>
    <col min="16152" max="16152" width="7.5" style="20" customWidth="1"/>
    <col min="16153" max="16153" width="7.625" style="20" customWidth="1"/>
    <col min="16154" max="16154" width="7.25" style="20" customWidth="1"/>
    <col min="16155" max="16155" width="10.125" style="20" customWidth="1"/>
    <col min="16156" max="16156" width="4.75" style="20" customWidth="1"/>
    <col min="16157" max="16157" width="14.5" style="20" customWidth="1"/>
    <col min="16158" max="16384" width="9" style="20"/>
  </cols>
  <sheetData>
    <row r="1" spans="1:40" s="17" customFormat="1" ht="75" hidden="1" customHeight="1">
      <c r="A1" s="30" t="s">
        <v>24</v>
      </c>
      <c r="B1" s="31"/>
      <c r="C1" s="31"/>
      <c r="D1" s="31"/>
      <c r="E1" s="31"/>
      <c r="F1" s="31"/>
      <c r="G1" s="31"/>
      <c r="H1" s="31"/>
      <c r="I1" s="31"/>
      <c r="J1" s="31"/>
      <c r="K1" s="31"/>
      <c r="L1" s="31"/>
      <c r="M1" s="31"/>
      <c r="N1" s="31"/>
      <c r="O1" s="31"/>
      <c r="P1" s="31"/>
      <c r="Q1" s="31"/>
      <c r="R1" s="31"/>
      <c r="S1" s="31"/>
      <c r="T1" s="31"/>
      <c r="U1" s="31"/>
      <c r="V1" s="31"/>
      <c r="W1" s="31"/>
      <c r="X1" s="31"/>
      <c r="Y1" s="31"/>
      <c r="Z1" s="31"/>
      <c r="AA1" s="32"/>
      <c r="AB1" s="16"/>
    </row>
    <row r="2" spans="1:40" s="17" customFormat="1" ht="22.5" customHeight="1">
      <c r="A2" s="29" t="s">
        <v>25</v>
      </c>
      <c r="B2" s="29"/>
      <c r="C2" s="29"/>
      <c r="D2" s="29"/>
      <c r="E2" s="29"/>
      <c r="F2" s="29"/>
      <c r="G2" s="29"/>
      <c r="H2" s="29"/>
      <c r="I2" s="29"/>
      <c r="J2" s="29"/>
      <c r="K2" s="29"/>
      <c r="L2" s="29"/>
      <c r="M2" s="29"/>
      <c r="N2" s="29"/>
      <c r="O2" s="29"/>
      <c r="P2" s="29"/>
      <c r="Q2" s="29"/>
      <c r="R2" s="29"/>
      <c r="S2" s="29"/>
      <c r="T2" s="29"/>
      <c r="U2" s="29"/>
      <c r="V2" s="29"/>
      <c r="W2" s="29"/>
      <c r="X2" s="29"/>
      <c r="Y2" s="29"/>
      <c r="Z2" s="29"/>
      <c r="AA2" s="29"/>
      <c r="AB2" s="16"/>
    </row>
    <row r="3" spans="1:40" s="16" customFormat="1" ht="48" customHeight="1">
      <c r="A3" s="24" t="s">
        <v>26</v>
      </c>
      <c r="B3" s="24" t="s">
        <v>27</v>
      </c>
      <c r="C3" s="24" t="s">
        <v>28</v>
      </c>
      <c r="D3" s="24" t="s">
        <v>0</v>
      </c>
      <c r="E3" s="24" t="s">
        <v>29</v>
      </c>
      <c r="F3" s="24" t="s">
        <v>30</v>
      </c>
      <c r="G3" s="25" t="s">
        <v>31</v>
      </c>
      <c r="H3" s="25" t="s">
        <v>32</v>
      </c>
      <c r="I3" s="25" t="s">
        <v>33</v>
      </c>
      <c r="J3" s="25" t="s">
        <v>34</v>
      </c>
      <c r="K3" s="25" t="s">
        <v>35</v>
      </c>
      <c r="L3" s="25" t="s">
        <v>36</v>
      </c>
      <c r="M3" s="25" t="s">
        <v>37</v>
      </c>
      <c r="N3" s="25" t="s">
        <v>38</v>
      </c>
      <c r="O3" s="25" t="s">
        <v>39</v>
      </c>
      <c r="P3" s="25" t="s">
        <v>40</v>
      </c>
      <c r="Q3" s="25" t="s">
        <v>41</v>
      </c>
      <c r="R3" s="1" t="s">
        <v>42</v>
      </c>
      <c r="S3" s="25" t="s">
        <v>43</v>
      </c>
      <c r="T3" s="2" t="s">
        <v>44</v>
      </c>
      <c r="U3" s="3" t="s">
        <v>45</v>
      </c>
      <c r="V3" s="4" t="s">
        <v>46</v>
      </c>
      <c r="W3" s="25" t="s">
        <v>47</v>
      </c>
      <c r="X3" s="25" t="s">
        <v>48</v>
      </c>
      <c r="Y3" s="25" t="s">
        <v>49</v>
      </c>
      <c r="Z3" s="25" t="s">
        <v>50</v>
      </c>
      <c r="AA3" s="27" t="s">
        <v>51</v>
      </c>
      <c r="AB3" s="25" t="s">
        <v>52</v>
      </c>
      <c r="AC3" s="17"/>
      <c r="AD3" s="17"/>
    </row>
    <row r="4" spans="1:40" ht="15.75" customHeight="1">
      <c r="A4" s="18">
        <v>1</v>
      </c>
      <c r="B4" s="21" t="s">
        <v>57</v>
      </c>
      <c r="C4" s="22" t="s">
        <v>19</v>
      </c>
      <c r="D4" s="26" t="s">
        <v>16</v>
      </c>
      <c r="E4" s="6">
        <v>40698</v>
      </c>
      <c r="F4" s="7"/>
      <c r="G4" s="22" t="s">
        <v>59</v>
      </c>
      <c r="H4" s="22" t="s">
        <v>60</v>
      </c>
      <c r="I4" s="22" t="s">
        <v>60</v>
      </c>
      <c r="J4" s="22" t="s">
        <v>59</v>
      </c>
      <c r="K4" s="22" t="s">
        <v>59</v>
      </c>
      <c r="L4" s="22" t="s">
        <v>6</v>
      </c>
      <c r="M4" s="22" t="s">
        <v>6</v>
      </c>
      <c r="N4" s="22" t="s">
        <v>4</v>
      </c>
      <c r="O4" s="21" t="s">
        <v>3</v>
      </c>
      <c r="P4" s="22" t="s">
        <v>3</v>
      </c>
      <c r="Q4" s="19" t="s">
        <v>3</v>
      </c>
      <c r="R4" s="5">
        <f t="shared" ref="R4:R15" si="0">COUNTIF(G4:Q4,"A")+COUNTIF(G4:Q4,"优秀")</f>
        <v>6</v>
      </c>
      <c r="S4" s="8">
        <f t="shared" ref="S4:S15" si="1">COUNTIF(G4:Q4,"B")</f>
        <v>2</v>
      </c>
      <c r="T4" s="5">
        <f t="shared" ref="T4:T15" si="2">COUNTIF(G4:Q4,"C")+COUNTIF(G4:Q4,"良好")+COUNTIF(G4:Q4,"产假")+COUNTIF(G4:Q4,"病假")</f>
        <v>3</v>
      </c>
      <c r="U4" s="5">
        <f t="shared" ref="U4:U15" si="3">COUNTIF(H4:Q4,"D")+COUNTIF(G4:Q4,"合格")</f>
        <v>0</v>
      </c>
      <c r="V4" s="5">
        <f t="shared" ref="V4:V15" si="4">COUNTIF(G4:Q4,"E")+COUNTIF(G4:Q4,"待改进")</f>
        <v>0</v>
      </c>
      <c r="W4" s="8">
        <f t="shared" ref="W4:W15" si="5">R4*100+S4*80+T4*60++U4*40+V4*0</f>
        <v>940</v>
      </c>
      <c r="X4" s="9">
        <f t="shared" ref="X4:X15" si="6">W4/SUM(R4:V4)</f>
        <v>85.454545454545453</v>
      </c>
      <c r="Y4" s="10">
        <f>VLOOKUP(C4:C17,[1]Sheet1!D1:E21,2,0)</f>
        <v>91</v>
      </c>
      <c r="Z4" s="11">
        <f t="shared" ref="Z4:Z15" si="7">X4*0.6+Y4*0.4</f>
        <v>87.672727272727272</v>
      </c>
      <c r="AA4" s="28" t="s">
        <v>53</v>
      </c>
      <c r="AB4" s="12">
        <f t="shared" ref="AB4:AB15" si="8">SUM(R4:V4)</f>
        <v>11</v>
      </c>
      <c r="AC4" s="17"/>
      <c r="AD4" s="17"/>
    </row>
    <row r="5" spans="1:40" ht="33" customHeight="1">
      <c r="A5" s="18">
        <v>2</v>
      </c>
      <c r="B5" s="21" t="s">
        <v>57</v>
      </c>
      <c r="C5" s="26" t="s">
        <v>17</v>
      </c>
      <c r="D5" s="26" t="s">
        <v>16</v>
      </c>
      <c r="E5" s="6">
        <v>40909</v>
      </c>
      <c r="F5" s="7"/>
      <c r="G5" s="22" t="s">
        <v>60</v>
      </c>
      <c r="H5" s="22" t="s">
        <v>60</v>
      </c>
      <c r="I5" s="22" t="s">
        <v>60</v>
      </c>
      <c r="J5" s="22" t="s">
        <v>59</v>
      </c>
      <c r="K5" s="22" t="s">
        <v>59</v>
      </c>
      <c r="L5" s="22" t="s">
        <v>3</v>
      </c>
      <c r="M5" s="22" t="s">
        <v>6</v>
      </c>
      <c r="N5" s="22" t="s">
        <v>3</v>
      </c>
      <c r="O5" s="21" t="s">
        <v>4</v>
      </c>
      <c r="P5" s="22" t="s">
        <v>6</v>
      </c>
      <c r="Q5" s="19" t="s">
        <v>4</v>
      </c>
      <c r="R5" s="5">
        <f t="shared" si="0"/>
        <v>4</v>
      </c>
      <c r="S5" s="8">
        <f t="shared" si="1"/>
        <v>2</v>
      </c>
      <c r="T5" s="5">
        <f t="shared" si="2"/>
        <v>5</v>
      </c>
      <c r="U5" s="5">
        <f t="shared" si="3"/>
        <v>0</v>
      </c>
      <c r="V5" s="5">
        <f t="shared" si="4"/>
        <v>0</v>
      </c>
      <c r="W5" s="8">
        <f t="shared" si="5"/>
        <v>860</v>
      </c>
      <c r="X5" s="9">
        <f t="shared" si="6"/>
        <v>78.181818181818187</v>
      </c>
      <c r="Y5" s="10">
        <v>95.5</v>
      </c>
      <c r="Z5" s="11">
        <f t="shared" si="7"/>
        <v>85.109090909090924</v>
      </c>
      <c r="AA5" s="28" t="s">
        <v>1</v>
      </c>
      <c r="AB5" s="12">
        <f>SUM(R5:V5)</f>
        <v>11</v>
      </c>
      <c r="AC5" s="17"/>
      <c r="AD5" s="33" t="s">
        <v>62</v>
      </c>
      <c r="AE5" s="33" t="s">
        <v>63</v>
      </c>
      <c r="AF5" s="33" t="s">
        <v>64</v>
      </c>
      <c r="AG5" s="34" t="s">
        <v>65</v>
      </c>
      <c r="AH5" s="34" t="s">
        <v>66</v>
      </c>
      <c r="AI5" s="33" t="s">
        <v>67</v>
      </c>
      <c r="AJ5" s="35" t="s">
        <v>68</v>
      </c>
      <c r="AK5" s="35" t="s">
        <v>69</v>
      </c>
      <c r="AL5" s="36" t="s">
        <v>70</v>
      </c>
      <c r="AM5" s="36" t="s">
        <v>71</v>
      </c>
      <c r="AN5" s="37" t="s">
        <v>72</v>
      </c>
    </row>
    <row r="6" spans="1:40" ht="27" customHeight="1">
      <c r="A6" s="18">
        <v>3</v>
      </c>
      <c r="B6" s="14" t="s">
        <v>57</v>
      </c>
      <c r="C6" s="14" t="s">
        <v>8</v>
      </c>
      <c r="D6" s="26" t="s">
        <v>5</v>
      </c>
      <c r="E6" s="6">
        <v>40909</v>
      </c>
      <c r="F6" s="7"/>
      <c r="G6" s="22" t="s">
        <v>60</v>
      </c>
      <c r="H6" s="22" t="s">
        <v>60</v>
      </c>
      <c r="I6" s="22" t="s">
        <v>59</v>
      </c>
      <c r="J6" s="22" t="s">
        <v>60</v>
      </c>
      <c r="K6" s="22" t="s">
        <v>60</v>
      </c>
      <c r="L6" s="22" t="s">
        <v>4</v>
      </c>
      <c r="M6" s="22" t="s">
        <v>3</v>
      </c>
      <c r="N6" s="22" t="s">
        <v>6</v>
      </c>
      <c r="O6" s="21" t="s">
        <v>3</v>
      </c>
      <c r="P6" s="22" t="s">
        <v>3</v>
      </c>
      <c r="Q6" s="19" t="s">
        <v>3</v>
      </c>
      <c r="R6" s="5">
        <f t="shared" si="0"/>
        <v>5</v>
      </c>
      <c r="S6" s="8">
        <f t="shared" si="1"/>
        <v>1</v>
      </c>
      <c r="T6" s="5">
        <f t="shared" si="2"/>
        <v>5</v>
      </c>
      <c r="U6" s="5">
        <f t="shared" si="3"/>
        <v>0</v>
      </c>
      <c r="V6" s="5">
        <f t="shared" si="4"/>
        <v>0</v>
      </c>
      <c r="W6" s="8">
        <f t="shared" si="5"/>
        <v>880</v>
      </c>
      <c r="X6" s="9">
        <f t="shared" si="6"/>
        <v>80</v>
      </c>
      <c r="Y6" s="10">
        <f>VLOOKUP(C6:C17,[1]Sheet1!D3:E23,2,0)</f>
        <v>86</v>
      </c>
      <c r="Z6" s="11">
        <f t="shared" si="7"/>
        <v>82.4</v>
      </c>
      <c r="AA6" s="13" t="s">
        <v>55</v>
      </c>
      <c r="AB6" s="12">
        <f t="shared" si="8"/>
        <v>11</v>
      </c>
      <c r="AC6" s="17"/>
      <c r="AD6" s="38" t="s">
        <v>73</v>
      </c>
      <c r="AE6" s="39" t="s">
        <v>67</v>
      </c>
      <c r="AF6" s="38">
        <v>11</v>
      </c>
      <c r="AG6" s="40">
        <f>COUNTIF($S$9:$S$20,"A")</f>
        <v>0</v>
      </c>
      <c r="AH6" s="38">
        <f>COUNTIF($S$9:$S$20,"B")</f>
        <v>0</v>
      </c>
      <c r="AI6" s="38">
        <f>COUNTIF($S$9:$S$20,"C")</f>
        <v>0</v>
      </c>
      <c r="AJ6" s="38">
        <f>COUNTIF($S$9:$S$20,"D")</f>
        <v>0</v>
      </c>
      <c r="AK6" s="38">
        <f>COUNTIF($S$9:$S$20,"E")</f>
        <v>0</v>
      </c>
      <c r="AL6" s="41">
        <f>AG6/AF6</f>
        <v>0</v>
      </c>
      <c r="AM6" s="41">
        <f>(AG6+AH6)/AF6</f>
        <v>0</v>
      </c>
      <c r="AN6" s="41">
        <f>(AJ6+AK6)/AF6</f>
        <v>0</v>
      </c>
    </row>
    <row r="7" spans="1:40" ht="15.75" customHeight="1">
      <c r="A7" s="18">
        <v>4</v>
      </c>
      <c r="B7" s="21" t="s">
        <v>57</v>
      </c>
      <c r="C7" s="18" t="s">
        <v>20</v>
      </c>
      <c r="D7" s="26" t="s">
        <v>11</v>
      </c>
      <c r="E7" s="6">
        <v>40698</v>
      </c>
      <c r="F7" s="7"/>
      <c r="G7" s="22" t="s">
        <v>60</v>
      </c>
      <c r="H7" s="22" t="s">
        <v>59</v>
      </c>
      <c r="I7" s="22" t="s">
        <v>60</v>
      </c>
      <c r="J7" s="22" t="s">
        <v>60</v>
      </c>
      <c r="K7" s="22" t="s">
        <v>60</v>
      </c>
      <c r="L7" s="22" t="s">
        <v>6</v>
      </c>
      <c r="M7" s="22" t="s">
        <v>6</v>
      </c>
      <c r="N7" s="22" t="s">
        <v>3</v>
      </c>
      <c r="O7" s="21" t="s">
        <v>4</v>
      </c>
      <c r="P7" s="22" t="s">
        <v>6</v>
      </c>
      <c r="Q7" s="19" t="s">
        <v>3</v>
      </c>
      <c r="R7" s="5">
        <f t="shared" si="0"/>
        <v>3</v>
      </c>
      <c r="S7" s="8">
        <f t="shared" si="1"/>
        <v>3</v>
      </c>
      <c r="T7" s="5">
        <f t="shared" si="2"/>
        <v>5</v>
      </c>
      <c r="U7" s="5">
        <f t="shared" si="3"/>
        <v>0</v>
      </c>
      <c r="V7" s="5">
        <f t="shared" si="4"/>
        <v>0</v>
      </c>
      <c r="W7" s="8">
        <f t="shared" si="5"/>
        <v>840</v>
      </c>
      <c r="X7" s="9">
        <f t="shared" si="6"/>
        <v>76.36363636363636</v>
      </c>
      <c r="Y7" s="10">
        <f>VLOOKUP(C7:C17,[1]Sheet1!D4:E24,2,0)</f>
        <v>89.5</v>
      </c>
      <c r="Z7" s="11">
        <f t="shared" si="7"/>
        <v>81.618181818181824</v>
      </c>
      <c r="AA7" s="13" t="s">
        <v>2</v>
      </c>
      <c r="AB7" s="12">
        <f t="shared" si="8"/>
        <v>11</v>
      </c>
      <c r="AC7" s="17"/>
      <c r="AD7" s="42" t="s">
        <v>74</v>
      </c>
      <c r="AE7" s="43"/>
      <c r="AF7" s="43"/>
      <c r="AG7" s="43"/>
      <c r="AH7" s="43"/>
      <c r="AI7" s="43"/>
      <c r="AJ7" s="43"/>
      <c r="AK7" s="43"/>
      <c r="AL7" s="43"/>
      <c r="AM7" s="43"/>
      <c r="AN7" s="44"/>
    </row>
    <row r="8" spans="1:40" ht="15.75" customHeight="1">
      <c r="A8" s="18">
        <v>5</v>
      </c>
      <c r="B8" s="21" t="s">
        <v>57</v>
      </c>
      <c r="C8" s="26" t="s">
        <v>9</v>
      </c>
      <c r="D8" s="26" t="s">
        <v>5</v>
      </c>
      <c r="E8" s="6">
        <v>40725</v>
      </c>
      <c r="F8" s="7"/>
      <c r="G8" s="22" t="s">
        <v>59</v>
      </c>
      <c r="H8" s="22" t="s">
        <v>60</v>
      </c>
      <c r="I8" s="22" t="s">
        <v>59</v>
      </c>
      <c r="J8" s="22" t="s">
        <v>60</v>
      </c>
      <c r="K8" s="22" t="s">
        <v>59</v>
      </c>
      <c r="L8" s="22" t="s">
        <v>4</v>
      </c>
      <c r="M8" s="22" t="s">
        <v>4</v>
      </c>
      <c r="N8" s="22" t="s">
        <v>6</v>
      </c>
      <c r="O8" s="21" t="s">
        <v>7</v>
      </c>
      <c r="P8" s="22" t="s">
        <v>6</v>
      </c>
      <c r="Q8" s="19" t="s">
        <v>4</v>
      </c>
      <c r="R8" s="5">
        <f t="shared" si="0"/>
        <v>3</v>
      </c>
      <c r="S8" s="8">
        <f t="shared" si="1"/>
        <v>2</v>
      </c>
      <c r="T8" s="5">
        <f t="shared" si="2"/>
        <v>5</v>
      </c>
      <c r="U8" s="5">
        <f t="shared" si="3"/>
        <v>1</v>
      </c>
      <c r="V8" s="5">
        <f t="shared" si="4"/>
        <v>0</v>
      </c>
      <c r="W8" s="8">
        <f t="shared" si="5"/>
        <v>800</v>
      </c>
      <c r="X8" s="9">
        <f t="shared" si="6"/>
        <v>72.727272727272734</v>
      </c>
      <c r="Y8" s="10">
        <f>VLOOKUP(C8:C17,[1]Sheet1!D5:E25,2,0)</f>
        <v>74</v>
      </c>
      <c r="Z8" s="11">
        <f t="shared" si="7"/>
        <v>73.236363636363649</v>
      </c>
      <c r="AA8" s="13" t="s">
        <v>2</v>
      </c>
      <c r="AB8" s="12">
        <f t="shared" si="8"/>
        <v>11</v>
      </c>
      <c r="AC8" s="17"/>
      <c r="AD8" s="17"/>
    </row>
    <row r="9" spans="1:40" ht="15.75" customHeight="1">
      <c r="A9" s="18">
        <v>6</v>
      </c>
      <c r="B9" s="21" t="s">
        <v>57</v>
      </c>
      <c r="C9" s="26" t="s">
        <v>12</v>
      </c>
      <c r="D9" s="26" t="s">
        <v>11</v>
      </c>
      <c r="E9" s="6">
        <v>40729</v>
      </c>
      <c r="F9" s="7"/>
      <c r="G9" s="22" t="s">
        <v>60</v>
      </c>
      <c r="H9" s="22" t="s">
        <v>60</v>
      </c>
      <c r="I9" s="22" t="s">
        <v>59</v>
      </c>
      <c r="J9" s="22" t="s">
        <v>60</v>
      </c>
      <c r="K9" s="22" t="s">
        <v>60</v>
      </c>
      <c r="L9" s="22" t="s">
        <v>4</v>
      </c>
      <c r="M9" s="22" t="s">
        <v>3</v>
      </c>
      <c r="N9" s="22" t="s">
        <v>4</v>
      </c>
      <c r="O9" s="21" t="s">
        <v>4</v>
      </c>
      <c r="P9" s="22" t="s">
        <v>6</v>
      </c>
      <c r="Q9" s="19" t="s">
        <v>4</v>
      </c>
      <c r="R9" s="5">
        <f>COUNTIF(G9:Q9,"A")+COUNTIF(G9:Q9,"优秀")</f>
        <v>2</v>
      </c>
      <c r="S9" s="8">
        <f>COUNTIF(G9:Q9,"B")</f>
        <v>1</v>
      </c>
      <c r="T9" s="5">
        <f>COUNTIF(G9:Q9,"C")+COUNTIF(G9:Q9,"良好")+COUNTIF(G9:Q9,"产假")+COUNTIF(G9:Q9,"病假")</f>
        <v>8</v>
      </c>
      <c r="U9" s="5">
        <f>COUNTIF(H9:Q9,"D")+COUNTIF(G9:Q9,"合格")</f>
        <v>0</v>
      </c>
      <c r="V9" s="5">
        <f>COUNTIF(G9:Q9,"E")+COUNTIF(G9:Q9,"待改进")</f>
        <v>0</v>
      </c>
      <c r="W9" s="8">
        <f>R9*100+S9*80+T9*60++U9*40+V9*0</f>
        <v>760</v>
      </c>
      <c r="X9" s="9">
        <f>W9/SUM(R9:V9)</f>
        <v>69.090909090909093</v>
      </c>
      <c r="Y9" s="10">
        <f>VLOOKUP(C9:C17,[1]Sheet1!D7:E27,2,0)</f>
        <v>76.5</v>
      </c>
      <c r="Z9" s="11">
        <f>X9*0.6+Y9*0.4</f>
        <v>72.054545454545462</v>
      </c>
      <c r="AA9" s="13" t="s">
        <v>2</v>
      </c>
      <c r="AB9" s="12">
        <f>SUM(R9:V9)</f>
        <v>11</v>
      </c>
      <c r="AC9" s="17"/>
      <c r="AD9" s="17"/>
    </row>
    <row r="10" spans="1:40" ht="15.75" customHeight="1">
      <c r="A10" s="18">
        <v>7</v>
      </c>
      <c r="B10" s="21" t="s">
        <v>57</v>
      </c>
      <c r="C10" s="22" t="s">
        <v>14</v>
      </c>
      <c r="D10" s="26" t="s">
        <v>11</v>
      </c>
      <c r="E10" s="6">
        <v>41088</v>
      </c>
      <c r="F10" s="7"/>
      <c r="G10" s="22" t="s">
        <v>59</v>
      </c>
      <c r="H10" s="22" t="s">
        <v>60</v>
      </c>
      <c r="I10" s="22" t="s">
        <v>60</v>
      </c>
      <c r="J10" s="22" t="s">
        <v>60</v>
      </c>
      <c r="K10" s="22" t="s">
        <v>60</v>
      </c>
      <c r="L10" s="22" t="s">
        <v>4</v>
      </c>
      <c r="M10" s="22" t="s">
        <v>4</v>
      </c>
      <c r="N10" s="22" t="s">
        <v>4</v>
      </c>
      <c r="O10" s="21" t="s">
        <v>6</v>
      </c>
      <c r="P10" s="22" t="s">
        <v>3</v>
      </c>
      <c r="Q10" s="19" t="s">
        <v>6</v>
      </c>
      <c r="R10" s="5">
        <f t="shared" si="0"/>
        <v>2</v>
      </c>
      <c r="S10" s="8">
        <f t="shared" si="1"/>
        <v>2</v>
      </c>
      <c r="T10" s="5">
        <f t="shared" si="2"/>
        <v>7</v>
      </c>
      <c r="U10" s="5">
        <f t="shared" si="3"/>
        <v>0</v>
      </c>
      <c r="V10" s="5">
        <f t="shared" si="4"/>
        <v>0</v>
      </c>
      <c r="W10" s="8">
        <f t="shared" si="5"/>
        <v>780</v>
      </c>
      <c r="X10" s="9">
        <f t="shared" si="6"/>
        <v>70.909090909090907</v>
      </c>
      <c r="Y10" s="10">
        <f>VLOOKUP(C10:C17,[1]Sheet1!D6:E26,2,0)</f>
        <v>71.5</v>
      </c>
      <c r="Z10" s="11">
        <f t="shared" si="7"/>
        <v>71.145454545454541</v>
      </c>
      <c r="AA10" s="11" t="s">
        <v>54</v>
      </c>
      <c r="AB10" s="12">
        <f t="shared" si="8"/>
        <v>11</v>
      </c>
      <c r="AC10" s="17"/>
      <c r="AD10" s="17"/>
    </row>
    <row r="11" spans="1:40" ht="15.75" customHeight="1">
      <c r="A11" s="18">
        <v>8</v>
      </c>
      <c r="B11" s="22" t="s">
        <v>57</v>
      </c>
      <c r="C11" s="22" t="s">
        <v>21</v>
      </c>
      <c r="D11" s="26" t="s">
        <v>16</v>
      </c>
      <c r="E11" s="6">
        <v>42359</v>
      </c>
      <c r="F11" s="7"/>
      <c r="G11" s="22" t="s">
        <v>60</v>
      </c>
      <c r="H11" s="22" t="s">
        <v>59</v>
      </c>
      <c r="I11" s="22" t="s">
        <v>60</v>
      </c>
      <c r="J11" s="22" t="s">
        <v>60</v>
      </c>
      <c r="K11" s="22" t="s">
        <v>60</v>
      </c>
      <c r="L11" s="22" t="s">
        <v>4</v>
      </c>
      <c r="M11" s="22" t="s">
        <v>4</v>
      </c>
      <c r="N11" s="22" t="s">
        <v>4</v>
      </c>
      <c r="O11" s="21" t="s">
        <v>4</v>
      </c>
      <c r="P11" s="22" t="s">
        <v>6</v>
      </c>
      <c r="Q11" s="19" t="s">
        <v>6</v>
      </c>
      <c r="R11" s="5">
        <f t="shared" si="0"/>
        <v>1</v>
      </c>
      <c r="S11" s="8">
        <f t="shared" si="1"/>
        <v>2</v>
      </c>
      <c r="T11" s="5">
        <f t="shared" si="2"/>
        <v>8</v>
      </c>
      <c r="U11" s="5">
        <f t="shared" si="3"/>
        <v>0</v>
      </c>
      <c r="V11" s="5">
        <f t="shared" si="4"/>
        <v>0</v>
      </c>
      <c r="W11" s="8">
        <f t="shared" si="5"/>
        <v>740</v>
      </c>
      <c r="X11" s="9">
        <f t="shared" si="6"/>
        <v>67.272727272727266</v>
      </c>
      <c r="Y11" s="10">
        <f>VLOOKUP(C11:C17,[1]Sheet1!D8:E28,2,0)</f>
        <v>73</v>
      </c>
      <c r="Z11" s="11">
        <f t="shared" si="7"/>
        <v>69.563636363636363</v>
      </c>
      <c r="AA11" s="11" t="s">
        <v>54</v>
      </c>
      <c r="AB11" s="12">
        <f t="shared" si="8"/>
        <v>11</v>
      </c>
      <c r="AC11" s="17"/>
      <c r="AD11" s="17"/>
    </row>
    <row r="12" spans="1:40" ht="15.75" customHeight="1">
      <c r="A12" s="18">
        <v>9</v>
      </c>
      <c r="B12" s="21" t="s">
        <v>57</v>
      </c>
      <c r="C12" s="14" t="s">
        <v>15</v>
      </c>
      <c r="D12" s="26" t="s">
        <v>16</v>
      </c>
      <c r="E12" s="6">
        <v>40909</v>
      </c>
      <c r="F12" s="7"/>
      <c r="G12" s="22" t="s">
        <v>60</v>
      </c>
      <c r="H12" s="22" t="s">
        <v>60</v>
      </c>
      <c r="I12" s="22" t="s">
        <v>60</v>
      </c>
      <c r="J12" s="22" t="s">
        <v>60</v>
      </c>
      <c r="K12" s="22" t="s">
        <v>60</v>
      </c>
      <c r="L12" s="22" t="s">
        <v>3</v>
      </c>
      <c r="M12" s="22" t="s">
        <v>4</v>
      </c>
      <c r="N12" s="22" t="s">
        <v>6</v>
      </c>
      <c r="O12" s="21" t="s">
        <v>4</v>
      </c>
      <c r="P12" s="22" t="s">
        <v>4</v>
      </c>
      <c r="Q12" s="19" t="s">
        <v>4</v>
      </c>
      <c r="R12" s="5">
        <f t="shared" si="0"/>
        <v>1</v>
      </c>
      <c r="S12" s="8">
        <f t="shared" si="1"/>
        <v>1</v>
      </c>
      <c r="T12" s="5">
        <f t="shared" si="2"/>
        <v>9</v>
      </c>
      <c r="U12" s="5">
        <f t="shared" si="3"/>
        <v>0</v>
      </c>
      <c r="V12" s="5">
        <f t="shared" si="4"/>
        <v>0</v>
      </c>
      <c r="W12" s="8">
        <f t="shared" si="5"/>
        <v>720</v>
      </c>
      <c r="X12" s="9">
        <f t="shared" si="6"/>
        <v>65.454545454545453</v>
      </c>
      <c r="Y12" s="10">
        <f>VLOOKUP(C12:C17,[1]Sheet1!D9:E29,2,0)</f>
        <v>73.5</v>
      </c>
      <c r="Z12" s="11">
        <f t="shared" si="7"/>
        <v>68.672727272727272</v>
      </c>
      <c r="AA12" s="11" t="s">
        <v>54</v>
      </c>
      <c r="AB12" s="12">
        <f t="shared" si="8"/>
        <v>11</v>
      </c>
      <c r="AC12" s="17"/>
      <c r="AD12" s="17"/>
    </row>
    <row r="13" spans="1:40" ht="15.75" customHeight="1">
      <c r="A13" s="18">
        <v>10</v>
      </c>
      <c r="B13" s="21" t="s">
        <v>57</v>
      </c>
      <c r="C13" s="18" t="s">
        <v>10</v>
      </c>
      <c r="D13" s="26" t="s">
        <v>11</v>
      </c>
      <c r="E13" s="6">
        <v>40725</v>
      </c>
      <c r="F13" s="7"/>
      <c r="G13" s="22" t="s">
        <v>60</v>
      </c>
      <c r="H13" s="22" t="s">
        <v>60</v>
      </c>
      <c r="I13" s="22" t="s">
        <v>60</v>
      </c>
      <c r="J13" s="22" t="s">
        <v>59</v>
      </c>
      <c r="K13" s="22" t="s">
        <v>60</v>
      </c>
      <c r="L13" s="22" t="s">
        <v>4</v>
      </c>
      <c r="M13" s="22" t="s">
        <v>4</v>
      </c>
      <c r="N13" s="22" t="s">
        <v>4</v>
      </c>
      <c r="O13" s="21" t="s">
        <v>4</v>
      </c>
      <c r="P13" s="22" t="s">
        <v>4</v>
      </c>
      <c r="Q13" s="19" t="s">
        <v>6</v>
      </c>
      <c r="R13" s="5">
        <f t="shared" si="0"/>
        <v>1</v>
      </c>
      <c r="S13" s="8">
        <f t="shared" si="1"/>
        <v>1</v>
      </c>
      <c r="T13" s="5">
        <f t="shared" si="2"/>
        <v>9</v>
      </c>
      <c r="U13" s="5">
        <f t="shared" si="3"/>
        <v>0</v>
      </c>
      <c r="V13" s="5">
        <f t="shared" si="4"/>
        <v>0</v>
      </c>
      <c r="W13" s="8">
        <f t="shared" si="5"/>
        <v>720</v>
      </c>
      <c r="X13" s="9">
        <f t="shared" si="6"/>
        <v>65.454545454545453</v>
      </c>
      <c r="Y13" s="10">
        <f>VLOOKUP(C13:C17,[1]Sheet1!D10:E30,2,0)</f>
        <v>73</v>
      </c>
      <c r="Z13" s="11">
        <f t="shared" si="7"/>
        <v>68.472727272727269</v>
      </c>
      <c r="AA13" s="11" t="s">
        <v>54</v>
      </c>
      <c r="AB13" s="12">
        <f t="shared" si="8"/>
        <v>11</v>
      </c>
      <c r="AC13" s="17"/>
      <c r="AD13" s="17"/>
    </row>
    <row r="14" spans="1:40" ht="15.75" customHeight="1">
      <c r="A14" s="18">
        <v>11</v>
      </c>
      <c r="B14" s="22" t="s">
        <v>57</v>
      </c>
      <c r="C14" s="26" t="s">
        <v>23</v>
      </c>
      <c r="D14" s="26" t="s">
        <v>16</v>
      </c>
      <c r="E14" s="6">
        <v>42493</v>
      </c>
      <c r="F14" s="7" t="s">
        <v>61</v>
      </c>
      <c r="G14" s="22"/>
      <c r="H14" s="22"/>
      <c r="I14" s="22"/>
      <c r="J14" s="22"/>
      <c r="K14" s="22" t="s">
        <v>60</v>
      </c>
      <c r="L14" s="22" t="s">
        <v>4</v>
      </c>
      <c r="M14" s="22" t="s">
        <v>4</v>
      </c>
      <c r="N14" s="22" t="s">
        <v>4</v>
      </c>
      <c r="O14" s="21" t="s">
        <v>6</v>
      </c>
      <c r="P14" s="22" t="s">
        <v>4</v>
      </c>
      <c r="Q14" s="19" t="s">
        <v>6</v>
      </c>
      <c r="R14" s="5">
        <f t="shared" si="0"/>
        <v>0</v>
      </c>
      <c r="S14" s="8">
        <f t="shared" si="1"/>
        <v>2</v>
      </c>
      <c r="T14" s="5">
        <f t="shared" si="2"/>
        <v>5</v>
      </c>
      <c r="U14" s="5">
        <f t="shared" si="3"/>
        <v>0</v>
      </c>
      <c r="V14" s="5">
        <f t="shared" si="4"/>
        <v>0</v>
      </c>
      <c r="W14" s="8">
        <f t="shared" si="5"/>
        <v>460</v>
      </c>
      <c r="X14" s="9">
        <f t="shared" si="6"/>
        <v>65.714285714285708</v>
      </c>
      <c r="Y14" s="10">
        <f>VLOOKUP(C14:C17,[1]Sheet1!D11:E31,2,0)</f>
        <v>69.5</v>
      </c>
      <c r="Z14" s="11">
        <f t="shared" si="7"/>
        <v>67.228571428571428</v>
      </c>
      <c r="AA14" s="11" t="s">
        <v>54</v>
      </c>
      <c r="AB14" s="12">
        <f t="shared" si="8"/>
        <v>7</v>
      </c>
      <c r="AC14" s="17"/>
      <c r="AD14" s="17"/>
    </row>
    <row r="15" spans="1:40" ht="15.75" customHeight="1">
      <c r="A15" s="18">
        <v>12</v>
      </c>
      <c r="B15" s="22" t="s">
        <v>57</v>
      </c>
      <c r="C15" s="26" t="s">
        <v>22</v>
      </c>
      <c r="D15" s="26" t="s">
        <v>16</v>
      </c>
      <c r="E15" s="6">
        <v>42359</v>
      </c>
      <c r="F15" s="7"/>
      <c r="G15" s="22" t="s">
        <v>60</v>
      </c>
      <c r="H15" s="22" t="s">
        <v>60</v>
      </c>
      <c r="I15" s="22" t="s">
        <v>60</v>
      </c>
      <c r="J15" s="22" t="s">
        <v>60</v>
      </c>
      <c r="K15" s="22" t="s">
        <v>60</v>
      </c>
      <c r="L15" s="22" t="s">
        <v>4</v>
      </c>
      <c r="M15" s="22" t="s">
        <v>4</v>
      </c>
      <c r="N15" s="22" t="s">
        <v>6</v>
      </c>
      <c r="O15" s="21" t="s">
        <v>4</v>
      </c>
      <c r="P15" s="22" t="s">
        <v>4</v>
      </c>
      <c r="Q15" s="19" t="s">
        <v>6</v>
      </c>
      <c r="R15" s="5">
        <f t="shared" si="0"/>
        <v>0</v>
      </c>
      <c r="S15" s="8">
        <f t="shared" si="1"/>
        <v>2</v>
      </c>
      <c r="T15" s="5">
        <f t="shared" si="2"/>
        <v>9</v>
      </c>
      <c r="U15" s="5">
        <f t="shared" si="3"/>
        <v>0</v>
      </c>
      <c r="V15" s="5">
        <f t="shared" si="4"/>
        <v>0</v>
      </c>
      <c r="W15" s="8">
        <f t="shared" si="5"/>
        <v>700</v>
      </c>
      <c r="X15" s="9">
        <f t="shared" si="6"/>
        <v>63.636363636363633</v>
      </c>
      <c r="Y15" s="10">
        <f>VLOOKUP(C15:C17,[1]Sheet1!D12:E32,2,0)</f>
        <v>70</v>
      </c>
      <c r="Z15" s="11">
        <f t="shared" si="7"/>
        <v>66.181818181818187</v>
      </c>
      <c r="AA15" s="11" t="s">
        <v>54</v>
      </c>
      <c r="AB15" s="12">
        <f t="shared" si="8"/>
        <v>11</v>
      </c>
      <c r="AC15" s="17"/>
      <c r="AD15" s="17"/>
    </row>
    <row r="16" spans="1:40" s="17" customFormat="1" ht="15.75" customHeight="1">
      <c r="A16" s="18">
        <v>13</v>
      </c>
      <c r="B16" s="21" t="s">
        <v>57</v>
      </c>
      <c r="C16" s="22" t="s">
        <v>18</v>
      </c>
      <c r="D16" s="26" t="s">
        <v>16</v>
      </c>
      <c r="E16" s="6">
        <v>40909</v>
      </c>
      <c r="F16" s="7"/>
      <c r="G16" s="22" t="s">
        <v>60</v>
      </c>
      <c r="H16" s="22" t="s">
        <v>60</v>
      </c>
      <c r="I16" s="22" t="s">
        <v>60</v>
      </c>
      <c r="J16" s="22" t="s">
        <v>60</v>
      </c>
      <c r="K16" s="22" t="s">
        <v>60</v>
      </c>
      <c r="L16" s="22" t="s">
        <v>6</v>
      </c>
      <c r="M16" s="22" t="s">
        <v>6</v>
      </c>
      <c r="N16" s="22" t="s">
        <v>4</v>
      </c>
      <c r="O16" s="21" t="s">
        <v>58</v>
      </c>
      <c r="P16" s="22" t="s">
        <v>56</v>
      </c>
      <c r="Q16" s="22" t="s">
        <v>56</v>
      </c>
      <c r="R16" s="5">
        <f>COUNTIF(G16:Q16,"A")+COUNTIF(G16:Q16,"优秀")</f>
        <v>0</v>
      </c>
      <c r="S16" s="8">
        <f>COUNTIF(G16:Q16,"B")</f>
        <v>2</v>
      </c>
      <c r="T16" s="5">
        <f>COUNTIF(G16:Q16,"C")+COUNTIF(G16:Q16,"良好")+COUNTIF(G16:Q16,"产假")+COUNTIF(G16:Q16,"病假")</f>
        <v>9</v>
      </c>
      <c r="U16" s="5">
        <f>COUNTIF(H16:Q16,"D")+COUNTIF(G16:Q16,"合格")</f>
        <v>0</v>
      </c>
      <c r="V16" s="5">
        <f>COUNTIF(G16:Q16,"E")+COUNTIF(G16:Q16,"待改进")</f>
        <v>0</v>
      </c>
      <c r="W16" s="8">
        <f>R16*100+S16*80+T16*60++U16*40+V16*0</f>
        <v>700</v>
      </c>
      <c r="X16" s="9">
        <f>W16/SUM(R16:V16)</f>
        <v>63.636363636363633</v>
      </c>
      <c r="Y16" s="10">
        <v>70</v>
      </c>
      <c r="Z16" s="11">
        <f>X16*0.6+Y16*0.4</f>
        <v>66.181818181818187</v>
      </c>
      <c r="AA16" s="15" t="s">
        <v>54</v>
      </c>
      <c r="AB16" s="12">
        <f>SUM(R16:V16)</f>
        <v>11</v>
      </c>
    </row>
    <row r="17" spans="1:28" s="17" customFormat="1" ht="15.75" customHeight="1">
      <c r="A17" s="18">
        <v>14</v>
      </c>
      <c r="B17" s="21" t="s">
        <v>57</v>
      </c>
      <c r="C17" s="14" t="s">
        <v>13</v>
      </c>
      <c r="D17" s="26" t="s">
        <v>11</v>
      </c>
      <c r="E17" s="6">
        <v>40909</v>
      </c>
      <c r="F17" s="7"/>
      <c r="G17" s="22" t="s">
        <v>60</v>
      </c>
      <c r="H17" s="22" t="s">
        <v>60</v>
      </c>
      <c r="I17" s="22" t="s">
        <v>60</v>
      </c>
      <c r="J17" s="22" t="s">
        <v>60</v>
      </c>
      <c r="K17" s="22" t="s">
        <v>60</v>
      </c>
      <c r="L17" s="22" t="s">
        <v>4</v>
      </c>
      <c r="M17" s="22" t="s">
        <v>4</v>
      </c>
      <c r="N17" s="22" t="s">
        <v>4</v>
      </c>
      <c r="O17" s="21" t="s">
        <v>4</v>
      </c>
      <c r="P17" s="22" t="s">
        <v>4</v>
      </c>
      <c r="Q17" s="19" t="s">
        <v>4</v>
      </c>
      <c r="R17" s="5">
        <f>COUNTIF(G17:Q17,"A")+COUNTIF(G17:Q17,"优秀")</f>
        <v>0</v>
      </c>
      <c r="S17" s="8">
        <f>COUNTIF(G17:Q17,"B")</f>
        <v>0</v>
      </c>
      <c r="T17" s="5">
        <f>COUNTIF(G17:Q17,"C")+COUNTIF(G17:Q17,"良好")+COUNTIF(G17:Q17,"产假")+COUNTIF(G17:Q17,"病假")</f>
        <v>11</v>
      </c>
      <c r="U17" s="5">
        <f>COUNTIF(H17:Q17,"D")+COUNTIF(G17:Q17,"合格")</f>
        <v>0</v>
      </c>
      <c r="V17" s="5">
        <f>COUNTIF(G17:Q17,"E")+COUNTIF(G17:Q17,"待改进")</f>
        <v>0</v>
      </c>
      <c r="W17" s="8">
        <f>R17*100+S17*80+T17*60++U17*40+V17*0</f>
        <v>660</v>
      </c>
      <c r="X17" s="9">
        <f>W17/SUM(R17:V17)</f>
        <v>60</v>
      </c>
      <c r="Y17" s="10">
        <v>75</v>
      </c>
      <c r="Z17" s="11">
        <f>X17*0.6+Y17*0.4</f>
        <v>66</v>
      </c>
      <c r="AA17" s="11" t="s">
        <v>54</v>
      </c>
      <c r="AB17" s="12">
        <f>SUM(R17:V17)</f>
        <v>11</v>
      </c>
    </row>
  </sheetData>
  <autoFilter ref="A3:WWK17"/>
  <sortState ref="A48:AC92">
    <sortCondition descending="1" ref="Z48"/>
  </sortState>
  <mergeCells count="3">
    <mergeCell ref="A1:AA1"/>
    <mergeCell ref="A2:AA2"/>
    <mergeCell ref="AD7:AN7"/>
  </mergeCells>
  <phoneticPr fontId="4" type="noConversion"/>
  <dataValidations count="1">
    <dataValidation type="list" allowBlank="1" showInputMessage="1" showErrorMessage="1" sqref="VSA982924 G65428 JC65428 SY65428 ACU65428 AMQ65428 AWM65428 BGI65428 BQE65428 CAA65428 CJW65428 CTS65428 DDO65428 DNK65428 DXG65428 EHC65428 EQY65428 FAU65428 FKQ65428 FUM65428 GEI65428 GOE65428 GYA65428 HHW65428 HRS65428 IBO65428 ILK65428 IVG65428 JFC65428 JOY65428 JYU65428 KIQ65428 KSM65428 LCI65428 LME65428 LWA65428 MFW65428 MPS65428 MZO65428 NJK65428 NTG65428 ODC65428 OMY65428 OWU65428 PGQ65428 PQM65428 QAI65428 QKE65428 QUA65428 RDW65428 RNS65428 RXO65428 SHK65428 SRG65428 TBC65428 TKY65428 TUU65428 UEQ65428 UOM65428 UYI65428 VIE65428 VSA65428 WBW65428 WLS65428 WVO65428 G130964 JC130964 SY130964 ACU130964 AMQ130964 AWM130964 BGI130964 BQE130964 CAA130964 CJW130964 CTS130964 DDO130964 DNK130964 DXG130964 EHC130964 EQY130964 FAU130964 FKQ130964 FUM130964 GEI130964 GOE130964 GYA130964 HHW130964 HRS130964 IBO130964 ILK130964 IVG130964 JFC130964 JOY130964 JYU130964 KIQ130964 KSM130964 LCI130964 LME130964 LWA130964 MFW130964 MPS130964 MZO130964 NJK130964 NTG130964 ODC130964 OMY130964 OWU130964 PGQ130964 PQM130964 QAI130964 QKE130964 QUA130964 RDW130964 RNS130964 RXO130964 SHK130964 SRG130964 TBC130964 TKY130964 TUU130964 UEQ130964 UOM130964 UYI130964 VIE130964 VSA130964 WBW130964 WLS130964 WVO130964 G196500 JC196500 SY196500 ACU196500 AMQ196500 AWM196500 BGI196500 BQE196500 CAA196500 CJW196500 CTS196500 DDO196500 DNK196500 DXG196500 EHC196500 EQY196500 FAU196500 FKQ196500 FUM196500 GEI196500 GOE196500 GYA196500 HHW196500 HRS196500 IBO196500 ILK196500 IVG196500 JFC196500 JOY196500 JYU196500 KIQ196500 KSM196500 LCI196500 LME196500 LWA196500 MFW196500 MPS196500 MZO196500 NJK196500 NTG196500 ODC196500 OMY196500 OWU196500 PGQ196500 PQM196500 QAI196500 QKE196500 QUA196500 RDW196500 RNS196500 RXO196500 SHK196500 SRG196500 TBC196500 TKY196500 TUU196500 UEQ196500 UOM196500 UYI196500 VIE196500 VSA196500 WBW196500 WLS196500 WVO196500 G262036 JC262036 SY262036 ACU262036 AMQ262036 AWM262036 BGI262036 BQE262036 CAA262036 CJW262036 CTS262036 DDO262036 DNK262036 DXG262036 EHC262036 EQY262036 FAU262036 FKQ262036 FUM262036 GEI262036 GOE262036 GYA262036 HHW262036 HRS262036 IBO262036 ILK262036 IVG262036 JFC262036 JOY262036 JYU262036 KIQ262036 KSM262036 LCI262036 LME262036 LWA262036 MFW262036 MPS262036 MZO262036 NJK262036 NTG262036 ODC262036 OMY262036 OWU262036 PGQ262036 PQM262036 QAI262036 QKE262036 QUA262036 RDW262036 RNS262036 RXO262036 SHK262036 SRG262036 TBC262036 TKY262036 TUU262036 UEQ262036 UOM262036 UYI262036 VIE262036 VSA262036 WBW262036 WLS262036 WVO262036 G327572 JC327572 SY327572 ACU327572 AMQ327572 AWM327572 BGI327572 BQE327572 CAA327572 CJW327572 CTS327572 DDO327572 DNK327572 DXG327572 EHC327572 EQY327572 FAU327572 FKQ327572 FUM327572 GEI327572 GOE327572 GYA327572 HHW327572 HRS327572 IBO327572 ILK327572 IVG327572 JFC327572 JOY327572 JYU327572 KIQ327572 KSM327572 LCI327572 LME327572 LWA327572 MFW327572 MPS327572 MZO327572 NJK327572 NTG327572 ODC327572 OMY327572 OWU327572 PGQ327572 PQM327572 QAI327572 QKE327572 QUA327572 RDW327572 RNS327572 RXO327572 SHK327572 SRG327572 TBC327572 TKY327572 TUU327572 UEQ327572 UOM327572 UYI327572 VIE327572 VSA327572 WBW327572 WLS327572 WVO327572 G393108 JC393108 SY393108 ACU393108 AMQ393108 AWM393108 BGI393108 BQE393108 CAA393108 CJW393108 CTS393108 DDO393108 DNK393108 DXG393108 EHC393108 EQY393108 FAU393108 FKQ393108 FUM393108 GEI393108 GOE393108 GYA393108 HHW393108 HRS393108 IBO393108 ILK393108 IVG393108 JFC393108 JOY393108 JYU393108 KIQ393108 KSM393108 LCI393108 LME393108 LWA393108 MFW393108 MPS393108 MZO393108 NJK393108 NTG393108 ODC393108 OMY393108 OWU393108 PGQ393108 PQM393108 QAI393108 QKE393108 QUA393108 RDW393108 RNS393108 RXO393108 SHK393108 SRG393108 TBC393108 TKY393108 TUU393108 UEQ393108 UOM393108 UYI393108 VIE393108 VSA393108 WBW393108 WLS393108 WVO393108 G458644 JC458644 SY458644 ACU458644 AMQ458644 AWM458644 BGI458644 BQE458644 CAA458644 CJW458644 CTS458644 DDO458644 DNK458644 DXG458644 EHC458644 EQY458644 FAU458644 FKQ458644 FUM458644 GEI458644 GOE458644 GYA458644 HHW458644 HRS458644 IBO458644 ILK458644 IVG458644 JFC458644 JOY458644 JYU458644 KIQ458644 KSM458644 LCI458644 LME458644 LWA458644 MFW458644 MPS458644 MZO458644 NJK458644 NTG458644 ODC458644 OMY458644 OWU458644 PGQ458644 PQM458644 QAI458644 QKE458644 QUA458644 RDW458644 RNS458644 RXO458644 SHK458644 SRG458644 TBC458644 TKY458644 TUU458644 UEQ458644 UOM458644 UYI458644 VIE458644 VSA458644 WBW458644 WLS458644 WVO458644 G524180 JC524180 SY524180 ACU524180 AMQ524180 AWM524180 BGI524180 BQE524180 CAA524180 CJW524180 CTS524180 DDO524180 DNK524180 DXG524180 EHC524180 EQY524180 FAU524180 FKQ524180 FUM524180 GEI524180 GOE524180 GYA524180 HHW524180 HRS524180 IBO524180 ILK524180 IVG524180 JFC524180 JOY524180 JYU524180 KIQ524180 KSM524180 LCI524180 LME524180 LWA524180 MFW524180 MPS524180 MZO524180 NJK524180 NTG524180 ODC524180 OMY524180 OWU524180 PGQ524180 PQM524180 QAI524180 QKE524180 QUA524180 RDW524180 RNS524180 RXO524180 SHK524180 SRG524180 TBC524180 TKY524180 TUU524180 UEQ524180 UOM524180 UYI524180 VIE524180 VSA524180 WBW524180 WLS524180 WVO524180 G589716 JC589716 SY589716 ACU589716 AMQ589716 AWM589716 BGI589716 BQE589716 CAA589716 CJW589716 CTS589716 DDO589716 DNK589716 DXG589716 EHC589716 EQY589716 FAU589716 FKQ589716 FUM589716 GEI589716 GOE589716 GYA589716 HHW589716 HRS589716 IBO589716 ILK589716 IVG589716 JFC589716 JOY589716 JYU589716 KIQ589716 KSM589716 LCI589716 LME589716 LWA589716 MFW589716 MPS589716 MZO589716 NJK589716 NTG589716 ODC589716 OMY589716 OWU589716 PGQ589716 PQM589716 QAI589716 QKE589716 QUA589716 RDW589716 RNS589716 RXO589716 SHK589716 SRG589716 TBC589716 TKY589716 TUU589716 UEQ589716 UOM589716 UYI589716 VIE589716 VSA589716 WBW589716 WLS589716 WVO589716 G655252 JC655252 SY655252 ACU655252 AMQ655252 AWM655252 BGI655252 BQE655252 CAA655252 CJW655252 CTS655252 DDO655252 DNK655252 DXG655252 EHC655252 EQY655252 FAU655252 FKQ655252 FUM655252 GEI655252 GOE655252 GYA655252 HHW655252 HRS655252 IBO655252 ILK655252 IVG655252 JFC655252 JOY655252 JYU655252 KIQ655252 KSM655252 LCI655252 LME655252 LWA655252 MFW655252 MPS655252 MZO655252 NJK655252 NTG655252 ODC655252 OMY655252 OWU655252 PGQ655252 PQM655252 QAI655252 QKE655252 QUA655252 RDW655252 RNS655252 RXO655252 SHK655252 SRG655252 TBC655252 TKY655252 TUU655252 UEQ655252 UOM655252 UYI655252 VIE655252 VSA655252 WBW655252 WLS655252 WVO655252 G720788 JC720788 SY720788 ACU720788 AMQ720788 AWM720788 BGI720788 BQE720788 CAA720788 CJW720788 CTS720788 DDO720788 DNK720788 DXG720788 EHC720788 EQY720788 FAU720788 FKQ720788 FUM720788 GEI720788 GOE720788 GYA720788 HHW720788 HRS720788 IBO720788 ILK720788 IVG720788 JFC720788 JOY720788 JYU720788 KIQ720788 KSM720788 LCI720788 LME720788 LWA720788 MFW720788 MPS720788 MZO720788 NJK720788 NTG720788 ODC720788 OMY720788 OWU720788 PGQ720788 PQM720788 QAI720788 QKE720788 QUA720788 RDW720788 RNS720788 RXO720788 SHK720788 SRG720788 TBC720788 TKY720788 TUU720788 UEQ720788 UOM720788 UYI720788 VIE720788 VSA720788 WBW720788 WLS720788 WVO720788 G786324 JC786324 SY786324 ACU786324 AMQ786324 AWM786324 BGI786324 BQE786324 CAA786324 CJW786324 CTS786324 DDO786324 DNK786324 DXG786324 EHC786324 EQY786324 FAU786324 FKQ786324 FUM786324 GEI786324 GOE786324 GYA786324 HHW786324 HRS786324 IBO786324 ILK786324 IVG786324 JFC786324 JOY786324 JYU786324 KIQ786324 KSM786324 LCI786324 LME786324 LWA786324 MFW786324 MPS786324 MZO786324 NJK786324 NTG786324 ODC786324 OMY786324 OWU786324 PGQ786324 PQM786324 QAI786324 QKE786324 QUA786324 RDW786324 RNS786324 RXO786324 SHK786324 SRG786324 TBC786324 TKY786324 TUU786324 UEQ786324 UOM786324 UYI786324 VIE786324 VSA786324 WBW786324 WLS786324 WVO786324 G851860 JC851860 SY851860 ACU851860 AMQ851860 AWM851860 BGI851860 BQE851860 CAA851860 CJW851860 CTS851860 DDO851860 DNK851860 DXG851860 EHC851860 EQY851860 FAU851860 FKQ851860 FUM851860 GEI851860 GOE851860 GYA851860 HHW851860 HRS851860 IBO851860 ILK851860 IVG851860 JFC851860 JOY851860 JYU851860 KIQ851860 KSM851860 LCI851860 LME851860 LWA851860 MFW851860 MPS851860 MZO851860 NJK851860 NTG851860 ODC851860 OMY851860 OWU851860 PGQ851860 PQM851860 QAI851860 QKE851860 QUA851860 RDW851860 RNS851860 RXO851860 SHK851860 SRG851860 TBC851860 TKY851860 TUU851860 UEQ851860 UOM851860 UYI851860 VIE851860 VSA851860 WBW851860 WLS851860 WVO851860 G917396 JC917396 SY917396 ACU917396 AMQ917396 AWM917396 BGI917396 BQE917396 CAA917396 CJW917396 CTS917396 DDO917396 DNK917396 DXG917396 EHC917396 EQY917396 FAU917396 FKQ917396 FUM917396 GEI917396 GOE917396 GYA917396 HHW917396 HRS917396 IBO917396 ILK917396 IVG917396 JFC917396 JOY917396 JYU917396 KIQ917396 KSM917396 LCI917396 LME917396 LWA917396 MFW917396 MPS917396 MZO917396 NJK917396 NTG917396 ODC917396 OMY917396 OWU917396 PGQ917396 PQM917396 QAI917396 QKE917396 QUA917396 RDW917396 RNS917396 RXO917396 SHK917396 SRG917396 TBC917396 TKY917396 TUU917396 UEQ917396 UOM917396 UYI917396 VIE917396 VSA917396 WBW917396 WLS917396 WVO917396 G982932 JC982932 SY982932 ACU982932 AMQ982932 AWM982932 BGI982932 BQE982932 CAA982932 CJW982932 CTS982932 DDO982932 DNK982932 DXG982932 EHC982932 EQY982932 FAU982932 FKQ982932 FUM982932 GEI982932 GOE982932 GYA982932 HHW982932 HRS982932 IBO982932 ILK982932 IVG982932 JFC982932 JOY982932 JYU982932 KIQ982932 KSM982932 LCI982932 LME982932 LWA982932 MFW982932 MPS982932 MZO982932 NJK982932 NTG982932 ODC982932 OMY982932 OWU982932 PGQ982932 PQM982932 QAI982932 QKE982932 QUA982932 RDW982932 RNS982932 RXO982932 SHK982932 SRG982932 TBC982932 TKY982932 TUU982932 UEQ982932 UOM982932 UYI982932 VIE982932 VSA982932 WBW982932 WLS982932 WVO982932 WBW982924 G65412:H65412 JC65412:JD65412 SY65412:SZ65412 ACU65412:ACV65412 AMQ65412:AMR65412 AWM65412:AWN65412 BGI65412:BGJ65412 BQE65412:BQF65412 CAA65412:CAB65412 CJW65412:CJX65412 CTS65412:CTT65412 DDO65412:DDP65412 DNK65412:DNL65412 DXG65412:DXH65412 EHC65412:EHD65412 EQY65412:EQZ65412 FAU65412:FAV65412 FKQ65412:FKR65412 FUM65412:FUN65412 GEI65412:GEJ65412 GOE65412:GOF65412 GYA65412:GYB65412 HHW65412:HHX65412 HRS65412:HRT65412 IBO65412:IBP65412 ILK65412:ILL65412 IVG65412:IVH65412 JFC65412:JFD65412 JOY65412:JOZ65412 JYU65412:JYV65412 KIQ65412:KIR65412 KSM65412:KSN65412 LCI65412:LCJ65412 LME65412:LMF65412 LWA65412:LWB65412 MFW65412:MFX65412 MPS65412:MPT65412 MZO65412:MZP65412 NJK65412:NJL65412 NTG65412:NTH65412 ODC65412:ODD65412 OMY65412:OMZ65412 OWU65412:OWV65412 PGQ65412:PGR65412 PQM65412:PQN65412 QAI65412:QAJ65412 QKE65412:QKF65412 QUA65412:QUB65412 RDW65412:RDX65412 RNS65412:RNT65412 RXO65412:RXP65412 SHK65412:SHL65412 SRG65412:SRH65412 TBC65412:TBD65412 TKY65412:TKZ65412 TUU65412:TUV65412 UEQ65412:UER65412 UOM65412:UON65412 UYI65412:UYJ65412 VIE65412:VIF65412 VSA65412:VSB65412 WBW65412:WBX65412 WLS65412:WLT65412 WVO65412:WVP65412 G130948:H130948 JC130948:JD130948 SY130948:SZ130948 ACU130948:ACV130948 AMQ130948:AMR130948 AWM130948:AWN130948 BGI130948:BGJ130948 BQE130948:BQF130948 CAA130948:CAB130948 CJW130948:CJX130948 CTS130948:CTT130948 DDO130948:DDP130948 DNK130948:DNL130948 DXG130948:DXH130948 EHC130948:EHD130948 EQY130948:EQZ130948 FAU130948:FAV130948 FKQ130948:FKR130948 FUM130948:FUN130948 GEI130948:GEJ130948 GOE130948:GOF130948 GYA130948:GYB130948 HHW130948:HHX130948 HRS130948:HRT130948 IBO130948:IBP130948 ILK130948:ILL130948 IVG130948:IVH130948 JFC130948:JFD130948 JOY130948:JOZ130948 JYU130948:JYV130948 KIQ130948:KIR130948 KSM130948:KSN130948 LCI130948:LCJ130948 LME130948:LMF130948 LWA130948:LWB130948 MFW130948:MFX130948 MPS130948:MPT130948 MZO130948:MZP130948 NJK130948:NJL130948 NTG130948:NTH130948 ODC130948:ODD130948 OMY130948:OMZ130948 OWU130948:OWV130948 PGQ130948:PGR130948 PQM130948:PQN130948 QAI130948:QAJ130948 QKE130948:QKF130948 QUA130948:QUB130948 RDW130948:RDX130948 RNS130948:RNT130948 RXO130948:RXP130948 SHK130948:SHL130948 SRG130948:SRH130948 TBC130948:TBD130948 TKY130948:TKZ130948 TUU130948:TUV130948 UEQ130948:UER130948 UOM130948:UON130948 UYI130948:UYJ130948 VIE130948:VIF130948 VSA130948:VSB130948 WBW130948:WBX130948 WLS130948:WLT130948 WVO130948:WVP130948 G196484:H196484 JC196484:JD196484 SY196484:SZ196484 ACU196484:ACV196484 AMQ196484:AMR196484 AWM196484:AWN196484 BGI196484:BGJ196484 BQE196484:BQF196484 CAA196484:CAB196484 CJW196484:CJX196484 CTS196484:CTT196484 DDO196484:DDP196484 DNK196484:DNL196484 DXG196484:DXH196484 EHC196484:EHD196484 EQY196484:EQZ196484 FAU196484:FAV196484 FKQ196484:FKR196484 FUM196484:FUN196484 GEI196484:GEJ196484 GOE196484:GOF196484 GYA196484:GYB196484 HHW196484:HHX196484 HRS196484:HRT196484 IBO196484:IBP196484 ILK196484:ILL196484 IVG196484:IVH196484 JFC196484:JFD196484 JOY196484:JOZ196484 JYU196484:JYV196484 KIQ196484:KIR196484 KSM196484:KSN196484 LCI196484:LCJ196484 LME196484:LMF196484 LWA196484:LWB196484 MFW196484:MFX196484 MPS196484:MPT196484 MZO196484:MZP196484 NJK196484:NJL196484 NTG196484:NTH196484 ODC196484:ODD196484 OMY196484:OMZ196484 OWU196484:OWV196484 PGQ196484:PGR196484 PQM196484:PQN196484 QAI196484:QAJ196484 QKE196484:QKF196484 QUA196484:QUB196484 RDW196484:RDX196484 RNS196484:RNT196484 RXO196484:RXP196484 SHK196484:SHL196484 SRG196484:SRH196484 TBC196484:TBD196484 TKY196484:TKZ196484 TUU196484:TUV196484 UEQ196484:UER196484 UOM196484:UON196484 UYI196484:UYJ196484 VIE196484:VIF196484 VSA196484:VSB196484 WBW196484:WBX196484 WLS196484:WLT196484 WVO196484:WVP196484 G262020:H262020 JC262020:JD262020 SY262020:SZ262020 ACU262020:ACV262020 AMQ262020:AMR262020 AWM262020:AWN262020 BGI262020:BGJ262020 BQE262020:BQF262020 CAA262020:CAB262020 CJW262020:CJX262020 CTS262020:CTT262020 DDO262020:DDP262020 DNK262020:DNL262020 DXG262020:DXH262020 EHC262020:EHD262020 EQY262020:EQZ262020 FAU262020:FAV262020 FKQ262020:FKR262020 FUM262020:FUN262020 GEI262020:GEJ262020 GOE262020:GOF262020 GYA262020:GYB262020 HHW262020:HHX262020 HRS262020:HRT262020 IBO262020:IBP262020 ILK262020:ILL262020 IVG262020:IVH262020 JFC262020:JFD262020 JOY262020:JOZ262020 JYU262020:JYV262020 KIQ262020:KIR262020 KSM262020:KSN262020 LCI262020:LCJ262020 LME262020:LMF262020 LWA262020:LWB262020 MFW262020:MFX262020 MPS262020:MPT262020 MZO262020:MZP262020 NJK262020:NJL262020 NTG262020:NTH262020 ODC262020:ODD262020 OMY262020:OMZ262020 OWU262020:OWV262020 PGQ262020:PGR262020 PQM262020:PQN262020 QAI262020:QAJ262020 QKE262020:QKF262020 QUA262020:QUB262020 RDW262020:RDX262020 RNS262020:RNT262020 RXO262020:RXP262020 SHK262020:SHL262020 SRG262020:SRH262020 TBC262020:TBD262020 TKY262020:TKZ262020 TUU262020:TUV262020 UEQ262020:UER262020 UOM262020:UON262020 UYI262020:UYJ262020 VIE262020:VIF262020 VSA262020:VSB262020 WBW262020:WBX262020 WLS262020:WLT262020 WVO262020:WVP262020 G327556:H327556 JC327556:JD327556 SY327556:SZ327556 ACU327556:ACV327556 AMQ327556:AMR327556 AWM327556:AWN327556 BGI327556:BGJ327556 BQE327556:BQF327556 CAA327556:CAB327556 CJW327556:CJX327556 CTS327556:CTT327556 DDO327556:DDP327556 DNK327556:DNL327556 DXG327556:DXH327556 EHC327556:EHD327556 EQY327556:EQZ327556 FAU327556:FAV327556 FKQ327556:FKR327556 FUM327556:FUN327556 GEI327556:GEJ327556 GOE327556:GOF327556 GYA327556:GYB327556 HHW327556:HHX327556 HRS327556:HRT327556 IBO327556:IBP327556 ILK327556:ILL327556 IVG327556:IVH327556 JFC327556:JFD327556 JOY327556:JOZ327556 JYU327556:JYV327556 KIQ327556:KIR327556 KSM327556:KSN327556 LCI327556:LCJ327556 LME327556:LMF327556 LWA327556:LWB327556 MFW327556:MFX327556 MPS327556:MPT327556 MZO327556:MZP327556 NJK327556:NJL327556 NTG327556:NTH327556 ODC327556:ODD327556 OMY327556:OMZ327556 OWU327556:OWV327556 PGQ327556:PGR327556 PQM327556:PQN327556 QAI327556:QAJ327556 QKE327556:QKF327556 QUA327556:QUB327556 RDW327556:RDX327556 RNS327556:RNT327556 RXO327556:RXP327556 SHK327556:SHL327556 SRG327556:SRH327556 TBC327556:TBD327556 TKY327556:TKZ327556 TUU327556:TUV327556 UEQ327556:UER327556 UOM327556:UON327556 UYI327556:UYJ327556 VIE327556:VIF327556 VSA327556:VSB327556 WBW327556:WBX327556 WLS327556:WLT327556 WVO327556:WVP327556 G393092:H393092 JC393092:JD393092 SY393092:SZ393092 ACU393092:ACV393092 AMQ393092:AMR393092 AWM393092:AWN393092 BGI393092:BGJ393092 BQE393092:BQF393092 CAA393092:CAB393092 CJW393092:CJX393092 CTS393092:CTT393092 DDO393092:DDP393092 DNK393092:DNL393092 DXG393092:DXH393092 EHC393092:EHD393092 EQY393092:EQZ393092 FAU393092:FAV393092 FKQ393092:FKR393092 FUM393092:FUN393092 GEI393092:GEJ393092 GOE393092:GOF393092 GYA393092:GYB393092 HHW393092:HHX393092 HRS393092:HRT393092 IBO393092:IBP393092 ILK393092:ILL393092 IVG393092:IVH393092 JFC393092:JFD393092 JOY393092:JOZ393092 JYU393092:JYV393092 KIQ393092:KIR393092 KSM393092:KSN393092 LCI393092:LCJ393092 LME393092:LMF393092 LWA393092:LWB393092 MFW393092:MFX393092 MPS393092:MPT393092 MZO393092:MZP393092 NJK393092:NJL393092 NTG393092:NTH393092 ODC393092:ODD393092 OMY393092:OMZ393092 OWU393092:OWV393092 PGQ393092:PGR393092 PQM393092:PQN393092 QAI393092:QAJ393092 QKE393092:QKF393092 QUA393092:QUB393092 RDW393092:RDX393092 RNS393092:RNT393092 RXO393092:RXP393092 SHK393092:SHL393092 SRG393092:SRH393092 TBC393092:TBD393092 TKY393092:TKZ393092 TUU393092:TUV393092 UEQ393092:UER393092 UOM393092:UON393092 UYI393092:UYJ393092 VIE393092:VIF393092 VSA393092:VSB393092 WBW393092:WBX393092 WLS393092:WLT393092 WVO393092:WVP393092 G458628:H458628 JC458628:JD458628 SY458628:SZ458628 ACU458628:ACV458628 AMQ458628:AMR458628 AWM458628:AWN458628 BGI458628:BGJ458628 BQE458628:BQF458628 CAA458628:CAB458628 CJW458628:CJX458628 CTS458628:CTT458628 DDO458628:DDP458628 DNK458628:DNL458628 DXG458628:DXH458628 EHC458628:EHD458628 EQY458628:EQZ458628 FAU458628:FAV458628 FKQ458628:FKR458628 FUM458628:FUN458628 GEI458628:GEJ458628 GOE458628:GOF458628 GYA458628:GYB458628 HHW458628:HHX458628 HRS458628:HRT458628 IBO458628:IBP458628 ILK458628:ILL458628 IVG458628:IVH458628 JFC458628:JFD458628 JOY458628:JOZ458628 JYU458628:JYV458628 KIQ458628:KIR458628 KSM458628:KSN458628 LCI458628:LCJ458628 LME458628:LMF458628 LWA458628:LWB458628 MFW458628:MFX458628 MPS458628:MPT458628 MZO458628:MZP458628 NJK458628:NJL458628 NTG458628:NTH458628 ODC458628:ODD458628 OMY458628:OMZ458628 OWU458628:OWV458628 PGQ458628:PGR458628 PQM458628:PQN458628 QAI458628:QAJ458628 QKE458628:QKF458628 QUA458628:QUB458628 RDW458628:RDX458628 RNS458628:RNT458628 RXO458628:RXP458628 SHK458628:SHL458628 SRG458628:SRH458628 TBC458628:TBD458628 TKY458628:TKZ458628 TUU458628:TUV458628 UEQ458628:UER458628 UOM458628:UON458628 UYI458628:UYJ458628 VIE458628:VIF458628 VSA458628:VSB458628 WBW458628:WBX458628 WLS458628:WLT458628 WVO458628:WVP458628 G524164:H524164 JC524164:JD524164 SY524164:SZ524164 ACU524164:ACV524164 AMQ524164:AMR524164 AWM524164:AWN524164 BGI524164:BGJ524164 BQE524164:BQF524164 CAA524164:CAB524164 CJW524164:CJX524164 CTS524164:CTT524164 DDO524164:DDP524164 DNK524164:DNL524164 DXG524164:DXH524164 EHC524164:EHD524164 EQY524164:EQZ524164 FAU524164:FAV524164 FKQ524164:FKR524164 FUM524164:FUN524164 GEI524164:GEJ524164 GOE524164:GOF524164 GYA524164:GYB524164 HHW524164:HHX524164 HRS524164:HRT524164 IBO524164:IBP524164 ILK524164:ILL524164 IVG524164:IVH524164 JFC524164:JFD524164 JOY524164:JOZ524164 JYU524164:JYV524164 KIQ524164:KIR524164 KSM524164:KSN524164 LCI524164:LCJ524164 LME524164:LMF524164 LWA524164:LWB524164 MFW524164:MFX524164 MPS524164:MPT524164 MZO524164:MZP524164 NJK524164:NJL524164 NTG524164:NTH524164 ODC524164:ODD524164 OMY524164:OMZ524164 OWU524164:OWV524164 PGQ524164:PGR524164 PQM524164:PQN524164 QAI524164:QAJ524164 QKE524164:QKF524164 QUA524164:QUB524164 RDW524164:RDX524164 RNS524164:RNT524164 RXO524164:RXP524164 SHK524164:SHL524164 SRG524164:SRH524164 TBC524164:TBD524164 TKY524164:TKZ524164 TUU524164:TUV524164 UEQ524164:UER524164 UOM524164:UON524164 UYI524164:UYJ524164 VIE524164:VIF524164 VSA524164:VSB524164 WBW524164:WBX524164 WLS524164:WLT524164 WVO524164:WVP524164 G589700:H589700 JC589700:JD589700 SY589700:SZ589700 ACU589700:ACV589700 AMQ589700:AMR589700 AWM589700:AWN589700 BGI589700:BGJ589700 BQE589700:BQF589700 CAA589700:CAB589700 CJW589700:CJX589700 CTS589700:CTT589700 DDO589700:DDP589700 DNK589700:DNL589700 DXG589700:DXH589700 EHC589700:EHD589700 EQY589700:EQZ589700 FAU589700:FAV589700 FKQ589700:FKR589700 FUM589700:FUN589700 GEI589700:GEJ589700 GOE589700:GOF589700 GYA589700:GYB589700 HHW589700:HHX589700 HRS589700:HRT589700 IBO589700:IBP589700 ILK589700:ILL589700 IVG589700:IVH589700 JFC589700:JFD589700 JOY589700:JOZ589700 JYU589700:JYV589700 KIQ589700:KIR589700 KSM589700:KSN589700 LCI589700:LCJ589700 LME589700:LMF589700 LWA589700:LWB589700 MFW589700:MFX589700 MPS589700:MPT589700 MZO589700:MZP589700 NJK589700:NJL589700 NTG589700:NTH589700 ODC589700:ODD589700 OMY589700:OMZ589700 OWU589700:OWV589700 PGQ589700:PGR589700 PQM589700:PQN589700 QAI589700:QAJ589700 QKE589700:QKF589700 QUA589700:QUB589700 RDW589700:RDX589700 RNS589700:RNT589700 RXO589700:RXP589700 SHK589700:SHL589700 SRG589700:SRH589700 TBC589700:TBD589700 TKY589700:TKZ589700 TUU589700:TUV589700 UEQ589700:UER589700 UOM589700:UON589700 UYI589700:UYJ589700 VIE589700:VIF589700 VSA589700:VSB589700 WBW589700:WBX589700 WLS589700:WLT589700 WVO589700:WVP589700 G655236:H655236 JC655236:JD655236 SY655236:SZ655236 ACU655236:ACV655236 AMQ655236:AMR655236 AWM655236:AWN655236 BGI655236:BGJ655236 BQE655236:BQF655236 CAA655236:CAB655236 CJW655236:CJX655236 CTS655236:CTT655236 DDO655236:DDP655236 DNK655236:DNL655236 DXG655236:DXH655236 EHC655236:EHD655236 EQY655236:EQZ655236 FAU655236:FAV655236 FKQ655236:FKR655236 FUM655236:FUN655236 GEI655236:GEJ655236 GOE655236:GOF655236 GYA655236:GYB655236 HHW655236:HHX655236 HRS655236:HRT655236 IBO655236:IBP655236 ILK655236:ILL655236 IVG655236:IVH655236 JFC655236:JFD655236 JOY655236:JOZ655236 JYU655236:JYV655236 KIQ655236:KIR655236 KSM655236:KSN655236 LCI655236:LCJ655236 LME655236:LMF655236 LWA655236:LWB655236 MFW655236:MFX655236 MPS655236:MPT655236 MZO655236:MZP655236 NJK655236:NJL655236 NTG655236:NTH655236 ODC655236:ODD655236 OMY655236:OMZ655236 OWU655236:OWV655236 PGQ655236:PGR655236 PQM655236:PQN655236 QAI655236:QAJ655236 QKE655236:QKF655236 QUA655236:QUB655236 RDW655236:RDX655236 RNS655236:RNT655236 RXO655236:RXP655236 SHK655236:SHL655236 SRG655236:SRH655236 TBC655236:TBD655236 TKY655236:TKZ655236 TUU655236:TUV655236 UEQ655236:UER655236 UOM655236:UON655236 UYI655236:UYJ655236 VIE655236:VIF655236 VSA655236:VSB655236 WBW655236:WBX655236 WLS655236:WLT655236 WVO655236:WVP655236 G720772:H720772 JC720772:JD720772 SY720772:SZ720772 ACU720772:ACV720772 AMQ720772:AMR720772 AWM720772:AWN720772 BGI720772:BGJ720772 BQE720772:BQF720772 CAA720772:CAB720772 CJW720772:CJX720772 CTS720772:CTT720772 DDO720772:DDP720772 DNK720772:DNL720772 DXG720772:DXH720772 EHC720772:EHD720772 EQY720772:EQZ720772 FAU720772:FAV720772 FKQ720772:FKR720772 FUM720772:FUN720772 GEI720772:GEJ720772 GOE720772:GOF720772 GYA720772:GYB720772 HHW720772:HHX720772 HRS720772:HRT720772 IBO720772:IBP720772 ILK720772:ILL720772 IVG720772:IVH720772 JFC720772:JFD720772 JOY720772:JOZ720772 JYU720772:JYV720772 KIQ720772:KIR720772 KSM720772:KSN720772 LCI720772:LCJ720772 LME720772:LMF720772 LWA720772:LWB720772 MFW720772:MFX720772 MPS720772:MPT720772 MZO720772:MZP720772 NJK720772:NJL720772 NTG720772:NTH720772 ODC720772:ODD720772 OMY720772:OMZ720772 OWU720772:OWV720772 PGQ720772:PGR720772 PQM720772:PQN720772 QAI720772:QAJ720772 QKE720772:QKF720772 QUA720772:QUB720772 RDW720772:RDX720772 RNS720772:RNT720772 RXO720772:RXP720772 SHK720772:SHL720772 SRG720772:SRH720772 TBC720772:TBD720772 TKY720772:TKZ720772 TUU720772:TUV720772 UEQ720772:UER720772 UOM720772:UON720772 UYI720772:UYJ720772 VIE720772:VIF720772 VSA720772:VSB720772 WBW720772:WBX720772 WLS720772:WLT720772 WVO720772:WVP720772 G786308:H786308 JC786308:JD786308 SY786308:SZ786308 ACU786308:ACV786308 AMQ786308:AMR786308 AWM786308:AWN786308 BGI786308:BGJ786308 BQE786308:BQF786308 CAA786308:CAB786308 CJW786308:CJX786308 CTS786308:CTT786308 DDO786308:DDP786308 DNK786308:DNL786308 DXG786308:DXH786308 EHC786308:EHD786308 EQY786308:EQZ786308 FAU786308:FAV786308 FKQ786308:FKR786308 FUM786308:FUN786308 GEI786308:GEJ786308 GOE786308:GOF786308 GYA786308:GYB786308 HHW786308:HHX786308 HRS786308:HRT786308 IBO786308:IBP786308 ILK786308:ILL786308 IVG786308:IVH786308 JFC786308:JFD786308 JOY786308:JOZ786308 JYU786308:JYV786308 KIQ786308:KIR786308 KSM786308:KSN786308 LCI786308:LCJ786308 LME786308:LMF786308 LWA786308:LWB786308 MFW786308:MFX786308 MPS786308:MPT786308 MZO786308:MZP786308 NJK786308:NJL786308 NTG786308:NTH786308 ODC786308:ODD786308 OMY786308:OMZ786308 OWU786308:OWV786308 PGQ786308:PGR786308 PQM786308:PQN786308 QAI786308:QAJ786308 QKE786308:QKF786308 QUA786308:QUB786308 RDW786308:RDX786308 RNS786308:RNT786308 RXO786308:RXP786308 SHK786308:SHL786308 SRG786308:SRH786308 TBC786308:TBD786308 TKY786308:TKZ786308 TUU786308:TUV786308 UEQ786308:UER786308 UOM786308:UON786308 UYI786308:UYJ786308 VIE786308:VIF786308 VSA786308:VSB786308 WBW786308:WBX786308 WLS786308:WLT786308 WVO786308:WVP786308 G851844:H851844 JC851844:JD851844 SY851844:SZ851844 ACU851844:ACV851844 AMQ851844:AMR851844 AWM851844:AWN851844 BGI851844:BGJ851844 BQE851844:BQF851844 CAA851844:CAB851844 CJW851844:CJX851844 CTS851844:CTT851844 DDO851844:DDP851844 DNK851844:DNL851844 DXG851844:DXH851844 EHC851844:EHD851844 EQY851844:EQZ851844 FAU851844:FAV851844 FKQ851844:FKR851844 FUM851844:FUN851844 GEI851844:GEJ851844 GOE851844:GOF851844 GYA851844:GYB851844 HHW851844:HHX851844 HRS851844:HRT851844 IBO851844:IBP851844 ILK851844:ILL851844 IVG851844:IVH851844 JFC851844:JFD851844 JOY851844:JOZ851844 JYU851844:JYV851844 KIQ851844:KIR851844 KSM851844:KSN851844 LCI851844:LCJ851844 LME851844:LMF851844 LWA851844:LWB851844 MFW851844:MFX851844 MPS851844:MPT851844 MZO851844:MZP851844 NJK851844:NJL851844 NTG851844:NTH851844 ODC851844:ODD851844 OMY851844:OMZ851844 OWU851844:OWV851844 PGQ851844:PGR851844 PQM851844:PQN851844 QAI851844:QAJ851844 QKE851844:QKF851844 QUA851844:QUB851844 RDW851844:RDX851844 RNS851844:RNT851844 RXO851844:RXP851844 SHK851844:SHL851844 SRG851844:SRH851844 TBC851844:TBD851844 TKY851844:TKZ851844 TUU851844:TUV851844 UEQ851844:UER851844 UOM851844:UON851844 UYI851844:UYJ851844 VIE851844:VIF851844 VSA851844:VSB851844 WBW851844:WBX851844 WLS851844:WLT851844 WVO851844:WVP851844 G917380:H917380 JC917380:JD917380 SY917380:SZ917380 ACU917380:ACV917380 AMQ917380:AMR917380 AWM917380:AWN917380 BGI917380:BGJ917380 BQE917380:BQF917380 CAA917380:CAB917380 CJW917380:CJX917380 CTS917380:CTT917380 DDO917380:DDP917380 DNK917380:DNL917380 DXG917380:DXH917380 EHC917380:EHD917380 EQY917380:EQZ917380 FAU917380:FAV917380 FKQ917380:FKR917380 FUM917380:FUN917380 GEI917380:GEJ917380 GOE917380:GOF917380 GYA917380:GYB917380 HHW917380:HHX917380 HRS917380:HRT917380 IBO917380:IBP917380 ILK917380:ILL917380 IVG917380:IVH917380 JFC917380:JFD917380 JOY917380:JOZ917380 JYU917380:JYV917380 KIQ917380:KIR917380 KSM917380:KSN917380 LCI917380:LCJ917380 LME917380:LMF917380 LWA917380:LWB917380 MFW917380:MFX917380 MPS917380:MPT917380 MZO917380:MZP917380 NJK917380:NJL917380 NTG917380:NTH917380 ODC917380:ODD917380 OMY917380:OMZ917380 OWU917380:OWV917380 PGQ917380:PGR917380 PQM917380:PQN917380 QAI917380:QAJ917380 QKE917380:QKF917380 QUA917380:QUB917380 RDW917380:RDX917380 RNS917380:RNT917380 RXO917380:RXP917380 SHK917380:SHL917380 SRG917380:SRH917380 TBC917380:TBD917380 TKY917380:TKZ917380 TUU917380:TUV917380 UEQ917380:UER917380 UOM917380:UON917380 UYI917380:UYJ917380 VIE917380:VIF917380 VSA917380:VSB917380 WBW917380:WBX917380 WLS917380:WLT917380 WVO917380:WVP917380 G982916:H982916 JC982916:JD982916 SY982916:SZ982916 ACU982916:ACV982916 AMQ982916:AMR982916 AWM982916:AWN982916 BGI982916:BGJ982916 BQE982916:BQF982916 CAA982916:CAB982916 CJW982916:CJX982916 CTS982916:CTT982916 DDO982916:DDP982916 DNK982916:DNL982916 DXG982916:DXH982916 EHC982916:EHD982916 EQY982916:EQZ982916 FAU982916:FAV982916 FKQ982916:FKR982916 FUM982916:FUN982916 GEI982916:GEJ982916 GOE982916:GOF982916 GYA982916:GYB982916 HHW982916:HHX982916 HRS982916:HRT982916 IBO982916:IBP982916 ILK982916:ILL982916 IVG982916:IVH982916 JFC982916:JFD982916 JOY982916:JOZ982916 JYU982916:JYV982916 KIQ982916:KIR982916 KSM982916:KSN982916 LCI982916:LCJ982916 LME982916:LMF982916 LWA982916:LWB982916 MFW982916:MFX982916 MPS982916:MPT982916 MZO982916:MZP982916 NJK982916:NJL982916 NTG982916:NTH982916 ODC982916:ODD982916 OMY982916:OMZ982916 OWU982916:OWV982916 PGQ982916:PGR982916 PQM982916:PQN982916 QAI982916:QAJ982916 QKE982916:QKF982916 QUA982916:QUB982916 RDW982916:RDX982916 RNS982916:RNT982916 RXO982916:RXP982916 SHK982916:SHL982916 SRG982916:SRH982916 TBC982916:TBD982916 TKY982916:TKZ982916 TUU982916:TUV982916 UEQ982916:UER982916 UOM982916:UON982916 UYI982916:UYJ982916 VIE982916:VIF982916 VSA982916:VSB982916 WBW982916:WBX982916 WLS982916:WLT982916 WVO982916:WVP982916 WLS982924 G65414 JC65414 SY65414 ACU65414 AMQ65414 AWM65414 BGI65414 BQE65414 CAA65414 CJW65414 CTS65414 DDO65414 DNK65414 DXG65414 EHC65414 EQY65414 FAU65414 FKQ65414 FUM65414 GEI65414 GOE65414 GYA65414 HHW65414 HRS65414 IBO65414 ILK65414 IVG65414 JFC65414 JOY65414 JYU65414 KIQ65414 KSM65414 LCI65414 LME65414 LWA65414 MFW65414 MPS65414 MZO65414 NJK65414 NTG65414 ODC65414 OMY65414 OWU65414 PGQ65414 PQM65414 QAI65414 QKE65414 QUA65414 RDW65414 RNS65414 RXO65414 SHK65414 SRG65414 TBC65414 TKY65414 TUU65414 UEQ65414 UOM65414 UYI65414 VIE65414 VSA65414 WBW65414 WLS65414 WVO65414 G130950 JC130950 SY130950 ACU130950 AMQ130950 AWM130950 BGI130950 BQE130950 CAA130950 CJW130950 CTS130950 DDO130950 DNK130950 DXG130950 EHC130950 EQY130950 FAU130950 FKQ130950 FUM130950 GEI130950 GOE130950 GYA130950 HHW130950 HRS130950 IBO130950 ILK130950 IVG130950 JFC130950 JOY130950 JYU130950 KIQ130950 KSM130950 LCI130950 LME130950 LWA130950 MFW130950 MPS130950 MZO130950 NJK130950 NTG130950 ODC130950 OMY130950 OWU130950 PGQ130950 PQM130950 QAI130950 QKE130950 QUA130950 RDW130950 RNS130950 RXO130950 SHK130950 SRG130950 TBC130950 TKY130950 TUU130950 UEQ130950 UOM130950 UYI130950 VIE130950 VSA130950 WBW130950 WLS130950 WVO130950 G196486 JC196486 SY196486 ACU196486 AMQ196486 AWM196486 BGI196486 BQE196486 CAA196486 CJW196486 CTS196486 DDO196486 DNK196486 DXG196486 EHC196486 EQY196486 FAU196486 FKQ196486 FUM196486 GEI196486 GOE196486 GYA196486 HHW196486 HRS196486 IBO196486 ILK196486 IVG196486 JFC196486 JOY196486 JYU196486 KIQ196486 KSM196486 LCI196486 LME196486 LWA196486 MFW196486 MPS196486 MZO196486 NJK196486 NTG196486 ODC196486 OMY196486 OWU196486 PGQ196486 PQM196486 QAI196486 QKE196486 QUA196486 RDW196486 RNS196486 RXO196486 SHK196486 SRG196486 TBC196486 TKY196486 TUU196486 UEQ196486 UOM196486 UYI196486 VIE196486 VSA196486 WBW196486 WLS196486 WVO196486 G262022 JC262022 SY262022 ACU262022 AMQ262022 AWM262022 BGI262022 BQE262022 CAA262022 CJW262022 CTS262022 DDO262022 DNK262022 DXG262022 EHC262022 EQY262022 FAU262022 FKQ262022 FUM262022 GEI262022 GOE262022 GYA262022 HHW262022 HRS262022 IBO262022 ILK262022 IVG262022 JFC262022 JOY262022 JYU262022 KIQ262022 KSM262022 LCI262022 LME262022 LWA262022 MFW262022 MPS262022 MZO262022 NJK262022 NTG262022 ODC262022 OMY262022 OWU262022 PGQ262022 PQM262022 QAI262022 QKE262022 QUA262022 RDW262022 RNS262022 RXO262022 SHK262022 SRG262022 TBC262022 TKY262022 TUU262022 UEQ262022 UOM262022 UYI262022 VIE262022 VSA262022 WBW262022 WLS262022 WVO262022 G327558 JC327558 SY327558 ACU327558 AMQ327558 AWM327558 BGI327558 BQE327558 CAA327558 CJW327558 CTS327558 DDO327558 DNK327558 DXG327558 EHC327558 EQY327558 FAU327558 FKQ327558 FUM327558 GEI327558 GOE327558 GYA327558 HHW327558 HRS327558 IBO327558 ILK327558 IVG327558 JFC327558 JOY327558 JYU327558 KIQ327558 KSM327558 LCI327558 LME327558 LWA327558 MFW327558 MPS327558 MZO327558 NJK327558 NTG327558 ODC327558 OMY327558 OWU327558 PGQ327558 PQM327558 QAI327558 QKE327558 QUA327558 RDW327558 RNS327558 RXO327558 SHK327558 SRG327558 TBC327558 TKY327558 TUU327558 UEQ327558 UOM327558 UYI327558 VIE327558 VSA327558 WBW327558 WLS327558 WVO327558 G393094 JC393094 SY393094 ACU393094 AMQ393094 AWM393094 BGI393094 BQE393094 CAA393094 CJW393094 CTS393094 DDO393094 DNK393094 DXG393094 EHC393094 EQY393094 FAU393094 FKQ393094 FUM393094 GEI393094 GOE393094 GYA393094 HHW393094 HRS393094 IBO393094 ILK393094 IVG393094 JFC393094 JOY393094 JYU393094 KIQ393094 KSM393094 LCI393094 LME393094 LWA393094 MFW393094 MPS393094 MZO393094 NJK393094 NTG393094 ODC393094 OMY393094 OWU393094 PGQ393094 PQM393094 QAI393094 QKE393094 QUA393094 RDW393094 RNS393094 RXO393094 SHK393094 SRG393094 TBC393094 TKY393094 TUU393094 UEQ393094 UOM393094 UYI393094 VIE393094 VSA393094 WBW393094 WLS393094 WVO393094 G458630 JC458630 SY458630 ACU458630 AMQ458630 AWM458630 BGI458630 BQE458630 CAA458630 CJW458630 CTS458630 DDO458630 DNK458630 DXG458630 EHC458630 EQY458630 FAU458630 FKQ458630 FUM458630 GEI458630 GOE458630 GYA458630 HHW458630 HRS458630 IBO458630 ILK458630 IVG458630 JFC458630 JOY458630 JYU458630 KIQ458630 KSM458630 LCI458630 LME458630 LWA458630 MFW458630 MPS458630 MZO458630 NJK458630 NTG458630 ODC458630 OMY458630 OWU458630 PGQ458630 PQM458630 QAI458630 QKE458630 QUA458630 RDW458630 RNS458630 RXO458630 SHK458630 SRG458630 TBC458630 TKY458630 TUU458630 UEQ458630 UOM458630 UYI458630 VIE458630 VSA458630 WBW458630 WLS458630 WVO458630 G524166 JC524166 SY524166 ACU524166 AMQ524166 AWM524166 BGI524166 BQE524166 CAA524166 CJW524166 CTS524166 DDO524166 DNK524166 DXG524166 EHC524166 EQY524166 FAU524166 FKQ524166 FUM524166 GEI524166 GOE524166 GYA524166 HHW524166 HRS524166 IBO524166 ILK524166 IVG524166 JFC524166 JOY524166 JYU524166 KIQ524166 KSM524166 LCI524166 LME524166 LWA524166 MFW524166 MPS524166 MZO524166 NJK524166 NTG524166 ODC524166 OMY524166 OWU524166 PGQ524166 PQM524166 QAI524166 QKE524166 QUA524166 RDW524166 RNS524166 RXO524166 SHK524166 SRG524166 TBC524166 TKY524166 TUU524166 UEQ524166 UOM524166 UYI524166 VIE524166 VSA524166 WBW524166 WLS524166 WVO524166 G589702 JC589702 SY589702 ACU589702 AMQ589702 AWM589702 BGI589702 BQE589702 CAA589702 CJW589702 CTS589702 DDO589702 DNK589702 DXG589702 EHC589702 EQY589702 FAU589702 FKQ589702 FUM589702 GEI589702 GOE589702 GYA589702 HHW589702 HRS589702 IBO589702 ILK589702 IVG589702 JFC589702 JOY589702 JYU589702 KIQ589702 KSM589702 LCI589702 LME589702 LWA589702 MFW589702 MPS589702 MZO589702 NJK589702 NTG589702 ODC589702 OMY589702 OWU589702 PGQ589702 PQM589702 QAI589702 QKE589702 QUA589702 RDW589702 RNS589702 RXO589702 SHK589702 SRG589702 TBC589702 TKY589702 TUU589702 UEQ589702 UOM589702 UYI589702 VIE589702 VSA589702 WBW589702 WLS589702 WVO589702 G655238 JC655238 SY655238 ACU655238 AMQ655238 AWM655238 BGI655238 BQE655238 CAA655238 CJW655238 CTS655238 DDO655238 DNK655238 DXG655238 EHC655238 EQY655238 FAU655238 FKQ655238 FUM655238 GEI655238 GOE655238 GYA655238 HHW655238 HRS655238 IBO655238 ILK655238 IVG655238 JFC655238 JOY655238 JYU655238 KIQ655238 KSM655238 LCI655238 LME655238 LWA655238 MFW655238 MPS655238 MZO655238 NJK655238 NTG655238 ODC655238 OMY655238 OWU655238 PGQ655238 PQM655238 QAI655238 QKE655238 QUA655238 RDW655238 RNS655238 RXO655238 SHK655238 SRG655238 TBC655238 TKY655238 TUU655238 UEQ655238 UOM655238 UYI655238 VIE655238 VSA655238 WBW655238 WLS655238 WVO655238 G720774 JC720774 SY720774 ACU720774 AMQ720774 AWM720774 BGI720774 BQE720774 CAA720774 CJW720774 CTS720774 DDO720774 DNK720774 DXG720774 EHC720774 EQY720774 FAU720774 FKQ720774 FUM720774 GEI720774 GOE720774 GYA720774 HHW720774 HRS720774 IBO720774 ILK720774 IVG720774 JFC720774 JOY720774 JYU720774 KIQ720774 KSM720774 LCI720774 LME720774 LWA720774 MFW720774 MPS720774 MZO720774 NJK720774 NTG720774 ODC720774 OMY720774 OWU720774 PGQ720774 PQM720774 QAI720774 QKE720774 QUA720774 RDW720774 RNS720774 RXO720774 SHK720774 SRG720774 TBC720774 TKY720774 TUU720774 UEQ720774 UOM720774 UYI720774 VIE720774 VSA720774 WBW720774 WLS720774 WVO720774 G786310 JC786310 SY786310 ACU786310 AMQ786310 AWM786310 BGI786310 BQE786310 CAA786310 CJW786310 CTS786310 DDO786310 DNK786310 DXG786310 EHC786310 EQY786310 FAU786310 FKQ786310 FUM786310 GEI786310 GOE786310 GYA786310 HHW786310 HRS786310 IBO786310 ILK786310 IVG786310 JFC786310 JOY786310 JYU786310 KIQ786310 KSM786310 LCI786310 LME786310 LWA786310 MFW786310 MPS786310 MZO786310 NJK786310 NTG786310 ODC786310 OMY786310 OWU786310 PGQ786310 PQM786310 QAI786310 QKE786310 QUA786310 RDW786310 RNS786310 RXO786310 SHK786310 SRG786310 TBC786310 TKY786310 TUU786310 UEQ786310 UOM786310 UYI786310 VIE786310 VSA786310 WBW786310 WLS786310 WVO786310 G851846 JC851846 SY851846 ACU851846 AMQ851846 AWM851846 BGI851846 BQE851846 CAA851846 CJW851846 CTS851846 DDO851846 DNK851846 DXG851846 EHC851846 EQY851846 FAU851846 FKQ851846 FUM851846 GEI851846 GOE851846 GYA851846 HHW851846 HRS851846 IBO851846 ILK851846 IVG851846 JFC851846 JOY851846 JYU851846 KIQ851846 KSM851846 LCI851846 LME851846 LWA851846 MFW851846 MPS851846 MZO851846 NJK851846 NTG851846 ODC851846 OMY851846 OWU851846 PGQ851846 PQM851846 QAI851846 QKE851846 QUA851846 RDW851846 RNS851846 RXO851846 SHK851846 SRG851846 TBC851846 TKY851846 TUU851846 UEQ851846 UOM851846 UYI851846 VIE851846 VSA851846 WBW851846 WLS851846 WVO851846 G917382 JC917382 SY917382 ACU917382 AMQ917382 AWM917382 BGI917382 BQE917382 CAA917382 CJW917382 CTS917382 DDO917382 DNK917382 DXG917382 EHC917382 EQY917382 FAU917382 FKQ917382 FUM917382 GEI917382 GOE917382 GYA917382 HHW917382 HRS917382 IBO917382 ILK917382 IVG917382 JFC917382 JOY917382 JYU917382 KIQ917382 KSM917382 LCI917382 LME917382 LWA917382 MFW917382 MPS917382 MZO917382 NJK917382 NTG917382 ODC917382 OMY917382 OWU917382 PGQ917382 PQM917382 QAI917382 QKE917382 QUA917382 RDW917382 RNS917382 RXO917382 SHK917382 SRG917382 TBC917382 TKY917382 TUU917382 UEQ917382 UOM917382 UYI917382 VIE917382 VSA917382 WBW917382 WLS917382 WVO917382 G982918 JC982918 SY982918 ACU982918 AMQ982918 AWM982918 BGI982918 BQE982918 CAA982918 CJW982918 CTS982918 DDO982918 DNK982918 DXG982918 EHC982918 EQY982918 FAU982918 FKQ982918 FUM982918 GEI982918 GOE982918 GYA982918 HHW982918 HRS982918 IBO982918 ILK982918 IVG982918 JFC982918 JOY982918 JYU982918 KIQ982918 KSM982918 LCI982918 LME982918 LWA982918 MFW982918 MPS982918 MZO982918 NJK982918 NTG982918 ODC982918 OMY982918 OWU982918 PGQ982918 PQM982918 QAI982918 QKE982918 QUA982918 RDW982918 RNS982918 RXO982918 SHK982918 SRG982918 TBC982918 TKY982918 TUU982918 UEQ982918 UOM982918 UYI982918 VIE982918 VSA982918 WBW982918 WLS982918 WVO982918 WVO982924 G65420 JC65420 SY65420 ACU65420 AMQ65420 AWM65420 BGI65420 BQE65420 CAA65420 CJW65420 CTS65420 DDO65420 DNK65420 DXG65420 EHC65420 EQY65420 FAU65420 FKQ65420 FUM65420 GEI65420 GOE65420 GYA65420 HHW65420 HRS65420 IBO65420 ILK65420 IVG65420 JFC65420 JOY65420 JYU65420 KIQ65420 KSM65420 LCI65420 LME65420 LWA65420 MFW65420 MPS65420 MZO65420 NJK65420 NTG65420 ODC65420 OMY65420 OWU65420 PGQ65420 PQM65420 QAI65420 QKE65420 QUA65420 RDW65420 RNS65420 RXO65420 SHK65420 SRG65420 TBC65420 TKY65420 TUU65420 UEQ65420 UOM65420 UYI65420 VIE65420 VSA65420 WBW65420 WLS65420 WVO65420 G130956 JC130956 SY130956 ACU130956 AMQ130956 AWM130956 BGI130956 BQE130956 CAA130956 CJW130956 CTS130956 DDO130956 DNK130956 DXG130956 EHC130956 EQY130956 FAU130956 FKQ130956 FUM130956 GEI130956 GOE130956 GYA130956 HHW130956 HRS130956 IBO130956 ILK130956 IVG130956 JFC130956 JOY130956 JYU130956 KIQ130956 KSM130956 LCI130956 LME130956 LWA130956 MFW130956 MPS130956 MZO130956 NJK130956 NTG130956 ODC130956 OMY130956 OWU130956 PGQ130956 PQM130956 QAI130956 QKE130956 QUA130956 RDW130956 RNS130956 RXO130956 SHK130956 SRG130956 TBC130956 TKY130956 TUU130956 UEQ130956 UOM130956 UYI130956 VIE130956 VSA130956 WBW130956 WLS130956 WVO130956 G196492 JC196492 SY196492 ACU196492 AMQ196492 AWM196492 BGI196492 BQE196492 CAA196492 CJW196492 CTS196492 DDO196492 DNK196492 DXG196492 EHC196492 EQY196492 FAU196492 FKQ196492 FUM196492 GEI196492 GOE196492 GYA196492 HHW196492 HRS196492 IBO196492 ILK196492 IVG196492 JFC196492 JOY196492 JYU196492 KIQ196492 KSM196492 LCI196492 LME196492 LWA196492 MFW196492 MPS196492 MZO196492 NJK196492 NTG196492 ODC196492 OMY196492 OWU196492 PGQ196492 PQM196492 QAI196492 QKE196492 QUA196492 RDW196492 RNS196492 RXO196492 SHK196492 SRG196492 TBC196492 TKY196492 TUU196492 UEQ196492 UOM196492 UYI196492 VIE196492 VSA196492 WBW196492 WLS196492 WVO196492 G262028 JC262028 SY262028 ACU262028 AMQ262028 AWM262028 BGI262028 BQE262028 CAA262028 CJW262028 CTS262028 DDO262028 DNK262028 DXG262028 EHC262028 EQY262028 FAU262028 FKQ262028 FUM262028 GEI262028 GOE262028 GYA262028 HHW262028 HRS262028 IBO262028 ILK262028 IVG262028 JFC262028 JOY262028 JYU262028 KIQ262028 KSM262028 LCI262028 LME262028 LWA262028 MFW262028 MPS262028 MZO262028 NJK262028 NTG262028 ODC262028 OMY262028 OWU262028 PGQ262028 PQM262028 QAI262028 QKE262028 QUA262028 RDW262028 RNS262028 RXO262028 SHK262028 SRG262028 TBC262028 TKY262028 TUU262028 UEQ262028 UOM262028 UYI262028 VIE262028 VSA262028 WBW262028 WLS262028 WVO262028 G327564 JC327564 SY327564 ACU327564 AMQ327564 AWM327564 BGI327564 BQE327564 CAA327564 CJW327564 CTS327564 DDO327564 DNK327564 DXG327564 EHC327564 EQY327564 FAU327564 FKQ327564 FUM327564 GEI327564 GOE327564 GYA327564 HHW327564 HRS327564 IBO327564 ILK327564 IVG327564 JFC327564 JOY327564 JYU327564 KIQ327564 KSM327564 LCI327564 LME327564 LWA327564 MFW327564 MPS327564 MZO327564 NJK327564 NTG327564 ODC327564 OMY327564 OWU327564 PGQ327564 PQM327564 QAI327564 QKE327564 QUA327564 RDW327564 RNS327564 RXO327564 SHK327564 SRG327564 TBC327564 TKY327564 TUU327564 UEQ327564 UOM327564 UYI327564 VIE327564 VSA327564 WBW327564 WLS327564 WVO327564 G393100 JC393100 SY393100 ACU393100 AMQ393100 AWM393100 BGI393100 BQE393100 CAA393100 CJW393100 CTS393100 DDO393100 DNK393100 DXG393100 EHC393100 EQY393100 FAU393100 FKQ393100 FUM393100 GEI393100 GOE393100 GYA393100 HHW393100 HRS393100 IBO393100 ILK393100 IVG393100 JFC393100 JOY393100 JYU393100 KIQ393100 KSM393100 LCI393100 LME393100 LWA393100 MFW393100 MPS393100 MZO393100 NJK393100 NTG393100 ODC393100 OMY393100 OWU393100 PGQ393100 PQM393100 QAI393100 QKE393100 QUA393100 RDW393100 RNS393100 RXO393100 SHK393100 SRG393100 TBC393100 TKY393100 TUU393100 UEQ393100 UOM393100 UYI393100 VIE393100 VSA393100 WBW393100 WLS393100 WVO393100 G458636 JC458636 SY458636 ACU458636 AMQ458636 AWM458636 BGI458636 BQE458636 CAA458636 CJW458636 CTS458636 DDO458636 DNK458636 DXG458636 EHC458636 EQY458636 FAU458636 FKQ458636 FUM458636 GEI458636 GOE458636 GYA458636 HHW458636 HRS458636 IBO458636 ILK458636 IVG458636 JFC458636 JOY458636 JYU458636 KIQ458636 KSM458636 LCI458636 LME458636 LWA458636 MFW458636 MPS458636 MZO458636 NJK458636 NTG458636 ODC458636 OMY458636 OWU458636 PGQ458636 PQM458636 QAI458636 QKE458636 QUA458636 RDW458636 RNS458636 RXO458636 SHK458636 SRG458636 TBC458636 TKY458636 TUU458636 UEQ458636 UOM458636 UYI458636 VIE458636 VSA458636 WBW458636 WLS458636 WVO458636 G524172 JC524172 SY524172 ACU524172 AMQ524172 AWM524172 BGI524172 BQE524172 CAA524172 CJW524172 CTS524172 DDO524172 DNK524172 DXG524172 EHC524172 EQY524172 FAU524172 FKQ524172 FUM524172 GEI524172 GOE524172 GYA524172 HHW524172 HRS524172 IBO524172 ILK524172 IVG524172 JFC524172 JOY524172 JYU524172 KIQ524172 KSM524172 LCI524172 LME524172 LWA524172 MFW524172 MPS524172 MZO524172 NJK524172 NTG524172 ODC524172 OMY524172 OWU524172 PGQ524172 PQM524172 QAI524172 QKE524172 QUA524172 RDW524172 RNS524172 RXO524172 SHK524172 SRG524172 TBC524172 TKY524172 TUU524172 UEQ524172 UOM524172 UYI524172 VIE524172 VSA524172 WBW524172 WLS524172 WVO524172 G589708 JC589708 SY589708 ACU589708 AMQ589708 AWM589708 BGI589708 BQE589708 CAA589708 CJW589708 CTS589708 DDO589708 DNK589708 DXG589708 EHC589708 EQY589708 FAU589708 FKQ589708 FUM589708 GEI589708 GOE589708 GYA589708 HHW589708 HRS589708 IBO589708 ILK589708 IVG589708 JFC589708 JOY589708 JYU589708 KIQ589708 KSM589708 LCI589708 LME589708 LWA589708 MFW589708 MPS589708 MZO589708 NJK589708 NTG589708 ODC589708 OMY589708 OWU589708 PGQ589708 PQM589708 QAI589708 QKE589708 QUA589708 RDW589708 RNS589708 RXO589708 SHK589708 SRG589708 TBC589708 TKY589708 TUU589708 UEQ589708 UOM589708 UYI589708 VIE589708 VSA589708 WBW589708 WLS589708 WVO589708 G655244 JC655244 SY655244 ACU655244 AMQ655244 AWM655244 BGI655244 BQE655244 CAA655244 CJW655244 CTS655244 DDO655244 DNK655244 DXG655244 EHC655244 EQY655244 FAU655244 FKQ655244 FUM655244 GEI655244 GOE655244 GYA655244 HHW655244 HRS655244 IBO655244 ILK655244 IVG655244 JFC655244 JOY655244 JYU655244 KIQ655244 KSM655244 LCI655244 LME655244 LWA655244 MFW655244 MPS655244 MZO655244 NJK655244 NTG655244 ODC655244 OMY655244 OWU655244 PGQ655244 PQM655244 QAI655244 QKE655244 QUA655244 RDW655244 RNS655244 RXO655244 SHK655244 SRG655244 TBC655244 TKY655244 TUU655244 UEQ655244 UOM655244 UYI655244 VIE655244 VSA655244 WBW655244 WLS655244 WVO655244 G720780 JC720780 SY720780 ACU720780 AMQ720780 AWM720780 BGI720780 BQE720780 CAA720780 CJW720780 CTS720780 DDO720780 DNK720780 DXG720780 EHC720780 EQY720780 FAU720780 FKQ720780 FUM720780 GEI720780 GOE720780 GYA720780 HHW720780 HRS720780 IBO720780 ILK720780 IVG720780 JFC720780 JOY720780 JYU720780 KIQ720780 KSM720780 LCI720780 LME720780 LWA720780 MFW720780 MPS720780 MZO720780 NJK720780 NTG720780 ODC720780 OMY720780 OWU720780 PGQ720780 PQM720780 QAI720780 QKE720780 QUA720780 RDW720780 RNS720780 RXO720780 SHK720780 SRG720780 TBC720780 TKY720780 TUU720780 UEQ720780 UOM720780 UYI720780 VIE720780 VSA720780 WBW720780 WLS720780 WVO720780 G786316 JC786316 SY786316 ACU786316 AMQ786316 AWM786316 BGI786316 BQE786316 CAA786316 CJW786316 CTS786316 DDO786316 DNK786316 DXG786316 EHC786316 EQY786316 FAU786316 FKQ786316 FUM786316 GEI786316 GOE786316 GYA786316 HHW786316 HRS786316 IBO786316 ILK786316 IVG786316 JFC786316 JOY786316 JYU786316 KIQ786316 KSM786316 LCI786316 LME786316 LWA786316 MFW786316 MPS786316 MZO786316 NJK786316 NTG786316 ODC786316 OMY786316 OWU786316 PGQ786316 PQM786316 QAI786316 QKE786316 QUA786316 RDW786316 RNS786316 RXO786316 SHK786316 SRG786316 TBC786316 TKY786316 TUU786316 UEQ786316 UOM786316 UYI786316 VIE786316 VSA786316 WBW786316 WLS786316 WVO786316 G851852 JC851852 SY851852 ACU851852 AMQ851852 AWM851852 BGI851852 BQE851852 CAA851852 CJW851852 CTS851852 DDO851852 DNK851852 DXG851852 EHC851852 EQY851852 FAU851852 FKQ851852 FUM851852 GEI851852 GOE851852 GYA851852 HHW851852 HRS851852 IBO851852 ILK851852 IVG851852 JFC851852 JOY851852 JYU851852 KIQ851852 KSM851852 LCI851852 LME851852 LWA851852 MFW851852 MPS851852 MZO851852 NJK851852 NTG851852 ODC851852 OMY851852 OWU851852 PGQ851852 PQM851852 QAI851852 QKE851852 QUA851852 RDW851852 RNS851852 RXO851852 SHK851852 SRG851852 TBC851852 TKY851852 TUU851852 UEQ851852 UOM851852 UYI851852 VIE851852 VSA851852 WBW851852 WLS851852 WVO851852 G917388 JC917388 SY917388 ACU917388 AMQ917388 AWM917388 BGI917388 BQE917388 CAA917388 CJW917388 CTS917388 DDO917388 DNK917388 DXG917388 EHC917388 EQY917388 FAU917388 FKQ917388 FUM917388 GEI917388 GOE917388 GYA917388 HHW917388 HRS917388 IBO917388 ILK917388 IVG917388 JFC917388 JOY917388 JYU917388 KIQ917388 KSM917388 LCI917388 LME917388 LWA917388 MFW917388 MPS917388 MZO917388 NJK917388 NTG917388 ODC917388 OMY917388 OWU917388 PGQ917388 PQM917388 QAI917388 QKE917388 QUA917388 RDW917388 RNS917388 RXO917388 SHK917388 SRG917388 TBC917388 TKY917388 TUU917388 UEQ917388 UOM917388 UYI917388 VIE917388 VSA917388 WBW917388 WLS917388 WVO917388 G982924 JC982924 SY982924 ACU982924 AMQ982924 AWM982924 BGI982924 BQE982924 CAA982924 CJW982924 CTS982924 DDO982924 DNK982924 DXG982924 EHC982924 EQY982924 FAU982924 FKQ982924 FUM982924 GEI982924 GOE982924 GYA982924 HHW982924 HRS982924 IBO982924 ILK982924 IVG982924 JFC982924 JOY982924 JYU982924 KIQ982924 KSM982924 LCI982924 LME982924 LWA982924 MFW982924 MPS982924 MZO982924 NJK982924 NTG982924 ODC982924 OMY982924 OWU982924 PGQ982924 PQM982924 QAI982924 QKE982924 QUA982924 RDW982924 RNS982924 RXO982924 SHK982924 SRG982924 TBC982924 TKY982924 TUU982924 UEQ982924 UOM982924 UYI982924 VIE982924">
      <formula1>"优,良,中,一般"</formula1>
    </dataValidation>
  </dataValidations>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外包员工</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2017-02-08T03:21:46Z</dcterms:modified>
</cp:coreProperties>
</file>