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sch\Documents\Development\CocktailRecipes\"/>
    </mc:Choice>
  </mc:AlternateContent>
  <xr:revisionPtr revIDLastSave="0" documentId="13_ncr:1_{3430E195-AA48-48EF-9E44-B6A401ED3558}" xr6:coauthVersionLast="47" xr6:coauthVersionMax="47" xr10:uidLastSave="{00000000-0000-0000-0000-000000000000}"/>
  <bookViews>
    <workbookView xWindow="-105" yWindow="0" windowWidth="14610" windowHeight="15585" activeTab="2" xr2:uid="{B7EC54BE-E733-418F-92A4-376D983B0AE8}"/>
  </bookViews>
  <sheets>
    <sheet name="Recipe" sheetId="1" r:id="rId1"/>
    <sheet name="Volumes" sheetId="2" r:id="rId2"/>
    <sheet name="Den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/>
  <c r="F3" i="3"/>
  <c r="F4" i="3"/>
  <c r="F5" i="3"/>
  <c r="F6" i="3"/>
  <c r="F7" i="3"/>
  <c r="F9" i="3"/>
  <c r="F10" i="3"/>
  <c r="F11" i="3"/>
  <c r="F12" i="3"/>
  <c r="F13" i="3"/>
  <c r="F15" i="3"/>
  <c r="F16" i="3"/>
  <c r="F17" i="3"/>
  <c r="F18" i="3"/>
  <c r="F8" i="3" s="1"/>
  <c r="F19" i="3"/>
  <c r="F2" i="3"/>
  <c r="F14" i="3" s="1"/>
  <c r="E9" i="3"/>
  <c r="E10" i="3"/>
  <c r="E11" i="3"/>
  <c r="E12" i="3"/>
  <c r="E13" i="3"/>
  <c r="E15" i="3"/>
  <c r="E16" i="3"/>
  <c r="E17" i="3"/>
  <c r="E18" i="3"/>
  <c r="E8" i="3" s="1"/>
  <c r="E19" i="3"/>
  <c r="E3" i="3"/>
  <c r="E4" i="3"/>
  <c r="E5" i="3"/>
  <c r="E6" i="3"/>
  <c r="E7" i="3"/>
  <c r="E2" i="3"/>
  <c r="E14" i="3" s="1"/>
  <c r="B6" i="2"/>
  <c r="B5" i="3"/>
</calcChain>
</file>

<file path=xl/sharedStrings.xml><?xml version="1.0" encoding="utf-8"?>
<sst xmlns="http://schemas.openxmlformats.org/spreadsheetml/2006/main" count="134" uniqueCount="90">
  <si>
    <t>Number</t>
  </si>
  <si>
    <t>Name</t>
  </si>
  <si>
    <t>Reference</t>
  </si>
  <si>
    <t>How to Drink</t>
  </si>
  <si>
    <t>Old Fashioned</t>
  </si>
  <si>
    <t>Qty</t>
  </si>
  <si>
    <t>Unit</t>
  </si>
  <si>
    <t>Ingredient 1</t>
  </si>
  <si>
    <t>Ingredient 2</t>
  </si>
  <si>
    <t>Ingredient 3</t>
  </si>
  <si>
    <t>Garnish</t>
  </si>
  <si>
    <t>Method</t>
  </si>
  <si>
    <t>Preparation</t>
  </si>
  <si>
    <t>Glass</t>
  </si>
  <si>
    <t>oz</t>
  </si>
  <si>
    <t>Whiskey</t>
  </si>
  <si>
    <t>1.5:1 Simple Syrup</t>
  </si>
  <si>
    <t>Dashes</t>
  </si>
  <si>
    <t>Angostura Bitters</t>
  </si>
  <si>
    <t>Orange Peel</t>
  </si>
  <si>
    <t>Express</t>
  </si>
  <si>
    <t>Stir</t>
  </si>
  <si>
    <t>Rocks</t>
  </si>
  <si>
    <t>Ice</t>
  </si>
  <si>
    <t>Lump</t>
  </si>
  <si>
    <t>ml</t>
  </si>
  <si>
    <t>tsp</t>
  </si>
  <si>
    <t>tbsp</t>
  </si>
  <si>
    <t>Ingredient</t>
  </si>
  <si>
    <t>Notes</t>
  </si>
  <si>
    <t>40% ABV</t>
  </si>
  <si>
    <t>gm per ml</t>
  </si>
  <si>
    <t>Questionable</t>
  </si>
  <si>
    <t>1:1 Simple Syrup</t>
  </si>
  <si>
    <t>2:1 Simple Syrup</t>
  </si>
  <si>
    <t>Ingredient 4</t>
  </si>
  <si>
    <t>Brandy Alexander</t>
  </si>
  <si>
    <t>Brandy Alexander - Wikipedia</t>
  </si>
  <si>
    <t>Link</t>
  </si>
  <si>
    <t>IBA - The Unforgettables</t>
  </si>
  <si>
    <t>part</t>
  </si>
  <si>
    <t>Cognac</t>
  </si>
  <si>
    <t>Crème de cacao</t>
  </si>
  <si>
    <t>Nutmeg</t>
  </si>
  <si>
    <t>Ground</t>
  </si>
  <si>
    <t>Shake</t>
  </si>
  <si>
    <t>Neat</t>
  </si>
  <si>
    <t>Cocktail</t>
  </si>
  <si>
    <t>Americano</t>
  </si>
  <si>
    <t>Americano (cocktail) - Wikipedia</t>
  </si>
  <si>
    <t>cl</t>
  </si>
  <si>
    <t>Campari</t>
  </si>
  <si>
    <t>Sweet vermouth</t>
  </si>
  <si>
    <t>splash</t>
  </si>
  <si>
    <t>Soda water</t>
  </si>
  <si>
    <t>Cream</t>
  </si>
  <si>
    <t>Lemon</t>
  </si>
  <si>
    <t>In Glass</t>
  </si>
  <si>
    <t>Collins</t>
  </si>
  <si>
    <t>Original</t>
  </si>
  <si>
    <t>dash</t>
  </si>
  <si>
    <t>dashes</t>
  </si>
  <si>
    <t>ABV</t>
  </si>
  <si>
    <t>Water - Dilution</t>
  </si>
  <si>
    <t>Egg Yolk</t>
  </si>
  <si>
    <t>Peychaud's Bitters</t>
  </si>
  <si>
    <t>Absinthe</t>
  </si>
  <si>
    <t>Maraschino Liquor</t>
  </si>
  <si>
    <t>count</t>
  </si>
  <si>
    <t>Rum</t>
  </si>
  <si>
    <t>Rye Whiskey</t>
  </si>
  <si>
    <t>Dry Vermouth</t>
  </si>
  <si>
    <t>Orange Bitters</t>
  </si>
  <si>
    <t>Grenadine</t>
  </si>
  <si>
    <t>ml_mg</t>
  </si>
  <si>
    <t>v</t>
  </si>
  <si>
    <t>w_v</t>
  </si>
  <si>
    <t>w</t>
  </si>
  <si>
    <t>mg</t>
  </si>
  <si>
    <t>type</t>
  </si>
  <si>
    <t>spirit</t>
  </si>
  <si>
    <t>bitters</t>
  </si>
  <si>
    <t>liquor</t>
  </si>
  <si>
    <t>syrup</t>
  </si>
  <si>
    <t>dairy</t>
  </si>
  <si>
    <t>other</t>
  </si>
  <si>
    <t>fortified wine</t>
  </si>
  <si>
    <t>ref gm per ml</t>
  </si>
  <si>
    <t>ref ABV</t>
  </si>
  <si>
    <t>https://bartenderly.com/tips-tricks/alcohol-density-chart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</si>
</sst>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/>
    </xf>
    <xf numFmtId="0" fontId="3" fillId="0" borderId="1" xfId="3"/>
    <xf numFmtId="164" fontId="3" fillId="0" borderId="1" xfId="3" applyNumberFormat="1"/>
    <xf numFmtId="165" fontId="3" fillId="0" borderId="1" xfId="3" applyNumberFormat="1"/>
    <xf numFmtId="165" fontId="0" fillId="0" borderId="0" xfId="2" applyNumberFormat="1" applyFont="1"/>
  </cellXfs>
  <cellStyles count="4">
    <cellStyle name="Heading 3" xfId="3" builtinId="18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mericano_(cocktail)" TargetMode="External"/><Relationship Id="rId1" Type="http://schemas.openxmlformats.org/officeDocument/2006/relationships/hyperlink" Target="https://en.wikipedia.org/wiki/Brandy_Alexan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9D55-AC69-4CBB-B7FA-3896352771FA}">
  <dimension ref="A1:U5"/>
  <sheetViews>
    <sheetView topLeftCell="J1" zoomScale="80" zoomScaleNormal="80" workbookViewId="0">
      <selection activeCell="U6" sqref="U6"/>
    </sheetView>
  </sheetViews>
  <sheetFormatPr defaultRowHeight="15" x14ac:dyDescent="0.25"/>
  <sheetData>
    <row r="1" spans="1:21" x14ac:dyDescent="0.25">
      <c r="E1" s="4" t="s">
        <v>7</v>
      </c>
      <c r="F1" s="4"/>
      <c r="G1" s="4"/>
      <c r="H1" s="4" t="s">
        <v>8</v>
      </c>
      <c r="I1" s="4"/>
      <c r="J1" s="4"/>
      <c r="K1" s="4" t="s">
        <v>9</v>
      </c>
      <c r="L1" s="4"/>
      <c r="M1" s="4"/>
      <c r="N1" s="4" t="s">
        <v>35</v>
      </c>
      <c r="O1" s="4"/>
      <c r="P1" s="4"/>
      <c r="Q1" s="4" t="s">
        <v>10</v>
      </c>
      <c r="R1" s="4"/>
    </row>
    <row r="2" spans="1:21" x14ac:dyDescent="0.25">
      <c r="A2" t="s">
        <v>0</v>
      </c>
      <c r="B2" t="s">
        <v>1</v>
      </c>
      <c r="C2" t="s">
        <v>2</v>
      </c>
      <c r="D2" t="s">
        <v>38</v>
      </c>
      <c r="E2" t="s">
        <v>5</v>
      </c>
      <c r="F2" t="s">
        <v>6</v>
      </c>
      <c r="G2" t="s">
        <v>1</v>
      </c>
      <c r="H2" t="s">
        <v>5</v>
      </c>
      <c r="I2" t="s">
        <v>6</v>
      </c>
      <c r="J2" t="s">
        <v>1</v>
      </c>
      <c r="K2" t="s">
        <v>5</v>
      </c>
      <c r="L2" t="s">
        <v>6</v>
      </c>
      <c r="M2" t="s">
        <v>1</v>
      </c>
      <c r="N2" t="s">
        <v>5</v>
      </c>
      <c r="O2" t="s">
        <v>6</v>
      </c>
      <c r="P2" t="s">
        <v>1</v>
      </c>
      <c r="Q2" t="s">
        <v>1</v>
      </c>
      <c r="R2" t="s">
        <v>11</v>
      </c>
      <c r="S2" t="s">
        <v>12</v>
      </c>
      <c r="T2" t="s">
        <v>23</v>
      </c>
      <c r="U2" t="s">
        <v>13</v>
      </c>
    </row>
    <row r="3" spans="1:21" x14ac:dyDescent="0.25">
      <c r="A3">
        <v>1</v>
      </c>
      <c r="B3" t="s">
        <v>4</v>
      </c>
      <c r="C3" t="s">
        <v>3</v>
      </c>
      <c r="E3">
        <v>2</v>
      </c>
      <c r="F3" t="s">
        <v>14</v>
      </c>
      <c r="G3" t="s">
        <v>15</v>
      </c>
      <c r="H3">
        <v>0.25</v>
      </c>
      <c r="I3" t="s">
        <v>14</v>
      </c>
      <c r="J3" t="s">
        <v>16</v>
      </c>
      <c r="K3">
        <v>4</v>
      </c>
      <c r="L3" t="s">
        <v>17</v>
      </c>
      <c r="M3" t="s">
        <v>18</v>
      </c>
      <c r="Q3" t="s">
        <v>19</v>
      </c>
      <c r="R3" t="s">
        <v>20</v>
      </c>
      <c r="S3" t="s">
        <v>21</v>
      </c>
      <c r="T3" t="s">
        <v>24</v>
      </c>
      <c r="U3" t="s">
        <v>22</v>
      </c>
    </row>
    <row r="4" spans="1:21" x14ac:dyDescent="0.25">
      <c r="A4">
        <v>2</v>
      </c>
      <c r="B4" t="s">
        <v>36</v>
      </c>
      <c r="C4" t="s">
        <v>39</v>
      </c>
      <c r="D4" s="1" t="s">
        <v>37</v>
      </c>
      <c r="E4">
        <v>1</v>
      </c>
      <c r="F4" t="s">
        <v>40</v>
      </c>
      <c r="G4" t="s">
        <v>41</v>
      </c>
      <c r="H4">
        <v>1</v>
      </c>
      <c r="I4" t="s">
        <v>40</v>
      </c>
      <c r="J4" t="s">
        <v>42</v>
      </c>
      <c r="K4">
        <v>1</v>
      </c>
      <c r="L4" t="s">
        <v>40</v>
      </c>
      <c r="M4" t="s">
        <v>55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</row>
    <row r="5" spans="1:21" x14ac:dyDescent="0.25">
      <c r="A5">
        <v>3</v>
      </c>
      <c r="B5" t="s">
        <v>48</v>
      </c>
      <c r="C5" t="s">
        <v>39</v>
      </c>
      <c r="D5" s="1" t="s">
        <v>49</v>
      </c>
      <c r="E5">
        <v>3</v>
      </c>
      <c r="F5" t="s">
        <v>50</v>
      </c>
      <c r="G5" t="s">
        <v>51</v>
      </c>
      <c r="H5">
        <v>3</v>
      </c>
      <c r="I5" t="s">
        <v>50</v>
      </c>
      <c r="J5" t="s">
        <v>52</v>
      </c>
      <c r="K5">
        <v>1</v>
      </c>
      <c r="L5" t="s">
        <v>53</v>
      </c>
      <c r="M5" t="s">
        <v>54</v>
      </c>
      <c r="Q5" t="s">
        <v>56</v>
      </c>
      <c r="R5" t="s">
        <v>20</v>
      </c>
      <c r="S5" t="s">
        <v>57</v>
      </c>
      <c r="T5" t="s">
        <v>22</v>
      </c>
      <c r="U5" t="s">
        <v>58</v>
      </c>
    </row>
  </sheetData>
  <mergeCells count="5">
    <mergeCell ref="E1:G1"/>
    <mergeCell ref="H1:J1"/>
    <mergeCell ref="K1:M1"/>
    <mergeCell ref="Q1:R1"/>
    <mergeCell ref="N1:P1"/>
  </mergeCells>
  <hyperlinks>
    <hyperlink ref="D4" r:id="rId1" display="https://en.wikipedia.org/wiki/Brandy_Alexander" xr:uid="{B1F5B926-C2FA-4380-A2A8-0ACF4970E926}"/>
    <hyperlink ref="D5" r:id="rId2" display="https://en.wikipedia.org/wiki/Americano_(cocktail)" xr:uid="{1A6432ED-A80D-497A-BD7A-780526E98F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4C39-09BD-44C2-A2CF-DDB940D61B5F}">
  <dimension ref="A1:C9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s="2" t="s">
        <v>59</v>
      </c>
      <c r="B1" t="s">
        <v>74</v>
      </c>
      <c r="C1" t="s">
        <v>76</v>
      </c>
    </row>
    <row r="2" spans="1:3" x14ac:dyDescent="0.25">
      <c r="A2" t="s">
        <v>14</v>
      </c>
      <c r="B2">
        <v>29.574000000000002</v>
      </c>
      <c r="C2" t="s">
        <v>75</v>
      </c>
    </row>
    <row r="3" spans="1:3" x14ac:dyDescent="0.25">
      <c r="A3" t="s">
        <v>26</v>
      </c>
      <c r="B3">
        <v>4.9289199999999997</v>
      </c>
      <c r="C3" t="s">
        <v>75</v>
      </c>
    </row>
    <row r="4" spans="1:3" x14ac:dyDescent="0.25">
      <c r="A4" t="s">
        <v>27</v>
      </c>
      <c r="B4">
        <v>14.786799999999999</v>
      </c>
      <c r="C4" t="s">
        <v>75</v>
      </c>
    </row>
    <row r="5" spans="1:3" x14ac:dyDescent="0.25">
      <c r="A5" t="s">
        <v>60</v>
      </c>
      <c r="B5">
        <v>0.92</v>
      </c>
      <c r="C5" t="s">
        <v>75</v>
      </c>
    </row>
    <row r="6" spans="1:3" x14ac:dyDescent="0.25">
      <c r="A6" t="s">
        <v>61</v>
      </c>
      <c r="B6">
        <f>B5</f>
        <v>0.92</v>
      </c>
      <c r="C6" t="s">
        <v>75</v>
      </c>
    </row>
    <row r="7" spans="1:3" x14ac:dyDescent="0.25">
      <c r="A7" t="s">
        <v>68</v>
      </c>
      <c r="B7">
        <v>1</v>
      </c>
      <c r="C7" t="s">
        <v>77</v>
      </c>
    </row>
    <row r="8" spans="1:3" x14ac:dyDescent="0.25">
      <c r="A8" t="s">
        <v>78</v>
      </c>
      <c r="B8">
        <v>1</v>
      </c>
      <c r="C8" t="s">
        <v>77</v>
      </c>
    </row>
    <row r="9" spans="1:3" x14ac:dyDescent="0.25">
      <c r="A9" t="s">
        <v>25</v>
      </c>
      <c r="B9">
        <v>1</v>
      </c>
      <c r="C9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C318-C563-4D62-ADF0-11B0E5DFE4EC}">
  <dimension ref="A1:G20"/>
  <sheetViews>
    <sheetView tabSelected="1" workbookViewId="0">
      <selection activeCell="A22" sqref="A22"/>
    </sheetView>
  </sheetViews>
  <sheetFormatPr defaultRowHeight="15" x14ac:dyDescent="0.25"/>
  <cols>
    <col min="1" max="1" width="15.42578125" bestFit="1" customWidth="1"/>
    <col min="3" max="3" width="9" style="3"/>
    <col min="4" max="4" width="13.42578125" style="3" bestFit="1" customWidth="1"/>
    <col min="5" max="5" width="9.140625" style="8"/>
    <col min="6" max="6" width="9.140625" style="3"/>
  </cols>
  <sheetData>
    <row r="1" spans="1:7" s="5" customFormat="1" ht="15.75" thickBot="1" x14ac:dyDescent="0.3">
      <c r="A1" s="5" t="s">
        <v>28</v>
      </c>
      <c r="B1" s="5" t="s">
        <v>31</v>
      </c>
      <c r="C1" s="6" t="s">
        <v>62</v>
      </c>
      <c r="D1" s="6" t="s">
        <v>79</v>
      </c>
      <c r="E1" s="7" t="s">
        <v>87</v>
      </c>
      <c r="F1" s="6" t="s">
        <v>88</v>
      </c>
      <c r="G1" s="5" t="s">
        <v>29</v>
      </c>
    </row>
    <row r="2" spans="1:7" x14ac:dyDescent="0.25">
      <c r="A2" t="s">
        <v>15</v>
      </c>
      <c r="B2">
        <v>0.93520000000000003</v>
      </c>
      <c r="C2" s="3">
        <v>40</v>
      </c>
      <c r="D2" s="3" t="s">
        <v>80</v>
      </c>
      <c r="E2" s="8">
        <f>IF(ISBLANK(B2),VLOOKUP(D2,A:E,5,),B2)</f>
        <v>0.93520000000000003</v>
      </c>
      <c r="F2" s="8">
        <f>IF(ISBLANK(C2),VLOOKUP(D2,A:F,6,),C2)</f>
        <v>40</v>
      </c>
      <c r="G2" t="s">
        <v>30</v>
      </c>
    </row>
    <row r="3" spans="1:7" x14ac:dyDescent="0.25">
      <c r="A3" t="s">
        <v>18</v>
      </c>
      <c r="B3">
        <v>0.93</v>
      </c>
      <c r="C3" s="3">
        <v>44.7</v>
      </c>
      <c r="D3" s="3" t="s">
        <v>81</v>
      </c>
      <c r="E3" s="8">
        <f t="shared" ref="E3:E20" si="0">IF(ISBLANK(B3),VLOOKUP(D3,A:E,5,),B3)</f>
        <v>0.93</v>
      </c>
      <c r="F3" s="8">
        <f t="shared" ref="F3:F20" si="1">IF(ISBLANK(C3),VLOOKUP(D3,A:F,6,),C3)</f>
        <v>44.7</v>
      </c>
      <c r="G3" t="s">
        <v>32</v>
      </c>
    </row>
    <row r="4" spans="1:7" x14ac:dyDescent="0.25">
      <c r="A4" t="s">
        <v>33</v>
      </c>
      <c r="B4">
        <v>1.22</v>
      </c>
      <c r="C4" s="3">
        <v>0</v>
      </c>
      <c r="D4" s="3" t="s">
        <v>83</v>
      </c>
      <c r="E4" s="8">
        <f t="shared" si="0"/>
        <v>1.22</v>
      </c>
      <c r="F4" s="8">
        <f t="shared" si="1"/>
        <v>0</v>
      </c>
    </row>
    <row r="5" spans="1:7" x14ac:dyDescent="0.25">
      <c r="A5" t="s">
        <v>16</v>
      </c>
      <c r="B5">
        <f>(B4+B6)/2</f>
        <v>1.2650000000000001</v>
      </c>
      <c r="C5" s="3">
        <v>0</v>
      </c>
      <c r="D5" s="3" t="s">
        <v>83</v>
      </c>
      <c r="E5" s="8">
        <f t="shared" si="0"/>
        <v>1.2650000000000001</v>
      </c>
      <c r="F5" s="8">
        <f t="shared" si="1"/>
        <v>0</v>
      </c>
    </row>
    <row r="6" spans="1:7" x14ac:dyDescent="0.25">
      <c r="A6" t="s">
        <v>34</v>
      </c>
      <c r="B6">
        <v>1.31</v>
      </c>
      <c r="C6" s="3">
        <v>0</v>
      </c>
      <c r="D6" s="3" t="s">
        <v>83</v>
      </c>
      <c r="E6" s="8">
        <f t="shared" si="0"/>
        <v>1.31</v>
      </c>
      <c r="F6" s="8">
        <f t="shared" si="1"/>
        <v>0</v>
      </c>
    </row>
    <row r="7" spans="1:7" x14ac:dyDescent="0.25">
      <c r="A7" t="s">
        <v>63</v>
      </c>
      <c r="B7">
        <v>1</v>
      </c>
      <c r="C7" s="3">
        <v>0</v>
      </c>
      <c r="D7" s="3" t="s">
        <v>85</v>
      </c>
      <c r="E7" s="8">
        <f t="shared" si="0"/>
        <v>1</v>
      </c>
      <c r="F7" s="8">
        <f t="shared" si="1"/>
        <v>0</v>
      </c>
    </row>
    <row r="8" spans="1:7" x14ac:dyDescent="0.25">
      <c r="A8" t="s">
        <v>55</v>
      </c>
      <c r="D8" s="3" t="s">
        <v>84</v>
      </c>
      <c r="E8" s="8">
        <f t="shared" si="0"/>
        <v>1.034</v>
      </c>
      <c r="F8" s="8">
        <f t="shared" si="1"/>
        <v>0</v>
      </c>
    </row>
    <row r="9" spans="1:7" x14ac:dyDescent="0.25">
      <c r="A9" t="s">
        <v>64</v>
      </c>
      <c r="D9" s="3" t="s">
        <v>85</v>
      </c>
      <c r="E9" s="8" t="e">
        <f t="shared" si="0"/>
        <v>#N/A</v>
      </c>
      <c r="F9" s="8" t="e">
        <f t="shared" si="1"/>
        <v>#N/A</v>
      </c>
    </row>
    <row r="10" spans="1:7" x14ac:dyDescent="0.25">
      <c r="A10" t="s">
        <v>65</v>
      </c>
      <c r="D10" s="3" t="s">
        <v>81</v>
      </c>
      <c r="E10" s="8">
        <f t="shared" si="0"/>
        <v>0.97</v>
      </c>
      <c r="F10" s="8">
        <f t="shared" si="1"/>
        <v>45</v>
      </c>
    </row>
    <row r="11" spans="1:7" x14ac:dyDescent="0.25">
      <c r="A11" t="s">
        <v>66</v>
      </c>
      <c r="D11" s="3" t="s">
        <v>82</v>
      </c>
      <c r="E11" s="8" t="e">
        <f t="shared" si="0"/>
        <v>#N/A</v>
      </c>
      <c r="F11" s="8" t="e">
        <f t="shared" si="1"/>
        <v>#N/A</v>
      </c>
    </row>
    <row r="12" spans="1:7" x14ac:dyDescent="0.25">
      <c r="A12" t="s">
        <v>67</v>
      </c>
      <c r="D12" s="3" t="s">
        <v>82</v>
      </c>
      <c r="E12" s="8" t="e">
        <f t="shared" si="0"/>
        <v>#N/A</v>
      </c>
      <c r="F12" s="8" t="e">
        <f t="shared" si="1"/>
        <v>#N/A</v>
      </c>
    </row>
    <row r="13" spans="1:7" x14ac:dyDescent="0.25">
      <c r="A13" t="s">
        <v>69</v>
      </c>
      <c r="D13" s="3" t="s">
        <v>80</v>
      </c>
      <c r="E13" s="8">
        <f t="shared" si="0"/>
        <v>0.94</v>
      </c>
      <c r="F13" s="8">
        <f t="shared" si="1"/>
        <v>40</v>
      </c>
    </row>
    <row r="14" spans="1:7" x14ac:dyDescent="0.25">
      <c r="A14" t="s">
        <v>70</v>
      </c>
      <c r="D14" s="3" t="s">
        <v>15</v>
      </c>
      <c r="E14" s="8">
        <f t="shared" si="0"/>
        <v>0.93520000000000003</v>
      </c>
      <c r="F14" s="8">
        <f t="shared" si="1"/>
        <v>40</v>
      </c>
    </row>
    <row r="15" spans="1:7" x14ac:dyDescent="0.25">
      <c r="A15" t="s">
        <v>71</v>
      </c>
      <c r="D15" s="3" t="s">
        <v>86</v>
      </c>
      <c r="E15" s="8" t="e">
        <f t="shared" si="0"/>
        <v>#N/A</v>
      </c>
      <c r="F15" s="8" t="e">
        <f t="shared" si="1"/>
        <v>#N/A</v>
      </c>
    </row>
    <row r="16" spans="1:7" x14ac:dyDescent="0.25">
      <c r="A16" t="s">
        <v>72</v>
      </c>
      <c r="D16" s="3" t="s">
        <v>81</v>
      </c>
      <c r="E16" s="8">
        <f t="shared" si="0"/>
        <v>0.97</v>
      </c>
      <c r="F16" s="8">
        <f t="shared" si="1"/>
        <v>45</v>
      </c>
    </row>
    <row r="17" spans="1:7" x14ac:dyDescent="0.25">
      <c r="A17" t="s">
        <v>73</v>
      </c>
      <c r="B17">
        <v>1.18</v>
      </c>
      <c r="C17" s="3">
        <v>0</v>
      </c>
      <c r="D17" s="3" t="s">
        <v>83</v>
      </c>
      <c r="E17" s="8">
        <f t="shared" si="0"/>
        <v>1.18</v>
      </c>
      <c r="F17" s="8">
        <f t="shared" si="1"/>
        <v>0</v>
      </c>
      <c r="G17" t="s">
        <v>89</v>
      </c>
    </row>
    <row r="18" spans="1:7" x14ac:dyDescent="0.25">
      <c r="A18" t="s">
        <v>84</v>
      </c>
      <c r="B18">
        <v>1.034</v>
      </c>
      <c r="C18" s="3">
        <v>0</v>
      </c>
      <c r="D18" s="3" t="s">
        <v>84</v>
      </c>
      <c r="E18" s="8">
        <f t="shared" si="0"/>
        <v>1.034</v>
      </c>
      <c r="F18" s="8">
        <f t="shared" si="1"/>
        <v>0</v>
      </c>
    </row>
    <row r="19" spans="1:7" x14ac:dyDescent="0.25">
      <c r="A19" t="s">
        <v>80</v>
      </c>
      <c r="B19">
        <v>0.94</v>
      </c>
      <c r="C19" s="3">
        <v>40</v>
      </c>
      <c r="D19" s="3" t="s">
        <v>80</v>
      </c>
      <c r="E19" s="8">
        <f t="shared" si="0"/>
        <v>0.94</v>
      </c>
      <c r="F19" s="8">
        <f t="shared" si="1"/>
        <v>40</v>
      </c>
    </row>
    <row r="20" spans="1:7" x14ac:dyDescent="0.25">
      <c r="A20" t="s">
        <v>81</v>
      </c>
      <c r="B20">
        <v>0.97</v>
      </c>
      <c r="C20" s="3">
        <v>45</v>
      </c>
      <c r="D20" s="3" t="s">
        <v>81</v>
      </c>
      <c r="E20" s="8">
        <f t="shared" si="0"/>
        <v>0.97</v>
      </c>
      <c r="F20" s="3">
        <f t="shared" si="1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Volumes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Schmaus</dc:creator>
  <cp:lastModifiedBy>Joe Schmaus</cp:lastModifiedBy>
  <dcterms:created xsi:type="dcterms:W3CDTF">2022-11-19T14:02:03Z</dcterms:created>
  <dcterms:modified xsi:type="dcterms:W3CDTF">2025-03-16T19:12:42Z</dcterms:modified>
</cp:coreProperties>
</file>