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ji\Documents\ออกแบบระบบร้านกาแฟ\"/>
    </mc:Choice>
  </mc:AlternateContent>
  <xr:revisionPtr revIDLastSave="0" documentId="13_ncr:1_{30C86403-567C-4D32-8C7C-E7A80EC66E5F}" xr6:coauthVersionLast="47" xr6:coauthVersionMax="47" xr10:uidLastSave="{00000000-0000-0000-0000-000000000000}"/>
  <bookViews>
    <workbookView xWindow="-120" yWindow="-120" windowWidth="29040" windowHeight="15720" activeTab="3" xr2:uid="{947C93B3-4CF6-42FB-A4B6-953154783F90}"/>
  </bookViews>
  <sheets>
    <sheet name="Mapping" sheetId="4" r:id="rId1"/>
    <sheet name="Category" sheetId="2" r:id="rId2"/>
    <sheet name="Products" sheetId="3" r:id="rId3"/>
    <sheet name="สินค้า (เมนู วัตถุดิบ)" sheetId="1" r:id="rId4"/>
  </sheets>
  <definedNames>
    <definedName name="ExternalData_1" localSheetId="2" hidden="1">Products!$A$1:$E$23</definedName>
    <definedName name="ExternalData_2" localSheetId="0" hidden="1">Mapping!$A$1:$B$23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9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L29" i="1"/>
  <c r="M29" i="1"/>
  <c r="G36" i="1"/>
  <c r="G37" i="1"/>
  <c r="G38" i="1"/>
  <c r="H38" i="1" s="1"/>
  <c r="G39" i="1"/>
  <c r="G40" i="1"/>
  <c r="H40" i="1" s="1"/>
  <c r="G41" i="1"/>
  <c r="H41" i="1" s="1"/>
  <c r="G42" i="1"/>
  <c r="H42" i="1" s="1"/>
  <c r="G43" i="1"/>
  <c r="G44" i="1"/>
  <c r="G45" i="1"/>
  <c r="H45" i="1" s="1"/>
  <c r="G46" i="1"/>
  <c r="H46" i="1" s="1"/>
  <c r="G47" i="1"/>
  <c r="H47" i="1" s="1"/>
  <c r="G48" i="1"/>
  <c r="G49" i="1"/>
  <c r="G50" i="1"/>
  <c r="H50" i="1" s="1"/>
  <c r="G51" i="1"/>
  <c r="G52" i="1"/>
  <c r="H52" i="1" s="1"/>
  <c r="G53" i="1"/>
  <c r="H53" i="1" s="1"/>
  <c r="G54" i="1"/>
  <c r="H54" i="1" s="1"/>
  <c r="G55" i="1"/>
  <c r="G56" i="1"/>
  <c r="G57" i="1"/>
  <c r="H57" i="1" s="1"/>
  <c r="G58" i="1"/>
  <c r="H58" i="1" s="1"/>
  <c r="G59" i="1"/>
  <c r="H59" i="1" s="1"/>
  <c r="G60" i="1"/>
  <c r="G61" i="1"/>
  <c r="G62" i="1"/>
  <c r="H62" i="1" s="1"/>
  <c r="G63" i="1"/>
  <c r="G64" i="1"/>
  <c r="H64" i="1" s="1"/>
  <c r="G65" i="1"/>
  <c r="H65" i="1" s="1"/>
  <c r="G66" i="1"/>
  <c r="H66" i="1" s="1"/>
  <c r="G67" i="1"/>
  <c r="G68" i="1"/>
  <c r="G69" i="1"/>
  <c r="H69" i="1" s="1"/>
  <c r="G70" i="1"/>
  <c r="H70" i="1" s="1"/>
  <c r="G71" i="1"/>
  <c r="H71" i="1" s="1"/>
  <c r="G72" i="1"/>
  <c r="G73" i="1"/>
  <c r="G74" i="1"/>
  <c r="H74" i="1" s="1"/>
  <c r="G75" i="1"/>
  <c r="G76" i="1"/>
  <c r="H76" i="1" s="1"/>
  <c r="G77" i="1"/>
  <c r="H77" i="1" s="1"/>
  <c r="G78" i="1"/>
  <c r="H78" i="1" s="1"/>
  <c r="G79" i="1"/>
  <c r="G80" i="1"/>
  <c r="G81" i="1"/>
  <c r="H81" i="1" s="1"/>
  <c r="G82" i="1"/>
  <c r="H82" i="1" s="1"/>
  <c r="G83" i="1"/>
  <c r="H83" i="1" s="1"/>
  <c r="G84" i="1"/>
  <c r="G85" i="1"/>
  <c r="G86" i="1"/>
  <c r="H86" i="1" s="1"/>
  <c r="G87" i="1"/>
  <c r="G88" i="1"/>
  <c r="H88" i="1" s="1"/>
  <c r="G89" i="1"/>
  <c r="H89" i="1" s="1"/>
  <c r="G90" i="1"/>
  <c r="H90" i="1" s="1"/>
  <c r="G91" i="1"/>
  <c r="G92" i="1"/>
  <c r="G93" i="1"/>
  <c r="H93" i="1" s="1"/>
  <c r="G94" i="1"/>
  <c r="H94" i="1" s="1"/>
  <c r="G95" i="1"/>
  <c r="H95" i="1" s="1"/>
  <c r="G96" i="1"/>
  <c r="G97" i="1"/>
  <c r="G98" i="1"/>
  <c r="H98" i="1" s="1"/>
  <c r="G99" i="1"/>
  <c r="G100" i="1"/>
  <c r="H100" i="1" s="1"/>
  <c r="G101" i="1"/>
  <c r="H101" i="1" s="1"/>
  <c r="G102" i="1"/>
  <c r="H102" i="1" s="1"/>
  <c r="G103" i="1"/>
  <c r="G104" i="1"/>
  <c r="G105" i="1"/>
  <c r="H105" i="1" s="1"/>
  <c r="G106" i="1"/>
  <c r="H106" i="1" s="1"/>
  <c r="G107" i="1"/>
  <c r="H107" i="1" s="1"/>
  <c r="G108" i="1"/>
  <c r="G109" i="1"/>
  <c r="G110" i="1"/>
  <c r="H110" i="1" s="1"/>
  <c r="G111" i="1"/>
  <c r="G112" i="1"/>
  <c r="H112" i="1" s="1"/>
  <c r="G113" i="1"/>
  <c r="H113" i="1" s="1"/>
  <c r="G114" i="1"/>
  <c r="H114" i="1" s="1"/>
  <c r="G115" i="1"/>
  <c r="G116" i="1"/>
  <c r="H116" i="1" s="1"/>
  <c r="G117" i="1"/>
  <c r="H117" i="1" s="1"/>
  <c r="G118" i="1"/>
  <c r="H118" i="1" s="1"/>
  <c r="G119" i="1"/>
  <c r="H119" i="1" s="1"/>
  <c r="G120" i="1"/>
  <c r="G121" i="1"/>
  <c r="G122" i="1"/>
  <c r="H122" i="1" s="1"/>
  <c r="G123" i="1"/>
  <c r="G124" i="1"/>
  <c r="H124" i="1" s="1"/>
  <c r="G125" i="1"/>
  <c r="H125" i="1" s="1"/>
  <c r="G126" i="1"/>
  <c r="H126" i="1" s="1"/>
  <c r="G127" i="1"/>
  <c r="G128" i="1"/>
  <c r="H128" i="1" s="1"/>
  <c r="G129" i="1"/>
  <c r="H129" i="1" s="1"/>
  <c r="G130" i="1"/>
  <c r="H130" i="1" s="1"/>
  <c r="G131" i="1"/>
  <c r="H131" i="1" s="1"/>
  <c r="G132" i="1"/>
  <c r="G133" i="1"/>
  <c r="G134" i="1"/>
  <c r="H134" i="1" s="1"/>
  <c r="G135" i="1"/>
  <c r="G136" i="1"/>
  <c r="H136" i="1" s="1"/>
  <c r="G137" i="1"/>
  <c r="H137" i="1" s="1"/>
  <c r="G138" i="1"/>
  <c r="H138" i="1" s="1"/>
  <c r="G139" i="1"/>
  <c r="G140" i="1"/>
  <c r="H140" i="1" s="1"/>
  <c r="G141" i="1"/>
  <c r="H141" i="1" s="1"/>
  <c r="G142" i="1"/>
  <c r="H142" i="1" s="1"/>
  <c r="G143" i="1"/>
  <c r="H143" i="1" s="1"/>
  <c r="G144" i="1"/>
  <c r="G145" i="1"/>
  <c r="G146" i="1"/>
  <c r="H146" i="1" s="1"/>
  <c r="G147" i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G157" i="1"/>
  <c r="G158" i="1"/>
  <c r="H158" i="1" s="1"/>
  <c r="G159" i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G169" i="1"/>
  <c r="G170" i="1"/>
  <c r="H170" i="1" s="1"/>
  <c r="G171" i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G181" i="1"/>
  <c r="G182" i="1"/>
  <c r="H182" i="1" s="1"/>
  <c r="G183" i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G193" i="1"/>
  <c r="G194" i="1"/>
  <c r="H194" i="1" s="1"/>
  <c r="G195" i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G205" i="1"/>
  <c r="G206" i="1"/>
  <c r="H206" i="1" s="1"/>
  <c r="G207" i="1"/>
  <c r="G208" i="1"/>
  <c r="H208" i="1" s="1"/>
  <c r="G30" i="1"/>
  <c r="G31" i="1"/>
  <c r="H31" i="1" s="1"/>
  <c r="G32" i="1"/>
  <c r="G33" i="1"/>
  <c r="H33" i="1" s="1"/>
  <c r="G34" i="1"/>
  <c r="G35" i="1"/>
  <c r="G29" i="1"/>
  <c r="H2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H32" i="1"/>
  <c r="H34" i="1"/>
  <c r="H35" i="1"/>
  <c r="H36" i="1"/>
  <c r="H37" i="1"/>
  <c r="H39" i="1"/>
  <c r="H43" i="1"/>
  <c r="H44" i="1"/>
  <c r="H48" i="1"/>
  <c r="H49" i="1"/>
  <c r="H51" i="1"/>
  <c r="H55" i="1"/>
  <c r="H56" i="1"/>
  <c r="H60" i="1"/>
  <c r="H61" i="1"/>
  <c r="H63" i="1"/>
  <c r="H67" i="1"/>
  <c r="H68" i="1"/>
  <c r="H72" i="1"/>
  <c r="H73" i="1"/>
  <c r="H75" i="1"/>
  <c r="H79" i="1"/>
  <c r="H80" i="1"/>
  <c r="H84" i="1"/>
  <c r="H85" i="1"/>
  <c r="H87" i="1"/>
  <c r="H91" i="1"/>
  <c r="H92" i="1"/>
  <c r="H96" i="1"/>
  <c r="H97" i="1"/>
  <c r="H99" i="1"/>
  <c r="H103" i="1"/>
  <c r="H104" i="1"/>
  <c r="H108" i="1"/>
  <c r="H109" i="1"/>
  <c r="H111" i="1"/>
  <c r="H115" i="1"/>
  <c r="H120" i="1"/>
  <c r="H121" i="1"/>
  <c r="H123" i="1"/>
  <c r="H127" i="1"/>
  <c r="H132" i="1"/>
  <c r="H133" i="1"/>
  <c r="H135" i="1"/>
  <c r="H139" i="1"/>
  <c r="H144" i="1"/>
  <c r="H145" i="1"/>
  <c r="H147" i="1"/>
  <c r="H151" i="1"/>
  <c r="H156" i="1"/>
  <c r="H157" i="1"/>
  <c r="H159" i="1"/>
  <c r="H168" i="1"/>
  <c r="H169" i="1"/>
  <c r="H171" i="1"/>
  <c r="H180" i="1"/>
  <c r="H181" i="1"/>
  <c r="H183" i="1"/>
  <c r="H192" i="1"/>
  <c r="H193" i="1"/>
  <c r="H195" i="1"/>
  <c r="H204" i="1"/>
  <c r="H205" i="1"/>
  <c r="H207" i="1"/>
  <c r="H30" i="1"/>
  <c r="G4" i="1"/>
</calcChain>
</file>

<file path=xl/sharedStrings.xml><?xml version="1.0" encoding="utf-8"?>
<sst xmlns="http://schemas.openxmlformats.org/spreadsheetml/2006/main" count="1136" uniqueCount="264">
  <si>
    <t>PID</t>
  </si>
  <si>
    <t>PNAME</t>
  </si>
  <si>
    <t>CATEGORY</t>
  </si>
  <si>
    <t>COST</t>
  </si>
  <si>
    <t>SELLING</t>
  </si>
  <si>
    <t>CID</t>
  </si>
  <si>
    <t>CNAME</t>
  </si>
  <si>
    <t>C001</t>
  </si>
  <si>
    <t>C002</t>
  </si>
  <si>
    <t>C003</t>
  </si>
  <si>
    <t>Coffee</t>
  </si>
  <si>
    <t>Ingredients</t>
  </si>
  <si>
    <t>Equipment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</si>
  <si>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</si>
  <si>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</si>
  <si>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</si>
  <si>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</si>
  <si>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</si>
  <si>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</si>
  <si>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</si>
  <si>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</si>
  <si>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</si>
  <si>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</si>
  <si>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</si>
  <si>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</si>
  <si>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</si>
  <si>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</si>
  <si>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</si>
  <si>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Americano</t>
  </si>
  <si>
    <t>Flat White</t>
  </si>
  <si>
    <t>Espresso</t>
  </si>
  <si>
    <t>Cappuccino</t>
  </si>
  <si>
    <t>Fresh Milk</t>
  </si>
  <si>
    <t>Sweetened Condensed Milk</t>
  </si>
  <si>
    <t>Creamer</t>
  </si>
  <si>
    <t>Sugar</t>
  </si>
  <si>
    <t>Simple Syrup</t>
  </si>
  <si>
    <t>Arabica</t>
  </si>
  <si>
    <t>Cocoa Powder</t>
  </si>
  <si>
    <t>Green Tea Powder</t>
  </si>
  <si>
    <t>P016</t>
  </si>
  <si>
    <t>P017</t>
  </si>
  <si>
    <t>P018</t>
  </si>
  <si>
    <t>Ice</t>
  </si>
  <si>
    <t>Smoothie</t>
  </si>
  <si>
    <t>Espresso Machine</t>
  </si>
  <si>
    <t>P019</t>
  </si>
  <si>
    <t>P020</t>
  </si>
  <si>
    <t>P021</t>
  </si>
  <si>
    <t>P022</t>
  </si>
  <si>
    <t>Coffee Grinder</t>
  </si>
  <si>
    <t>Blender</t>
  </si>
  <si>
    <t>Refrigerator</t>
  </si>
  <si>
    <t>Wi-Fi Rounter</t>
  </si>
  <si>
    <t>รหัสสินค้า</t>
  </si>
  <si>
    <t>ชื่อสินค้า</t>
  </si>
  <si>
    <t>รหัสประเภทสินค้า</t>
  </si>
  <si>
    <t>ต้นทุน</t>
  </si>
  <si>
    <t>ราคาขาย</t>
  </si>
  <si>
    <t>ชื่อประเภทสินค้า</t>
  </si>
  <si>
    <t>&lt;== รายการต้นทุน และราคาขาย</t>
  </si>
  <si>
    <t>รายการประเภทของสินค้า ==&gt;</t>
  </si>
  <si>
    <t>Date</t>
  </si>
  <si>
    <t>Order No</t>
  </si>
  <si>
    <t>Product Name</t>
  </si>
  <si>
    <t>Qty</t>
  </si>
  <si>
    <t>Payment Method</t>
  </si>
  <si>
    <t>Cash</t>
  </si>
  <si>
    <t>Latte</t>
  </si>
  <si>
    <t>PromptPay</t>
  </si>
  <si>
    <t>Mocha</t>
  </si>
  <si>
    <t>Macchiato</t>
  </si>
  <si>
    <t>Time</t>
  </si>
  <si>
    <t>16/08/2025</t>
  </si>
  <si>
    <t>07:03:55</t>
  </si>
  <si>
    <t>07:20:09</t>
  </si>
  <si>
    <t>ต้นทุนทั้งหมด</t>
  </si>
  <si>
    <t>Product ID</t>
  </si>
  <si>
    <t>Total Cost</t>
  </si>
  <si>
    <t>Total Selling</t>
  </si>
  <si>
    <t>07:59:59</t>
  </si>
  <si>
    <t>07:01:40</t>
  </si>
  <si>
    <t>07:03:28</t>
  </si>
  <si>
    <t>07:03:59</t>
  </si>
  <si>
    <t>07:05:55</t>
  </si>
  <si>
    <t>07:08:51</t>
  </si>
  <si>
    <t>07:11:16</t>
  </si>
  <si>
    <t>07:13:02</t>
  </si>
  <si>
    <t>07:13:13</t>
  </si>
  <si>
    <t>07:15:50</t>
  </si>
  <si>
    <t>07:15:57</t>
  </si>
  <si>
    <t>07:18:30</t>
  </si>
  <si>
    <t>07:18:36</t>
  </si>
  <si>
    <t>07:18:47</t>
  </si>
  <si>
    <t>07:18:48</t>
  </si>
  <si>
    <t>07:19:09</t>
  </si>
  <si>
    <t>07:19:10</t>
  </si>
  <si>
    <t>07:19:16</t>
  </si>
  <si>
    <t>07:20:53</t>
  </si>
  <si>
    <t>07:21:23</t>
  </si>
  <si>
    <t>07:23:33</t>
  </si>
  <si>
    <t>07:23:36</t>
  </si>
  <si>
    <t>07:23:53</t>
  </si>
  <si>
    <t>07:26:26</t>
  </si>
  <si>
    <t>07:29:17</t>
  </si>
  <si>
    <t>07:29:54</t>
  </si>
  <si>
    <t>07:29:57</t>
  </si>
  <si>
    <t>07:30:35</t>
  </si>
  <si>
    <t>07:30:54</t>
  </si>
  <si>
    <t>07:34:25</t>
  </si>
  <si>
    <t>07:35:21</t>
  </si>
  <si>
    <t>07:36:37</t>
  </si>
  <si>
    <t>07:37:45</t>
  </si>
  <si>
    <t>07:37:52</t>
  </si>
  <si>
    <t>07:39:38</t>
  </si>
  <si>
    <t>07:41:25</t>
  </si>
  <si>
    <t>07:44:11</t>
  </si>
  <si>
    <t>07:44:35</t>
  </si>
  <si>
    <t>07:45:18</t>
  </si>
  <si>
    <t>07:46:03</t>
  </si>
  <si>
    <t>07:47:12</t>
  </si>
  <si>
    <t>07:52:56</t>
  </si>
  <si>
    <t>07:54:06</t>
  </si>
  <si>
    <t>07:54:51</t>
  </si>
  <si>
    <t>07:56:33</t>
  </si>
  <si>
    <t>07:56:44</t>
  </si>
  <si>
    <t>07:57:03</t>
  </si>
  <si>
    <t>07:57:53</t>
  </si>
  <si>
    <t>08:02:43</t>
  </si>
  <si>
    <t>08:03:58</t>
  </si>
  <si>
    <t>08:06:13</t>
  </si>
  <si>
    <t>08:07:22</t>
  </si>
  <si>
    <t>08:07:34</t>
  </si>
  <si>
    <t>08:07:44</t>
  </si>
  <si>
    <t>08:08:03</t>
  </si>
  <si>
    <t>08:11:05</t>
  </si>
  <si>
    <t>08:13:10</t>
  </si>
  <si>
    <t>08:14:17</t>
  </si>
  <si>
    <t>08:17:16</t>
  </si>
  <si>
    <t>08:18:45</t>
  </si>
  <si>
    <t>08:19:55</t>
  </si>
  <si>
    <t>08:20:04</t>
  </si>
  <si>
    <t>08:21:39</t>
  </si>
  <si>
    <t>08:28:50</t>
  </si>
  <si>
    <t>08:29:08</t>
  </si>
  <si>
    <t>08:34:40</t>
  </si>
  <si>
    <t>08:35:39</t>
  </si>
  <si>
    <t>08:39:23</t>
  </si>
  <si>
    <t>08:48:34</t>
  </si>
  <si>
    <t>08:48:47</t>
  </si>
  <si>
    <t>08:50:37</t>
  </si>
  <si>
    <t>08:52:08</t>
  </si>
  <si>
    <t>08:55:51</t>
  </si>
  <si>
    <t>08:56:28</t>
  </si>
  <si>
    <t>09:05:21</t>
  </si>
  <si>
    <t>09:11:34</t>
  </si>
  <si>
    <t>09:11:44</t>
  </si>
  <si>
    <t>09:11:45</t>
  </si>
  <si>
    <t>09:23:33</t>
  </si>
  <si>
    <t>09:25:37</t>
  </si>
  <si>
    <t>09:26:07</t>
  </si>
  <si>
    <t>09:34:47</t>
  </si>
  <si>
    <t>09:37:13</t>
  </si>
  <si>
    <t>09:40:45</t>
  </si>
  <si>
    <t>09:40:55</t>
  </si>
  <si>
    <t>09:55:37</t>
  </si>
  <si>
    <t>10:02:41</t>
  </si>
  <si>
    <t>10:06:27</t>
  </si>
  <si>
    <t>10:08:27</t>
  </si>
  <si>
    <t>10:08:58</t>
  </si>
  <si>
    <t>10:13:29</t>
  </si>
  <si>
    <t>10:14:40</t>
  </si>
  <si>
    <t>10:16:33</t>
  </si>
  <si>
    <t>10:19:48</t>
  </si>
  <si>
    <t>10:21:43</t>
  </si>
  <si>
    <t>10:21:47</t>
  </si>
  <si>
    <t>10:25:51</t>
  </si>
  <si>
    <t>10:26:22</t>
  </si>
  <si>
    <t>10:26:33</t>
  </si>
  <si>
    <t>10:29:13</t>
  </si>
  <si>
    <t>10:32:05</t>
  </si>
  <si>
    <t>10:45:49</t>
  </si>
  <si>
    <t>10:46:39</t>
  </si>
  <si>
    <t>10:46:51</t>
  </si>
  <si>
    <t>10:54:15</t>
  </si>
  <si>
    <t>10:54:40</t>
  </si>
  <si>
    <t>10:56:59</t>
  </si>
  <si>
    <t>10:59:41</t>
  </si>
  <si>
    <t>11:05:04</t>
  </si>
  <si>
    <t>11:14:56</t>
  </si>
  <si>
    <t>11:16:40</t>
  </si>
  <si>
    <t>11:18:48</t>
  </si>
  <si>
    <t>11:18:52</t>
  </si>
  <si>
    <t>11:25:17</t>
  </si>
  <si>
    <t>11:28:27</t>
  </si>
  <si>
    <t>12:09:09</t>
  </si>
  <si>
    <t>12:11:54</t>
  </si>
  <si>
    <t>12:13:49</t>
  </si>
  <si>
    <t>12:14:50</t>
  </si>
  <si>
    <t>12:30:16</t>
  </si>
  <si>
    <t>12:37:16</t>
  </si>
  <si>
    <t>12:47:55</t>
  </si>
  <si>
    <t>12:51:19</t>
  </si>
  <si>
    <t>12:51:52</t>
  </si>
  <si>
    <t>12:52:12</t>
  </si>
  <si>
    <t>12:55:33</t>
  </si>
  <si>
    <t>13:03:12</t>
  </si>
  <si>
    <t>13:10:40</t>
  </si>
  <si>
    <t>13:13:33</t>
  </si>
  <si>
    <t>13:18:08</t>
  </si>
  <si>
    <t>13:21:29</t>
  </si>
  <si>
    <t>13:22:07</t>
  </si>
  <si>
    <t>13:22:31</t>
  </si>
  <si>
    <t>13:23:49</t>
  </si>
  <si>
    <t>13:33:43</t>
  </si>
  <si>
    <t>13:48:57</t>
  </si>
  <si>
    <t>13:56:00</t>
  </si>
  <si>
    <t>13:56:24</t>
  </si>
  <si>
    <t>14:10:55</t>
  </si>
  <si>
    <t>14:16:47</t>
  </si>
  <si>
    <t>14:19:51</t>
  </si>
  <si>
    <t>14:33:16</t>
  </si>
  <si>
    <t>14:41:07</t>
  </si>
  <si>
    <t>14:42:43</t>
  </si>
  <si>
    <t>14:45:04</t>
  </si>
  <si>
    <t>14:45:49</t>
  </si>
  <si>
    <t>14:46:30</t>
  </si>
  <si>
    <t>14:46:51</t>
  </si>
  <si>
    <t>15:05:28</t>
  </si>
  <si>
    <t>15:17:13</t>
  </si>
  <si>
    <t>15:18:22</t>
  </si>
  <si>
    <t>15:21:28</t>
  </si>
  <si>
    <t>15:23:53</t>
  </si>
  <si>
    <t>15:25:05</t>
  </si>
  <si>
    <t>15:26:33</t>
  </si>
  <si>
    <t>15:31:35</t>
  </si>
  <si>
    <t>15:32:49</t>
  </si>
  <si>
    <t>15:33:54</t>
  </si>
  <si>
    <t>15:37:21</t>
  </si>
  <si>
    <t>15:40:15</t>
  </si>
  <si>
    <t>15:43:08</t>
  </si>
  <si>
    <t>15:45:12</t>
  </si>
  <si>
    <t>15:48:49</t>
  </si>
  <si>
    <t>16:12:49</t>
  </si>
  <si>
    <t>16:19:23</t>
  </si>
  <si>
    <t>16:25:56</t>
  </si>
  <si>
    <t>16:28:58</t>
  </si>
  <si>
    <t>16:29:00</t>
  </si>
  <si>
    <t>16:29:02</t>
  </si>
  <si>
    <t>16:30:27</t>
  </si>
  <si>
    <t>16:31:57</t>
  </si>
  <si>
    <t>16:36:24</t>
  </si>
  <si>
    <t>16:37:53</t>
  </si>
  <si>
    <t>16:38:16</t>
  </si>
  <si>
    <t>16:42:00</t>
  </si>
  <si>
    <t>16:42:52</t>
  </si>
  <si>
    <t>16:59:47</t>
  </si>
  <si>
    <t>กำไร</t>
  </si>
  <si>
    <t>ยอดขายรวม</t>
  </si>
  <si>
    <t>ต้นทุนรวม</t>
  </si>
  <si>
    <t>วันที่</t>
  </si>
  <si>
    <t>ยอดขายเดือนสิงหาคม</t>
  </si>
  <si>
    <t>ยอดขายเดือนกรกฏาคม</t>
  </si>
  <si>
    <t>รายการขายของวันนี้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</si>
</sst>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2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2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1" xfId="1" applyBorder="1"/>
    <xf numFmtId="4" fontId="1" fillId="0" borderId="1" xfId="0" applyNumberFormat="1" applyFont="1" applyBorder="1" applyAlignment="1">
      <alignment horizontal="center"/>
    </xf>
    <xf numFmtId="0" fontId="1" fillId="0" borderId="0" xfId="1" applyFont="1" applyAlignment="1">
      <alignment horizontal="center" vertical="top"/>
    </xf>
    <xf numFmtId="0" fontId="3" fillId="0" borderId="0" xfId="1"/>
    <xf numFmtId="4" fontId="3" fillId="0" borderId="1" xfId="1" applyNumberFormat="1" applyBorder="1"/>
    <xf numFmtId="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" fontId="3" fillId="0" borderId="1" xfId="1" applyNumberFormat="1" applyFont="1" applyBorder="1"/>
    <xf numFmtId="4" fontId="3" fillId="0" borderId="1" xfId="0" applyNumberFormat="1" applyFont="1" applyBorder="1"/>
    <xf numFmtId="0" fontId="1" fillId="2" borderId="1" xfId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4" fontId="0" fillId="0" borderId="1" xfId="0" applyNumberFormat="1" applyFill="1" applyBorder="1"/>
    <xf numFmtId="4" fontId="0" fillId="0" borderId="3" xfId="0" applyNumberFormat="1" applyFill="1" applyBorder="1"/>
    <xf numFmtId="0" fontId="0" fillId="0" borderId="6" xfId="0" applyFill="1" applyBorder="1"/>
    <xf numFmtId="0" fontId="0" fillId="0" borderId="9" xfId="0" applyFill="1" applyBorder="1"/>
    <xf numFmtId="4" fontId="0" fillId="0" borderId="9" xfId="0" applyNumberFormat="1" applyFill="1" applyBorder="1"/>
    <xf numFmtId="4" fontId="0" fillId="0" borderId="7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0" borderId="0" xfId="1" applyFont="1" applyFill="1" applyBorder="1" applyAlignment="1">
      <alignment horizontal="center" vertical="top"/>
    </xf>
    <xf numFmtId="4" fontId="3" fillId="0" borderId="0" xfId="0" applyNumberFormat="1" applyFont="1" applyBorder="1" applyAlignment="1">
      <alignment horizontal="right"/>
    </xf>
    <xf numFmtId="4" fontId="3" fillId="0" borderId="1" xfId="1" applyNumberFormat="1" applyFont="1" applyBorder="1" applyAlignment="1">
      <alignment horizontal="right"/>
    </xf>
    <xf numFmtId="14" fontId="3" fillId="0" borderId="1" xfId="1" applyNumberFormat="1" applyBorder="1" applyAlignment="1">
      <alignment horizontal="right"/>
    </xf>
    <xf numFmtId="14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14" fontId="3" fillId="0" borderId="1" xfId="0" applyNumberFormat="1" applyFont="1" applyBorder="1"/>
    <xf numFmtId="14" fontId="3" fillId="0" borderId="1" xfId="0" applyNumberFormat="1" applyFont="1" applyFill="1" applyBorder="1"/>
    <xf numFmtId="0" fontId="3" fillId="2" borderId="1" xfId="0" applyFont="1" applyFill="1" applyBorder="1"/>
  </cellXfs>
  <cellStyles count="2">
    <cellStyle name="Normal" xfId="0" builtinId="0"/>
    <cellStyle name="Normal 2" xfId="1" xr:uid="{74CD700C-E05E-44D4-AF9B-BF8DFF022614}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22"/>
        <scheme val="minor"/>
      </font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ED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813EAD-7C2E-4672-A9FA-9E4F24C8250E}" name="Mapping" displayName="Mapping" ref="A1:B23" totalsRowShown="0">
  <autoFilter ref="A1:B23" xr:uid="{89813EAD-7C2E-4672-A9FA-9E4F24C8250E}"/>
  <tableColumns count="2">
    <tableColumn id="1" xr3:uid="{E1569A0E-7C08-4845-A92A-E2E5B3E4FA62}" name="PNAME" dataDxfId="9"/>
    <tableColumn id="2" xr3:uid="{853F7FD8-90BA-4416-BC63-C54614A2C902}" name="CNAM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FCD7B-EA79-4515-9D08-70AF59478700}" name="Category" displayName="Category" ref="A1:B4" totalsRowShown="0">
  <autoFilter ref="A1:B4" xr:uid="{40FFCD7B-EA79-4515-9D08-70AF59478700}"/>
  <tableColumns count="2">
    <tableColumn id="1" xr3:uid="{D37FC6D7-6227-4680-8000-06688BA171A0}" name="CID" dataDxfId="17"/>
    <tableColumn id="2" xr3:uid="{6CAC7723-3B03-4D83-BB21-FA955DBC4CBC}" name="CNAM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25B21-95F8-47B9-8E57-05E2D5B5A1D4}" name="Table5" displayName="Table5" ref="A7:B29" totalsRowShown="0" headerRowDxfId="12" dataDxfId="13">
  <autoFilter ref="A7:B29" xr:uid="{89425B21-95F8-47B9-8E57-05E2D5B5A1D4}"/>
  <tableColumns count="2">
    <tableColumn id="1" xr3:uid="{87C7551B-544A-412B-9BEF-A00BA756FD23}" name="PNAME" dataDxfId="15"/>
    <tableColumn id="2" xr3:uid="{8DC7040C-EABA-4121-B044-82C35CC3311A}" name="CNA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078B33-1ACD-44EC-BAE9-E1CC2BEBF56B}" name="Products" displayName="Products" ref="A1:E23" totalsRowShown="0">
  <autoFilter ref="A1:E23" xr:uid="{31078B33-1ACD-44EC-BAE9-E1CC2BEBF56B}"/>
  <tableColumns count="5">
    <tableColumn id="1" xr3:uid="{24F3F82A-4172-428D-B9D9-43617B89D98B}" name="PID" dataDxfId="11"/>
    <tableColumn id="2" xr3:uid="{CF99B730-E9EB-446D-BB2E-14201AAED0C9}" name="PNAME" dataDxfId="10"/>
    <tableColumn id="3" xr3:uid="{A6DF93B1-6007-448A-A04E-119CF258D54D}" name="CNAME"/>
    <tableColumn id="4" xr3:uid="{1168A2C0-57CD-4AD9-A441-3596217E169E}" name="COST"/>
    <tableColumn id="5" xr3:uid="{64277E32-8A3A-4063-BB04-E784E9447228}" name="SELLING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970D3-C56D-4F7D-939D-E547010BB0F2}" name="Table1" displayName="Table1" ref="Q2:R5" totalsRowShown="0" headerRowDxfId="0" headerRowBorderDxfId="24" tableBorderDxfId="25" totalsRowBorderDxfId="23">
  <autoFilter ref="Q2:R5" xr:uid="{83A970D3-C56D-4F7D-939D-E547010BB0F2}">
    <filterColumn colId="0" hiddenButton="1"/>
    <filterColumn colId="1" hiddenButton="1"/>
  </autoFilter>
  <tableColumns count="2">
    <tableColumn id="1" xr3:uid="{111EED00-40CB-4D89-A552-75511AB6CB88}" name="CID" dataDxfId="22"/>
    <tableColumn id="2" xr3:uid="{3CF09D81-6257-43FF-BD4E-947F4ED6AA89}" name="CNAME" dataDxfId="2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0DDF80-F8B4-429A-939D-F172AE4A7F7B}" name="Table3" displayName="Table3" ref="A2:E24" totalsRowShown="0" headerRowDxfId="1" dataDxfId="2" headerRowBorderDxfId="19" tableBorderDxfId="20" totalsRowBorderDxfId="18">
  <autoFilter ref="A2:E24" xr:uid="{7D0DDF80-F8B4-429A-939D-F172AE4A7F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D564660-230A-441D-ABCE-E77E8E1F48EA}" name="PID" dataDxfId="7"/>
    <tableColumn id="2" xr3:uid="{D900E5BC-77B6-403D-A370-86B00CE54531}" name="PNAME" dataDxfId="6"/>
    <tableColumn id="3" xr3:uid="{FE0C66B2-4B3B-4938-A5D6-4B78098FBEAC}" name="CATEGORY" dataDxfId="5">
      <calculatedColumnFormula>_xlfn.XLOOKUP(TRIM(B2), 'Category'!A:A, 'Category'!B:B, "ไม่พบ")</calculatedColumnFormula>
    </tableColumn>
    <tableColumn id="4" xr3:uid="{B9E3A69C-90C8-4087-BB7B-B3B911CB6C64}" name="COST" dataDxfId="4"/>
    <tableColumn id="5" xr3:uid="{6297428C-F701-489E-BCAD-02AABE2314D6}" name="SELLING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E9AF-55D8-474A-923D-366A5F43034C}">
  <dimension ref="A1:B23"/>
  <sheetViews>
    <sheetView workbookViewId="0">
      <selection activeCell="B2" sqref="B2"/>
    </sheetView>
  </sheetViews>
  <sheetFormatPr defaultRowHeight="16.5" x14ac:dyDescent="0.3"/>
  <cols>
    <col min="1" max="1" width="24.125" bestFit="1" customWidth="1"/>
    <col min="2" max="2" width="10.125" bestFit="1" customWidth="1"/>
  </cols>
  <sheetData>
    <row r="1" spans="1:2" x14ac:dyDescent="0.3">
      <c r="A1" t="s">
        <v>1</v>
      </c>
      <c r="B1" t="s">
        <v>6</v>
      </c>
    </row>
    <row r="2" spans="1:2" x14ac:dyDescent="0.3">
      <c r="A2" s="14" t="s">
        <v>28</v>
      </c>
      <c r="B2" s="14" t="s">
        <v>10</v>
      </c>
    </row>
    <row r="3" spans="1:2" x14ac:dyDescent="0.3">
      <c r="A3" s="14" t="s">
        <v>68</v>
      </c>
      <c r="B3" s="14" t="s">
        <v>10</v>
      </c>
    </row>
    <row r="4" spans="1:2" x14ac:dyDescent="0.3">
      <c r="A4" s="14" t="s">
        <v>29</v>
      </c>
      <c r="B4" s="14" t="s">
        <v>10</v>
      </c>
    </row>
    <row r="5" spans="1:2" x14ac:dyDescent="0.3">
      <c r="A5" s="14" t="s">
        <v>30</v>
      </c>
      <c r="B5" s="14" t="s">
        <v>10</v>
      </c>
    </row>
    <row r="6" spans="1:2" x14ac:dyDescent="0.3">
      <c r="A6" s="14" t="s">
        <v>31</v>
      </c>
      <c r="B6" s="14" t="s">
        <v>10</v>
      </c>
    </row>
    <row r="7" spans="1:2" x14ac:dyDescent="0.3">
      <c r="A7" s="14" t="s">
        <v>71</v>
      </c>
      <c r="B7" s="14" t="s">
        <v>10</v>
      </c>
    </row>
    <row r="8" spans="1:2" x14ac:dyDescent="0.3">
      <c r="A8" s="14" t="s">
        <v>70</v>
      </c>
      <c r="B8" s="14" t="s">
        <v>10</v>
      </c>
    </row>
    <row r="9" spans="1:2" x14ac:dyDescent="0.3">
      <c r="A9" s="14" t="s">
        <v>32</v>
      </c>
      <c r="B9" s="14" t="s">
        <v>11</v>
      </c>
    </row>
    <row r="10" spans="1:2" x14ac:dyDescent="0.3">
      <c r="A10" s="14" t="s">
        <v>33</v>
      </c>
      <c r="B10" s="14" t="s">
        <v>11</v>
      </c>
    </row>
    <row r="11" spans="1:2" x14ac:dyDescent="0.3">
      <c r="A11" s="14" t="s">
        <v>34</v>
      </c>
      <c r="B11" s="14" t="s">
        <v>11</v>
      </c>
    </row>
    <row r="12" spans="1:2" x14ac:dyDescent="0.3">
      <c r="A12" s="14" t="s">
        <v>35</v>
      </c>
      <c r="B12" s="14" t="s">
        <v>11</v>
      </c>
    </row>
    <row r="13" spans="1:2" x14ac:dyDescent="0.3">
      <c r="A13" s="14" t="s">
        <v>36</v>
      </c>
      <c r="B13" s="14" t="s">
        <v>11</v>
      </c>
    </row>
    <row r="14" spans="1:2" x14ac:dyDescent="0.3">
      <c r="A14" s="14" t="s">
        <v>37</v>
      </c>
      <c r="B14" s="14" t="s">
        <v>11</v>
      </c>
    </row>
    <row r="15" spans="1:2" x14ac:dyDescent="0.3">
      <c r="A15" s="14" t="s">
        <v>38</v>
      </c>
      <c r="B15" s="14" t="s">
        <v>11</v>
      </c>
    </row>
    <row r="16" spans="1:2" x14ac:dyDescent="0.3">
      <c r="A16" s="14" t="s">
        <v>39</v>
      </c>
      <c r="B16" s="14" t="s">
        <v>11</v>
      </c>
    </row>
    <row r="17" spans="1:2" x14ac:dyDescent="0.3">
      <c r="A17" s="14" t="s">
        <v>43</v>
      </c>
      <c r="B17" s="14" t="s">
        <v>11</v>
      </c>
    </row>
    <row r="18" spans="1:2" x14ac:dyDescent="0.3">
      <c r="A18" s="14" t="s">
        <v>44</v>
      </c>
      <c r="B18" s="14" t="s">
        <v>11</v>
      </c>
    </row>
    <row r="19" spans="1:2" x14ac:dyDescent="0.3">
      <c r="A19" s="14" t="s">
        <v>45</v>
      </c>
      <c r="B19" s="14" t="s">
        <v>12</v>
      </c>
    </row>
    <row r="20" spans="1:2" x14ac:dyDescent="0.3">
      <c r="A20" s="14" t="s">
        <v>50</v>
      </c>
      <c r="B20" s="14" t="s">
        <v>12</v>
      </c>
    </row>
    <row r="21" spans="1:2" x14ac:dyDescent="0.3">
      <c r="A21" s="14" t="s">
        <v>51</v>
      </c>
      <c r="B21" s="14" t="s">
        <v>12</v>
      </c>
    </row>
    <row r="22" spans="1:2" x14ac:dyDescent="0.3">
      <c r="A22" s="14" t="s">
        <v>52</v>
      </c>
      <c r="B22" s="14" t="s">
        <v>12</v>
      </c>
    </row>
    <row r="23" spans="1:2" x14ac:dyDescent="0.3">
      <c r="A23" s="14" t="s">
        <v>53</v>
      </c>
      <c r="B23" s="1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A280-DF3E-487F-ABB1-4F1CB14BC966}">
  <dimension ref="A1:B29"/>
  <sheetViews>
    <sheetView workbookViewId="0">
      <selection activeCell="B29" sqref="B29"/>
    </sheetView>
  </sheetViews>
  <sheetFormatPr defaultRowHeight="16.5" x14ac:dyDescent="0.3"/>
  <cols>
    <col min="1" max="1" width="26.25" customWidth="1"/>
    <col min="2" max="2" width="16" customWidth="1"/>
    <col min="4" max="4" width="10.625" customWidth="1"/>
  </cols>
  <sheetData>
    <row r="1" spans="1:2" x14ac:dyDescent="0.3">
      <c r="A1" t="s">
        <v>5</v>
      </c>
      <c r="B1" t="s">
        <v>6</v>
      </c>
    </row>
    <row r="2" spans="1:2" x14ac:dyDescent="0.3">
      <c r="A2" s="14" t="s">
        <v>7</v>
      </c>
      <c r="B2" s="14" t="s">
        <v>10</v>
      </c>
    </row>
    <row r="3" spans="1:2" x14ac:dyDescent="0.3">
      <c r="A3" s="14" t="s">
        <v>8</v>
      </c>
      <c r="B3" s="14" t="s">
        <v>11</v>
      </c>
    </row>
    <row r="4" spans="1:2" x14ac:dyDescent="0.3">
      <c r="A4" s="14" t="s">
        <v>9</v>
      </c>
      <c r="B4" s="14" t="s">
        <v>12</v>
      </c>
    </row>
    <row r="7" spans="1:2" x14ac:dyDescent="0.3">
      <c r="A7" s="15" t="s">
        <v>1</v>
      </c>
      <c r="B7" s="15" t="s">
        <v>6</v>
      </c>
    </row>
    <row r="8" spans="1:2" x14ac:dyDescent="0.3">
      <c r="A8" s="16" t="s">
        <v>28</v>
      </c>
      <c r="B8" s="16" t="s">
        <v>10</v>
      </c>
    </row>
    <row r="9" spans="1:2" x14ac:dyDescent="0.3">
      <c r="A9" s="16" t="s">
        <v>68</v>
      </c>
      <c r="B9" s="16" t="s">
        <v>10</v>
      </c>
    </row>
    <row r="10" spans="1:2" x14ac:dyDescent="0.3">
      <c r="A10" s="16" t="s">
        <v>29</v>
      </c>
      <c r="B10" s="16" t="s">
        <v>10</v>
      </c>
    </row>
    <row r="11" spans="1:2" x14ac:dyDescent="0.3">
      <c r="A11" s="16" t="s">
        <v>30</v>
      </c>
      <c r="B11" s="16" t="s">
        <v>10</v>
      </c>
    </row>
    <row r="12" spans="1:2" x14ac:dyDescent="0.3">
      <c r="A12" s="16" t="s">
        <v>31</v>
      </c>
      <c r="B12" s="16" t="s">
        <v>10</v>
      </c>
    </row>
    <row r="13" spans="1:2" x14ac:dyDescent="0.3">
      <c r="A13" s="16" t="s">
        <v>71</v>
      </c>
      <c r="B13" s="16" t="s">
        <v>10</v>
      </c>
    </row>
    <row r="14" spans="1:2" x14ac:dyDescent="0.3">
      <c r="A14" s="16" t="s">
        <v>70</v>
      </c>
      <c r="B14" s="16" t="s">
        <v>10</v>
      </c>
    </row>
    <row r="15" spans="1:2" x14ac:dyDescent="0.3">
      <c r="A15" s="16" t="s">
        <v>32</v>
      </c>
      <c r="B15" s="16" t="s">
        <v>11</v>
      </c>
    </row>
    <row r="16" spans="1:2" x14ac:dyDescent="0.3">
      <c r="A16" s="16" t="s">
        <v>33</v>
      </c>
      <c r="B16" s="16" t="s">
        <v>11</v>
      </c>
    </row>
    <row r="17" spans="1:2" x14ac:dyDescent="0.3">
      <c r="A17" s="16" t="s">
        <v>34</v>
      </c>
      <c r="B17" s="16" t="s">
        <v>11</v>
      </c>
    </row>
    <row r="18" spans="1:2" x14ac:dyDescent="0.3">
      <c r="A18" s="16" t="s">
        <v>35</v>
      </c>
      <c r="B18" s="16" t="s">
        <v>11</v>
      </c>
    </row>
    <row r="19" spans="1:2" x14ac:dyDescent="0.3">
      <c r="A19" s="16" t="s">
        <v>36</v>
      </c>
      <c r="B19" s="16" t="s">
        <v>11</v>
      </c>
    </row>
    <row r="20" spans="1:2" x14ac:dyDescent="0.3">
      <c r="A20" s="16" t="s">
        <v>37</v>
      </c>
      <c r="B20" s="16" t="s">
        <v>11</v>
      </c>
    </row>
    <row r="21" spans="1:2" x14ac:dyDescent="0.3">
      <c r="A21" s="16" t="s">
        <v>38</v>
      </c>
      <c r="B21" s="16" t="s">
        <v>11</v>
      </c>
    </row>
    <row r="22" spans="1:2" x14ac:dyDescent="0.3">
      <c r="A22" s="16" t="s">
        <v>39</v>
      </c>
      <c r="B22" s="16" t="s">
        <v>11</v>
      </c>
    </row>
    <row r="23" spans="1:2" x14ac:dyDescent="0.3">
      <c r="A23" s="16" t="s">
        <v>43</v>
      </c>
      <c r="B23" s="16" t="s">
        <v>11</v>
      </c>
    </row>
    <row r="24" spans="1:2" x14ac:dyDescent="0.3">
      <c r="A24" s="16" t="s">
        <v>44</v>
      </c>
      <c r="B24" s="16" t="s">
        <v>11</v>
      </c>
    </row>
    <row r="25" spans="1:2" x14ac:dyDescent="0.3">
      <c r="A25" s="16" t="s">
        <v>45</v>
      </c>
      <c r="B25" s="16" t="s">
        <v>12</v>
      </c>
    </row>
    <row r="26" spans="1:2" x14ac:dyDescent="0.3">
      <c r="A26" s="16" t="s">
        <v>50</v>
      </c>
      <c r="B26" s="16" t="s">
        <v>12</v>
      </c>
    </row>
    <row r="27" spans="1:2" x14ac:dyDescent="0.3">
      <c r="A27" s="16" t="s">
        <v>51</v>
      </c>
      <c r="B27" s="16" t="s">
        <v>12</v>
      </c>
    </row>
    <row r="28" spans="1:2" x14ac:dyDescent="0.3">
      <c r="A28" s="16" t="s">
        <v>52</v>
      </c>
      <c r="B28" s="16" t="s">
        <v>12</v>
      </c>
    </row>
    <row r="29" spans="1:2" x14ac:dyDescent="0.3">
      <c r="A29" s="16" t="s">
        <v>53</v>
      </c>
      <c r="B29" s="16" t="s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8177-D5B9-4CE0-9D28-5DAA414EADBC}">
  <dimension ref="A1:E23"/>
  <sheetViews>
    <sheetView workbookViewId="0">
      <selection activeCell="C3" sqref="C3"/>
    </sheetView>
  </sheetViews>
  <sheetFormatPr defaultRowHeight="16.5" x14ac:dyDescent="0.3"/>
  <cols>
    <col min="1" max="1" width="6.25" bestFit="1" customWidth="1"/>
    <col min="2" max="2" width="24.125" bestFit="1" customWidth="1"/>
    <col min="3" max="3" width="12.875" bestFit="1" customWidth="1"/>
    <col min="4" max="4" width="7.75" bestFit="1" customWidth="1"/>
    <col min="5" max="5" width="10.625" bestFit="1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3">
      <c r="A2" s="14" t="s">
        <v>13</v>
      </c>
      <c r="B2" s="14" t="s">
        <v>28</v>
      </c>
      <c r="C2" s="14" t="str">
        <f>_xlfn.XLOOKUP(TRIM(B2), 'Category'!A:A, 'Category'!B:B, "ไม่พบ")</f>
        <v>Coffee</v>
      </c>
      <c r="D2">
        <v>12</v>
      </c>
      <c r="E2">
        <v>45</v>
      </c>
    </row>
    <row r="3" spans="1:5" x14ac:dyDescent="0.3">
      <c r="A3" s="14" t="s">
        <v>14</v>
      </c>
      <c r="B3" s="14" t="s">
        <v>68</v>
      </c>
      <c r="C3" s="14" t="str">
        <f>_xlfn.XLOOKUP(TRIM(B3), 'Category'!A:A, 'Category'!B:B, "ไม่พบ")</f>
        <v>Coffee</v>
      </c>
      <c r="D3">
        <v>18.5</v>
      </c>
      <c r="E3">
        <v>55</v>
      </c>
    </row>
    <row r="4" spans="1:5" x14ac:dyDescent="0.3">
      <c r="A4" s="14" t="s">
        <v>15</v>
      </c>
      <c r="B4" s="14" t="s">
        <v>29</v>
      </c>
      <c r="C4" s="14" t="str">
        <f>_xlfn.XLOOKUP(TRIM(B4), 'Category'!A:A, 'Category'!B:B, "ไม่พบ")</f>
        <v>Coffee</v>
      </c>
      <c r="D4">
        <v>17</v>
      </c>
      <c r="E4">
        <v>55</v>
      </c>
    </row>
    <row r="5" spans="1:5" x14ac:dyDescent="0.3">
      <c r="A5" s="14" t="s">
        <v>16</v>
      </c>
      <c r="B5" s="14" t="s">
        <v>30</v>
      </c>
      <c r="C5" s="14" t="str">
        <f>_xlfn.XLOOKUP(TRIM(B5), 'Category'!A:A, 'Category'!B:B, "ไม่พบ")</f>
        <v>Coffee</v>
      </c>
      <c r="D5">
        <v>11</v>
      </c>
      <c r="E5">
        <v>40</v>
      </c>
    </row>
    <row r="6" spans="1:5" x14ac:dyDescent="0.3">
      <c r="A6" s="14" t="s">
        <v>17</v>
      </c>
      <c r="B6" s="14" t="s">
        <v>31</v>
      </c>
      <c r="C6" s="14" t="str">
        <f>_xlfn.XLOOKUP(TRIM(B6), 'Category'!A:A, 'Category'!B:B, "ไม่พบ")</f>
        <v>Coffee</v>
      </c>
      <c r="D6">
        <v>16</v>
      </c>
      <c r="E6">
        <v>55</v>
      </c>
    </row>
    <row r="7" spans="1:5" x14ac:dyDescent="0.3">
      <c r="A7" s="14" t="s">
        <v>18</v>
      </c>
      <c r="B7" s="14" t="s">
        <v>71</v>
      </c>
      <c r="C7" s="14" t="str">
        <f>_xlfn.XLOOKUP(TRIM(B7), 'Category'!A:A, 'Category'!B:B, "ไม่พบ")</f>
        <v>Coffee</v>
      </c>
      <c r="D7">
        <v>12</v>
      </c>
      <c r="E7">
        <v>45</v>
      </c>
    </row>
    <row r="8" spans="1:5" x14ac:dyDescent="0.3">
      <c r="A8" s="14" t="s">
        <v>19</v>
      </c>
      <c r="B8" s="14" t="s">
        <v>70</v>
      </c>
      <c r="C8" s="14" t="str">
        <f>_xlfn.XLOOKUP(TRIM(B8), 'Category'!A:A, 'Category'!B:B, "ไม่พบ")</f>
        <v>Coffee</v>
      </c>
      <c r="D8">
        <v>21</v>
      </c>
      <c r="E8">
        <v>60</v>
      </c>
    </row>
    <row r="9" spans="1:5" x14ac:dyDescent="0.3">
      <c r="A9" s="14" t="s">
        <v>20</v>
      </c>
      <c r="B9" s="14" t="s">
        <v>32</v>
      </c>
      <c r="C9" s="14" t="str">
        <f>_xlfn.XLOOKUP(TRIM(B9), 'Category'!A:A, 'Category'!B:B, "ไม่พบ")</f>
        <v>Ingredients</v>
      </c>
      <c r="D9">
        <v>50</v>
      </c>
      <c r="E9">
        <v>0</v>
      </c>
    </row>
    <row r="10" spans="1:5" x14ac:dyDescent="0.3">
      <c r="A10" s="14" t="s">
        <v>21</v>
      </c>
      <c r="B10" s="14" t="s">
        <v>33</v>
      </c>
      <c r="C10" s="14" t="str">
        <f>_xlfn.XLOOKUP(TRIM(B10), 'Category'!A:A, 'Category'!B:B, "ไม่พบ")</f>
        <v>Ingredients</v>
      </c>
      <c r="D10">
        <v>25</v>
      </c>
      <c r="E10">
        <v>0</v>
      </c>
    </row>
    <row r="11" spans="1:5" x14ac:dyDescent="0.3">
      <c r="A11" s="14" t="s">
        <v>22</v>
      </c>
      <c r="B11" s="14" t="s">
        <v>34</v>
      </c>
      <c r="C11" s="14" t="str">
        <f>_xlfn.XLOOKUP(TRIM(B11), 'Category'!A:A, 'Category'!B:B, "ไม่พบ")</f>
        <v>Ingredients</v>
      </c>
      <c r="D11">
        <v>120</v>
      </c>
      <c r="E11">
        <v>0</v>
      </c>
    </row>
    <row r="12" spans="1:5" x14ac:dyDescent="0.3">
      <c r="A12" s="14" t="s">
        <v>23</v>
      </c>
      <c r="B12" s="14" t="s">
        <v>35</v>
      </c>
      <c r="C12" s="14" t="str">
        <f>_xlfn.XLOOKUP(TRIM(B12), 'Category'!A:A, 'Category'!B:B, "ไม่พบ")</f>
        <v>Ingredients</v>
      </c>
      <c r="D12">
        <v>30</v>
      </c>
      <c r="E12">
        <v>0</v>
      </c>
    </row>
    <row r="13" spans="1:5" x14ac:dyDescent="0.3">
      <c r="A13" s="14" t="s">
        <v>24</v>
      </c>
      <c r="B13" s="14" t="s">
        <v>36</v>
      </c>
      <c r="C13" s="14" t="str">
        <f>_xlfn.XLOOKUP(TRIM(B13), 'Category'!A:A, 'Category'!B:B, "ไม่พบ")</f>
        <v>Ingredients</v>
      </c>
      <c r="D13">
        <v>40</v>
      </c>
      <c r="E13">
        <v>0</v>
      </c>
    </row>
    <row r="14" spans="1:5" x14ac:dyDescent="0.3">
      <c r="A14" s="14" t="s">
        <v>25</v>
      </c>
      <c r="B14" s="14" t="s">
        <v>37</v>
      </c>
      <c r="C14" s="14" t="str">
        <f>_xlfn.XLOOKUP(TRIM(B14), 'Category'!A:A, 'Category'!B:B, "ไม่พบ")</f>
        <v>Ingredients</v>
      </c>
      <c r="D14">
        <v>600</v>
      </c>
      <c r="E14">
        <v>0</v>
      </c>
    </row>
    <row r="15" spans="1:5" x14ac:dyDescent="0.3">
      <c r="A15" s="14" t="s">
        <v>26</v>
      </c>
      <c r="B15" s="14" t="s">
        <v>38</v>
      </c>
      <c r="C15" s="14" t="str">
        <f>_xlfn.XLOOKUP(TRIM(B15), 'Category'!A:A, 'Category'!B:B, "ไม่พบ")</f>
        <v>Ingredients</v>
      </c>
      <c r="D15">
        <v>300</v>
      </c>
      <c r="E15">
        <v>0</v>
      </c>
    </row>
    <row r="16" spans="1:5" x14ac:dyDescent="0.3">
      <c r="A16" s="14" t="s">
        <v>27</v>
      </c>
      <c r="B16" s="14" t="s">
        <v>39</v>
      </c>
      <c r="C16" s="14" t="str">
        <f>_xlfn.XLOOKUP(TRIM(B16), 'Category'!A:A, 'Category'!B:B, "ไม่พบ")</f>
        <v>Ingredients</v>
      </c>
      <c r="D16">
        <v>500</v>
      </c>
      <c r="E16">
        <v>0</v>
      </c>
    </row>
    <row r="17" spans="1:5" x14ac:dyDescent="0.3">
      <c r="A17" s="14" t="s">
        <v>40</v>
      </c>
      <c r="B17" s="14" t="s">
        <v>43</v>
      </c>
      <c r="C17" s="14" t="str">
        <f>_xlfn.XLOOKUP(TRIM(B17), 'Category'!A:A, 'Category'!B:B, "ไม่พบ")</f>
        <v>Ingredients</v>
      </c>
      <c r="D17">
        <v>5</v>
      </c>
      <c r="E17">
        <v>0</v>
      </c>
    </row>
    <row r="18" spans="1:5" x14ac:dyDescent="0.3">
      <c r="A18" s="14" t="s">
        <v>41</v>
      </c>
      <c r="B18" s="14" t="s">
        <v>44</v>
      </c>
      <c r="C18" s="14" t="str">
        <f>_xlfn.XLOOKUP(TRIM(B18), 'Category'!A:A, 'Category'!B:B, "ไม่พบ")</f>
        <v>Ingredients</v>
      </c>
      <c r="D18">
        <v>200</v>
      </c>
      <c r="E18">
        <v>0</v>
      </c>
    </row>
    <row r="19" spans="1:5" x14ac:dyDescent="0.3">
      <c r="A19" s="14" t="s">
        <v>42</v>
      </c>
      <c r="B19" s="14" t="s">
        <v>45</v>
      </c>
      <c r="C19" s="14" t="str">
        <f>_xlfn.XLOOKUP(TRIM(B19), 'Category'!A:A, 'Category'!B:B, "ไม่พบ")</f>
        <v>Equipment</v>
      </c>
      <c r="D19">
        <v>100000</v>
      </c>
      <c r="E19">
        <v>0</v>
      </c>
    </row>
    <row r="20" spans="1:5" x14ac:dyDescent="0.3">
      <c r="A20" s="14" t="s">
        <v>46</v>
      </c>
      <c r="B20" s="14" t="s">
        <v>50</v>
      </c>
      <c r="C20" s="14" t="str">
        <f>_xlfn.XLOOKUP(TRIM(B20), 'Category'!A:A, 'Category'!B:B, "ไม่พบ")</f>
        <v>Equipment</v>
      </c>
      <c r="D20">
        <v>10000</v>
      </c>
      <c r="E20">
        <v>0</v>
      </c>
    </row>
    <row r="21" spans="1:5" x14ac:dyDescent="0.3">
      <c r="A21" s="14" t="s">
        <v>47</v>
      </c>
      <c r="B21" s="14" t="s">
        <v>51</v>
      </c>
      <c r="C21" s="14" t="str">
        <f>_xlfn.XLOOKUP(TRIM(B21), 'Category'!A:A, 'Category'!B:B, "ไม่พบ")</f>
        <v>Equipment</v>
      </c>
      <c r="D21">
        <v>10000</v>
      </c>
      <c r="E21">
        <v>0</v>
      </c>
    </row>
    <row r="22" spans="1:5" x14ac:dyDescent="0.3">
      <c r="A22" s="14" t="s">
        <v>48</v>
      </c>
      <c r="B22" s="14" t="s">
        <v>52</v>
      </c>
      <c r="C22" s="14" t="str">
        <f>_xlfn.XLOOKUP(TRIM(B22), 'Category'!A:A, 'Category'!B:B, "ไม่พบ")</f>
        <v>Equipment</v>
      </c>
      <c r="D22">
        <v>20000</v>
      </c>
      <c r="E22">
        <v>0</v>
      </c>
    </row>
    <row r="23" spans="1:5" x14ac:dyDescent="0.3">
      <c r="A23" s="14" t="s">
        <v>49</v>
      </c>
      <c r="B23" s="14" t="s">
        <v>53</v>
      </c>
      <c r="C23" s="14" t="str">
        <f>_xlfn.XLOOKUP(TRIM(B23), 'Category'!A:A, 'Category'!B:B, "ไม่พบ")</f>
        <v>Equipment</v>
      </c>
      <c r="D23">
        <v>2500</v>
      </c>
      <c r="E2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1B3C-37B1-4FEB-A789-8396EC05E977}">
  <dimension ref="A1:S208"/>
  <sheetViews>
    <sheetView tabSelected="1" zoomScale="85" zoomScaleNormal="85" workbookViewId="0">
      <selection activeCell="F18" sqref="F18"/>
    </sheetView>
  </sheetViews>
  <sheetFormatPr defaultRowHeight="16.5" x14ac:dyDescent="0.3"/>
  <cols>
    <col min="1" max="1" width="10.875" customWidth="1"/>
    <col min="2" max="2" width="23.5" customWidth="1"/>
    <col min="3" max="3" width="16.25" customWidth="1"/>
    <col min="4" max="4" width="11.75" customWidth="1"/>
    <col min="5" max="5" width="12.875" customWidth="1"/>
    <col min="6" max="6" width="11.375" customWidth="1"/>
    <col min="7" max="7" width="12.125" customWidth="1"/>
    <col min="8" max="8" width="17.375" customWidth="1"/>
    <col min="9" max="9" width="16.5" customWidth="1"/>
    <col min="10" max="10" width="12.125" customWidth="1"/>
    <col min="11" max="11" width="11.375" customWidth="1"/>
    <col min="12" max="12" width="17.375" customWidth="1"/>
    <col min="13" max="13" width="11.375" customWidth="1"/>
    <col min="15" max="15" width="21.375" customWidth="1"/>
    <col min="16" max="16" width="11.25" customWidth="1"/>
    <col min="17" max="17" width="14.5" customWidth="1"/>
    <col min="18" max="18" width="16.5" customWidth="1"/>
  </cols>
  <sheetData>
    <row r="1" spans="1:18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  <c r="Q1" t="s">
        <v>56</v>
      </c>
      <c r="R1" t="s">
        <v>59</v>
      </c>
    </row>
    <row r="2" spans="1:18" x14ac:dyDescent="0.3">
      <c r="A2" s="20" t="s">
        <v>0</v>
      </c>
      <c r="B2" s="21" t="s">
        <v>1</v>
      </c>
      <c r="C2" s="21" t="s">
        <v>2</v>
      </c>
      <c r="D2" s="21" t="s">
        <v>3</v>
      </c>
      <c r="E2" s="22" t="s">
        <v>4</v>
      </c>
      <c r="F2" s="1"/>
      <c r="H2" s="1"/>
      <c r="I2" s="1"/>
      <c r="J2" s="1"/>
      <c r="Q2" s="20" t="s">
        <v>5</v>
      </c>
      <c r="R2" s="22" t="s">
        <v>6</v>
      </c>
    </row>
    <row r="3" spans="1:18" x14ac:dyDescent="0.3">
      <c r="A3" s="23" t="s">
        <v>13</v>
      </c>
      <c r="B3" s="24" t="s">
        <v>28</v>
      </c>
      <c r="C3" s="24" t="str">
        <f>_xlfn.XLOOKUP(TRIM(B2), 'Category'!A:A, 'Category'!B:B, "ไม่พบ")</f>
        <v>CNAME</v>
      </c>
      <c r="D3" s="25">
        <v>12</v>
      </c>
      <c r="E3" s="26">
        <v>45</v>
      </c>
      <c r="G3" s="2" t="s">
        <v>76</v>
      </c>
      <c r="Q3" s="10" t="s">
        <v>7</v>
      </c>
      <c r="R3" s="11" t="s">
        <v>10</v>
      </c>
    </row>
    <row r="4" spans="1:18" x14ac:dyDescent="0.3">
      <c r="A4" s="23" t="s">
        <v>14</v>
      </c>
      <c r="B4" s="24" t="s">
        <v>68</v>
      </c>
      <c r="C4" s="24" t="str">
        <f>_xlfn.XLOOKUP(TRIM(B3), 'Category'!A:A, 'Category'!B:B, "ไม่พบ")</f>
        <v>Coffee</v>
      </c>
      <c r="D4" s="25">
        <v>18.5</v>
      </c>
      <c r="E4" s="26">
        <v>55</v>
      </c>
      <c r="G4" s="5">
        <f>SUM(D10:D24)</f>
        <v>144370</v>
      </c>
      <c r="M4" s="3" t="s">
        <v>61</v>
      </c>
      <c r="Q4" s="10" t="s">
        <v>8</v>
      </c>
      <c r="R4" s="11" t="s">
        <v>11</v>
      </c>
    </row>
    <row r="5" spans="1:18" x14ac:dyDescent="0.3">
      <c r="A5" s="23" t="s">
        <v>15</v>
      </c>
      <c r="B5" s="24" t="s">
        <v>29</v>
      </c>
      <c r="C5" s="24" t="str">
        <f>_xlfn.XLOOKUP(TRIM(B4), 'Category'!A:A, 'Category'!B:B, "ไม่พบ")</f>
        <v>Coffee</v>
      </c>
      <c r="D5" s="25">
        <v>17</v>
      </c>
      <c r="E5" s="26">
        <v>55</v>
      </c>
      <c r="Q5" s="12" t="s">
        <v>9</v>
      </c>
      <c r="R5" s="13" t="s">
        <v>12</v>
      </c>
    </row>
    <row r="6" spans="1:18" x14ac:dyDescent="0.3">
      <c r="A6" s="23" t="s">
        <v>16</v>
      </c>
      <c r="B6" s="24" t="s">
        <v>30</v>
      </c>
      <c r="C6" s="24" t="str">
        <f>_xlfn.XLOOKUP(TRIM(B5), 'Category'!A:A, 'Category'!B:B, "ไม่พบ")</f>
        <v>Coffee</v>
      </c>
      <c r="D6" s="25">
        <v>11</v>
      </c>
      <c r="E6" s="26">
        <v>40</v>
      </c>
    </row>
    <row r="7" spans="1:18" x14ac:dyDescent="0.3">
      <c r="A7" s="23" t="s">
        <v>17</v>
      </c>
      <c r="B7" s="24" t="s">
        <v>31</v>
      </c>
      <c r="C7" s="24" t="str">
        <f>_xlfn.XLOOKUP(TRIM(B6), 'Category'!A:A, 'Category'!B:B, "ไม่พบ")</f>
        <v>Coffee</v>
      </c>
      <c r="D7" s="25">
        <v>16</v>
      </c>
      <c r="E7" s="26">
        <v>55</v>
      </c>
    </row>
    <row r="8" spans="1:18" x14ac:dyDescent="0.3">
      <c r="A8" s="23" t="s">
        <v>18</v>
      </c>
      <c r="B8" s="24" t="s">
        <v>71</v>
      </c>
      <c r="C8" s="24" t="str">
        <f>_xlfn.XLOOKUP(TRIM(B7), 'Category'!A:A, 'Category'!B:B, "ไม่พบ")</f>
        <v>Coffee</v>
      </c>
      <c r="D8" s="25">
        <v>12</v>
      </c>
      <c r="E8" s="26">
        <v>45</v>
      </c>
    </row>
    <row r="9" spans="1:18" x14ac:dyDescent="0.3">
      <c r="A9" s="23" t="s">
        <v>19</v>
      </c>
      <c r="B9" s="24" t="s">
        <v>70</v>
      </c>
      <c r="C9" s="24" t="str">
        <f>_xlfn.XLOOKUP(TRIM(B8), 'Category'!A:A, 'Category'!B:B, "ไม่พบ")</f>
        <v>Coffee</v>
      </c>
      <c r="D9" s="25">
        <v>21</v>
      </c>
      <c r="E9" s="26">
        <v>60</v>
      </c>
    </row>
    <row r="10" spans="1:18" x14ac:dyDescent="0.3">
      <c r="A10" s="23" t="s">
        <v>20</v>
      </c>
      <c r="B10" s="24" t="s">
        <v>32</v>
      </c>
      <c r="C10" s="24" t="str">
        <f>_xlfn.XLOOKUP(TRIM(B9), 'Category'!A:A, 'Category'!B:B, "ไม่พบ")</f>
        <v>Coffee</v>
      </c>
      <c r="D10" s="25">
        <v>50</v>
      </c>
      <c r="E10" s="26">
        <v>0</v>
      </c>
    </row>
    <row r="11" spans="1:18" x14ac:dyDescent="0.3">
      <c r="A11" s="23" t="s">
        <v>21</v>
      </c>
      <c r="B11" s="24" t="s">
        <v>33</v>
      </c>
      <c r="C11" s="24" t="str">
        <f>_xlfn.XLOOKUP(TRIM(B10), 'Category'!A:A, 'Category'!B:B, "ไม่พบ")</f>
        <v>Ingredients</v>
      </c>
      <c r="D11" s="25">
        <v>25</v>
      </c>
      <c r="E11" s="26">
        <v>0</v>
      </c>
      <c r="G11" s="3" t="s">
        <v>60</v>
      </c>
    </row>
    <row r="12" spans="1:18" x14ac:dyDescent="0.3">
      <c r="A12" s="23" t="s">
        <v>22</v>
      </c>
      <c r="B12" s="24" t="s">
        <v>34</v>
      </c>
      <c r="C12" s="24" t="str">
        <f>_xlfn.XLOOKUP(TRIM(B11), 'Category'!A:A, 'Category'!B:B, "ไม่พบ")</f>
        <v>Ingredients</v>
      </c>
      <c r="D12" s="25">
        <v>120</v>
      </c>
      <c r="E12" s="26">
        <v>0</v>
      </c>
    </row>
    <row r="13" spans="1:18" x14ac:dyDescent="0.3">
      <c r="A13" s="23" t="s">
        <v>23</v>
      </c>
      <c r="B13" s="24" t="s">
        <v>35</v>
      </c>
      <c r="C13" s="24" t="str">
        <f>_xlfn.XLOOKUP(TRIM(B12), 'Category'!A:A, 'Category'!B:B, "ไม่พบ")</f>
        <v>Ingredients</v>
      </c>
      <c r="D13" s="25">
        <v>30</v>
      </c>
      <c r="E13" s="26">
        <v>0</v>
      </c>
    </row>
    <row r="14" spans="1:18" x14ac:dyDescent="0.3">
      <c r="A14" s="23" t="s">
        <v>24</v>
      </c>
      <c r="B14" s="24" t="s">
        <v>36</v>
      </c>
      <c r="C14" s="24" t="str">
        <f>_xlfn.XLOOKUP(TRIM(B13), 'Category'!A:A, 'Category'!B:B, "ไม่พบ")</f>
        <v>Ingredients</v>
      </c>
      <c r="D14" s="25">
        <v>40</v>
      </c>
      <c r="E14" s="26">
        <v>0</v>
      </c>
    </row>
    <row r="15" spans="1:18" x14ac:dyDescent="0.3">
      <c r="A15" s="23" t="s">
        <v>25</v>
      </c>
      <c r="B15" s="24" t="s">
        <v>37</v>
      </c>
      <c r="C15" s="24" t="str">
        <f>_xlfn.XLOOKUP(TRIM(B14), 'Category'!A:A, 'Category'!B:B, "ไม่พบ")</f>
        <v>Ingredients</v>
      </c>
      <c r="D15" s="25">
        <v>600</v>
      </c>
      <c r="E15" s="26">
        <v>0</v>
      </c>
    </row>
    <row r="16" spans="1:18" x14ac:dyDescent="0.3">
      <c r="A16" s="23" t="s">
        <v>26</v>
      </c>
      <c r="B16" s="24" t="s">
        <v>38</v>
      </c>
      <c r="C16" s="24" t="str">
        <f>_xlfn.XLOOKUP(TRIM(B15), 'Category'!A:A, 'Category'!B:B, "ไม่พบ")</f>
        <v>Ingredients</v>
      </c>
      <c r="D16" s="25">
        <v>300</v>
      </c>
      <c r="E16" s="26">
        <v>0</v>
      </c>
    </row>
    <row r="17" spans="1:19" x14ac:dyDescent="0.3">
      <c r="A17" s="23" t="s">
        <v>27</v>
      </c>
      <c r="B17" s="24" t="s">
        <v>39</v>
      </c>
      <c r="C17" s="24" t="str">
        <f>_xlfn.XLOOKUP(TRIM(B16), 'Category'!A:A, 'Category'!B:B, "ไม่พบ")</f>
        <v>Ingredients</v>
      </c>
      <c r="D17" s="25">
        <v>500</v>
      </c>
      <c r="E17" s="26">
        <v>0</v>
      </c>
    </row>
    <row r="18" spans="1:19" x14ac:dyDescent="0.3">
      <c r="A18" s="23" t="s">
        <v>40</v>
      </c>
      <c r="B18" s="24" t="s">
        <v>43</v>
      </c>
      <c r="C18" s="24" t="str">
        <f>_xlfn.XLOOKUP(TRIM(B17), 'Category'!A:A, 'Category'!B:B, "ไม่พบ")</f>
        <v>Ingredients</v>
      </c>
      <c r="D18" s="25">
        <v>5</v>
      </c>
      <c r="E18" s="26">
        <v>0</v>
      </c>
    </row>
    <row r="19" spans="1:19" x14ac:dyDescent="0.3">
      <c r="A19" s="23" t="s">
        <v>41</v>
      </c>
      <c r="B19" s="24" t="s">
        <v>44</v>
      </c>
      <c r="C19" s="24" t="str">
        <f>_xlfn.XLOOKUP(TRIM(B18), 'Category'!A:A, 'Category'!B:B, "ไม่พบ")</f>
        <v>Ingredients</v>
      </c>
      <c r="D19" s="25">
        <v>200</v>
      </c>
      <c r="E19" s="26">
        <v>0</v>
      </c>
    </row>
    <row r="20" spans="1:19" x14ac:dyDescent="0.3">
      <c r="A20" s="23" t="s">
        <v>42</v>
      </c>
      <c r="B20" s="24" t="s">
        <v>45</v>
      </c>
      <c r="C20" s="24" t="str">
        <f>_xlfn.XLOOKUP(TRIM(B19), 'Category'!A:A, 'Category'!B:B, "ไม่พบ")</f>
        <v>Ingredients</v>
      </c>
      <c r="D20" s="25">
        <v>100000</v>
      </c>
      <c r="E20" s="26">
        <v>0</v>
      </c>
    </row>
    <row r="21" spans="1:19" x14ac:dyDescent="0.3">
      <c r="A21" s="23" t="s">
        <v>46</v>
      </c>
      <c r="B21" s="24" t="s">
        <v>50</v>
      </c>
      <c r="C21" s="24" t="str">
        <f>_xlfn.XLOOKUP(TRIM(B20), 'Category'!A:A, 'Category'!B:B, "ไม่พบ")</f>
        <v>Equipment</v>
      </c>
      <c r="D21" s="25">
        <v>10000</v>
      </c>
      <c r="E21" s="26">
        <v>0</v>
      </c>
    </row>
    <row r="22" spans="1:19" x14ac:dyDescent="0.3">
      <c r="A22" s="23" t="s">
        <v>47</v>
      </c>
      <c r="B22" s="24" t="s">
        <v>51</v>
      </c>
      <c r="C22" s="24" t="str">
        <f>_xlfn.XLOOKUP(TRIM(B21), 'Category'!A:A, 'Category'!B:B, "ไม่พบ")</f>
        <v>Equipment</v>
      </c>
      <c r="D22" s="25">
        <v>10000</v>
      </c>
      <c r="E22" s="26">
        <v>0</v>
      </c>
    </row>
    <row r="23" spans="1:19" x14ac:dyDescent="0.3">
      <c r="A23" s="23" t="s">
        <v>48</v>
      </c>
      <c r="B23" s="24" t="s">
        <v>52</v>
      </c>
      <c r="C23" s="24" t="str">
        <f>_xlfn.XLOOKUP(TRIM(B22), 'Category'!A:A, 'Category'!B:B, "ไม่พบ")</f>
        <v>Equipment</v>
      </c>
      <c r="D23" s="25">
        <v>20000</v>
      </c>
      <c r="E23" s="26">
        <v>0</v>
      </c>
    </row>
    <row r="24" spans="1:19" x14ac:dyDescent="0.3">
      <c r="A24" s="27" t="s">
        <v>49</v>
      </c>
      <c r="B24" s="28" t="s">
        <v>53</v>
      </c>
      <c r="C24" s="28" t="str">
        <f>_xlfn.XLOOKUP(TRIM(B23), 'Category'!A:A, 'Category'!B:B, "ไม่พบ")</f>
        <v>Equipment</v>
      </c>
      <c r="D24" s="29">
        <v>2500</v>
      </c>
      <c r="E24" s="30">
        <v>0</v>
      </c>
    </row>
    <row r="25" spans="1:19" x14ac:dyDescent="0.3">
      <c r="P25" t="str">
        <f>"กำไรเดือนกรกฎาคม 2025 = " &amp; TEXT(SUM(S29:S59),"#,##0.00")</f>
        <v>กำไรเดือนกรกฎาคม 2025 = 79,674.00</v>
      </c>
    </row>
    <row r="27" spans="1:19" x14ac:dyDescent="0.3">
      <c r="A27" t="s">
        <v>263</v>
      </c>
      <c r="K27" t="s">
        <v>261</v>
      </c>
      <c r="O27" s="32"/>
      <c r="P27" t="s">
        <v>262</v>
      </c>
    </row>
    <row r="28" spans="1:19" x14ac:dyDescent="0.3">
      <c r="A28" s="19" t="s">
        <v>62</v>
      </c>
      <c r="B28" s="19" t="s">
        <v>72</v>
      </c>
      <c r="C28" s="19" t="s">
        <v>63</v>
      </c>
      <c r="D28" s="19" t="s">
        <v>77</v>
      </c>
      <c r="E28" s="19" t="s">
        <v>64</v>
      </c>
      <c r="F28" s="19" t="s">
        <v>65</v>
      </c>
      <c r="G28" s="19" t="s">
        <v>78</v>
      </c>
      <c r="H28" s="19" t="s">
        <v>79</v>
      </c>
      <c r="I28" s="19" t="s">
        <v>66</v>
      </c>
      <c r="J28" s="6"/>
      <c r="K28" s="19" t="s">
        <v>260</v>
      </c>
      <c r="L28" s="19" t="s">
        <v>258</v>
      </c>
      <c r="M28" s="31" t="s">
        <v>259</v>
      </c>
      <c r="N28" s="31" t="s">
        <v>257</v>
      </c>
      <c r="O28" s="33"/>
      <c r="P28" s="41" t="s">
        <v>260</v>
      </c>
      <c r="Q28" s="41" t="s">
        <v>258</v>
      </c>
      <c r="R28" s="41" t="s">
        <v>259</v>
      </c>
      <c r="S28" s="41" t="s">
        <v>257</v>
      </c>
    </row>
    <row r="29" spans="1:19" x14ac:dyDescent="0.3">
      <c r="A29" s="4" t="s">
        <v>73</v>
      </c>
      <c r="B29" s="4" t="s">
        <v>81</v>
      </c>
      <c r="C29" s="4">
        <v>1</v>
      </c>
      <c r="D29" s="4" t="s">
        <v>17</v>
      </c>
      <c r="E29" s="4" t="s">
        <v>31</v>
      </c>
      <c r="F29" s="4">
        <v>3</v>
      </c>
      <c r="G29" s="8">
        <f>VLOOKUP(D29, Products!A:D, 4, FALSE) * F29</f>
        <v>48</v>
      </c>
      <c r="H29" s="8">
        <f>SUMPRODUCT(G29,F29)</f>
        <v>144</v>
      </c>
      <c r="I29" s="4" t="s">
        <v>67</v>
      </c>
      <c r="J29" s="7"/>
      <c r="K29" s="36">
        <v>45885</v>
      </c>
      <c r="L29" s="17">
        <f>SUM(H29:H208)</f>
        <v>7253</v>
      </c>
      <c r="M29" s="18">
        <f>SUM(F29:G208)</f>
        <v>4396</v>
      </c>
      <c r="N29" s="18">
        <f>L29-M29</f>
        <v>2857</v>
      </c>
      <c r="O29" s="34"/>
      <c r="P29" s="39">
        <v>45869</v>
      </c>
      <c r="Q29" s="18">
        <v>6850.75</v>
      </c>
      <c r="R29" s="18">
        <v>4120.6000000000004</v>
      </c>
      <c r="S29" s="18">
        <f>Q29-R29</f>
        <v>2730.1499999999996</v>
      </c>
    </row>
    <row r="30" spans="1:19" x14ac:dyDescent="0.3">
      <c r="A30" s="4" t="s">
        <v>73</v>
      </c>
      <c r="B30" s="4" t="s">
        <v>82</v>
      </c>
      <c r="C30" s="4">
        <v>2</v>
      </c>
      <c r="D30" s="4" t="s">
        <v>17</v>
      </c>
      <c r="E30" s="4" t="s">
        <v>31</v>
      </c>
      <c r="F30" s="4">
        <v>1</v>
      </c>
      <c r="G30" s="8">
        <f>VLOOKUP(D30, Products!A:D, 4, FALSE) * F30</f>
        <v>16</v>
      </c>
      <c r="H30" s="8">
        <f>SUMPRODUCT(G30,F30)</f>
        <v>16</v>
      </c>
      <c r="I30" s="4" t="s">
        <v>69</v>
      </c>
      <c r="J30" s="7"/>
      <c r="K30" s="36">
        <v>45884</v>
      </c>
      <c r="L30" s="8">
        <v>6798.35</v>
      </c>
      <c r="M30" s="9">
        <v>4212.2</v>
      </c>
      <c r="N30" s="18">
        <f t="shared" ref="N30:N44" si="0">L30-M30</f>
        <v>2586.1500000000005</v>
      </c>
      <c r="O30" s="32"/>
      <c r="P30" s="39">
        <v>45868</v>
      </c>
      <c r="Q30" s="18">
        <v>6430.4</v>
      </c>
      <c r="R30" s="18">
        <v>3870.2</v>
      </c>
      <c r="S30" s="18">
        <f t="shared" ref="S30:S59" si="1">Q30-R30</f>
        <v>2560.1999999999998</v>
      </c>
    </row>
    <row r="31" spans="1:19" x14ac:dyDescent="0.3">
      <c r="A31" s="4" t="s">
        <v>73</v>
      </c>
      <c r="B31" s="4" t="s">
        <v>74</v>
      </c>
      <c r="C31" s="4">
        <v>3</v>
      </c>
      <c r="D31" s="4" t="s">
        <v>18</v>
      </c>
      <c r="E31" s="4" t="s">
        <v>71</v>
      </c>
      <c r="F31" s="4">
        <v>2</v>
      </c>
      <c r="G31" s="8">
        <f>VLOOKUP(D31, Products!A:D, 4, FALSE) * F31</f>
        <v>24</v>
      </c>
      <c r="H31" s="8">
        <f>SUMPRODUCT(G31,F31)</f>
        <v>48</v>
      </c>
      <c r="I31" s="4" t="s">
        <v>69</v>
      </c>
      <c r="J31" s="7"/>
      <c r="K31" s="36">
        <v>45883</v>
      </c>
      <c r="L31" s="35">
        <v>5912.6</v>
      </c>
      <c r="M31" s="9">
        <v>3607.45</v>
      </c>
      <c r="N31" s="18">
        <f t="shared" si="0"/>
        <v>2305.1500000000005</v>
      </c>
      <c r="O31" s="32"/>
      <c r="P31" s="39">
        <v>45867</v>
      </c>
      <c r="Q31" s="18">
        <v>5980.15</v>
      </c>
      <c r="R31" s="18">
        <v>3590.4</v>
      </c>
      <c r="S31" s="18">
        <f t="shared" si="1"/>
        <v>2389.7499999999995</v>
      </c>
    </row>
    <row r="32" spans="1:19" x14ac:dyDescent="0.3">
      <c r="A32" s="4" t="s">
        <v>73</v>
      </c>
      <c r="B32" s="4" t="s">
        <v>83</v>
      </c>
      <c r="C32" s="4">
        <v>4</v>
      </c>
      <c r="D32" s="4" t="s">
        <v>17</v>
      </c>
      <c r="E32" s="4" t="s">
        <v>31</v>
      </c>
      <c r="F32" s="4">
        <v>1</v>
      </c>
      <c r="G32" s="8">
        <f>VLOOKUP(D32, Products!A:D, 4, FALSE) * F32</f>
        <v>16</v>
      </c>
      <c r="H32" s="8">
        <f t="shared" ref="H32:H95" si="2">SUMPRODUCT(G32,F32)</f>
        <v>16</v>
      </c>
      <c r="I32" s="4" t="s">
        <v>69</v>
      </c>
      <c r="J32" s="7"/>
      <c r="K32" s="36">
        <v>45882</v>
      </c>
      <c r="L32" s="8">
        <v>6753.25</v>
      </c>
      <c r="M32" s="9">
        <v>4112.6000000000004</v>
      </c>
      <c r="N32" s="18">
        <f t="shared" si="0"/>
        <v>2640.6499999999996</v>
      </c>
      <c r="P32" s="40">
        <v>45866</v>
      </c>
      <c r="Q32" s="18">
        <v>6210.8</v>
      </c>
      <c r="R32" s="18">
        <v>3715.5</v>
      </c>
      <c r="S32" s="18">
        <f t="shared" si="1"/>
        <v>2495.3000000000002</v>
      </c>
    </row>
    <row r="33" spans="1:19" x14ac:dyDescent="0.3">
      <c r="A33" s="4" t="s">
        <v>73</v>
      </c>
      <c r="B33" s="4" t="s">
        <v>84</v>
      </c>
      <c r="C33" s="4">
        <v>5</v>
      </c>
      <c r="D33" s="4" t="s">
        <v>16</v>
      </c>
      <c r="E33" s="4" t="s">
        <v>30</v>
      </c>
      <c r="F33" s="4">
        <v>2</v>
      </c>
      <c r="G33" s="8">
        <f>VLOOKUP(D33, Products!A:D, 4, FALSE) * F33</f>
        <v>22</v>
      </c>
      <c r="H33" s="8">
        <f t="shared" si="2"/>
        <v>44</v>
      </c>
      <c r="I33" s="4" t="s">
        <v>69</v>
      </c>
      <c r="J33" s="7"/>
      <c r="K33" s="36">
        <v>45881</v>
      </c>
      <c r="L33" s="8">
        <v>7104.5</v>
      </c>
      <c r="M33" s="9">
        <v>4298.8999999999996</v>
      </c>
      <c r="N33" s="18">
        <f t="shared" si="0"/>
        <v>2805.6000000000004</v>
      </c>
      <c r="P33" s="39">
        <v>45865</v>
      </c>
      <c r="Q33" s="18">
        <v>6540.35</v>
      </c>
      <c r="R33" s="18">
        <v>3885.2</v>
      </c>
      <c r="S33" s="18">
        <f t="shared" si="1"/>
        <v>2655.1500000000005</v>
      </c>
    </row>
    <row r="34" spans="1:19" x14ac:dyDescent="0.3">
      <c r="A34" s="4" t="s">
        <v>73</v>
      </c>
      <c r="B34" s="4" t="s">
        <v>85</v>
      </c>
      <c r="C34" s="4">
        <v>6</v>
      </c>
      <c r="D34" s="4" t="s">
        <v>14</v>
      </c>
      <c r="E34" s="4" t="s">
        <v>68</v>
      </c>
      <c r="F34" s="4">
        <v>1</v>
      </c>
      <c r="G34" s="8">
        <f>VLOOKUP(D34, Products!A:D, 4, FALSE) * F34</f>
        <v>18.5</v>
      </c>
      <c r="H34" s="8">
        <f t="shared" si="2"/>
        <v>18.5</v>
      </c>
      <c r="I34" s="4" t="s">
        <v>67</v>
      </c>
      <c r="J34" s="7"/>
      <c r="K34" s="36">
        <v>45880</v>
      </c>
      <c r="L34" s="8">
        <v>5872.8</v>
      </c>
      <c r="M34" s="9">
        <v>3412.75</v>
      </c>
      <c r="N34" s="18">
        <f t="shared" si="0"/>
        <v>2460.0500000000002</v>
      </c>
      <c r="P34" s="39">
        <v>45864</v>
      </c>
      <c r="Q34" s="18">
        <v>5910.6</v>
      </c>
      <c r="R34" s="18">
        <v>3465.1</v>
      </c>
      <c r="S34" s="18">
        <f t="shared" si="1"/>
        <v>2445.5000000000005</v>
      </c>
    </row>
    <row r="35" spans="1:19" x14ac:dyDescent="0.3">
      <c r="A35" s="4" t="s">
        <v>73</v>
      </c>
      <c r="B35" s="4" t="s">
        <v>86</v>
      </c>
      <c r="C35" s="4">
        <v>7</v>
      </c>
      <c r="D35" s="4" t="s">
        <v>17</v>
      </c>
      <c r="E35" s="4" t="s">
        <v>31</v>
      </c>
      <c r="F35" s="4">
        <v>1</v>
      </c>
      <c r="G35" s="8">
        <f>VLOOKUP(D35, Products!A:D, 4, FALSE) * F35</f>
        <v>16</v>
      </c>
      <c r="H35" s="8">
        <f t="shared" si="2"/>
        <v>16</v>
      </c>
      <c r="I35" s="4" t="s">
        <v>69</v>
      </c>
      <c r="J35" s="7"/>
      <c r="K35" s="36">
        <v>45879</v>
      </c>
      <c r="L35" s="8">
        <v>6237.45</v>
      </c>
      <c r="M35" s="9">
        <v>3692.3</v>
      </c>
      <c r="N35" s="18">
        <f t="shared" si="0"/>
        <v>2545.1499999999996</v>
      </c>
      <c r="P35" s="39">
        <v>45863</v>
      </c>
      <c r="Q35" s="18">
        <v>6150.25</v>
      </c>
      <c r="R35" s="18">
        <v>3630.4</v>
      </c>
      <c r="S35" s="18">
        <f t="shared" si="1"/>
        <v>2519.85</v>
      </c>
    </row>
    <row r="36" spans="1:19" x14ac:dyDescent="0.3">
      <c r="A36" s="4" t="s">
        <v>73</v>
      </c>
      <c r="B36" s="4" t="s">
        <v>87</v>
      </c>
      <c r="C36" s="4">
        <v>8</v>
      </c>
      <c r="D36" s="4" t="s">
        <v>15</v>
      </c>
      <c r="E36" s="4" t="s">
        <v>29</v>
      </c>
      <c r="F36" s="4">
        <v>2</v>
      </c>
      <c r="G36" s="8">
        <f>VLOOKUP(D36, Products!A:D, 4, FALSE) * F36</f>
        <v>34</v>
      </c>
      <c r="H36" s="8">
        <f t="shared" si="2"/>
        <v>68</v>
      </c>
      <c r="I36" s="4" t="s">
        <v>69</v>
      </c>
      <c r="J36" s="7"/>
      <c r="K36" s="37">
        <v>45878</v>
      </c>
      <c r="L36" s="38">
        <v>6540.25</v>
      </c>
      <c r="M36" s="38">
        <v>3880.4</v>
      </c>
      <c r="N36" s="18">
        <f t="shared" si="0"/>
        <v>2659.85</v>
      </c>
      <c r="P36" s="39">
        <v>45862</v>
      </c>
      <c r="Q36" s="18">
        <v>6400.9</v>
      </c>
      <c r="R36" s="18">
        <v>3780.55</v>
      </c>
      <c r="S36" s="18">
        <f t="shared" si="1"/>
        <v>2620.3499999999995</v>
      </c>
    </row>
    <row r="37" spans="1:19" x14ac:dyDescent="0.3">
      <c r="A37" s="4" t="s">
        <v>73</v>
      </c>
      <c r="B37" s="4" t="s">
        <v>88</v>
      </c>
      <c r="C37" s="4">
        <v>9</v>
      </c>
      <c r="D37" s="4" t="s">
        <v>19</v>
      </c>
      <c r="E37" s="4" t="s">
        <v>70</v>
      </c>
      <c r="F37" s="4">
        <v>1</v>
      </c>
      <c r="G37" s="8">
        <f>VLOOKUP(D37, Products!A:D, 4, FALSE) * F37</f>
        <v>21</v>
      </c>
      <c r="H37" s="8">
        <f t="shared" si="2"/>
        <v>21</v>
      </c>
      <c r="I37" s="4" t="s">
        <v>69</v>
      </c>
      <c r="J37" s="7"/>
      <c r="K37" s="37">
        <v>45877</v>
      </c>
      <c r="L37" s="38">
        <v>5980.7</v>
      </c>
      <c r="M37" s="38">
        <v>3450.55</v>
      </c>
      <c r="N37" s="18">
        <f t="shared" si="0"/>
        <v>2530.1499999999996</v>
      </c>
      <c r="P37" s="39">
        <v>45861</v>
      </c>
      <c r="Q37" s="18">
        <v>5870.45</v>
      </c>
      <c r="R37" s="18">
        <v>3420.2</v>
      </c>
      <c r="S37" s="18">
        <f t="shared" si="1"/>
        <v>2450.25</v>
      </c>
    </row>
    <row r="38" spans="1:19" x14ac:dyDescent="0.3">
      <c r="A38" s="4" t="s">
        <v>73</v>
      </c>
      <c r="B38" s="4" t="s">
        <v>89</v>
      </c>
      <c r="C38" s="4">
        <v>10</v>
      </c>
      <c r="D38" s="4" t="s">
        <v>14</v>
      </c>
      <c r="E38" s="4" t="s">
        <v>68</v>
      </c>
      <c r="F38" s="4">
        <v>1</v>
      </c>
      <c r="G38" s="8">
        <f>VLOOKUP(D38, Products!A:D, 4, FALSE) * F38</f>
        <v>18.5</v>
      </c>
      <c r="H38" s="8">
        <f t="shared" si="2"/>
        <v>18.5</v>
      </c>
      <c r="I38" s="4" t="s">
        <v>69</v>
      </c>
      <c r="J38" s="7"/>
      <c r="K38" s="37">
        <v>45876</v>
      </c>
      <c r="L38" s="38">
        <v>6310.8</v>
      </c>
      <c r="M38" s="38">
        <v>3720.6</v>
      </c>
      <c r="N38" s="18">
        <f t="shared" si="0"/>
        <v>2590.2000000000003</v>
      </c>
      <c r="P38" s="39">
        <v>45860</v>
      </c>
      <c r="Q38" s="18">
        <v>6120.8</v>
      </c>
      <c r="R38" s="18">
        <v>3590.6</v>
      </c>
      <c r="S38" s="18">
        <f t="shared" si="1"/>
        <v>2530.2000000000003</v>
      </c>
    </row>
    <row r="39" spans="1:19" x14ac:dyDescent="0.3">
      <c r="A39" s="4" t="s">
        <v>73</v>
      </c>
      <c r="B39" s="4" t="s">
        <v>90</v>
      </c>
      <c r="C39" s="4">
        <v>11</v>
      </c>
      <c r="D39" s="4" t="s">
        <v>13</v>
      </c>
      <c r="E39" s="4" t="s">
        <v>28</v>
      </c>
      <c r="F39" s="4">
        <v>3</v>
      </c>
      <c r="G39" s="8">
        <f>VLOOKUP(D39, Products!A:D, 4, FALSE) * F39</f>
        <v>36</v>
      </c>
      <c r="H39" s="8">
        <f t="shared" si="2"/>
        <v>108</v>
      </c>
      <c r="I39" s="4" t="s">
        <v>67</v>
      </c>
      <c r="J39" s="7"/>
      <c r="K39" s="37">
        <v>45875</v>
      </c>
      <c r="L39" s="38">
        <v>7050.35</v>
      </c>
      <c r="M39" s="38">
        <v>4230.1000000000004</v>
      </c>
      <c r="N39" s="18">
        <f t="shared" si="0"/>
        <v>2820.25</v>
      </c>
      <c r="P39" s="39">
        <v>45859</v>
      </c>
      <c r="Q39" s="18">
        <v>6450.35</v>
      </c>
      <c r="R39" s="18">
        <v>3760.5</v>
      </c>
      <c r="S39" s="18">
        <f t="shared" si="1"/>
        <v>2689.8500000000004</v>
      </c>
    </row>
    <row r="40" spans="1:19" x14ac:dyDescent="0.3">
      <c r="A40" s="4" t="s">
        <v>73</v>
      </c>
      <c r="B40" s="4" t="s">
        <v>91</v>
      </c>
      <c r="C40" s="4">
        <v>12</v>
      </c>
      <c r="D40" s="4" t="s">
        <v>15</v>
      </c>
      <c r="E40" s="4" t="s">
        <v>29</v>
      </c>
      <c r="F40" s="4">
        <v>2</v>
      </c>
      <c r="G40" s="8">
        <f>VLOOKUP(D40, Products!A:D, 4, FALSE) * F40</f>
        <v>34</v>
      </c>
      <c r="H40" s="8">
        <f t="shared" si="2"/>
        <v>68</v>
      </c>
      <c r="I40" s="4" t="s">
        <v>67</v>
      </c>
      <c r="J40" s="7"/>
      <c r="K40" s="37">
        <v>45874</v>
      </c>
      <c r="L40" s="38">
        <v>6220.15</v>
      </c>
      <c r="M40" s="38">
        <v>3690.4</v>
      </c>
      <c r="N40" s="18">
        <f t="shared" si="0"/>
        <v>2529.7499999999995</v>
      </c>
      <c r="P40" s="39">
        <v>45858</v>
      </c>
      <c r="Q40" s="18">
        <v>5980.25</v>
      </c>
      <c r="R40" s="18">
        <v>3425.75</v>
      </c>
      <c r="S40" s="18">
        <f t="shared" si="1"/>
        <v>2554.5</v>
      </c>
    </row>
    <row r="41" spans="1:19" x14ac:dyDescent="0.3">
      <c r="A41" s="4" t="s">
        <v>73</v>
      </c>
      <c r="B41" s="4" t="s">
        <v>92</v>
      </c>
      <c r="C41" s="4">
        <v>13</v>
      </c>
      <c r="D41" s="4" t="s">
        <v>15</v>
      </c>
      <c r="E41" s="4" t="s">
        <v>29</v>
      </c>
      <c r="F41" s="4">
        <v>3</v>
      </c>
      <c r="G41" s="8">
        <f>VLOOKUP(D41, Products!A:D, 4, FALSE) * F41</f>
        <v>51</v>
      </c>
      <c r="H41" s="8">
        <f t="shared" si="2"/>
        <v>153</v>
      </c>
      <c r="I41" s="4" t="s">
        <v>69</v>
      </c>
      <c r="J41" s="7"/>
      <c r="K41" s="37">
        <v>45873</v>
      </c>
      <c r="L41" s="38">
        <v>5890.5</v>
      </c>
      <c r="M41" s="38">
        <v>3480.75</v>
      </c>
      <c r="N41" s="18">
        <f t="shared" si="0"/>
        <v>2409.75</v>
      </c>
      <c r="P41" s="39">
        <v>45857</v>
      </c>
      <c r="Q41" s="18">
        <v>6210.6</v>
      </c>
      <c r="R41" s="18">
        <v>3600.4</v>
      </c>
      <c r="S41" s="18">
        <f t="shared" si="1"/>
        <v>2610.2000000000003</v>
      </c>
    </row>
    <row r="42" spans="1:19" x14ac:dyDescent="0.3">
      <c r="A42" s="4" t="s">
        <v>73</v>
      </c>
      <c r="B42" s="4" t="s">
        <v>93</v>
      </c>
      <c r="C42" s="4">
        <v>14</v>
      </c>
      <c r="D42" s="4" t="s">
        <v>17</v>
      </c>
      <c r="E42" s="4" t="s">
        <v>31</v>
      </c>
      <c r="F42" s="4">
        <v>2</v>
      </c>
      <c r="G42" s="8">
        <f>VLOOKUP(D42, Products!A:D, 4, FALSE) * F42</f>
        <v>32</v>
      </c>
      <c r="H42" s="8">
        <f t="shared" si="2"/>
        <v>64</v>
      </c>
      <c r="I42" s="4" t="s">
        <v>67</v>
      </c>
      <c r="J42" s="7"/>
      <c r="K42" s="37">
        <v>45872</v>
      </c>
      <c r="L42" s="38">
        <v>6410.9</v>
      </c>
      <c r="M42" s="38">
        <v>3745.6</v>
      </c>
      <c r="N42" s="18">
        <f t="shared" si="0"/>
        <v>2665.2999999999997</v>
      </c>
      <c r="P42" s="39">
        <v>45856</v>
      </c>
      <c r="Q42" s="18">
        <v>6540.9</v>
      </c>
      <c r="R42" s="18">
        <v>3870.65</v>
      </c>
      <c r="S42" s="18">
        <f t="shared" si="1"/>
        <v>2670.2499999999995</v>
      </c>
    </row>
    <row r="43" spans="1:19" x14ac:dyDescent="0.3">
      <c r="A43" s="4" t="s">
        <v>73</v>
      </c>
      <c r="B43" s="4" t="s">
        <v>94</v>
      </c>
      <c r="C43" s="4">
        <v>15</v>
      </c>
      <c r="D43" s="4" t="s">
        <v>13</v>
      </c>
      <c r="E43" s="4" t="s">
        <v>28</v>
      </c>
      <c r="F43" s="4">
        <v>3</v>
      </c>
      <c r="G43" s="8">
        <f>VLOOKUP(D43, Products!A:D, 4, FALSE) * F43</f>
        <v>36</v>
      </c>
      <c r="H43" s="8">
        <f t="shared" si="2"/>
        <v>108</v>
      </c>
      <c r="I43" s="4" t="s">
        <v>69</v>
      </c>
      <c r="J43" s="7"/>
      <c r="K43" s="37">
        <v>45871</v>
      </c>
      <c r="L43" s="38">
        <v>6120.45</v>
      </c>
      <c r="M43" s="38">
        <v>3615.2</v>
      </c>
      <c r="N43" s="18">
        <f t="shared" si="0"/>
        <v>2505.25</v>
      </c>
      <c r="P43" s="39">
        <v>45855</v>
      </c>
      <c r="Q43" s="18">
        <v>5890.45</v>
      </c>
      <c r="R43" s="18">
        <v>3435.3</v>
      </c>
      <c r="S43" s="18">
        <f t="shared" si="1"/>
        <v>2455.1499999999996</v>
      </c>
    </row>
    <row r="44" spans="1:19" x14ac:dyDescent="0.3">
      <c r="A44" s="4" t="s">
        <v>73</v>
      </c>
      <c r="B44" s="4" t="s">
        <v>95</v>
      </c>
      <c r="C44" s="4">
        <v>16</v>
      </c>
      <c r="D44" s="4" t="s">
        <v>15</v>
      </c>
      <c r="E44" s="4" t="s">
        <v>29</v>
      </c>
      <c r="F44" s="4">
        <v>1</v>
      </c>
      <c r="G44" s="8">
        <f>VLOOKUP(D44, Products!A:D, 4, FALSE) * F44</f>
        <v>17</v>
      </c>
      <c r="H44" s="8">
        <f t="shared" si="2"/>
        <v>17</v>
      </c>
      <c r="I44" s="4" t="s">
        <v>69</v>
      </c>
      <c r="J44" s="7"/>
      <c r="K44" s="37">
        <v>45870</v>
      </c>
      <c r="L44" s="38">
        <v>5875.8</v>
      </c>
      <c r="M44" s="38">
        <v>3410.5</v>
      </c>
      <c r="N44" s="18">
        <f t="shared" si="0"/>
        <v>2465.3000000000002</v>
      </c>
      <c r="P44" s="39">
        <v>45854</v>
      </c>
      <c r="Q44" s="18">
        <v>6120.8</v>
      </c>
      <c r="R44" s="18">
        <v>3595.5</v>
      </c>
      <c r="S44" s="18">
        <f t="shared" si="1"/>
        <v>2525.3000000000002</v>
      </c>
    </row>
    <row r="45" spans="1:19" x14ac:dyDescent="0.3">
      <c r="A45" s="4" t="s">
        <v>73</v>
      </c>
      <c r="B45" s="4" t="s">
        <v>96</v>
      </c>
      <c r="C45" s="4">
        <v>17</v>
      </c>
      <c r="D45" s="4" t="s">
        <v>13</v>
      </c>
      <c r="E45" s="4" t="s">
        <v>28</v>
      </c>
      <c r="F45" s="4">
        <v>1</v>
      </c>
      <c r="G45" s="8">
        <f>VLOOKUP(D45, Products!A:D, 4, FALSE) * F45</f>
        <v>12</v>
      </c>
      <c r="H45" s="8">
        <f t="shared" si="2"/>
        <v>12</v>
      </c>
      <c r="I45" s="4" t="s">
        <v>69</v>
      </c>
      <c r="J45" s="7"/>
      <c r="K45" s="7"/>
      <c r="L45" s="7"/>
      <c r="P45" s="39">
        <v>45853</v>
      </c>
      <c r="Q45" s="18">
        <v>6450.35</v>
      </c>
      <c r="R45" s="18">
        <v>3765.1</v>
      </c>
      <c r="S45" s="18">
        <f t="shared" si="1"/>
        <v>2685.2500000000005</v>
      </c>
    </row>
    <row r="46" spans="1:19" x14ac:dyDescent="0.3">
      <c r="A46" s="4" t="s">
        <v>73</v>
      </c>
      <c r="B46" s="4" t="s">
        <v>97</v>
      </c>
      <c r="C46" s="4">
        <v>18</v>
      </c>
      <c r="D46" s="4" t="s">
        <v>17</v>
      </c>
      <c r="E46" s="4" t="s">
        <v>31</v>
      </c>
      <c r="F46" s="4">
        <v>1</v>
      </c>
      <c r="G46" s="8">
        <f>VLOOKUP(D46, Products!A:D, 4, FALSE) * F46</f>
        <v>16</v>
      </c>
      <c r="H46" s="8">
        <f t="shared" si="2"/>
        <v>16</v>
      </c>
      <c r="I46" s="4" t="s">
        <v>67</v>
      </c>
      <c r="J46" s="7"/>
      <c r="K46" s="7"/>
      <c r="L46" s="7"/>
      <c r="P46" s="39">
        <v>45852</v>
      </c>
      <c r="Q46" s="18">
        <v>5980.25</v>
      </c>
      <c r="R46" s="18">
        <v>3430.45</v>
      </c>
      <c r="S46" s="18">
        <f t="shared" si="1"/>
        <v>2549.8000000000002</v>
      </c>
    </row>
    <row r="47" spans="1:19" x14ac:dyDescent="0.3">
      <c r="A47" s="4" t="s">
        <v>73</v>
      </c>
      <c r="B47" s="4" t="s">
        <v>75</v>
      </c>
      <c r="C47" s="4">
        <v>19</v>
      </c>
      <c r="D47" s="4" t="s">
        <v>16</v>
      </c>
      <c r="E47" s="4" t="s">
        <v>30</v>
      </c>
      <c r="F47" s="4">
        <v>1</v>
      </c>
      <c r="G47" s="8">
        <f>VLOOKUP(D47, Products!A:D, 4, FALSE) * F47</f>
        <v>11</v>
      </c>
      <c r="H47" s="8">
        <f t="shared" si="2"/>
        <v>11</v>
      </c>
      <c r="I47" s="4" t="s">
        <v>67</v>
      </c>
      <c r="J47" s="7"/>
      <c r="L47" s="7"/>
      <c r="P47" s="39">
        <v>45851</v>
      </c>
      <c r="Q47" s="18">
        <v>6210.6</v>
      </c>
      <c r="R47" s="18">
        <v>3605.75</v>
      </c>
      <c r="S47" s="18">
        <f t="shared" si="1"/>
        <v>2604.8500000000004</v>
      </c>
    </row>
    <row r="48" spans="1:19" x14ac:dyDescent="0.3">
      <c r="A48" s="4" t="s">
        <v>73</v>
      </c>
      <c r="B48" s="4" t="s">
        <v>98</v>
      </c>
      <c r="C48" s="4">
        <v>20</v>
      </c>
      <c r="D48" s="4" t="s">
        <v>14</v>
      </c>
      <c r="E48" s="4" t="s">
        <v>68</v>
      </c>
      <c r="F48" s="4">
        <v>2</v>
      </c>
      <c r="G48" s="8">
        <f>VLOOKUP(D48, Products!A:D, 4, FALSE) * F48</f>
        <v>37</v>
      </c>
      <c r="H48" s="8">
        <f t="shared" si="2"/>
        <v>74</v>
      </c>
      <c r="I48" s="4" t="s">
        <v>69</v>
      </c>
      <c r="J48" s="7"/>
      <c r="K48" s="7"/>
      <c r="L48" s="7"/>
      <c r="P48" s="39">
        <v>45850</v>
      </c>
      <c r="Q48" s="18">
        <v>6540.9</v>
      </c>
      <c r="R48" s="18">
        <v>3875.2</v>
      </c>
      <c r="S48" s="18">
        <f t="shared" si="1"/>
        <v>2665.7</v>
      </c>
    </row>
    <row r="49" spans="1:19" x14ac:dyDescent="0.3">
      <c r="A49" s="4" t="s">
        <v>73</v>
      </c>
      <c r="B49" s="4" t="s">
        <v>99</v>
      </c>
      <c r="C49" s="4">
        <v>21</v>
      </c>
      <c r="D49" s="4" t="s">
        <v>16</v>
      </c>
      <c r="E49" s="4" t="s">
        <v>30</v>
      </c>
      <c r="F49" s="4">
        <v>1</v>
      </c>
      <c r="G49" s="8">
        <f>VLOOKUP(D49, Products!A:D, 4, FALSE) * F49</f>
        <v>11</v>
      </c>
      <c r="H49" s="8">
        <f t="shared" si="2"/>
        <v>11</v>
      </c>
      <c r="I49" s="4" t="s">
        <v>69</v>
      </c>
      <c r="J49" s="7"/>
      <c r="K49" s="7"/>
      <c r="L49" s="7"/>
      <c r="P49" s="39">
        <v>45849</v>
      </c>
      <c r="Q49" s="18">
        <v>5890.45</v>
      </c>
      <c r="R49" s="18">
        <v>3440.35</v>
      </c>
      <c r="S49" s="18">
        <f t="shared" si="1"/>
        <v>2450.1</v>
      </c>
    </row>
    <row r="50" spans="1:19" x14ac:dyDescent="0.3">
      <c r="A50" s="4" t="s">
        <v>73</v>
      </c>
      <c r="B50" s="4" t="s">
        <v>100</v>
      </c>
      <c r="C50" s="4">
        <v>22</v>
      </c>
      <c r="D50" s="4" t="s">
        <v>15</v>
      </c>
      <c r="E50" s="4" t="s">
        <v>29</v>
      </c>
      <c r="F50" s="4">
        <v>1</v>
      </c>
      <c r="G50" s="8">
        <f>VLOOKUP(D50, Products!A:D, 4, FALSE) * F50</f>
        <v>17</v>
      </c>
      <c r="H50" s="8">
        <f t="shared" si="2"/>
        <v>17</v>
      </c>
      <c r="I50" s="4" t="s">
        <v>69</v>
      </c>
      <c r="J50" s="7"/>
      <c r="K50" s="7"/>
      <c r="L50" s="7"/>
      <c r="P50" s="39">
        <v>45848</v>
      </c>
      <c r="Q50" s="18">
        <v>6120.8</v>
      </c>
      <c r="R50" s="18">
        <v>3600.55</v>
      </c>
      <c r="S50" s="18">
        <f t="shared" si="1"/>
        <v>2520.25</v>
      </c>
    </row>
    <row r="51" spans="1:19" x14ac:dyDescent="0.3">
      <c r="A51" s="4" t="s">
        <v>73</v>
      </c>
      <c r="B51" s="4" t="s">
        <v>101</v>
      </c>
      <c r="C51" s="4">
        <v>23</v>
      </c>
      <c r="D51" s="4" t="s">
        <v>19</v>
      </c>
      <c r="E51" s="4" t="s">
        <v>70</v>
      </c>
      <c r="F51" s="4">
        <v>3</v>
      </c>
      <c r="G51" s="8">
        <f>VLOOKUP(D51, Products!A:D, 4, FALSE) * F51</f>
        <v>63</v>
      </c>
      <c r="H51" s="8">
        <f t="shared" si="2"/>
        <v>189</v>
      </c>
      <c r="I51" s="4" t="s">
        <v>67</v>
      </c>
      <c r="J51" s="7"/>
      <c r="K51" s="7"/>
      <c r="L51" s="7"/>
      <c r="P51" s="39">
        <v>45847</v>
      </c>
      <c r="Q51" s="18">
        <v>6450.35</v>
      </c>
      <c r="R51" s="18">
        <v>3770.2</v>
      </c>
      <c r="S51" s="18">
        <f t="shared" si="1"/>
        <v>2680.1500000000005</v>
      </c>
    </row>
    <row r="52" spans="1:19" x14ac:dyDescent="0.3">
      <c r="A52" s="4" t="s">
        <v>73</v>
      </c>
      <c r="B52" s="4" t="s">
        <v>102</v>
      </c>
      <c r="C52" s="4">
        <v>24</v>
      </c>
      <c r="D52" s="4" t="s">
        <v>13</v>
      </c>
      <c r="E52" s="4" t="s">
        <v>28</v>
      </c>
      <c r="F52" s="4">
        <v>2</v>
      </c>
      <c r="G52" s="8">
        <f>VLOOKUP(D52, Products!A:D, 4, FALSE) * F52</f>
        <v>24</v>
      </c>
      <c r="H52" s="8">
        <f t="shared" si="2"/>
        <v>48</v>
      </c>
      <c r="I52" s="4" t="s">
        <v>69</v>
      </c>
      <c r="J52" s="7"/>
      <c r="K52" s="7"/>
      <c r="L52" s="7"/>
      <c r="P52" s="39">
        <v>45846</v>
      </c>
      <c r="Q52" s="18">
        <v>5980.25</v>
      </c>
      <c r="R52" s="18">
        <v>3435.4</v>
      </c>
      <c r="S52" s="18">
        <f t="shared" si="1"/>
        <v>2544.85</v>
      </c>
    </row>
    <row r="53" spans="1:19" x14ac:dyDescent="0.3">
      <c r="A53" s="4" t="s">
        <v>73</v>
      </c>
      <c r="B53" s="4" t="s">
        <v>103</v>
      </c>
      <c r="C53" s="4">
        <v>25</v>
      </c>
      <c r="D53" s="4" t="s">
        <v>18</v>
      </c>
      <c r="E53" s="4" t="s">
        <v>71</v>
      </c>
      <c r="F53" s="4">
        <v>1</v>
      </c>
      <c r="G53" s="8">
        <f>VLOOKUP(D53, Products!A:D, 4, FALSE) * F53</f>
        <v>12</v>
      </c>
      <c r="H53" s="8">
        <f t="shared" si="2"/>
        <v>12</v>
      </c>
      <c r="I53" s="4" t="s">
        <v>69</v>
      </c>
      <c r="J53" s="7"/>
      <c r="K53" s="7"/>
      <c r="L53" s="7"/>
      <c r="P53" s="39">
        <v>45845</v>
      </c>
      <c r="Q53" s="18">
        <v>6210.6</v>
      </c>
      <c r="R53" s="18">
        <v>3605.1</v>
      </c>
      <c r="S53" s="18">
        <f t="shared" si="1"/>
        <v>2605.5000000000005</v>
      </c>
    </row>
    <row r="54" spans="1:19" x14ac:dyDescent="0.3">
      <c r="A54" s="4" t="s">
        <v>73</v>
      </c>
      <c r="B54" s="4" t="s">
        <v>104</v>
      </c>
      <c r="C54" s="4">
        <v>26</v>
      </c>
      <c r="D54" s="4" t="s">
        <v>13</v>
      </c>
      <c r="E54" s="4" t="s">
        <v>28</v>
      </c>
      <c r="F54" s="4">
        <v>2</v>
      </c>
      <c r="G54" s="8">
        <f>VLOOKUP(D54, Products!A:D, 4, FALSE) * F54</f>
        <v>24</v>
      </c>
      <c r="H54" s="8">
        <f t="shared" si="2"/>
        <v>48</v>
      </c>
      <c r="I54" s="4" t="s">
        <v>69</v>
      </c>
      <c r="J54" s="7"/>
      <c r="K54" s="7"/>
      <c r="L54" s="7"/>
      <c r="P54" s="39">
        <v>45844</v>
      </c>
      <c r="Q54" s="18">
        <v>6540.9</v>
      </c>
      <c r="R54" s="18">
        <v>3875.25</v>
      </c>
      <c r="S54" s="18">
        <f t="shared" si="1"/>
        <v>2665.6499999999996</v>
      </c>
    </row>
    <row r="55" spans="1:19" x14ac:dyDescent="0.3">
      <c r="A55" s="4" t="s">
        <v>73</v>
      </c>
      <c r="B55" s="4" t="s">
        <v>105</v>
      </c>
      <c r="C55" s="4">
        <v>27</v>
      </c>
      <c r="D55" s="4" t="s">
        <v>15</v>
      </c>
      <c r="E55" s="4" t="s">
        <v>29</v>
      </c>
      <c r="F55" s="4">
        <v>1</v>
      </c>
      <c r="G55" s="8">
        <f>VLOOKUP(D55, Products!A:D, 4, FALSE) * F55</f>
        <v>17</v>
      </c>
      <c r="H55" s="8">
        <f t="shared" si="2"/>
        <v>17</v>
      </c>
      <c r="I55" s="4" t="s">
        <v>67</v>
      </c>
      <c r="J55" s="7"/>
      <c r="K55" s="7"/>
      <c r="L55" s="7"/>
      <c r="P55" s="39">
        <v>45843</v>
      </c>
      <c r="Q55" s="18">
        <v>5890.45</v>
      </c>
      <c r="R55" s="18">
        <v>3440.55</v>
      </c>
      <c r="S55" s="18">
        <f t="shared" si="1"/>
        <v>2449.8999999999996</v>
      </c>
    </row>
    <row r="56" spans="1:19" x14ac:dyDescent="0.3">
      <c r="A56" s="4" t="s">
        <v>73</v>
      </c>
      <c r="B56" s="4" t="s">
        <v>106</v>
      </c>
      <c r="C56" s="4">
        <v>28</v>
      </c>
      <c r="D56" s="4" t="s">
        <v>18</v>
      </c>
      <c r="E56" s="4" t="s">
        <v>71</v>
      </c>
      <c r="F56" s="4">
        <v>1</v>
      </c>
      <c r="G56" s="8">
        <f>VLOOKUP(D56, Products!A:D, 4, FALSE) * F56</f>
        <v>12</v>
      </c>
      <c r="H56" s="8">
        <f t="shared" si="2"/>
        <v>12</v>
      </c>
      <c r="I56" s="4" t="s">
        <v>69</v>
      </c>
      <c r="J56" s="7"/>
      <c r="K56" s="7"/>
      <c r="L56" s="7"/>
      <c r="P56" s="39">
        <v>45842</v>
      </c>
      <c r="Q56" s="18">
        <v>6120.8</v>
      </c>
      <c r="R56" s="18">
        <v>3600.65</v>
      </c>
      <c r="S56" s="18">
        <f t="shared" si="1"/>
        <v>2520.15</v>
      </c>
    </row>
    <row r="57" spans="1:19" x14ac:dyDescent="0.3">
      <c r="A57" s="4" t="s">
        <v>73</v>
      </c>
      <c r="B57" s="4" t="s">
        <v>107</v>
      </c>
      <c r="C57" s="4">
        <v>29</v>
      </c>
      <c r="D57" s="4" t="s">
        <v>17</v>
      </c>
      <c r="E57" s="4" t="s">
        <v>31</v>
      </c>
      <c r="F57" s="4">
        <v>3</v>
      </c>
      <c r="G57" s="8">
        <f>VLOOKUP(D57, Products!A:D, 4, FALSE) * F57</f>
        <v>48</v>
      </c>
      <c r="H57" s="8">
        <f t="shared" si="2"/>
        <v>144</v>
      </c>
      <c r="I57" s="4" t="s">
        <v>69</v>
      </c>
      <c r="J57" s="7"/>
      <c r="K57" s="7"/>
      <c r="L57" s="7"/>
      <c r="P57" s="39">
        <v>45841</v>
      </c>
      <c r="Q57" s="18">
        <v>6450.35</v>
      </c>
      <c r="R57" s="18">
        <v>3770.45</v>
      </c>
      <c r="S57" s="18">
        <f t="shared" si="1"/>
        <v>2679.9000000000005</v>
      </c>
    </row>
    <row r="58" spans="1:19" x14ac:dyDescent="0.3">
      <c r="A58" s="4" t="s">
        <v>73</v>
      </c>
      <c r="B58" s="4" t="s">
        <v>108</v>
      </c>
      <c r="C58" s="4">
        <v>30</v>
      </c>
      <c r="D58" s="4" t="s">
        <v>18</v>
      </c>
      <c r="E58" s="4" t="s">
        <v>71</v>
      </c>
      <c r="F58" s="4">
        <v>3</v>
      </c>
      <c r="G58" s="8">
        <f>VLOOKUP(D58, Products!A:D, 4, FALSE) * F58</f>
        <v>36</v>
      </c>
      <c r="H58" s="8">
        <f t="shared" si="2"/>
        <v>108</v>
      </c>
      <c r="I58" s="4" t="s">
        <v>67</v>
      </c>
      <c r="J58" s="7"/>
      <c r="K58" s="7"/>
      <c r="L58" s="7"/>
      <c r="P58" s="39">
        <v>45840</v>
      </c>
      <c r="Q58" s="18">
        <v>5980.25</v>
      </c>
      <c r="R58" s="18">
        <v>3435.75</v>
      </c>
      <c r="S58" s="18">
        <f t="shared" si="1"/>
        <v>2544.5</v>
      </c>
    </row>
    <row r="59" spans="1:19" x14ac:dyDescent="0.3">
      <c r="A59" s="4" t="s">
        <v>73</v>
      </c>
      <c r="B59" s="4" t="s">
        <v>109</v>
      </c>
      <c r="C59" s="4">
        <v>31</v>
      </c>
      <c r="D59" s="4" t="s">
        <v>18</v>
      </c>
      <c r="E59" s="4" t="s">
        <v>71</v>
      </c>
      <c r="F59" s="4">
        <v>1</v>
      </c>
      <c r="G59" s="8">
        <f>VLOOKUP(D59, Products!A:D, 4, FALSE) * F59</f>
        <v>12</v>
      </c>
      <c r="H59" s="8">
        <f t="shared" si="2"/>
        <v>12</v>
      </c>
      <c r="I59" s="4" t="s">
        <v>67</v>
      </c>
      <c r="J59" s="7"/>
      <c r="K59" s="7"/>
      <c r="L59" s="7"/>
      <c r="P59" s="39">
        <v>45839</v>
      </c>
      <c r="Q59" s="18">
        <v>6210.6</v>
      </c>
      <c r="R59" s="18">
        <v>3605.1</v>
      </c>
      <c r="S59" s="18">
        <f t="shared" si="1"/>
        <v>2605.5000000000005</v>
      </c>
    </row>
    <row r="60" spans="1:19" x14ac:dyDescent="0.3">
      <c r="A60" s="4" t="s">
        <v>73</v>
      </c>
      <c r="B60" s="4" t="s">
        <v>110</v>
      </c>
      <c r="C60" s="4">
        <v>32</v>
      </c>
      <c r="D60" s="4" t="s">
        <v>18</v>
      </c>
      <c r="E60" s="4" t="s">
        <v>71</v>
      </c>
      <c r="F60" s="4">
        <v>2</v>
      </c>
      <c r="G60" s="8">
        <f>VLOOKUP(D60, Products!A:D, 4, FALSE) * F60</f>
        <v>24</v>
      </c>
      <c r="H60" s="8">
        <f t="shared" si="2"/>
        <v>48</v>
      </c>
      <c r="I60" s="4" t="s">
        <v>67</v>
      </c>
      <c r="J60" s="7"/>
      <c r="K60" s="7"/>
      <c r="L60" s="7"/>
    </row>
    <row r="61" spans="1:19" x14ac:dyDescent="0.3">
      <c r="A61" s="4" t="s">
        <v>73</v>
      </c>
      <c r="B61" s="4" t="s">
        <v>111</v>
      </c>
      <c r="C61" s="4">
        <v>33</v>
      </c>
      <c r="D61" s="4" t="s">
        <v>16</v>
      </c>
      <c r="E61" s="4" t="s">
        <v>30</v>
      </c>
      <c r="F61" s="4">
        <v>2</v>
      </c>
      <c r="G61" s="8">
        <f>VLOOKUP(D61, Products!A:D, 4, FALSE) * F61</f>
        <v>22</v>
      </c>
      <c r="H61" s="8">
        <f t="shared" si="2"/>
        <v>44</v>
      </c>
      <c r="I61" s="4" t="s">
        <v>67</v>
      </c>
      <c r="J61" s="7"/>
      <c r="K61" s="7"/>
      <c r="L61" s="7"/>
    </row>
    <row r="62" spans="1:19" x14ac:dyDescent="0.3">
      <c r="A62" s="4" t="s">
        <v>73</v>
      </c>
      <c r="B62" s="4" t="s">
        <v>112</v>
      </c>
      <c r="C62" s="4">
        <v>34</v>
      </c>
      <c r="D62" s="4" t="s">
        <v>14</v>
      </c>
      <c r="E62" s="4" t="s">
        <v>68</v>
      </c>
      <c r="F62" s="4">
        <v>2</v>
      </c>
      <c r="G62" s="8">
        <f>VLOOKUP(D62, Products!A:D, 4, FALSE) * F62</f>
        <v>37</v>
      </c>
      <c r="H62" s="8">
        <f t="shared" si="2"/>
        <v>74</v>
      </c>
      <c r="I62" s="4" t="s">
        <v>69</v>
      </c>
      <c r="J62" s="7"/>
      <c r="K62" s="7"/>
      <c r="L62" s="7"/>
    </row>
    <row r="63" spans="1:19" x14ac:dyDescent="0.3">
      <c r="A63" s="4" t="s">
        <v>73</v>
      </c>
      <c r="B63" s="4" t="s">
        <v>113</v>
      </c>
      <c r="C63" s="4">
        <v>35</v>
      </c>
      <c r="D63" s="4" t="s">
        <v>17</v>
      </c>
      <c r="E63" s="4" t="s">
        <v>31</v>
      </c>
      <c r="F63" s="4">
        <v>3</v>
      </c>
      <c r="G63" s="8">
        <f>VLOOKUP(D63, Products!A:D, 4, FALSE) * F63</f>
        <v>48</v>
      </c>
      <c r="H63" s="8">
        <f t="shared" si="2"/>
        <v>144</v>
      </c>
      <c r="I63" s="4" t="s">
        <v>69</v>
      </c>
      <c r="J63" s="7"/>
      <c r="K63" s="7"/>
      <c r="L63" s="7"/>
    </row>
    <row r="64" spans="1:19" x14ac:dyDescent="0.3">
      <c r="A64" s="4" t="s">
        <v>73</v>
      </c>
      <c r="B64" s="4" t="s">
        <v>114</v>
      </c>
      <c r="C64" s="4">
        <v>36</v>
      </c>
      <c r="D64" s="4" t="s">
        <v>14</v>
      </c>
      <c r="E64" s="4" t="s">
        <v>68</v>
      </c>
      <c r="F64" s="4">
        <v>2</v>
      </c>
      <c r="G64" s="8">
        <f>VLOOKUP(D64, Products!A:D, 4, FALSE) * F64</f>
        <v>37</v>
      </c>
      <c r="H64" s="8">
        <f t="shared" si="2"/>
        <v>74</v>
      </c>
      <c r="I64" s="4" t="s">
        <v>67</v>
      </c>
      <c r="J64" s="7"/>
      <c r="K64" s="7"/>
      <c r="L64" s="7"/>
    </row>
    <row r="65" spans="1:12" x14ac:dyDescent="0.3">
      <c r="A65" s="4" t="s">
        <v>73</v>
      </c>
      <c r="B65" s="4" t="s">
        <v>115</v>
      </c>
      <c r="C65" s="4">
        <v>37</v>
      </c>
      <c r="D65" s="4" t="s">
        <v>15</v>
      </c>
      <c r="E65" s="4" t="s">
        <v>29</v>
      </c>
      <c r="F65" s="4">
        <v>3</v>
      </c>
      <c r="G65" s="8">
        <f>VLOOKUP(D65, Products!A:D, 4, FALSE) * F65</f>
        <v>51</v>
      </c>
      <c r="H65" s="8">
        <f t="shared" si="2"/>
        <v>153</v>
      </c>
      <c r="I65" s="4" t="s">
        <v>67</v>
      </c>
      <c r="J65" s="7"/>
      <c r="K65" s="7"/>
      <c r="L65" s="7"/>
    </row>
    <row r="66" spans="1:12" x14ac:dyDescent="0.3">
      <c r="A66" s="4" t="s">
        <v>73</v>
      </c>
      <c r="B66" s="4" t="s">
        <v>116</v>
      </c>
      <c r="C66" s="4">
        <v>38</v>
      </c>
      <c r="D66" s="4" t="s">
        <v>16</v>
      </c>
      <c r="E66" s="4" t="s">
        <v>30</v>
      </c>
      <c r="F66" s="4">
        <v>1</v>
      </c>
      <c r="G66" s="8">
        <f>VLOOKUP(D66, Products!A:D, 4, FALSE) * F66</f>
        <v>11</v>
      </c>
      <c r="H66" s="8">
        <f t="shared" si="2"/>
        <v>11</v>
      </c>
      <c r="I66" s="4" t="s">
        <v>69</v>
      </c>
      <c r="J66" s="7"/>
      <c r="K66" s="7"/>
      <c r="L66" s="7"/>
    </row>
    <row r="67" spans="1:12" x14ac:dyDescent="0.3">
      <c r="A67" s="4" t="s">
        <v>73</v>
      </c>
      <c r="B67" s="4" t="s">
        <v>117</v>
      </c>
      <c r="C67" s="4">
        <v>39</v>
      </c>
      <c r="D67" s="4" t="s">
        <v>16</v>
      </c>
      <c r="E67" s="4" t="s">
        <v>30</v>
      </c>
      <c r="F67" s="4">
        <v>1</v>
      </c>
      <c r="G67" s="8">
        <f>VLOOKUP(D67, Products!A:D, 4, FALSE) * F67</f>
        <v>11</v>
      </c>
      <c r="H67" s="8">
        <f t="shared" si="2"/>
        <v>11</v>
      </c>
      <c r="I67" s="4" t="s">
        <v>67</v>
      </c>
      <c r="J67" s="7"/>
      <c r="K67" s="7"/>
      <c r="L67" s="7"/>
    </row>
    <row r="68" spans="1:12" x14ac:dyDescent="0.3">
      <c r="A68" s="4" t="s">
        <v>73</v>
      </c>
      <c r="B68" s="4" t="s">
        <v>118</v>
      </c>
      <c r="C68" s="4">
        <v>40</v>
      </c>
      <c r="D68" s="4" t="s">
        <v>13</v>
      </c>
      <c r="E68" s="4" t="s">
        <v>28</v>
      </c>
      <c r="F68" s="4">
        <v>1</v>
      </c>
      <c r="G68" s="8">
        <f>VLOOKUP(D68, Products!A:D, 4, FALSE) * F68</f>
        <v>12</v>
      </c>
      <c r="H68" s="8">
        <f t="shared" si="2"/>
        <v>12</v>
      </c>
      <c r="I68" s="4" t="s">
        <v>67</v>
      </c>
      <c r="J68" s="7"/>
      <c r="K68" s="7"/>
      <c r="L68" s="7"/>
    </row>
    <row r="69" spans="1:12" x14ac:dyDescent="0.3">
      <c r="A69" s="4" t="s">
        <v>73</v>
      </c>
      <c r="B69" s="4" t="s">
        <v>119</v>
      </c>
      <c r="C69" s="4">
        <v>41</v>
      </c>
      <c r="D69" s="4" t="s">
        <v>15</v>
      </c>
      <c r="E69" s="4" t="s">
        <v>29</v>
      </c>
      <c r="F69" s="4">
        <v>2</v>
      </c>
      <c r="G69" s="8">
        <f>VLOOKUP(D69, Products!A:D, 4, FALSE) * F69</f>
        <v>34</v>
      </c>
      <c r="H69" s="8">
        <f t="shared" si="2"/>
        <v>68</v>
      </c>
      <c r="I69" s="4" t="s">
        <v>69</v>
      </c>
      <c r="J69" s="7"/>
      <c r="K69" s="7"/>
      <c r="L69" s="7"/>
    </row>
    <row r="70" spans="1:12" x14ac:dyDescent="0.3">
      <c r="A70" s="4" t="s">
        <v>73</v>
      </c>
      <c r="B70" s="4" t="s">
        <v>120</v>
      </c>
      <c r="C70" s="4">
        <v>42</v>
      </c>
      <c r="D70" s="4" t="s">
        <v>13</v>
      </c>
      <c r="E70" s="4" t="s">
        <v>28</v>
      </c>
      <c r="F70" s="4">
        <v>1</v>
      </c>
      <c r="G70" s="8">
        <f>VLOOKUP(D70, Products!A:D, 4, FALSE) * F70</f>
        <v>12</v>
      </c>
      <c r="H70" s="8">
        <f t="shared" si="2"/>
        <v>12</v>
      </c>
      <c r="I70" s="4" t="s">
        <v>69</v>
      </c>
      <c r="J70" s="7"/>
      <c r="K70" s="7"/>
      <c r="L70" s="7"/>
    </row>
    <row r="71" spans="1:12" x14ac:dyDescent="0.3">
      <c r="A71" s="4" t="s">
        <v>73</v>
      </c>
      <c r="B71" s="4" t="s">
        <v>121</v>
      </c>
      <c r="C71" s="4">
        <v>43</v>
      </c>
      <c r="D71" s="4" t="s">
        <v>16</v>
      </c>
      <c r="E71" s="4" t="s">
        <v>30</v>
      </c>
      <c r="F71" s="4">
        <v>2</v>
      </c>
      <c r="G71" s="8">
        <f>VLOOKUP(D71, Products!A:D, 4, FALSE) * F71</f>
        <v>22</v>
      </c>
      <c r="H71" s="8">
        <f t="shared" si="2"/>
        <v>44</v>
      </c>
      <c r="I71" s="4" t="s">
        <v>67</v>
      </c>
      <c r="J71" s="7"/>
      <c r="K71" s="7"/>
      <c r="L71" s="7"/>
    </row>
    <row r="72" spans="1:12" x14ac:dyDescent="0.3">
      <c r="A72" s="4" t="s">
        <v>73</v>
      </c>
      <c r="B72" s="4" t="s">
        <v>122</v>
      </c>
      <c r="C72" s="4">
        <v>44</v>
      </c>
      <c r="D72" s="4" t="s">
        <v>17</v>
      </c>
      <c r="E72" s="4" t="s">
        <v>31</v>
      </c>
      <c r="F72" s="4">
        <v>2</v>
      </c>
      <c r="G72" s="8">
        <f>VLOOKUP(D72, Products!A:D, 4, FALSE) * F72</f>
        <v>32</v>
      </c>
      <c r="H72" s="8">
        <f t="shared" si="2"/>
        <v>64</v>
      </c>
      <c r="I72" s="4" t="s">
        <v>67</v>
      </c>
      <c r="J72" s="7"/>
      <c r="K72" s="7"/>
      <c r="L72" s="7"/>
    </row>
    <row r="73" spans="1:12" x14ac:dyDescent="0.3">
      <c r="A73" s="4" t="s">
        <v>73</v>
      </c>
      <c r="B73" s="4" t="s">
        <v>123</v>
      </c>
      <c r="C73" s="4">
        <v>45</v>
      </c>
      <c r="D73" s="4" t="s">
        <v>18</v>
      </c>
      <c r="E73" s="4" t="s">
        <v>71</v>
      </c>
      <c r="F73" s="4">
        <v>3</v>
      </c>
      <c r="G73" s="8">
        <f>VLOOKUP(D73, Products!A:D, 4, FALSE) * F73</f>
        <v>36</v>
      </c>
      <c r="H73" s="8">
        <f t="shared" si="2"/>
        <v>108</v>
      </c>
      <c r="I73" s="4" t="s">
        <v>67</v>
      </c>
      <c r="J73" s="7"/>
      <c r="K73" s="7"/>
      <c r="L73" s="7"/>
    </row>
    <row r="74" spans="1:12" x14ac:dyDescent="0.3">
      <c r="A74" s="4" t="s">
        <v>73</v>
      </c>
      <c r="B74" s="4" t="s">
        <v>124</v>
      </c>
      <c r="C74" s="4">
        <v>46</v>
      </c>
      <c r="D74" s="4" t="s">
        <v>13</v>
      </c>
      <c r="E74" s="4" t="s">
        <v>28</v>
      </c>
      <c r="F74" s="4">
        <v>3</v>
      </c>
      <c r="G74" s="8">
        <f>VLOOKUP(D74, Products!A:D, 4, FALSE) * F74</f>
        <v>36</v>
      </c>
      <c r="H74" s="8">
        <f t="shared" si="2"/>
        <v>108</v>
      </c>
      <c r="I74" s="4" t="s">
        <v>67</v>
      </c>
      <c r="J74" s="7"/>
      <c r="K74" s="7"/>
      <c r="L74" s="7"/>
    </row>
    <row r="75" spans="1:12" x14ac:dyDescent="0.3">
      <c r="A75" s="4" t="s">
        <v>73</v>
      </c>
      <c r="B75" s="4" t="s">
        <v>125</v>
      </c>
      <c r="C75" s="4">
        <v>47</v>
      </c>
      <c r="D75" s="4" t="s">
        <v>15</v>
      </c>
      <c r="E75" s="4" t="s">
        <v>29</v>
      </c>
      <c r="F75" s="4">
        <v>3</v>
      </c>
      <c r="G75" s="8">
        <f>VLOOKUP(D75, Products!A:D, 4, FALSE) * F75</f>
        <v>51</v>
      </c>
      <c r="H75" s="8">
        <f t="shared" si="2"/>
        <v>153</v>
      </c>
      <c r="I75" s="4" t="s">
        <v>67</v>
      </c>
      <c r="J75" s="7"/>
      <c r="K75" s="7"/>
      <c r="L75" s="7"/>
    </row>
    <row r="76" spans="1:12" x14ac:dyDescent="0.3">
      <c r="A76" s="4" t="s">
        <v>73</v>
      </c>
      <c r="B76" s="4" t="s">
        <v>126</v>
      </c>
      <c r="C76" s="4">
        <v>48</v>
      </c>
      <c r="D76" s="4" t="s">
        <v>17</v>
      </c>
      <c r="E76" s="4" t="s">
        <v>31</v>
      </c>
      <c r="F76" s="4">
        <v>2</v>
      </c>
      <c r="G76" s="8">
        <f>VLOOKUP(D76, Products!A:D, 4, FALSE) * F76</f>
        <v>32</v>
      </c>
      <c r="H76" s="8">
        <f t="shared" si="2"/>
        <v>64</v>
      </c>
      <c r="I76" s="4" t="s">
        <v>67</v>
      </c>
      <c r="J76" s="7"/>
      <c r="K76" s="7"/>
      <c r="L76" s="7"/>
    </row>
    <row r="77" spans="1:12" x14ac:dyDescent="0.3">
      <c r="A77" s="4" t="s">
        <v>73</v>
      </c>
      <c r="B77" s="4" t="s">
        <v>127</v>
      </c>
      <c r="C77" s="4">
        <v>49</v>
      </c>
      <c r="D77" s="4" t="s">
        <v>14</v>
      </c>
      <c r="E77" s="4" t="s">
        <v>68</v>
      </c>
      <c r="F77" s="4">
        <v>2</v>
      </c>
      <c r="G77" s="8">
        <f>VLOOKUP(D77, Products!A:D, 4, FALSE) * F77</f>
        <v>37</v>
      </c>
      <c r="H77" s="8">
        <f t="shared" si="2"/>
        <v>74</v>
      </c>
      <c r="I77" s="4" t="s">
        <v>69</v>
      </c>
      <c r="J77" s="7"/>
      <c r="K77" s="7"/>
      <c r="L77" s="7"/>
    </row>
    <row r="78" spans="1:12" x14ac:dyDescent="0.3">
      <c r="A78" s="4" t="s">
        <v>73</v>
      </c>
      <c r="B78" s="4" t="s">
        <v>80</v>
      </c>
      <c r="C78" s="4">
        <v>50</v>
      </c>
      <c r="D78" s="4" t="s">
        <v>14</v>
      </c>
      <c r="E78" s="4" t="s">
        <v>68</v>
      </c>
      <c r="F78" s="4">
        <v>3</v>
      </c>
      <c r="G78" s="8">
        <f>VLOOKUP(D78, Products!A:D, 4, FALSE) * F78</f>
        <v>55.5</v>
      </c>
      <c r="H78" s="8">
        <f t="shared" si="2"/>
        <v>166.5</v>
      </c>
      <c r="I78" s="4" t="s">
        <v>69</v>
      </c>
      <c r="J78" s="7"/>
      <c r="K78" s="7"/>
      <c r="L78" s="7"/>
    </row>
    <row r="79" spans="1:12" x14ac:dyDescent="0.3">
      <c r="A79" s="4" t="s">
        <v>73</v>
      </c>
      <c r="B79" s="4" t="s">
        <v>128</v>
      </c>
      <c r="C79" s="4">
        <v>51</v>
      </c>
      <c r="D79" s="4" t="s">
        <v>15</v>
      </c>
      <c r="E79" s="4" t="s">
        <v>29</v>
      </c>
      <c r="F79" s="4">
        <v>1</v>
      </c>
      <c r="G79" s="8">
        <f>VLOOKUP(D79, Products!A:D, 4, FALSE) * F79</f>
        <v>17</v>
      </c>
      <c r="H79" s="8">
        <f t="shared" si="2"/>
        <v>17</v>
      </c>
      <c r="I79" s="4" t="s">
        <v>69</v>
      </c>
      <c r="J79" s="7"/>
      <c r="K79" s="7"/>
      <c r="L79" s="7"/>
    </row>
    <row r="80" spans="1:12" x14ac:dyDescent="0.3">
      <c r="A80" s="4" t="s">
        <v>73</v>
      </c>
      <c r="B80" s="4" t="s">
        <v>129</v>
      </c>
      <c r="C80" s="4">
        <v>52</v>
      </c>
      <c r="D80" s="4" t="s">
        <v>19</v>
      </c>
      <c r="E80" s="4" t="s">
        <v>70</v>
      </c>
      <c r="F80" s="4">
        <v>1</v>
      </c>
      <c r="G80" s="8">
        <f>VLOOKUP(D80, Products!A:D, 4, FALSE) * F80</f>
        <v>21</v>
      </c>
      <c r="H80" s="8">
        <f t="shared" si="2"/>
        <v>21</v>
      </c>
      <c r="I80" s="4" t="s">
        <v>67</v>
      </c>
      <c r="J80" s="7"/>
      <c r="K80" s="7"/>
      <c r="L80" s="7"/>
    </row>
    <row r="81" spans="1:12" x14ac:dyDescent="0.3">
      <c r="A81" s="4" t="s">
        <v>73</v>
      </c>
      <c r="B81" s="4" t="s">
        <v>130</v>
      </c>
      <c r="C81" s="4">
        <v>53</v>
      </c>
      <c r="D81" s="4" t="s">
        <v>19</v>
      </c>
      <c r="E81" s="4" t="s">
        <v>70</v>
      </c>
      <c r="F81" s="4">
        <v>1</v>
      </c>
      <c r="G81" s="8">
        <f>VLOOKUP(D81, Products!A:D, 4, FALSE) * F81</f>
        <v>21</v>
      </c>
      <c r="H81" s="8">
        <f t="shared" si="2"/>
        <v>21</v>
      </c>
      <c r="I81" s="4" t="s">
        <v>67</v>
      </c>
      <c r="J81" s="7"/>
      <c r="K81" s="7"/>
      <c r="L81" s="7"/>
    </row>
    <row r="82" spans="1:12" x14ac:dyDescent="0.3">
      <c r="A82" s="4" t="s">
        <v>73</v>
      </c>
      <c r="B82" s="4" t="s">
        <v>131</v>
      </c>
      <c r="C82" s="4">
        <v>54</v>
      </c>
      <c r="D82" s="4" t="s">
        <v>14</v>
      </c>
      <c r="E82" s="4" t="s">
        <v>68</v>
      </c>
      <c r="F82" s="4">
        <v>1</v>
      </c>
      <c r="G82" s="8">
        <f>VLOOKUP(D82, Products!A:D, 4, FALSE) * F82</f>
        <v>18.5</v>
      </c>
      <c r="H82" s="8">
        <f t="shared" si="2"/>
        <v>18.5</v>
      </c>
      <c r="I82" s="4" t="s">
        <v>67</v>
      </c>
      <c r="J82" s="7"/>
      <c r="K82" s="7"/>
      <c r="L82" s="7"/>
    </row>
    <row r="83" spans="1:12" x14ac:dyDescent="0.3">
      <c r="A83" s="4" t="s">
        <v>73</v>
      </c>
      <c r="B83" s="4" t="s">
        <v>132</v>
      </c>
      <c r="C83" s="4">
        <v>55</v>
      </c>
      <c r="D83" s="4" t="s">
        <v>18</v>
      </c>
      <c r="E83" s="4" t="s">
        <v>71</v>
      </c>
      <c r="F83" s="4">
        <v>1</v>
      </c>
      <c r="G83" s="8">
        <f>VLOOKUP(D83, Products!A:D, 4, FALSE) * F83</f>
        <v>12</v>
      </c>
      <c r="H83" s="8">
        <f t="shared" si="2"/>
        <v>12</v>
      </c>
      <c r="I83" s="4" t="s">
        <v>67</v>
      </c>
      <c r="J83" s="7"/>
      <c r="K83" s="7"/>
      <c r="L83" s="7"/>
    </row>
    <row r="84" spans="1:12" x14ac:dyDescent="0.3">
      <c r="A84" s="4" t="s">
        <v>73</v>
      </c>
      <c r="B84" s="4" t="s">
        <v>133</v>
      </c>
      <c r="C84" s="4">
        <v>56</v>
      </c>
      <c r="D84" s="4" t="s">
        <v>16</v>
      </c>
      <c r="E84" s="4" t="s">
        <v>30</v>
      </c>
      <c r="F84" s="4">
        <v>2</v>
      </c>
      <c r="G84" s="8">
        <f>VLOOKUP(D84, Products!A:D, 4, FALSE) * F84</f>
        <v>22</v>
      </c>
      <c r="H84" s="8">
        <f t="shared" si="2"/>
        <v>44</v>
      </c>
      <c r="I84" s="4" t="s">
        <v>69</v>
      </c>
      <c r="J84" s="7"/>
      <c r="K84" s="7"/>
      <c r="L84" s="7"/>
    </row>
    <row r="85" spans="1:12" x14ac:dyDescent="0.3">
      <c r="A85" s="4" t="s">
        <v>73</v>
      </c>
      <c r="B85" s="4" t="s">
        <v>134</v>
      </c>
      <c r="C85" s="4">
        <v>57</v>
      </c>
      <c r="D85" s="4" t="s">
        <v>15</v>
      </c>
      <c r="E85" s="4" t="s">
        <v>29</v>
      </c>
      <c r="F85" s="4">
        <v>1</v>
      </c>
      <c r="G85" s="8">
        <f>VLOOKUP(D85, Products!A:D, 4, FALSE) * F85</f>
        <v>17</v>
      </c>
      <c r="H85" s="8">
        <f t="shared" si="2"/>
        <v>17</v>
      </c>
      <c r="I85" s="4" t="s">
        <v>67</v>
      </c>
      <c r="J85" s="7"/>
      <c r="K85" s="7"/>
      <c r="L85" s="7"/>
    </row>
    <row r="86" spans="1:12" x14ac:dyDescent="0.3">
      <c r="A86" s="4" t="s">
        <v>73</v>
      </c>
      <c r="B86" s="4" t="s">
        <v>135</v>
      </c>
      <c r="C86" s="4">
        <v>58</v>
      </c>
      <c r="D86" s="4" t="s">
        <v>17</v>
      </c>
      <c r="E86" s="4" t="s">
        <v>31</v>
      </c>
      <c r="F86" s="4">
        <v>2</v>
      </c>
      <c r="G86" s="8">
        <f>VLOOKUP(D86, Products!A:D, 4, FALSE) * F86</f>
        <v>32</v>
      </c>
      <c r="H86" s="8">
        <f t="shared" si="2"/>
        <v>64</v>
      </c>
      <c r="I86" s="4" t="s">
        <v>67</v>
      </c>
      <c r="J86" s="7"/>
      <c r="K86" s="7"/>
      <c r="L86" s="7"/>
    </row>
    <row r="87" spans="1:12" x14ac:dyDescent="0.3">
      <c r="A87" s="4" t="s">
        <v>73</v>
      </c>
      <c r="B87" s="4" t="s">
        <v>136</v>
      </c>
      <c r="C87" s="4">
        <v>59</v>
      </c>
      <c r="D87" s="4" t="s">
        <v>19</v>
      </c>
      <c r="E87" s="4" t="s">
        <v>70</v>
      </c>
      <c r="F87" s="4">
        <v>2</v>
      </c>
      <c r="G87" s="8">
        <f>VLOOKUP(D87, Products!A:D, 4, FALSE) * F87</f>
        <v>42</v>
      </c>
      <c r="H87" s="8">
        <f t="shared" si="2"/>
        <v>84</v>
      </c>
      <c r="I87" s="4" t="s">
        <v>69</v>
      </c>
      <c r="J87" s="7"/>
      <c r="K87" s="7"/>
      <c r="L87" s="7"/>
    </row>
    <row r="88" spans="1:12" x14ac:dyDescent="0.3">
      <c r="A88" s="4" t="s">
        <v>73</v>
      </c>
      <c r="B88" s="4" t="s">
        <v>137</v>
      </c>
      <c r="C88" s="4">
        <v>60</v>
      </c>
      <c r="D88" s="4" t="s">
        <v>17</v>
      </c>
      <c r="E88" s="4" t="s">
        <v>31</v>
      </c>
      <c r="F88" s="4">
        <v>1</v>
      </c>
      <c r="G88" s="8">
        <f>VLOOKUP(D88, Products!A:D, 4, FALSE) * F88</f>
        <v>16</v>
      </c>
      <c r="H88" s="8">
        <f t="shared" si="2"/>
        <v>16</v>
      </c>
      <c r="I88" s="4" t="s">
        <v>69</v>
      </c>
      <c r="J88" s="7"/>
      <c r="K88" s="7"/>
      <c r="L88" s="7"/>
    </row>
    <row r="89" spans="1:12" x14ac:dyDescent="0.3">
      <c r="A89" s="4" t="s">
        <v>73</v>
      </c>
      <c r="B89" s="4" t="s">
        <v>138</v>
      </c>
      <c r="C89" s="4">
        <v>61</v>
      </c>
      <c r="D89" s="4" t="s">
        <v>15</v>
      </c>
      <c r="E89" s="4" t="s">
        <v>29</v>
      </c>
      <c r="F89" s="4">
        <v>1</v>
      </c>
      <c r="G89" s="8">
        <f>VLOOKUP(D89, Products!A:D, 4, FALSE) * F89</f>
        <v>17</v>
      </c>
      <c r="H89" s="8">
        <f t="shared" si="2"/>
        <v>17</v>
      </c>
      <c r="I89" s="4" t="s">
        <v>67</v>
      </c>
      <c r="J89" s="7"/>
      <c r="K89" s="7"/>
      <c r="L89" s="7"/>
    </row>
    <row r="90" spans="1:12" x14ac:dyDescent="0.3">
      <c r="A90" s="4" t="s">
        <v>73</v>
      </c>
      <c r="B90" s="4" t="s">
        <v>139</v>
      </c>
      <c r="C90" s="4">
        <v>62</v>
      </c>
      <c r="D90" s="4" t="s">
        <v>16</v>
      </c>
      <c r="E90" s="4" t="s">
        <v>30</v>
      </c>
      <c r="F90" s="4">
        <v>1</v>
      </c>
      <c r="G90" s="8">
        <f>VLOOKUP(D90, Products!A:D, 4, FALSE) * F90</f>
        <v>11</v>
      </c>
      <c r="H90" s="8">
        <f t="shared" si="2"/>
        <v>11</v>
      </c>
      <c r="I90" s="4" t="s">
        <v>67</v>
      </c>
      <c r="J90" s="7"/>
      <c r="K90" s="7"/>
      <c r="L90" s="7"/>
    </row>
    <row r="91" spans="1:12" x14ac:dyDescent="0.3">
      <c r="A91" s="4" t="s">
        <v>73</v>
      </c>
      <c r="B91" s="4" t="s">
        <v>140</v>
      </c>
      <c r="C91" s="4">
        <v>63</v>
      </c>
      <c r="D91" s="4" t="s">
        <v>16</v>
      </c>
      <c r="E91" s="4" t="s">
        <v>30</v>
      </c>
      <c r="F91" s="4">
        <v>1</v>
      </c>
      <c r="G91" s="8">
        <f>VLOOKUP(D91, Products!A:D, 4, FALSE) * F91</f>
        <v>11</v>
      </c>
      <c r="H91" s="8">
        <f t="shared" si="2"/>
        <v>11</v>
      </c>
      <c r="I91" s="4" t="s">
        <v>67</v>
      </c>
      <c r="J91" s="7"/>
      <c r="K91" s="7"/>
      <c r="L91" s="7"/>
    </row>
    <row r="92" spans="1:12" x14ac:dyDescent="0.3">
      <c r="A92" s="4" t="s">
        <v>73</v>
      </c>
      <c r="B92" s="4" t="s">
        <v>141</v>
      </c>
      <c r="C92" s="4">
        <v>64</v>
      </c>
      <c r="D92" s="4" t="s">
        <v>17</v>
      </c>
      <c r="E92" s="4" t="s">
        <v>31</v>
      </c>
      <c r="F92" s="4">
        <v>2</v>
      </c>
      <c r="G92" s="8">
        <f>VLOOKUP(D92, Products!A:D, 4, FALSE) * F92</f>
        <v>32</v>
      </c>
      <c r="H92" s="8">
        <f t="shared" si="2"/>
        <v>64</v>
      </c>
      <c r="I92" s="4" t="s">
        <v>67</v>
      </c>
      <c r="J92" s="7"/>
      <c r="K92" s="7"/>
      <c r="L92" s="7"/>
    </row>
    <row r="93" spans="1:12" x14ac:dyDescent="0.3">
      <c r="A93" s="4" t="s">
        <v>73</v>
      </c>
      <c r="B93" s="4" t="s">
        <v>142</v>
      </c>
      <c r="C93" s="4">
        <v>65</v>
      </c>
      <c r="D93" s="4" t="s">
        <v>19</v>
      </c>
      <c r="E93" s="4" t="s">
        <v>70</v>
      </c>
      <c r="F93" s="4">
        <v>2</v>
      </c>
      <c r="G93" s="8">
        <f>VLOOKUP(D93, Products!A:D, 4, FALSE) * F93</f>
        <v>42</v>
      </c>
      <c r="H93" s="8">
        <f t="shared" si="2"/>
        <v>84</v>
      </c>
      <c r="I93" s="4" t="s">
        <v>67</v>
      </c>
      <c r="J93" s="7"/>
      <c r="K93" s="7"/>
      <c r="L93" s="7"/>
    </row>
    <row r="94" spans="1:12" x14ac:dyDescent="0.3">
      <c r="A94" s="4" t="s">
        <v>73</v>
      </c>
      <c r="B94" s="4" t="s">
        <v>143</v>
      </c>
      <c r="C94" s="4">
        <v>66</v>
      </c>
      <c r="D94" s="4" t="s">
        <v>16</v>
      </c>
      <c r="E94" s="4" t="s">
        <v>30</v>
      </c>
      <c r="F94" s="4">
        <v>1</v>
      </c>
      <c r="G94" s="8">
        <f>VLOOKUP(D94, Products!A:D, 4, FALSE) * F94</f>
        <v>11</v>
      </c>
      <c r="H94" s="8">
        <f t="shared" si="2"/>
        <v>11</v>
      </c>
      <c r="I94" s="4" t="s">
        <v>69</v>
      </c>
      <c r="J94" s="7"/>
      <c r="K94" s="7"/>
      <c r="L94" s="7"/>
    </row>
    <row r="95" spans="1:12" x14ac:dyDescent="0.3">
      <c r="A95" s="4" t="s">
        <v>73</v>
      </c>
      <c r="B95" s="4" t="s">
        <v>144</v>
      </c>
      <c r="C95" s="4">
        <v>67</v>
      </c>
      <c r="D95" s="4" t="s">
        <v>15</v>
      </c>
      <c r="E95" s="4" t="s">
        <v>29</v>
      </c>
      <c r="F95" s="4">
        <v>1</v>
      </c>
      <c r="G95" s="8">
        <f>VLOOKUP(D95, Products!A:D, 4, FALSE) * F95</f>
        <v>17</v>
      </c>
      <c r="H95" s="8">
        <f t="shared" si="2"/>
        <v>17</v>
      </c>
      <c r="I95" s="4" t="s">
        <v>69</v>
      </c>
      <c r="J95" s="7"/>
      <c r="K95" s="7"/>
      <c r="L95" s="7"/>
    </row>
    <row r="96" spans="1:12" x14ac:dyDescent="0.3">
      <c r="A96" s="4" t="s">
        <v>73</v>
      </c>
      <c r="B96" s="4" t="s">
        <v>145</v>
      </c>
      <c r="C96" s="4">
        <v>68</v>
      </c>
      <c r="D96" s="4" t="s">
        <v>14</v>
      </c>
      <c r="E96" s="4" t="s">
        <v>68</v>
      </c>
      <c r="F96" s="4">
        <v>2</v>
      </c>
      <c r="G96" s="8">
        <f>VLOOKUP(D96, Products!A:D, 4, FALSE) * F96</f>
        <v>37</v>
      </c>
      <c r="H96" s="8">
        <f t="shared" ref="H96:H159" si="3">SUMPRODUCT(G96,F96)</f>
        <v>74</v>
      </c>
      <c r="I96" s="4" t="s">
        <v>69</v>
      </c>
      <c r="J96" s="7"/>
      <c r="K96" s="7"/>
      <c r="L96" s="7"/>
    </row>
    <row r="97" spans="1:12" x14ac:dyDescent="0.3">
      <c r="A97" s="4" t="s">
        <v>73</v>
      </c>
      <c r="B97" s="4" t="s">
        <v>146</v>
      </c>
      <c r="C97" s="4">
        <v>69</v>
      </c>
      <c r="D97" s="4" t="s">
        <v>17</v>
      </c>
      <c r="E97" s="4" t="s">
        <v>31</v>
      </c>
      <c r="F97" s="4">
        <v>2</v>
      </c>
      <c r="G97" s="8">
        <f>VLOOKUP(D97, Products!A:D, 4, FALSE) * F97</f>
        <v>32</v>
      </c>
      <c r="H97" s="8">
        <f t="shared" si="3"/>
        <v>64</v>
      </c>
      <c r="I97" s="4" t="s">
        <v>69</v>
      </c>
      <c r="J97" s="7"/>
      <c r="K97" s="7"/>
      <c r="L97" s="7"/>
    </row>
    <row r="98" spans="1:12" x14ac:dyDescent="0.3">
      <c r="A98" s="4" t="s">
        <v>73</v>
      </c>
      <c r="B98" s="4" t="s">
        <v>147</v>
      </c>
      <c r="C98" s="4">
        <v>70</v>
      </c>
      <c r="D98" s="4" t="s">
        <v>17</v>
      </c>
      <c r="E98" s="4" t="s">
        <v>31</v>
      </c>
      <c r="F98" s="4">
        <v>1</v>
      </c>
      <c r="G98" s="8">
        <f>VLOOKUP(D98, Products!A:D, 4, FALSE) * F98</f>
        <v>16</v>
      </c>
      <c r="H98" s="8">
        <f t="shared" si="3"/>
        <v>16</v>
      </c>
      <c r="I98" s="4" t="s">
        <v>69</v>
      </c>
      <c r="J98" s="7"/>
      <c r="K98" s="7"/>
      <c r="L98" s="7"/>
    </row>
    <row r="99" spans="1:12" x14ac:dyDescent="0.3">
      <c r="A99" s="4" t="s">
        <v>73</v>
      </c>
      <c r="B99" s="4" t="s">
        <v>148</v>
      </c>
      <c r="C99" s="4">
        <v>71</v>
      </c>
      <c r="D99" s="4" t="s">
        <v>17</v>
      </c>
      <c r="E99" s="4" t="s">
        <v>31</v>
      </c>
      <c r="F99" s="4">
        <v>2</v>
      </c>
      <c r="G99" s="8">
        <f>VLOOKUP(D99, Products!A:D, 4, FALSE) * F99</f>
        <v>32</v>
      </c>
      <c r="H99" s="8">
        <f t="shared" si="3"/>
        <v>64</v>
      </c>
      <c r="I99" s="4" t="s">
        <v>69</v>
      </c>
      <c r="J99" s="7"/>
      <c r="K99" s="7"/>
      <c r="L99" s="7"/>
    </row>
    <row r="100" spans="1:12" x14ac:dyDescent="0.3">
      <c r="A100" s="4" t="s">
        <v>73</v>
      </c>
      <c r="B100" s="4" t="s">
        <v>149</v>
      </c>
      <c r="C100" s="4">
        <v>72</v>
      </c>
      <c r="D100" s="4" t="s">
        <v>14</v>
      </c>
      <c r="E100" s="4" t="s">
        <v>68</v>
      </c>
      <c r="F100" s="4">
        <v>1</v>
      </c>
      <c r="G100" s="8">
        <f>VLOOKUP(D100, Products!A:D, 4, FALSE) * F100</f>
        <v>18.5</v>
      </c>
      <c r="H100" s="8">
        <f t="shared" si="3"/>
        <v>18.5</v>
      </c>
      <c r="I100" s="4" t="s">
        <v>69</v>
      </c>
      <c r="J100" s="7"/>
      <c r="K100" s="7"/>
      <c r="L100" s="7"/>
    </row>
    <row r="101" spans="1:12" x14ac:dyDescent="0.3">
      <c r="A101" s="4" t="s">
        <v>73</v>
      </c>
      <c r="B101" s="4" t="s">
        <v>150</v>
      </c>
      <c r="C101" s="4">
        <v>73</v>
      </c>
      <c r="D101" s="4" t="s">
        <v>13</v>
      </c>
      <c r="E101" s="4" t="s">
        <v>28</v>
      </c>
      <c r="F101" s="4">
        <v>1</v>
      </c>
      <c r="G101" s="8">
        <f>VLOOKUP(D101, Products!A:D, 4, FALSE) * F101</f>
        <v>12</v>
      </c>
      <c r="H101" s="8">
        <f t="shared" si="3"/>
        <v>12</v>
      </c>
      <c r="I101" s="4" t="s">
        <v>67</v>
      </c>
      <c r="J101" s="7"/>
      <c r="K101" s="7"/>
      <c r="L101" s="7"/>
    </row>
    <row r="102" spans="1:12" x14ac:dyDescent="0.3">
      <c r="A102" s="4" t="s">
        <v>73</v>
      </c>
      <c r="B102" s="4" t="s">
        <v>151</v>
      </c>
      <c r="C102" s="4">
        <v>74</v>
      </c>
      <c r="D102" s="4" t="s">
        <v>17</v>
      </c>
      <c r="E102" s="4" t="s">
        <v>31</v>
      </c>
      <c r="F102" s="4">
        <v>2</v>
      </c>
      <c r="G102" s="8">
        <f>VLOOKUP(D102, Products!A:D, 4, FALSE) * F102</f>
        <v>32</v>
      </c>
      <c r="H102" s="8">
        <f t="shared" si="3"/>
        <v>64</v>
      </c>
      <c r="I102" s="4" t="s">
        <v>67</v>
      </c>
      <c r="J102" s="7"/>
      <c r="K102" s="7"/>
      <c r="L102" s="7"/>
    </row>
    <row r="103" spans="1:12" x14ac:dyDescent="0.3">
      <c r="A103" s="4" t="s">
        <v>73</v>
      </c>
      <c r="B103" s="4" t="s">
        <v>152</v>
      </c>
      <c r="C103" s="4">
        <v>75</v>
      </c>
      <c r="D103" s="4" t="s">
        <v>17</v>
      </c>
      <c r="E103" s="4" t="s">
        <v>31</v>
      </c>
      <c r="F103" s="4">
        <v>2</v>
      </c>
      <c r="G103" s="8">
        <f>VLOOKUP(D103, Products!A:D, 4, FALSE) * F103</f>
        <v>32</v>
      </c>
      <c r="H103" s="8">
        <f t="shared" si="3"/>
        <v>64</v>
      </c>
      <c r="I103" s="4" t="s">
        <v>67</v>
      </c>
      <c r="J103" s="7"/>
      <c r="K103" s="7"/>
      <c r="L103" s="7"/>
    </row>
    <row r="104" spans="1:12" x14ac:dyDescent="0.3">
      <c r="A104" s="4" t="s">
        <v>73</v>
      </c>
      <c r="B104" s="4" t="s">
        <v>153</v>
      </c>
      <c r="C104" s="4">
        <v>76</v>
      </c>
      <c r="D104" s="4" t="s">
        <v>16</v>
      </c>
      <c r="E104" s="4" t="s">
        <v>30</v>
      </c>
      <c r="F104" s="4">
        <v>1</v>
      </c>
      <c r="G104" s="8">
        <f>VLOOKUP(D104, Products!A:D, 4, FALSE) * F104</f>
        <v>11</v>
      </c>
      <c r="H104" s="8">
        <f t="shared" si="3"/>
        <v>11</v>
      </c>
      <c r="I104" s="4" t="s">
        <v>67</v>
      </c>
      <c r="J104" s="7"/>
      <c r="K104" s="7"/>
      <c r="L104" s="7"/>
    </row>
    <row r="105" spans="1:12" x14ac:dyDescent="0.3">
      <c r="A105" s="4" t="s">
        <v>73</v>
      </c>
      <c r="B105" s="4" t="s">
        <v>154</v>
      </c>
      <c r="C105" s="4">
        <v>77</v>
      </c>
      <c r="D105" s="4" t="s">
        <v>17</v>
      </c>
      <c r="E105" s="4" t="s">
        <v>31</v>
      </c>
      <c r="F105" s="4">
        <v>2</v>
      </c>
      <c r="G105" s="8">
        <f>VLOOKUP(D105, Products!A:D, 4, FALSE) * F105</f>
        <v>32</v>
      </c>
      <c r="H105" s="8">
        <f t="shared" si="3"/>
        <v>64</v>
      </c>
      <c r="I105" s="4" t="s">
        <v>67</v>
      </c>
      <c r="J105" s="7"/>
      <c r="K105" s="7"/>
      <c r="L105" s="7"/>
    </row>
    <row r="106" spans="1:12" x14ac:dyDescent="0.3">
      <c r="A106" s="4" t="s">
        <v>73</v>
      </c>
      <c r="B106" s="4" t="s">
        <v>155</v>
      </c>
      <c r="C106" s="4">
        <v>78</v>
      </c>
      <c r="D106" s="4" t="s">
        <v>16</v>
      </c>
      <c r="E106" s="4" t="s">
        <v>30</v>
      </c>
      <c r="F106" s="4">
        <v>1</v>
      </c>
      <c r="G106" s="8">
        <f>VLOOKUP(D106, Products!A:D, 4, FALSE) * F106</f>
        <v>11</v>
      </c>
      <c r="H106" s="8">
        <f t="shared" si="3"/>
        <v>11</v>
      </c>
      <c r="I106" s="4" t="s">
        <v>67</v>
      </c>
      <c r="J106" s="7"/>
      <c r="K106" s="7"/>
      <c r="L106" s="7"/>
    </row>
    <row r="107" spans="1:12" x14ac:dyDescent="0.3">
      <c r="A107" s="4" t="s">
        <v>73</v>
      </c>
      <c r="B107" s="4" t="s">
        <v>156</v>
      </c>
      <c r="C107" s="4">
        <v>79</v>
      </c>
      <c r="D107" s="4" t="s">
        <v>16</v>
      </c>
      <c r="E107" s="4" t="s">
        <v>30</v>
      </c>
      <c r="F107" s="4">
        <v>2</v>
      </c>
      <c r="G107" s="8">
        <f>VLOOKUP(D107, Products!A:D, 4, FALSE) * F107</f>
        <v>22</v>
      </c>
      <c r="H107" s="8">
        <f t="shared" si="3"/>
        <v>44</v>
      </c>
      <c r="I107" s="4" t="s">
        <v>69</v>
      </c>
      <c r="J107" s="7"/>
      <c r="K107" s="7"/>
      <c r="L107" s="7"/>
    </row>
    <row r="108" spans="1:12" x14ac:dyDescent="0.3">
      <c r="A108" s="4" t="s">
        <v>73</v>
      </c>
      <c r="B108" s="4" t="s">
        <v>157</v>
      </c>
      <c r="C108" s="4">
        <v>80</v>
      </c>
      <c r="D108" s="4" t="s">
        <v>19</v>
      </c>
      <c r="E108" s="4" t="s">
        <v>70</v>
      </c>
      <c r="F108" s="4">
        <v>1</v>
      </c>
      <c r="G108" s="8">
        <f>VLOOKUP(D108, Products!A:D, 4, FALSE) * F108</f>
        <v>21</v>
      </c>
      <c r="H108" s="8">
        <f t="shared" si="3"/>
        <v>21</v>
      </c>
      <c r="I108" s="4" t="s">
        <v>67</v>
      </c>
      <c r="J108" s="7"/>
      <c r="K108" s="7"/>
      <c r="L108" s="7"/>
    </row>
    <row r="109" spans="1:12" x14ac:dyDescent="0.3">
      <c r="A109" s="4" t="s">
        <v>73</v>
      </c>
      <c r="B109" s="4" t="s">
        <v>158</v>
      </c>
      <c r="C109" s="4">
        <v>81</v>
      </c>
      <c r="D109" s="4" t="s">
        <v>19</v>
      </c>
      <c r="E109" s="4" t="s">
        <v>70</v>
      </c>
      <c r="F109" s="4">
        <v>2</v>
      </c>
      <c r="G109" s="8">
        <f>VLOOKUP(D109, Products!A:D, 4, FALSE) * F109</f>
        <v>42</v>
      </c>
      <c r="H109" s="8">
        <f t="shared" si="3"/>
        <v>84</v>
      </c>
      <c r="I109" s="4" t="s">
        <v>69</v>
      </c>
      <c r="J109" s="7"/>
      <c r="K109" s="7"/>
      <c r="L109" s="7"/>
    </row>
    <row r="110" spans="1:12" x14ac:dyDescent="0.3">
      <c r="A110" s="4" t="s">
        <v>73</v>
      </c>
      <c r="B110" s="4" t="s">
        <v>159</v>
      </c>
      <c r="C110" s="4">
        <v>82</v>
      </c>
      <c r="D110" s="4" t="s">
        <v>14</v>
      </c>
      <c r="E110" s="4" t="s">
        <v>68</v>
      </c>
      <c r="F110" s="4">
        <v>2</v>
      </c>
      <c r="G110" s="8">
        <f>VLOOKUP(D110, Products!A:D, 4, FALSE) * F110</f>
        <v>37</v>
      </c>
      <c r="H110" s="8">
        <f t="shared" si="3"/>
        <v>74</v>
      </c>
      <c r="I110" s="4" t="s">
        <v>67</v>
      </c>
      <c r="J110" s="7"/>
      <c r="K110" s="7"/>
      <c r="L110" s="7"/>
    </row>
    <row r="111" spans="1:12" x14ac:dyDescent="0.3">
      <c r="A111" s="4" t="s">
        <v>73</v>
      </c>
      <c r="B111" s="4" t="s">
        <v>160</v>
      </c>
      <c r="C111" s="4">
        <v>83</v>
      </c>
      <c r="D111" s="4" t="s">
        <v>14</v>
      </c>
      <c r="E111" s="4" t="s">
        <v>68</v>
      </c>
      <c r="F111" s="4">
        <v>2</v>
      </c>
      <c r="G111" s="8">
        <f>VLOOKUP(D111, Products!A:D, 4, FALSE) * F111</f>
        <v>37</v>
      </c>
      <c r="H111" s="8">
        <f t="shared" si="3"/>
        <v>74</v>
      </c>
      <c r="I111" s="4" t="s">
        <v>69</v>
      </c>
      <c r="J111" s="7"/>
      <c r="K111" s="7"/>
      <c r="L111" s="7"/>
    </row>
    <row r="112" spans="1:12" x14ac:dyDescent="0.3">
      <c r="A112" s="4" t="s">
        <v>73</v>
      </c>
      <c r="B112" s="4" t="s">
        <v>161</v>
      </c>
      <c r="C112" s="4">
        <v>84</v>
      </c>
      <c r="D112" s="4" t="s">
        <v>18</v>
      </c>
      <c r="E112" s="4" t="s">
        <v>71</v>
      </c>
      <c r="F112" s="4">
        <v>1</v>
      </c>
      <c r="G112" s="8">
        <f>VLOOKUP(D112, Products!A:D, 4, FALSE) * F112</f>
        <v>12</v>
      </c>
      <c r="H112" s="8">
        <f t="shared" si="3"/>
        <v>12</v>
      </c>
      <c r="I112" s="4" t="s">
        <v>69</v>
      </c>
      <c r="J112" s="7"/>
      <c r="K112" s="7"/>
      <c r="L112" s="7"/>
    </row>
    <row r="113" spans="1:12" x14ac:dyDescent="0.3">
      <c r="A113" s="4" t="s">
        <v>73</v>
      </c>
      <c r="B113" s="4" t="s">
        <v>162</v>
      </c>
      <c r="C113" s="4">
        <v>85</v>
      </c>
      <c r="D113" s="4" t="s">
        <v>14</v>
      </c>
      <c r="E113" s="4" t="s">
        <v>68</v>
      </c>
      <c r="F113" s="4">
        <v>2</v>
      </c>
      <c r="G113" s="8">
        <f>VLOOKUP(D113, Products!A:D, 4, FALSE) * F113</f>
        <v>37</v>
      </c>
      <c r="H113" s="8">
        <f t="shared" si="3"/>
        <v>74</v>
      </c>
      <c r="I113" s="4" t="s">
        <v>67</v>
      </c>
      <c r="J113" s="7"/>
      <c r="K113" s="7"/>
      <c r="L113" s="7"/>
    </row>
    <row r="114" spans="1:12" x14ac:dyDescent="0.3">
      <c r="A114" s="4" t="s">
        <v>73</v>
      </c>
      <c r="B114" s="4" t="s">
        <v>163</v>
      </c>
      <c r="C114" s="4">
        <v>86</v>
      </c>
      <c r="D114" s="4" t="s">
        <v>16</v>
      </c>
      <c r="E114" s="4" t="s">
        <v>30</v>
      </c>
      <c r="F114" s="4">
        <v>2</v>
      </c>
      <c r="G114" s="8">
        <f>VLOOKUP(D114, Products!A:D, 4, FALSE) * F114</f>
        <v>22</v>
      </c>
      <c r="H114" s="8">
        <f t="shared" si="3"/>
        <v>44</v>
      </c>
      <c r="I114" s="4" t="s">
        <v>67</v>
      </c>
      <c r="J114" s="7"/>
      <c r="K114" s="7"/>
      <c r="L114" s="7"/>
    </row>
    <row r="115" spans="1:12" x14ac:dyDescent="0.3">
      <c r="A115" s="4" t="s">
        <v>73</v>
      </c>
      <c r="B115" s="4" t="s">
        <v>164</v>
      </c>
      <c r="C115" s="4">
        <v>87</v>
      </c>
      <c r="D115" s="4" t="s">
        <v>18</v>
      </c>
      <c r="E115" s="4" t="s">
        <v>71</v>
      </c>
      <c r="F115" s="4">
        <v>2</v>
      </c>
      <c r="G115" s="8">
        <f>VLOOKUP(D115, Products!A:D, 4, FALSE) * F115</f>
        <v>24</v>
      </c>
      <c r="H115" s="8">
        <f t="shared" si="3"/>
        <v>48</v>
      </c>
      <c r="I115" s="4" t="s">
        <v>67</v>
      </c>
      <c r="J115" s="7"/>
      <c r="K115" s="7"/>
      <c r="L115" s="7"/>
    </row>
    <row r="116" spans="1:12" x14ac:dyDescent="0.3">
      <c r="A116" s="4" t="s">
        <v>73</v>
      </c>
      <c r="B116" s="4" t="s">
        <v>165</v>
      </c>
      <c r="C116" s="4">
        <v>88</v>
      </c>
      <c r="D116" s="4" t="s">
        <v>16</v>
      </c>
      <c r="E116" s="4" t="s">
        <v>30</v>
      </c>
      <c r="F116" s="4">
        <v>2</v>
      </c>
      <c r="G116" s="8">
        <f>VLOOKUP(D116, Products!A:D, 4, FALSE) * F116</f>
        <v>22</v>
      </c>
      <c r="H116" s="8">
        <f t="shared" si="3"/>
        <v>44</v>
      </c>
      <c r="I116" s="4" t="s">
        <v>67</v>
      </c>
      <c r="J116" s="7"/>
      <c r="K116" s="7"/>
      <c r="L116" s="7"/>
    </row>
    <row r="117" spans="1:12" x14ac:dyDescent="0.3">
      <c r="A117" s="4" t="s">
        <v>73</v>
      </c>
      <c r="B117" s="4" t="s">
        <v>166</v>
      </c>
      <c r="C117" s="4">
        <v>89</v>
      </c>
      <c r="D117" s="4" t="s">
        <v>18</v>
      </c>
      <c r="E117" s="4" t="s">
        <v>71</v>
      </c>
      <c r="F117" s="4">
        <v>2</v>
      </c>
      <c r="G117" s="8">
        <f>VLOOKUP(D117, Products!A:D, 4, FALSE) * F117</f>
        <v>24</v>
      </c>
      <c r="H117" s="8">
        <f t="shared" si="3"/>
        <v>48</v>
      </c>
      <c r="I117" s="4" t="s">
        <v>67</v>
      </c>
      <c r="J117" s="7"/>
      <c r="K117" s="7"/>
      <c r="L117" s="7"/>
    </row>
    <row r="118" spans="1:12" x14ac:dyDescent="0.3">
      <c r="A118" s="4" t="s">
        <v>73</v>
      </c>
      <c r="B118" s="4" t="s">
        <v>167</v>
      </c>
      <c r="C118" s="4">
        <v>90</v>
      </c>
      <c r="D118" s="4" t="s">
        <v>16</v>
      </c>
      <c r="E118" s="4" t="s">
        <v>30</v>
      </c>
      <c r="F118" s="4">
        <v>2</v>
      </c>
      <c r="G118" s="8">
        <f>VLOOKUP(D118, Products!A:D, 4, FALSE) * F118</f>
        <v>22</v>
      </c>
      <c r="H118" s="8">
        <f t="shared" si="3"/>
        <v>44</v>
      </c>
      <c r="I118" s="4" t="s">
        <v>69</v>
      </c>
      <c r="J118" s="7"/>
      <c r="K118" s="7"/>
      <c r="L118" s="7"/>
    </row>
    <row r="119" spans="1:12" x14ac:dyDescent="0.3">
      <c r="A119" s="4" t="s">
        <v>73</v>
      </c>
      <c r="B119" s="4" t="s">
        <v>168</v>
      </c>
      <c r="C119" s="4">
        <v>91</v>
      </c>
      <c r="D119" s="4" t="s">
        <v>14</v>
      </c>
      <c r="E119" s="4" t="s">
        <v>68</v>
      </c>
      <c r="F119" s="4">
        <v>2</v>
      </c>
      <c r="G119" s="8">
        <f>VLOOKUP(D119, Products!A:D, 4, FALSE) * F119</f>
        <v>37</v>
      </c>
      <c r="H119" s="8">
        <f t="shared" si="3"/>
        <v>74</v>
      </c>
      <c r="I119" s="4" t="s">
        <v>69</v>
      </c>
      <c r="J119" s="7"/>
      <c r="K119" s="7"/>
      <c r="L119" s="7"/>
    </row>
    <row r="120" spans="1:12" x14ac:dyDescent="0.3">
      <c r="A120" s="4" t="s">
        <v>73</v>
      </c>
      <c r="B120" s="4" t="s">
        <v>169</v>
      </c>
      <c r="C120" s="4">
        <v>92</v>
      </c>
      <c r="D120" s="4" t="s">
        <v>15</v>
      </c>
      <c r="E120" s="4" t="s">
        <v>29</v>
      </c>
      <c r="F120" s="4">
        <v>1</v>
      </c>
      <c r="G120" s="8">
        <f>VLOOKUP(D120, Products!A:D, 4, FALSE) * F120</f>
        <v>17</v>
      </c>
      <c r="H120" s="8">
        <f t="shared" si="3"/>
        <v>17</v>
      </c>
      <c r="I120" s="4" t="s">
        <v>67</v>
      </c>
      <c r="J120" s="7"/>
      <c r="K120" s="7"/>
      <c r="L120" s="7"/>
    </row>
    <row r="121" spans="1:12" x14ac:dyDescent="0.3">
      <c r="A121" s="4" t="s">
        <v>73</v>
      </c>
      <c r="B121" s="4" t="s">
        <v>170</v>
      </c>
      <c r="C121" s="4">
        <v>93</v>
      </c>
      <c r="D121" s="4" t="s">
        <v>15</v>
      </c>
      <c r="E121" s="4" t="s">
        <v>29</v>
      </c>
      <c r="F121" s="4">
        <v>1</v>
      </c>
      <c r="G121" s="8">
        <f>VLOOKUP(D121, Products!A:D, 4, FALSE) * F121</f>
        <v>17</v>
      </c>
      <c r="H121" s="8">
        <f t="shared" si="3"/>
        <v>17</v>
      </c>
      <c r="I121" s="4" t="s">
        <v>69</v>
      </c>
      <c r="J121" s="7"/>
      <c r="K121" s="7"/>
      <c r="L121" s="7"/>
    </row>
    <row r="122" spans="1:12" x14ac:dyDescent="0.3">
      <c r="A122" s="4" t="s">
        <v>73</v>
      </c>
      <c r="B122" s="4" t="s">
        <v>171</v>
      </c>
      <c r="C122" s="4">
        <v>94</v>
      </c>
      <c r="D122" s="4" t="s">
        <v>19</v>
      </c>
      <c r="E122" s="4" t="s">
        <v>70</v>
      </c>
      <c r="F122" s="4">
        <v>1</v>
      </c>
      <c r="G122" s="8">
        <f>VLOOKUP(D122, Products!A:D, 4, FALSE) * F122</f>
        <v>21</v>
      </c>
      <c r="H122" s="8">
        <f t="shared" si="3"/>
        <v>21</v>
      </c>
      <c r="I122" s="4" t="s">
        <v>67</v>
      </c>
      <c r="J122" s="7"/>
      <c r="K122" s="7"/>
      <c r="L122" s="7"/>
    </row>
    <row r="123" spans="1:12" x14ac:dyDescent="0.3">
      <c r="A123" s="4" t="s">
        <v>73</v>
      </c>
      <c r="B123" s="4" t="s">
        <v>172</v>
      </c>
      <c r="C123" s="4">
        <v>95</v>
      </c>
      <c r="D123" s="4" t="s">
        <v>16</v>
      </c>
      <c r="E123" s="4" t="s">
        <v>30</v>
      </c>
      <c r="F123" s="4">
        <v>1</v>
      </c>
      <c r="G123" s="8">
        <f>VLOOKUP(D123, Products!A:D, 4, FALSE) * F123</f>
        <v>11</v>
      </c>
      <c r="H123" s="8">
        <f t="shared" si="3"/>
        <v>11</v>
      </c>
      <c r="I123" s="4" t="s">
        <v>67</v>
      </c>
      <c r="J123" s="7"/>
      <c r="K123" s="7"/>
      <c r="L123" s="7"/>
    </row>
    <row r="124" spans="1:12" x14ac:dyDescent="0.3">
      <c r="A124" s="4" t="s">
        <v>73</v>
      </c>
      <c r="B124" s="4" t="s">
        <v>173</v>
      </c>
      <c r="C124" s="4">
        <v>96</v>
      </c>
      <c r="D124" s="4" t="s">
        <v>17</v>
      </c>
      <c r="E124" s="4" t="s">
        <v>31</v>
      </c>
      <c r="F124" s="4">
        <v>1</v>
      </c>
      <c r="G124" s="8">
        <f>VLOOKUP(D124, Products!A:D, 4, FALSE) * F124</f>
        <v>16</v>
      </c>
      <c r="H124" s="8">
        <f t="shared" si="3"/>
        <v>16</v>
      </c>
      <c r="I124" s="4" t="s">
        <v>67</v>
      </c>
      <c r="J124" s="7"/>
      <c r="K124" s="7"/>
      <c r="L124" s="7"/>
    </row>
    <row r="125" spans="1:12" x14ac:dyDescent="0.3">
      <c r="A125" s="4" t="s">
        <v>73</v>
      </c>
      <c r="B125" s="4" t="s">
        <v>174</v>
      </c>
      <c r="C125" s="4">
        <v>97</v>
      </c>
      <c r="D125" s="4" t="s">
        <v>14</v>
      </c>
      <c r="E125" s="4" t="s">
        <v>68</v>
      </c>
      <c r="F125" s="4">
        <v>2</v>
      </c>
      <c r="G125" s="8">
        <f>VLOOKUP(D125, Products!A:D, 4, FALSE) * F125</f>
        <v>37</v>
      </c>
      <c r="H125" s="8">
        <f t="shared" si="3"/>
        <v>74</v>
      </c>
      <c r="I125" s="4" t="s">
        <v>69</v>
      </c>
      <c r="J125" s="7"/>
      <c r="K125" s="7"/>
      <c r="L125" s="7"/>
    </row>
    <row r="126" spans="1:12" x14ac:dyDescent="0.3">
      <c r="A126" s="4" t="s">
        <v>73</v>
      </c>
      <c r="B126" s="4" t="s">
        <v>175</v>
      </c>
      <c r="C126" s="4">
        <v>98</v>
      </c>
      <c r="D126" s="4" t="s">
        <v>15</v>
      </c>
      <c r="E126" s="4" t="s">
        <v>29</v>
      </c>
      <c r="F126" s="4">
        <v>2</v>
      </c>
      <c r="G126" s="8">
        <f>VLOOKUP(D126, Products!A:D, 4, FALSE) * F126</f>
        <v>34</v>
      </c>
      <c r="H126" s="8">
        <f t="shared" si="3"/>
        <v>68</v>
      </c>
      <c r="I126" s="4" t="s">
        <v>67</v>
      </c>
      <c r="J126" s="7"/>
      <c r="K126" s="7"/>
      <c r="L126" s="7"/>
    </row>
    <row r="127" spans="1:12" x14ac:dyDescent="0.3">
      <c r="A127" s="4" t="s">
        <v>73</v>
      </c>
      <c r="B127" s="4" t="s">
        <v>176</v>
      </c>
      <c r="C127" s="4">
        <v>99</v>
      </c>
      <c r="D127" s="4" t="s">
        <v>14</v>
      </c>
      <c r="E127" s="4" t="s">
        <v>68</v>
      </c>
      <c r="F127" s="4">
        <v>1</v>
      </c>
      <c r="G127" s="8">
        <f>VLOOKUP(D127, Products!A:D, 4, FALSE) * F127</f>
        <v>18.5</v>
      </c>
      <c r="H127" s="8">
        <f t="shared" si="3"/>
        <v>18.5</v>
      </c>
      <c r="I127" s="4" t="s">
        <v>69</v>
      </c>
      <c r="J127" s="7"/>
      <c r="K127" s="7"/>
      <c r="L127" s="7"/>
    </row>
    <row r="128" spans="1:12" x14ac:dyDescent="0.3">
      <c r="A128" s="4" t="s">
        <v>73</v>
      </c>
      <c r="B128" s="4" t="s">
        <v>177</v>
      </c>
      <c r="C128" s="4">
        <v>100</v>
      </c>
      <c r="D128" s="4" t="s">
        <v>16</v>
      </c>
      <c r="E128" s="4" t="s">
        <v>30</v>
      </c>
      <c r="F128" s="4">
        <v>2</v>
      </c>
      <c r="G128" s="8">
        <f>VLOOKUP(D128, Products!A:D, 4, FALSE) * F128</f>
        <v>22</v>
      </c>
      <c r="H128" s="8">
        <f t="shared" si="3"/>
        <v>44</v>
      </c>
      <c r="I128" s="4" t="s">
        <v>69</v>
      </c>
      <c r="J128" s="7"/>
      <c r="K128" s="7"/>
      <c r="L128" s="7"/>
    </row>
    <row r="129" spans="1:12" x14ac:dyDescent="0.3">
      <c r="A129" s="4" t="s">
        <v>73</v>
      </c>
      <c r="B129" s="4" t="s">
        <v>178</v>
      </c>
      <c r="C129" s="4">
        <v>101</v>
      </c>
      <c r="D129" s="4" t="s">
        <v>15</v>
      </c>
      <c r="E129" s="4" t="s">
        <v>29</v>
      </c>
      <c r="F129" s="4">
        <v>2</v>
      </c>
      <c r="G129" s="8">
        <f>VLOOKUP(D129, Products!A:D, 4, FALSE) * F129</f>
        <v>34</v>
      </c>
      <c r="H129" s="8">
        <f t="shared" si="3"/>
        <v>68</v>
      </c>
      <c r="I129" s="4" t="s">
        <v>67</v>
      </c>
      <c r="J129" s="7"/>
      <c r="K129" s="7"/>
      <c r="L129" s="7"/>
    </row>
    <row r="130" spans="1:12" x14ac:dyDescent="0.3">
      <c r="A130" s="4" t="s">
        <v>73</v>
      </c>
      <c r="B130" s="4" t="s">
        <v>179</v>
      </c>
      <c r="C130" s="4">
        <v>102</v>
      </c>
      <c r="D130" s="4" t="s">
        <v>19</v>
      </c>
      <c r="E130" s="4" t="s">
        <v>70</v>
      </c>
      <c r="F130" s="4">
        <v>2</v>
      </c>
      <c r="G130" s="8">
        <f>VLOOKUP(D130, Products!A:D, 4, FALSE) * F130</f>
        <v>42</v>
      </c>
      <c r="H130" s="8">
        <f t="shared" si="3"/>
        <v>84</v>
      </c>
      <c r="I130" s="4" t="s">
        <v>67</v>
      </c>
      <c r="J130" s="7"/>
      <c r="K130" s="7"/>
      <c r="L130" s="7"/>
    </row>
    <row r="131" spans="1:12" x14ac:dyDescent="0.3">
      <c r="A131" s="4" t="s">
        <v>73</v>
      </c>
      <c r="B131" s="4" t="s">
        <v>180</v>
      </c>
      <c r="C131" s="4">
        <v>103</v>
      </c>
      <c r="D131" s="4" t="s">
        <v>14</v>
      </c>
      <c r="E131" s="4" t="s">
        <v>68</v>
      </c>
      <c r="F131" s="4">
        <v>1</v>
      </c>
      <c r="G131" s="8">
        <f>VLOOKUP(D131, Products!A:D, 4, FALSE) * F131</f>
        <v>18.5</v>
      </c>
      <c r="H131" s="8">
        <f t="shared" si="3"/>
        <v>18.5</v>
      </c>
      <c r="I131" s="4" t="s">
        <v>67</v>
      </c>
      <c r="J131" s="7"/>
      <c r="K131" s="7"/>
      <c r="L131" s="7"/>
    </row>
    <row r="132" spans="1:12" x14ac:dyDescent="0.3">
      <c r="A132" s="4" t="s">
        <v>73</v>
      </c>
      <c r="B132" s="4" t="s">
        <v>181</v>
      </c>
      <c r="C132" s="4">
        <v>104</v>
      </c>
      <c r="D132" s="4" t="s">
        <v>14</v>
      </c>
      <c r="E132" s="4" t="s">
        <v>68</v>
      </c>
      <c r="F132" s="4">
        <v>1</v>
      </c>
      <c r="G132" s="8">
        <f>VLOOKUP(D132, Products!A:D, 4, FALSE) * F132</f>
        <v>18.5</v>
      </c>
      <c r="H132" s="8">
        <f t="shared" si="3"/>
        <v>18.5</v>
      </c>
      <c r="I132" s="4" t="s">
        <v>69</v>
      </c>
      <c r="J132" s="7"/>
      <c r="K132" s="7"/>
      <c r="L132" s="7"/>
    </row>
    <row r="133" spans="1:12" x14ac:dyDescent="0.3">
      <c r="A133" s="4" t="s">
        <v>73</v>
      </c>
      <c r="B133" s="4" t="s">
        <v>182</v>
      </c>
      <c r="C133" s="4">
        <v>105</v>
      </c>
      <c r="D133" s="4" t="s">
        <v>17</v>
      </c>
      <c r="E133" s="4" t="s">
        <v>31</v>
      </c>
      <c r="F133" s="4">
        <v>2</v>
      </c>
      <c r="G133" s="8">
        <f>VLOOKUP(D133, Products!A:D, 4, FALSE) * F133</f>
        <v>32</v>
      </c>
      <c r="H133" s="8">
        <f t="shared" si="3"/>
        <v>64</v>
      </c>
      <c r="I133" s="4" t="s">
        <v>69</v>
      </c>
      <c r="J133" s="7"/>
      <c r="K133" s="7"/>
      <c r="L133" s="7"/>
    </row>
    <row r="134" spans="1:12" x14ac:dyDescent="0.3">
      <c r="A134" s="4" t="s">
        <v>73</v>
      </c>
      <c r="B134" s="4" t="s">
        <v>183</v>
      </c>
      <c r="C134" s="4">
        <v>106</v>
      </c>
      <c r="D134" s="4" t="s">
        <v>13</v>
      </c>
      <c r="E134" s="4" t="s">
        <v>28</v>
      </c>
      <c r="F134" s="4">
        <v>2</v>
      </c>
      <c r="G134" s="8">
        <f>VLOOKUP(D134, Products!A:D, 4, FALSE) * F134</f>
        <v>24</v>
      </c>
      <c r="H134" s="8">
        <f t="shared" si="3"/>
        <v>48</v>
      </c>
      <c r="I134" s="4" t="s">
        <v>67</v>
      </c>
      <c r="J134" s="7"/>
      <c r="K134" s="7"/>
      <c r="L134" s="7"/>
    </row>
    <row r="135" spans="1:12" x14ac:dyDescent="0.3">
      <c r="A135" s="4" t="s">
        <v>73</v>
      </c>
      <c r="B135" s="4" t="s">
        <v>184</v>
      </c>
      <c r="C135" s="4">
        <v>107</v>
      </c>
      <c r="D135" s="4" t="s">
        <v>18</v>
      </c>
      <c r="E135" s="4" t="s">
        <v>71</v>
      </c>
      <c r="F135" s="4">
        <v>2</v>
      </c>
      <c r="G135" s="8">
        <f>VLOOKUP(D135, Products!A:D, 4, FALSE) * F135</f>
        <v>24</v>
      </c>
      <c r="H135" s="8">
        <f t="shared" si="3"/>
        <v>48</v>
      </c>
      <c r="I135" s="4" t="s">
        <v>69</v>
      </c>
      <c r="J135" s="7"/>
      <c r="K135" s="7"/>
      <c r="L135" s="7"/>
    </row>
    <row r="136" spans="1:12" x14ac:dyDescent="0.3">
      <c r="A136" s="4" t="s">
        <v>73</v>
      </c>
      <c r="B136" s="4" t="s">
        <v>185</v>
      </c>
      <c r="C136" s="4">
        <v>108</v>
      </c>
      <c r="D136" s="4" t="s">
        <v>18</v>
      </c>
      <c r="E136" s="4" t="s">
        <v>71</v>
      </c>
      <c r="F136" s="4">
        <v>2</v>
      </c>
      <c r="G136" s="8">
        <f>VLOOKUP(D136, Products!A:D, 4, FALSE) * F136</f>
        <v>24</v>
      </c>
      <c r="H136" s="8">
        <f t="shared" si="3"/>
        <v>48</v>
      </c>
      <c r="I136" s="4" t="s">
        <v>69</v>
      </c>
      <c r="J136" s="7"/>
      <c r="K136" s="7"/>
      <c r="L136" s="7"/>
    </row>
    <row r="137" spans="1:12" x14ac:dyDescent="0.3">
      <c r="A137" s="4" t="s">
        <v>73</v>
      </c>
      <c r="B137" s="4" t="s">
        <v>186</v>
      </c>
      <c r="C137" s="4">
        <v>109</v>
      </c>
      <c r="D137" s="4" t="s">
        <v>18</v>
      </c>
      <c r="E137" s="4" t="s">
        <v>71</v>
      </c>
      <c r="F137" s="4">
        <v>2</v>
      </c>
      <c r="G137" s="8">
        <f>VLOOKUP(D137, Products!A:D, 4, FALSE) * F137</f>
        <v>24</v>
      </c>
      <c r="H137" s="8">
        <f t="shared" si="3"/>
        <v>48</v>
      </c>
      <c r="I137" s="4" t="s">
        <v>67</v>
      </c>
      <c r="J137" s="7"/>
      <c r="K137" s="7"/>
      <c r="L137" s="7"/>
    </row>
    <row r="138" spans="1:12" x14ac:dyDescent="0.3">
      <c r="A138" s="4" t="s">
        <v>73</v>
      </c>
      <c r="B138" s="4" t="s">
        <v>187</v>
      </c>
      <c r="C138" s="4">
        <v>110</v>
      </c>
      <c r="D138" s="4" t="s">
        <v>16</v>
      </c>
      <c r="E138" s="4" t="s">
        <v>30</v>
      </c>
      <c r="F138" s="4">
        <v>1</v>
      </c>
      <c r="G138" s="8">
        <f>VLOOKUP(D138, Products!A:D, 4, FALSE) * F138</f>
        <v>11</v>
      </c>
      <c r="H138" s="8">
        <f t="shared" si="3"/>
        <v>11</v>
      </c>
      <c r="I138" s="4" t="s">
        <v>67</v>
      </c>
      <c r="J138" s="7"/>
      <c r="K138" s="7"/>
      <c r="L138" s="7"/>
    </row>
    <row r="139" spans="1:12" x14ac:dyDescent="0.3">
      <c r="A139" s="4" t="s">
        <v>73</v>
      </c>
      <c r="B139" s="4" t="s">
        <v>188</v>
      </c>
      <c r="C139" s="4">
        <v>111</v>
      </c>
      <c r="D139" s="4" t="s">
        <v>18</v>
      </c>
      <c r="E139" s="4" t="s">
        <v>71</v>
      </c>
      <c r="F139" s="4">
        <v>1</v>
      </c>
      <c r="G139" s="8">
        <f>VLOOKUP(D139, Products!A:D, 4, FALSE) * F139</f>
        <v>12</v>
      </c>
      <c r="H139" s="8">
        <f t="shared" si="3"/>
        <v>12</v>
      </c>
      <c r="I139" s="4" t="s">
        <v>69</v>
      </c>
      <c r="J139" s="7"/>
      <c r="K139" s="7"/>
      <c r="L139" s="7"/>
    </row>
    <row r="140" spans="1:12" x14ac:dyDescent="0.3">
      <c r="A140" s="4" t="s">
        <v>73</v>
      </c>
      <c r="B140" s="4" t="s">
        <v>189</v>
      </c>
      <c r="C140" s="4">
        <v>112</v>
      </c>
      <c r="D140" s="4" t="s">
        <v>19</v>
      </c>
      <c r="E140" s="4" t="s">
        <v>70</v>
      </c>
      <c r="F140" s="4">
        <v>1</v>
      </c>
      <c r="G140" s="8">
        <f>VLOOKUP(D140, Products!A:D, 4, FALSE) * F140</f>
        <v>21</v>
      </c>
      <c r="H140" s="8">
        <f t="shared" si="3"/>
        <v>21</v>
      </c>
      <c r="I140" s="4" t="s">
        <v>67</v>
      </c>
      <c r="J140" s="7"/>
      <c r="K140" s="7"/>
      <c r="L140" s="7"/>
    </row>
    <row r="141" spans="1:12" x14ac:dyDescent="0.3">
      <c r="A141" s="4" t="s">
        <v>73</v>
      </c>
      <c r="B141" s="4" t="s">
        <v>190</v>
      </c>
      <c r="C141" s="4">
        <v>113</v>
      </c>
      <c r="D141" s="4" t="s">
        <v>19</v>
      </c>
      <c r="E141" s="4" t="s">
        <v>70</v>
      </c>
      <c r="F141" s="4">
        <v>1</v>
      </c>
      <c r="G141" s="8">
        <f>VLOOKUP(D141, Products!A:D, 4, FALSE) * F141</f>
        <v>21</v>
      </c>
      <c r="H141" s="8">
        <f t="shared" si="3"/>
        <v>21</v>
      </c>
      <c r="I141" s="4" t="s">
        <v>67</v>
      </c>
      <c r="J141" s="7"/>
      <c r="K141" s="7"/>
      <c r="L141" s="7"/>
    </row>
    <row r="142" spans="1:12" x14ac:dyDescent="0.3">
      <c r="A142" s="4" t="s">
        <v>73</v>
      </c>
      <c r="B142" s="4" t="s">
        <v>191</v>
      </c>
      <c r="C142" s="4">
        <v>114</v>
      </c>
      <c r="D142" s="4" t="s">
        <v>14</v>
      </c>
      <c r="E142" s="4" t="s">
        <v>68</v>
      </c>
      <c r="F142" s="4">
        <v>1</v>
      </c>
      <c r="G142" s="8">
        <f>VLOOKUP(D142, Products!A:D, 4, FALSE) * F142</f>
        <v>18.5</v>
      </c>
      <c r="H142" s="8">
        <f t="shared" si="3"/>
        <v>18.5</v>
      </c>
      <c r="I142" s="4" t="s">
        <v>69</v>
      </c>
      <c r="J142" s="7"/>
      <c r="K142" s="7"/>
      <c r="L142" s="7"/>
    </row>
    <row r="143" spans="1:12" x14ac:dyDescent="0.3">
      <c r="A143" s="4" t="s">
        <v>73</v>
      </c>
      <c r="B143" s="4" t="s">
        <v>192</v>
      </c>
      <c r="C143" s="4">
        <v>115</v>
      </c>
      <c r="D143" s="4" t="s">
        <v>19</v>
      </c>
      <c r="E143" s="4" t="s">
        <v>70</v>
      </c>
      <c r="F143" s="4">
        <v>1</v>
      </c>
      <c r="G143" s="8">
        <f>VLOOKUP(D143, Products!A:D, 4, FALSE) * F143</f>
        <v>21</v>
      </c>
      <c r="H143" s="8">
        <f t="shared" si="3"/>
        <v>21</v>
      </c>
      <c r="I143" s="4" t="s">
        <v>67</v>
      </c>
      <c r="J143" s="7"/>
      <c r="K143" s="7"/>
      <c r="L143" s="7"/>
    </row>
    <row r="144" spans="1:12" x14ac:dyDescent="0.3">
      <c r="A144" s="4" t="s">
        <v>73</v>
      </c>
      <c r="B144" s="4" t="s">
        <v>193</v>
      </c>
      <c r="C144" s="4">
        <v>116</v>
      </c>
      <c r="D144" s="4" t="s">
        <v>18</v>
      </c>
      <c r="E144" s="4" t="s">
        <v>71</v>
      </c>
      <c r="F144" s="4">
        <v>1</v>
      </c>
      <c r="G144" s="8">
        <f>VLOOKUP(D144, Products!A:D, 4, FALSE) * F144</f>
        <v>12</v>
      </c>
      <c r="H144" s="8">
        <f t="shared" si="3"/>
        <v>12</v>
      </c>
      <c r="I144" s="4" t="s">
        <v>69</v>
      </c>
      <c r="J144" s="7"/>
      <c r="K144" s="7"/>
      <c r="L144" s="7"/>
    </row>
    <row r="145" spans="1:12" x14ac:dyDescent="0.3">
      <c r="A145" s="4" t="s">
        <v>73</v>
      </c>
      <c r="B145" s="4" t="s">
        <v>194</v>
      </c>
      <c r="C145" s="4">
        <v>117</v>
      </c>
      <c r="D145" s="4" t="s">
        <v>18</v>
      </c>
      <c r="E145" s="4" t="s">
        <v>71</v>
      </c>
      <c r="F145" s="4">
        <v>1</v>
      </c>
      <c r="G145" s="8">
        <f>VLOOKUP(D145, Products!A:D, 4, FALSE) * F145</f>
        <v>12</v>
      </c>
      <c r="H145" s="8">
        <f t="shared" si="3"/>
        <v>12</v>
      </c>
      <c r="I145" s="4" t="s">
        <v>69</v>
      </c>
      <c r="J145" s="7"/>
      <c r="K145" s="7"/>
      <c r="L145" s="7"/>
    </row>
    <row r="146" spans="1:12" x14ac:dyDescent="0.3">
      <c r="A146" s="4" t="s">
        <v>73</v>
      </c>
      <c r="B146" s="4" t="s">
        <v>195</v>
      </c>
      <c r="C146" s="4">
        <v>118</v>
      </c>
      <c r="D146" s="4" t="s">
        <v>15</v>
      </c>
      <c r="E146" s="4" t="s">
        <v>29</v>
      </c>
      <c r="F146" s="4">
        <v>1</v>
      </c>
      <c r="G146" s="8">
        <f>VLOOKUP(D146, Products!A:D, 4, FALSE) * F146</f>
        <v>17</v>
      </c>
      <c r="H146" s="8">
        <f t="shared" si="3"/>
        <v>17</v>
      </c>
      <c r="I146" s="4" t="s">
        <v>67</v>
      </c>
      <c r="J146" s="7"/>
      <c r="K146" s="7"/>
      <c r="L146" s="7"/>
    </row>
    <row r="147" spans="1:12" x14ac:dyDescent="0.3">
      <c r="A147" s="4" t="s">
        <v>73</v>
      </c>
      <c r="B147" s="4" t="s">
        <v>196</v>
      </c>
      <c r="C147" s="4">
        <v>119</v>
      </c>
      <c r="D147" s="4" t="s">
        <v>15</v>
      </c>
      <c r="E147" s="4" t="s">
        <v>29</v>
      </c>
      <c r="F147" s="4">
        <v>1</v>
      </c>
      <c r="G147" s="8">
        <f>VLOOKUP(D147, Products!A:D, 4, FALSE) * F147</f>
        <v>17</v>
      </c>
      <c r="H147" s="8">
        <f t="shared" si="3"/>
        <v>17</v>
      </c>
      <c r="I147" s="4" t="s">
        <v>69</v>
      </c>
      <c r="J147" s="7"/>
      <c r="K147" s="7"/>
      <c r="L147" s="7"/>
    </row>
    <row r="148" spans="1:12" x14ac:dyDescent="0.3">
      <c r="A148" s="4" t="s">
        <v>73</v>
      </c>
      <c r="B148" s="4" t="s">
        <v>197</v>
      </c>
      <c r="C148" s="4">
        <v>120</v>
      </c>
      <c r="D148" s="4" t="s">
        <v>14</v>
      </c>
      <c r="E148" s="4" t="s">
        <v>68</v>
      </c>
      <c r="F148" s="4">
        <v>1</v>
      </c>
      <c r="G148" s="8">
        <f>VLOOKUP(D148, Products!A:D, 4, FALSE) * F148</f>
        <v>18.5</v>
      </c>
      <c r="H148" s="8">
        <f t="shared" si="3"/>
        <v>18.5</v>
      </c>
      <c r="I148" s="4" t="s">
        <v>67</v>
      </c>
      <c r="J148" s="7"/>
      <c r="K148" s="7"/>
      <c r="L148" s="7"/>
    </row>
    <row r="149" spans="1:12" x14ac:dyDescent="0.3">
      <c r="A149" s="4" t="s">
        <v>73</v>
      </c>
      <c r="B149" s="4" t="s">
        <v>198</v>
      </c>
      <c r="C149" s="4">
        <v>121</v>
      </c>
      <c r="D149" s="4" t="s">
        <v>18</v>
      </c>
      <c r="E149" s="4" t="s">
        <v>71</v>
      </c>
      <c r="F149" s="4">
        <v>1</v>
      </c>
      <c r="G149" s="8">
        <f>VLOOKUP(D149, Products!A:D, 4, FALSE) * F149</f>
        <v>12</v>
      </c>
      <c r="H149" s="8">
        <f t="shared" si="3"/>
        <v>12</v>
      </c>
      <c r="I149" s="4" t="s">
        <v>69</v>
      </c>
      <c r="J149" s="7"/>
      <c r="K149" s="7"/>
      <c r="L149" s="7"/>
    </row>
    <row r="150" spans="1:12" x14ac:dyDescent="0.3">
      <c r="A150" s="4" t="s">
        <v>73</v>
      </c>
      <c r="B150" s="4" t="s">
        <v>199</v>
      </c>
      <c r="C150" s="4">
        <v>122</v>
      </c>
      <c r="D150" s="4" t="s">
        <v>13</v>
      </c>
      <c r="E150" s="4" t="s">
        <v>28</v>
      </c>
      <c r="F150" s="4">
        <v>1</v>
      </c>
      <c r="G150" s="8">
        <f>VLOOKUP(D150, Products!A:D, 4, FALSE) * F150</f>
        <v>12</v>
      </c>
      <c r="H150" s="8">
        <f t="shared" si="3"/>
        <v>12</v>
      </c>
      <c r="I150" s="4" t="s">
        <v>67</v>
      </c>
      <c r="J150" s="7"/>
      <c r="K150" s="7"/>
      <c r="L150" s="7"/>
    </row>
    <row r="151" spans="1:12" x14ac:dyDescent="0.3">
      <c r="A151" s="4" t="s">
        <v>73</v>
      </c>
      <c r="B151" s="4" t="s">
        <v>200</v>
      </c>
      <c r="C151" s="4">
        <v>123</v>
      </c>
      <c r="D151" s="4" t="s">
        <v>14</v>
      </c>
      <c r="E151" s="4" t="s">
        <v>68</v>
      </c>
      <c r="F151" s="4">
        <v>1</v>
      </c>
      <c r="G151" s="8">
        <f>VLOOKUP(D151, Products!A:D, 4, FALSE) * F151</f>
        <v>18.5</v>
      </c>
      <c r="H151" s="8">
        <f t="shared" si="3"/>
        <v>18.5</v>
      </c>
      <c r="I151" s="4" t="s">
        <v>67</v>
      </c>
      <c r="J151" s="7"/>
      <c r="K151" s="7"/>
      <c r="L151" s="7"/>
    </row>
    <row r="152" spans="1:12" x14ac:dyDescent="0.3">
      <c r="A152" s="4" t="s">
        <v>73</v>
      </c>
      <c r="B152" s="4" t="s">
        <v>201</v>
      </c>
      <c r="C152" s="4">
        <v>124</v>
      </c>
      <c r="D152" s="4" t="s">
        <v>17</v>
      </c>
      <c r="E152" s="4" t="s">
        <v>31</v>
      </c>
      <c r="F152" s="4">
        <v>1</v>
      </c>
      <c r="G152" s="8">
        <f>VLOOKUP(D152, Products!A:D, 4, FALSE) * F152</f>
        <v>16</v>
      </c>
      <c r="H152" s="8">
        <f t="shared" si="3"/>
        <v>16</v>
      </c>
      <c r="I152" s="4" t="s">
        <v>69</v>
      </c>
      <c r="J152" s="7"/>
      <c r="K152" s="7"/>
      <c r="L152" s="7"/>
    </row>
    <row r="153" spans="1:12" x14ac:dyDescent="0.3">
      <c r="A153" s="4" t="s">
        <v>73</v>
      </c>
      <c r="B153" s="4" t="s">
        <v>202</v>
      </c>
      <c r="C153" s="4">
        <v>125</v>
      </c>
      <c r="D153" s="4" t="s">
        <v>13</v>
      </c>
      <c r="E153" s="4" t="s">
        <v>28</v>
      </c>
      <c r="F153" s="4">
        <v>1</v>
      </c>
      <c r="G153" s="8">
        <f>VLOOKUP(D153, Products!A:D, 4, FALSE) * F153</f>
        <v>12</v>
      </c>
      <c r="H153" s="8">
        <f t="shared" si="3"/>
        <v>12</v>
      </c>
      <c r="I153" s="4" t="s">
        <v>67</v>
      </c>
      <c r="J153" s="7"/>
      <c r="K153" s="7"/>
      <c r="L153" s="7"/>
    </row>
    <row r="154" spans="1:12" x14ac:dyDescent="0.3">
      <c r="A154" s="4" t="s">
        <v>73</v>
      </c>
      <c r="B154" s="4" t="s">
        <v>203</v>
      </c>
      <c r="C154" s="4">
        <v>126</v>
      </c>
      <c r="D154" s="4" t="s">
        <v>17</v>
      </c>
      <c r="E154" s="4" t="s">
        <v>31</v>
      </c>
      <c r="F154" s="4">
        <v>1</v>
      </c>
      <c r="G154" s="8">
        <f>VLOOKUP(D154, Products!A:D, 4, FALSE) * F154</f>
        <v>16</v>
      </c>
      <c r="H154" s="8">
        <f t="shared" si="3"/>
        <v>16</v>
      </c>
      <c r="I154" s="4" t="s">
        <v>67</v>
      </c>
      <c r="J154" s="7"/>
      <c r="K154" s="7"/>
      <c r="L154" s="7"/>
    </row>
    <row r="155" spans="1:12" x14ac:dyDescent="0.3">
      <c r="A155" s="4" t="s">
        <v>73</v>
      </c>
      <c r="B155" s="4" t="s">
        <v>204</v>
      </c>
      <c r="C155" s="4">
        <v>127</v>
      </c>
      <c r="D155" s="4" t="s">
        <v>17</v>
      </c>
      <c r="E155" s="4" t="s">
        <v>31</v>
      </c>
      <c r="F155" s="4">
        <v>1</v>
      </c>
      <c r="G155" s="8">
        <f>VLOOKUP(D155, Products!A:D, 4, FALSE) * F155</f>
        <v>16</v>
      </c>
      <c r="H155" s="8">
        <f t="shared" si="3"/>
        <v>16</v>
      </c>
      <c r="I155" s="4" t="s">
        <v>67</v>
      </c>
      <c r="J155" s="7"/>
      <c r="K155" s="7"/>
      <c r="L155" s="7"/>
    </row>
    <row r="156" spans="1:12" x14ac:dyDescent="0.3">
      <c r="A156" s="4" t="s">
        <v>73</v>
      </c>
      <c r="B156" s="4" t="s">
        <v>205</v>
      </c>
      <c r="C156" s="4">
        <v>128</v>
      </c>
      <c r="D156" s="4" t="s">
        <v>15</v>
      </c>
      <c r="E156" s="4" t="s">
        <v>29</v>
      </c>
      <c r="F156" s="4">
        <v>1</v>
      </c>
      <c r="G156" s="8">
        <f>VLOOKUP(D156, Products!A:D, 4, FALSE) * F156</f>
        <v>17</v>
      </c>
      <c r="H156" s="8">
        <f t="shared" si="3"/>
        <v>17</v>
      </c>
      <c r="I156" s="4" t="s">
        <v>69</v>
      </c>
      <c r="J156" s="7"/>
      <c r="K156" s="7"/>
      <c r="L156" s="7"/>
    </row>
    <row r="157" spans="1:12" x14ac:dyDescent="0.3">
      <c r="A157" s="4" t="s">
        <v>73</v>
      </c>
      <c r="B157" s="4" t="s">
        <v>206</v>
      </c>
      <c r="C157" s="4">
        <v>129</v>
      </c>
      <c r="D157" s="4" t="s">
        <v>17</v>
      </c>
      <c r="E157" s="4" t="s">
        <v>31</v>
      </c>
      <c r="F157" s="4">
        <v>1</v>
      </c>
      <c r="G157" s="8">
        <f>VLOOKUP(D157, Products!A:D, 4, FALSE) * F157</f>
        <v>16</v>
      </c>
      <c r="H157" s="8">
        <f t="shared" si="3"/>
        <v>16</v>
      </c>
      <c r="I157" s="4" t="s">
        <v>67</v>
      </c>
      <c r="J157" s="7"/>
      <c r="K157" s="7"/>
      <c r="L157" s="7"/>
    </row>
    <row r="158" spans="1:12" x14ac:dyDescent="0.3">
      <c r="A158" s="4" t="s">
        <v>73</v>
      </c>
      <c r="B158" s="4" t="s">
        <v>207</v>
      </c>
      <c r="C158" s="4">
        <v>130</v>
      </c>
      <c r="D158" s="4" t="s">
        <v>13</v>
      </c>
      <c r="E158" s="4" t="s">
        <v>28</v>
      </c>
      <c r="F158" s="4">
        <v>1</v>
      </c>
      <c r="G158" s="8">
        <f>VLOOKUP(D158, Products!A:D, 4, FALSE) * F158</f>
        <v>12</v>
      </c>
      <c r="H158" s="8">
        <f t="shared" si="3"/>
        <v>12</v>
      </c>
      <c r="I158" s="4" t="s">
        <v>67</v>
      </c>
      <c r="J158" s="7"/>
      <c r="K158" s="7"/>
      <c r="L158" s="7"/>
    </row>
    <row r="159" spans="1:12" x14ac:dyDescent="0.3">
      <c r="A159" s="4" t="s">
        <v>73</v>
      </c>
      <c r="B159" s="4" t="s">
        <v>208</v>
      </c>
      <c r="C159" s="4">
        <v>131</v>
      </c>
      <c r="D159" s="4" t="s">
        <v>19</v>
      </c>
      <c r="E159" s="4" t="s">
        <v>70</v>
      </c>
      <c r="F159" s="4">
        <v>1</v>
      </c>
      <c r="G159" s="8">
        <f>VLOOKUP(D159, Products!A:D, 4, FALSE) * F159</f>
        <v>21</v>
      </c>
      <c r="H159" s="8">
        <f t="shared" si="3"/>
        <v>21</v>
      </c>
      <c r="I159" s="4" t="s">
        <v>69</v>
      </c>
      <c r="J159" s="7"/>
      <c r="K159" s="7"/>
      <c r="L159" s="7"/>
    </row>
    <row r="160" spans="1:12" x14ac:dyDescent="0.3">
      <c r="A160" s="4" t="s">
        <v>73</v>
      </c>
      <c r="B160" s="4" t="s">
        <v>209</v>
      </c>
      <c r="C160" s="4">
        <v>132</v>
      </c>
      <c r="D160" s="4" t="s">
        <v>18</v>
      </c>
      <c r="E160" s="4" t="s">
        <v>71</v>
      </c>
      <c r="F160" s="4">
        <v>1</v>
      </c>
      <c r="G160" s="8">
        <f>VLOOKUP(D160, Products!A:D, 4, FALSE) * F160</f>
        <v>12</v>
      </c>
      <c r="H160" s="8">
        <f t="shared" ref="H160:H208" si="4">SUMPRODUCT(G160,F160)</f>
        <v>12</v>
      </c>
      <c r="I160" s="4" t="s">
        <v>69</v>
      </c>
      <c r="J160" s="7"/>
      <c r="K160" s="7"/>
      <c r="L160" s="7"/>
    </row>
    <row r="161" spans="1:12" x14ac:dyDescent="0.3">
      <c r="A161" s="4" t="s">
        <v>73</v>
      </c>
      <c r="B161" s="4" t="s">
        <v>210</v>
      </c>
      <c r="C161" s="4">
        <v>133</v>
      </c>
      <c r="D161" s="4" t="s">
        <v>18</v>
      </c>
      <c r="E161" s="4" t="s">
        <v>71</v>
      </c>
      <c r="F161" s="4">
        <v>1</v>
      </c>
      <c r="G161" s="8">
        <f>VLOOKUP(D161, Products!A:D, 4, FALSE) * F161</f>
        <v>12</v>
      </c>
      <c r="H161" s="8">
        <f t="shared" si="4"/>
        <v>12</v>
      </c>
      <c r="I161" s="4" t="s">
        <v>67</v>
      </c>
      <c r="J161" s="7"/>
      <c r="K161" s="7"/>
      <c r="L161" s="7"/>
    </row>
    <row r="162" spans="1:12" x14ac:dyDescent="0.3">
      <c r="A162" s="4" t="s">
        <v>73</v>
      </c>
      <c r="B162" s="4" t="s">
        <v>211</v>
      </c>
      <c r="C162" s="4">
        <v>134</v>
      </c>
      <c r="D162" s="4" t="s">
        <v>18</v>
      </c>
      <c r="E162" s="4" t="s">
        <v>71</v>
      </c>
      <c r="F162" s="4">
        <v>1</v>
      </c>
      <c r="G162" s="8">
        <f>VLOOKUP(D162, Products!A:D, 4, FALSE) * F162</f>
        <v>12</v>
      </c>
      <c r="H162" s="8">
        <f t="shared" si="4"/>
        <v>12</v>
      </c>
      <c r="I162" s="4" t="s">
        <v>69</v>
      </c>
      <c r="J162" s="7"/>
      <c r="K162" s="7"/>
      <c r="L162" s="7"/>
    </row>
    <row r="163" spans="1:12" x14ac:dyDescent="0.3">
      <c r="A163" s="4" t="s">
        <v>73</v>
      </c>
      <c r="B163" s="4" t="s">
        <v>212</v>
      </c>
      <c r="C163" s="4">
        <v>135</v>
      </c>
      <c r="D163" s="4" t="s">
        <v>16</v>
      </c>
      <c r="E163" s="4" t="s">
        <v>30</v>
      </c>
      <c r="F163" s="4">
        <v>1</v>
      </c>
      <c r="G163" s="8">
        <f>VLOOKUP(D163, Products!A:D, 4, FALSE) * F163</f>
        <v>11</v>
      </c>
      <c r="H163" s="8">
        <f t="shared" si="4"/>
        <v>11</v>
      </c>
      <c r="I163" s="4" t="s">
        <v>69</v>
      </c>
      <c r="J163" s="7"/>
      <c r="K163" s="7"/>
      <c r="L163" s="7"/>
    </row>
    <row r="164" spans="1:12" x14ac:dyDescent="0.3">
      <c r="A164" s="4" t="s">
        <v>73</v>
      </c>
      <c r="B164" s="4" t="s">
        <v>213</v>
      </c>
      <c r="C164" s="4">
        <v>136</v>
      </c>
      <c r="D164" s="4" t="s">
        <v>13</v>
      </c>
      <c r="E164" s="4" t="s">
        <v>28</v>
      </c>
      <c r="F164" s="4">
        <v>1</v>
      </c>
      <c r="G164" s="8">
        <f>VLOOKUP(D164, Products!A:D, 4, FALSE) * F164</f>
        <v>12</v>
      </c>
      <c r="H164" s="8">
        <f t="shared" si="4"/>
        <v>12</v>
      </c>
      <c r="I164" s="4" t="s">
        <v>67</v>
      </c>
      <c r="J164" s="7"/>
      <c r="K164" s="7"/>
      <c r="L164" s="7"/>
    </row>
    <row r="165" spans="1:12" x14ac:dyDescent="0.3">
      <c r="A165" s="4" t="s">
        <v>73</v>
      </c>
      <c r="B165" s="4" t="s">
        <v>214</v>
      </c>
      <c r="C165" s="4">
        <v>137</v>
      </c>
      <c r="D165" s="4" t="s">
        <v>18</v>
      </c>
      <c r="E165" s="4" t="s">
        <v>71</v>
      </c>
      <c r="F165" s="4">
        <v>1</v>
      </c>
      <c r="G165" s="8">
        <f>VLOOKUP(D165, Products!A:D, 4, FALSE) * F165</f>
        <v>12</v>
      </c>
      <c r="H165" s="8">
        <f t="shared" si="4"/>
        <v>12</v>
      </c>
      <c r="I165" s="4" t="s">
        <v>69</v>
      </c>
      <c r="J165" s="7"/>
      <c r="K165" s="7"/>
      <c r="L165" s="7"/>
    </row>
    <row r="166" spans="1:12" x14ac:dyDescent="0.3">
      <c r="A166" s="4" t="s">
        <v>73</v>
      </c>
      <c r="B166" s="4" t="s">
        <v>215</v>
      </c>
      <c r="C166" s="4">
        <v>138</v>
      </c>
      <c r="D166" s="4" t="s">
        <v>19</v>
      </c>
      <c r="E166" s="4" t="s">
        <v>70</v>
      </c>
      <c r="F166" s="4">
        <v>1</v>
      </c>
      <c r="G166" s="8">
        <f>VLOOKUP(D166, Products!A:D, 4, FALSE) * F166</f>
        <v>21</v>
      </c>
      <c r="H166" s="8">
        <f t="shared" si="4"/>
        <v>21</v>
      </c>
      <c r="I166" s="4" t="s">
        <v>69</v>
      </c>
      <c r="J166" s="7"/>
      <c r="K166" s="7"/>
      <c r="L166" s="7"/>
    </row>
    <row r="167" spans="1:12" x14ac:dyDescent="0.3">
      <c r="A167" s="4" t="s">
        <v>73</v>
      </c>
      <c r="B167" s="4" t="s">
        <v>216</v>
      </c>
      <c r="C167" s="4">
        <v>139</v>
      </c>
      <c r="D167" s="4" t="s">
        <v>15</v>
      </c>
      <c r="E167" s="4" t="s">
        <v>29</v>
      </c>
      <c r="F167" s="4">
        <v>1</v>
      </c>
      <c r="G167" s="8">
        <f>VLOOKUP(D167, Products!A:D, 4, FALSE) * F167</f>
        <v>17</v>
      </c>
      <c r="H167" s="8">
        <f t="shared" si="4"/>
        <v>17</v>
      </c>
      <c r="I167" s="4" t="s">
        <v>67</v>
      </c>
      <c r="J167" s="7"/>
      <c r="K167" s="7"/>
      <c r="L167" s="7"/>
    </row>
    <row r="168" spans="1:12" x14ac:dyDescent="0.3">
      <c r="A168" s="4" t="s">
        <v>73</v>
      </c>
      <c r="B168" s="4" t="s">
        <v>217</v>
      </c>
      <c r="C168" s="4">
        <v>140</v>
      </c>
      <c r="D168" s="4" t="s">
        <v>19</v>
      </c>
      <c r="E168" s="4" t="s">
        <v>70</v>
      </c>
      <c r="F168" s="4">
        <v>1</v>
      </c>
      <c r="G168" s="8">
        <f>VLOOKUP(D168, Products!A:D, 4, FALSE) * F168</f>
        <v>21</v>
      </c>
      <c r="H168" s="8">
        <f t="shared" si="4"/>
        <v>21</v>
      </c>
      <c r="I168" s="4" t="s">
        <v>69</v>
      </c>
      <c r="J168" s="7"/>
      <c r="K168" s="7"/>
      <c r="L168" s="7"/>
    </row>
    <row r="169" spans="1:12" x14ac:dyDescent="0.3">
      <c r="A169" s="4" t="s">
        <v>73</v>
      </c>
      <c r="B169" s="4" t="s">
        <v>218</v>
      </c>
      <c r="C169" s="4">
        <v>141</v>
      </c>
      <c r="D169" s="4" t="s">
        <v>15</v>
      </c>
      <c r="E169" s="4" t="s">
        <v>29</v>
      </c>
      <c r="F169" s="4">
        <v>1</v>
      </c>
      <c r="G169" s="8">
        <f>VLOOKUP(D169, Products!A:D, 4, FALSE) * F169</f>
        <v>17</v>
      </c>
      <c r="H169" s="8">
        <f t="shared" si="4"/>
        <v>17</v>
      </c>
      <c r="I169" s="4" t="s">
        <v>67</v>
      </c>
      <c r="J169" s="7"/>
      <c r="K169" s="7"/>
      <c r="L169" s="7"/>
    </row>
    <row r="170" spans="1:12" x14ac:dyDescent="0.3">
      <c r="A170" s="4" t="s">
        <v>73</v>
      </c>
      <c r="B170" s="4" t="s">
        <v>219</v>
      </c>
      <c r="C170" s="4">
        <v>142</v>
      </c>
      <c r="D170" s="4" t="s">
        <v>13</v>
      </c>
      <c r="E170" s="4" t="s">
        <v>28</v>
      </c>
      <c r="F170" s="4">
        <v>1</v>
      </c>
      <c r="G170" s="8">
        <f>VLOOKUP(D170, Products!A:D, 4, FALSE) * F170</f>
        <v>12</v>
      </c>
      <c r="H170" s="8">
        <f t="shared" si="4"/>
        <v>12</v>
      </c>
      <c r="I170" s="4" t="s">
        <v>67</v>
      </c>
      <c r="J170" s="7"/>
      <c r="K170" s="7"/>
      <c r="L170" s="7"/>
    </row>
    <row r="171" spans="1:12" x14ac:dyDescent="0.3">
      <c r="A171" s="4" t="s">
        <v>73</v>
      </c>
      <c r="B171" s="4" t="s">
        <v>220</v>
      </c>
      <c r="C171" s="4">
        <v>143</v>
      </c>
      <c r="D171" s="4" t="s">
        <v>14</v>
      </c>
      <c r="E171" s="4" t="s">
        <v>68</v>
      </c>
      <c r="F171" s="4">
        <v>2</v>
      </c>
      <c r="G171" s="8">
        <f>VLOOKUP(D171, Products!A:D, 4, FALSE) * F171</f>
        <v>37</v>
      </c>
      <c r="H171" s="8">
        <f t="shared" si="4"/>
        <v>74</v>
      </c>
      <c r="I171" s="4" t="s">
        <v>69</v>
      </c>
      <c r="J171" s="7"/>
      <c r="K171" s="7"/>
      <c r="L171" s="7"/>
    </row>
    <row r="172" spans="1:12" x14ac:dyDescent="0.3">
      <c r="A172" s="4" t="s">
        <v>73</v>
      </c>
      <c r="B172" s="4" t="s">
        <v>221</v>
      </c>
      <c r="C172" s="4">
        <v>144</v>
      </c>
      <c r="D172" s="4" t="s">
        <v>16</v>
      </c>
      <c r="E172" s="4" t="s">
        <v>30</v>
      </c>
      <c r="F172" s="4">
        <v>2</v>
      </c>
      <c r="G172" s="8">
        <f>VLOOKUP(D172, Products!A:D, 4, FALSE) * F172</f>
        <v>22</v>
      </c>
      <c r="H172" s="8">
        <f t="shared" si="4"/>
        <v>44</v>
      </c>
      <c r="I172" s="4" t="s">
        <v>67</v>
      </c>
      <c r="J172" s="7"/>
      <c r="K172" s="7"/>
      <c r="L172" s="7"/>
    </row>
    <row r="173" spans="1:12" x14ac:dyDescent="0.3">
      <c r="A173" s="4" t="s">
        <v>73</v>
      </c>
      <c r="B173" s="4" t="s">
        <v>222</v>
      </c>
      <c r="C173" s="4">
        <v>145</v>
      </c>
      <c r="D173" s="4" t="s">
        <v>19</v>
      </c>
      <c r="E173" s="4" t="s">
        <v>70</v>
      </c>
      <c r="F173" s="4">
        <v>1</v>
      </c>
      <c r="G173" s="8">
        <f>VLOOKUP(D173, Products!A:D, 4, FALSE) * F173</f>
        <v>21</v>
      </c>
      <c r="H173" s="8">
        <f t="shared" si="4"/>
        <v>21</v>
      </c>
      <c r="I173" s="4" t="s">
        <v>67</v>
      </c>
      <c r="J173" s="7"/>
      <c r="K173" s="7"/>
      <c r="L173" s="7"/>
    </row>
    <row r="174" spans="1:12" x14ac:dyDescent="0.3">
      <c r="A174" s="4" t="s">
        <v>73</v>
      </c>
      <c r="B174" s="4" t="s">
        <v>223</v>
      </c>
      <c r="C174" s="4">
        <v>146</v>
      </c>
      <c r="D174" s="4" t="s">
        <v>18</v>
      </c>
      <c r="E174" s="4" t="s">
        <v>71</v>
      </c>
      <c r="F174" s="4">
        <v>1</v>
      </c>
      <c r="G174" s="8">
        <f>VLOOKUP(D174, Products!A:D, 4, FALSE) * F174</f>
        <v>12</v>
      </c>
      <c r="H174" s="8">
        <f t="shared" si="4"/>
        <v>12</v>
      </c>
      <c r="I174" s="4" t="s">
        <v>69</v>
      </c>
      <c r="J174" s="7"/>
      <c r="K174" s="7"/>
      <c r="L174" s="7"/>
    </row>
    <row r="175" spans="1:12" x14ac:dyDescent="0.3">
      <c r="A175" s="4" t="s">
        <v>73</v>
      </c>
      <c r="B175" s="4" t="s">
        <v>224</v>
      </c>
      <c r="C175" s="4">
        <v>147</v>
      </c>
      <c r="D175" s="4" t="s">
        <v>13</v>
      </c>
      <c r="E175" s="4" t="s">
        <v>28</v>
      </c>
      <c r="F175" s="4">
        <v>1</v>
      </c>
      <c r="G175" s="8">
        <f>VLOOKUP(D175, Products!A:D, 4, FALSE) * F175</f>
        <v>12</v>
      </c>
      <c r="H175" s="8">
        <f t="shared" si="4"/>
        <v>12</v>
      </c>
      <c r="I175" s="4" t="s">
        <v>69</v>
      </c>
      <c r="J175" s="7"/>
      <c r="K175" s="7"/>
      <c r="L175" s="7"/>
    </row>
    <row r="176" spans="1:12" x14ac:dyDescent="0.3">
      <c r="A176" s="4" t="s">
        <v>73</v>
      </c>
      <c r="B176" s="4" t="s">
        <v>225</v>
      </c>
      <c r="C176" s="4">
        <v>148</v>
      </c>
      <c r="D176" s="4" t="s">
        <v>16</v>
      </c>
      <c r="E176" s="4" t="s">
        <v>30</v>
      </c>
      <c r="F176" s="4">
        <v>1</v>
      </c>
      <c r="G176" s="8">
        <f>VLOOKUP(D176, Products!A:D, 4, FALSE) * F176</f>
        <v>11</v>
      </c>
      <c r="H176" s="8">
        <f t="shared" si="4"/>
        <v>11</v>
      </c>
      <c r="I176" s="4" t="s">
        <v>67</v>
      </c>
      <c r="J176" s="7"/>
      <c r="K176" s="7"/>
      <c r="L176" s="7"/>
    </row>
    <row r="177" spans="1:12" x14ac:dyDescent="0.3">
      <c r="A177" s="4" t="s">
        <v>73</v>
      </c>
      <c r="B177" s="4" t="s">
        <v>226</v>
      </c>
      <c r="C177" s="4">
        <v>149</v>
      </c>
      <c r="D177" s="4" t="s">
        <v>16</v>
      </c>
      <c r="E177" s="4" t="s">
        <v>30</v>
      </c>
      <c r="F177" s="4">
        <v>2</v>
      </c>
      <c r="G177" s="8">
        <f>VLOOKUP(D177, Products!A:D, 4, FALSE) * F177</f>
        <v>22</v>
      </c>
      <c r="H177" s="8">
        <f t="shared" si="4"/>
        <v>44</v>
      </c>
      <c r="I177" s="4" t="s">
        <v>69</v>
      </c>
      <c r="J177" s="7"/>
      <c r="K177" s="7"/>
      <c r="L177" s="7"/>
    </row>
    <row r="178" spans="1:12" x14ac:dyDescent="0.3">
      <c r="A178" s="4" t="s">
        <v>73</v>
      </c>
      <c r="B178" s="4" t="s">
        <v>227</v>
      </c>
      <c r="C178" s="4">
        <v>150</v>
      </c>
      <c r="D178" s="4" t="s">
        <v>15</v>
      </c>
      <c r="E178" s="4" t="s">
        <v>29</v>
      </c>
      <c r="F178" s="4">
        <v>1</v>
      </c>
      <c r="G178" s="8">
        <f>VLOOKUP(D178, Products!A:D, 4, FALSE) * F178</f>
        <v>17</v>
      </c>
      <c r="H178" s="8">
        <f t="shared" si="4"/>
        <v>17</v>
      </c>
      <c r="I178" s="4" t="s">
        <v>69</v>
      </c>
      <c r="J178" s="7"/>
      <c r="K178" s="7"/>
      <c r="L178" s="7"/>
    </row>
    <row r="179" spans="1:12" x14ac:dyDescent="0.3">
      <c r="A179" s="4" t="s">
        <v>73</v>
      </c>
      <c r="B179" s="4" t="s">
        <v>228</v>
      </c>
      <c r="C179" s="4">
        <v>151</v>
      </c>
      <c r="D179" s="4" t="s">
        <v>18</v>
      </c>
      <c r="E179" s="4" t="s">
        <v>71</v>
      </c>
      <c r="F179" s="4">
        <v>1</v>
      </c>
      <c r="G179" s="8">
        <f>VLOOKUP(D179, Products!A:D, 4, FALSE) * F179</f>
        <v>12</v>
      </c>
      <c r="H179" s="8">
        <f t="shared" si="4"/>
        <v>12</v>
      </c>
      <c r="I179" s="4" t="s">
        <v>67</v>
      </c>
      <c r="J179" s="7"/>
      <c r="K179" s="7"/>
      <c r="L179" s="7"/>
    </row>
    <row r="180" spans="1:12" x14ac:dyDescent="0.3">
      <c r="A180" s="4" t="s">
        <v>73</v>
      </c>
      <c r="B180" s="4" t="s">
        <v>229</v>
      </c>
      <c r="C180" s="4">
        <v>152</v>
      </c>
      <c r="D180" s="4" t="s">
        <v>19</v>
      </c>
      <c r="E180" s="4" t="s">
        <v>70</v>
      </c>
      <c r="F180" s="4">
        <v>1</v>
      </c>
      <c r="G180" s="8">
        <f>VLOOKUP(D180, Products!A:D, 4, FALSE) * F180</f>
        <v>21</v>
      </c>
      <c r="H180" s="8">
        <f t="shared" si="4"/>
        <v>21</v>
      </c>
      <c r="I180" s="4" t="s">
        <v>69</v>
      </c>
      <c r="J180" s="7"/>
      <c r="K180" s="7"/>
      <c r="L180" s="7"/>
    </row>
    <row r="181" spans="1:12" x14ac:dyDescent="0.3">
      <c r="A181" s="4" t="s">
        <v>73</v>
      </c>
      <c r="B181" s="4" t="s">
        <v>230</v>
      </c>
      <c r="C181" s="4">
        <v>153</v>
      </c>
      <c r="D181" s="4" t="s">
        <v>15</v>
      </c>
      <c r="E181" s="4" t="s">
        <v>29</v>
      </c>
      <c r="F181" s="4">
        <v>1</v>
      </c>
      <c r="G181" s="8">
        <f>VLOOKUP(D181, Products!A:D, 4, FALSE) * F181</f>
        <v>17</v>
      </c>
      <c r="H181" s="8">
        <f t="shared" si="4"/>
        <v>17</v>
      </c>
      <c r="I181" s="4" t="s">
        <v>69</v>
      </c>
      <c r="J181" s="7"/>
      <c r="K181" s="7"/>
      <c r="L181" s="7"/>
    </row>
    <row r="182" spans="1:12" x14ac:dyDescent="0.3">
      <c r="A182" s="4" t="s">
        <v>73</v>
      </c>
      <c r="B182" s="4" t="s">
        <v>231</v>
      </c>
      <c r="C182" s="4">
        <v>154</v>
      </c>
      <c r="D182" s="4" t="s">
        <v>17</v>
      </c>
      <c r="E182" s="4" t="s">
        <v>31</v>
      </c>
      <c r="F182" s="4">
        <v>2</v>
      </c>
      <c r="G182" s="8">
        <f>VLOOKUP(D182, Products!A:D, 4, FALSE) * F182</f>
        <v>32</v>
      </c>
      <c r="H182" s="8">
        <f t="shared" si="4"/>
        <v>64</v>
      </c>
      <c r="I182" s="4" t="s">
        <v>69</v>
      </c>
      <c r="J182" s="7"/>
      <c r="K182" s="7"/>
      <c r="L182" s="7"/>
    </row>
    <row r="183" spans="1:12" x14ac:dyDescent="0.3">
      <c r="A183" s="4" t="s">
        <v>73</v>
      </c>
      <c r="B183" s="4" t="s">
        <v>232</v>
      </c>
      <c r="C183" s="4">
        <v>155</v>
      </c>
      <c r="D183" s="4" t="s">
        <v>14</v>
      </c>
      <c r="E183" s="4" t="s">
        <v>68</v>
      </c>
      <c r="F183" s="4">
        <v>2</v>
      </c>
      <c r="G183" s="8">
        <f>VLOOKUP(D183, Products!A:D, 4, FALSE) * F183</f>
        <v>37</v>
      </c>
      <c r="H183" s="8">
        <f t="shared" si="4"/>
        <v>74</v>
      </c>
      <c r="I183" s="4" t="s">
        <v>67</v>
      </c>
      <c r="J183" s="7"/>
      <c r="K183" s="7"/>
      <c r="L183" s="7"/>
    </row>
    <row r="184" spans="1:12" x14ac:dyDescent="0.3">
      <c r="A184" s="4" t="s">
        <v>73</v>
      </c>
      <c r="B184" s="4" t="s">
        <v>233</v>
      </c>
      <c r="C184" s="4">
        <v>156</v>
      </c>
      <c r="D184" s="4" t="s">
        <v>15</v>
      </c>
      <c r="E184" s="4" t="s">
        <v>29</v>
      </c>
      <c r="F184" s="4">
        <v>2</v>
      </c>
      <c r="G184" s="8">
        <f>VLOOKUP(D184, Products!A:D, 4, FALSE) * F184</f>
        <v>34</v>
      </c>
      <c r="H184" s="8">
        <f t="shared" si="4"/>
        <v>68</v>
      </c>
      <c r="I184" s="4" t="s">
        <v>69</v>
      </c>
      <c r="J184" s="7"/>
      <c r="K184" s="7"/>
      <c r="L184" s="7"/>
    </row>
    <row r="185" spans="1:12" x14ac:dyDescent="0.3">
      <c r="A185" s="4" t="s">
        <v>73</v>
      </c>
      <c r="B185" s="4" t="s">
        <v>234</v>
      </c>
      <c r="C185" s="4">
        <v>157</v>
      </c>
      <c r="D185" s="4" t="s">
        <v>17</v>
      </c>
      <c r="E185" s="4" t="s">
        <v>31</v>
      </c>
      <c r="F185" s="4">
        <v>1</v>
      </c>
      <c r="G185" s="8">
        <f>VLOOKUP(D185, Products!A:D, 4, FALSE) * F185</f>
        <v>16</v>
      </c>
      <c r="H185" s="8">
        <f t="shared" si="4"/>
        <v>16</v>
      </c>
      <c r="I185" s="4" t="s">
        <v>69</v>
      </c>
      <c r="J185" s="7"/>
      <c r="K185" s="7"/>
      <c r="L185" s="7"/>
    </row>
    <row r="186" spans="1:12" x14ac:dyDescent="0.3">
      <c r="A186" s="4" t="s">
        <v>73</v>
      </c>
      <c r="B186" s="4" t="s">
        <v>235</v>
      </c>
      <c r="C186" s="4">
        <v>158</v>
      </c>
      <c r="D186" s="4" t="s">
        <v>19</v>
      </c>
      <c r="E186" s="4" t="s">
        <v>70</v>
      </c>
      <c r="F186" s="4">
        <v>2</v>
      </c>
      <c r="G186" s="8">
        <f>VLOOKUP(D186, Products!A:D, 4, FALSE) * F186</f>
        <v>42</v>
      </c>
      <c r="H186" s="8">
        <f t="shared" si="4"/>
        <v>84</v>
      </c>
      <c r="I186" s="4" t="s">
        <v>67</v>
      </c>
      <c r="J186" s="7"/>
      <c r="K186" s="7"/>
      <c r="L186" s="7"/>
    </row>
    <row r="187" spans="1:12" x14ac:dyDescent="0.3">
      <c r="A187" s="4" t="s">
        <v>73</v>
      </c>
      <c r="B187" s="4" t="s">
        <v>236</v>
      </c>
      <c r="C187" s="4">
        <v>159</v>
      </c>
      <c r="D187" s="4" t="s">
        <v>18</v>
      </c>
      <c r="E187" s="4" t="s">
        <v>71</v>
      </c>
      <c r="F187" s="4">
        <v>1</v>
      </c>
      <c r="G187" s="8">
        <f>VLOOKUP(D187, Products!A:D, 4, FALSE) * F187</f>
        <v>12</v>
      </c>
      <c r="H187" s="8">
        <f t="shared" si="4"/>
        <v>12</v>
      </c>
      <c r="I187" s="4" t="s">
        <v>67</v>
      </c>
      <c r="J187" s="7"/>
      <c r="K187" s="7"/>
      <c r="L187" s="7"/>
    </row>
    <row r="188" spans="1:12" x14ac:dyDescent="0.3">
      <c r="A188" s="4" t="s">
        <v>73</v>
      </c>
      <c r="B188" s="4" t="s">
        <v>237</v>
      </c>
      <c r="C188" s="4">
        <v>160</v>
      </c>
      <c r="D188" s="4" t="s">
        <v>16</v>
      </c>
      <c r="E188" s="4" t="s">
        <v>30</v>
      </c>
      <c r="F188" s="4">
        <v>1</v>
      </c>
      <c r="G188" s="8">
        <f>VLOOKUP(D188, Products!A:D, 4, FALSE) * F188</f>
        <v>11</v>
      </c>
      <c r="H188" s="8">
        <f t="shared" si="4"/>
        <v>11</v>
      </c>
      <c r="I188" s="4" t="s">
        <v>69</v>
      </c>
      <c r="J188" s="7"/>
      <c r="K188" s="7"/>
      <c r="L188" s="7"/>
    </row>
    <row r="189" spans="1:12" x14ac:dyDescent="0.3">
      <c r="A189" s="4" t="s">
        <v>73</v>
      </c>
      <c r="B189" s="4" t="s">
        <v>238</v>
      </c>
      <c r="C189" s="4">
        <v>161</v>
      </c>
      <c r="D189" s="4" t="s">
        <v>15</v>
      </c>
      <c r="E189" s="4" t="s">
        <v>29</v>
      </c>
      <c r="F189" s="4">
        <v>1</v>
      </c>
      <c r="G189" s="8">
        <f>VLOOKUP(D189, Products!A:D, 4, FALSE) * F189</f>
        <v>17</v>
      </c>
      <c r="H189" s="8">
        <f t="shared" si="4"/>
        <v>17</v>
      </c>
      <c r="I189" s="4" t="s">
        <v>69</v>
      </c>
      <c r="J189" s="7"/>
      <c r="K189" s="7"/>
      <c r="L189" s="7"/>
    </row>
    <row r="190" spans="1:12" x14ac:dyDescent="0.3">
      <c r="A190" s="4" t="s">
        <v>73</v>
      </c>
      <c r="B190" s="4" t="s">
        <v>239</v>
      </c>
      <c r="C190" s="4">
        <v>162</v>
      </c>
      <c r="D190" s="4" t="s">
        <v>16</v>
      </c>
      <c r="E190" s="4" t="s">
        <v>30</v>
      </c>
      <c r="F190" s="4">
        <v>2</v>
      </c>
      <c r="G190" s="8">
        <f>VLOOKUP(D190, Products!A:D, 4, FALSE) * F190</f>
        <v>22</v>
      </c>
      <c r="H190" s="8">
        <f t="shared" si="4"/>
        <v>44</v>
      </c>
      <c r="I190" s="4" t="s">
        <v>69</v>
      </c>
      <c r="J190" s="7"/>
      <c r="K190" s="7"/>
      <c r="L190" s="7"/>
    </row>
    <row r="191" spans="1:12" x14ac:dyDescent="0.3">
      <c r="A191" s="4" t="s">
        <v>73</v>
      </c>
      <c r="B191" s="4" t="s">
        <v>240</v>
      </c>
      <c r="C191" s="4">
        <v>163</v>
      </c>
      <c r="D191" s="4" t="s">
        <v>14</v>
      </c>
      <c r="E191" s="4" t="s">
        <v>68</v>
      </c>
      <c r="F191" s="4">
        <v>2</v>
      </c>
      <c r="G191" s="8">
        <f>VLOOKUP(D191, Products!A:D, 4, FALSE) * F191</f>
        <v>37</v>
      </c>
      <c r="H191" s="8">
        <f t="shared" si="4"/>
        <v>74</v>
      </c>
      <c r="I191" s="4" t="s">
        <v>67</v>
      </c>
      <c r="J191" s="7"/>
      <c r="K191" s="7"/>
      <c r="L191" s="7"/>
    </row>
    <row r="192" spans="1:12" x14ac:dyDescent="0.3">
      <c r="A192" s="4" t="s">
        <v>73</v>
      </c>
      <c r="B192" s="4" t="s">
        <v>241</v>
      </c>
      <c r="C192" s="4">
        <v>164</v>
      </c>
      <c r="D192" s="4" t="s">
        <v>17</v>
      </c>
      <c r="E192" s="4" t="s">
        <v>31</v>
      </c>
      <c r="F192" s="4">
        <v>2</v>
      </c>
      <c r="G192" s="8">
        <f>VLOOKUP(D192, Products!A:D, 4, FALSE) * F192</f>
        <v>32</v>
      </c>
      <c r="H192" s="8">
        <f t="shared" si="4"/>
        <v>64</v>
      </c>
      <c r="I192" s="4" t="s">
        <v>67</v>
      </c>
      <c r="J192" s="7"/>
      <c r="K192" s="7"/>
      <c r="L192" s="7"/>
    </row>
    <row r="193" spans="1:12" x14ac:dyDescent="0.3">
      <c r="A193" s="4" t="s">
        <v>73</v>
      </c>
      <c r="B193" s="4" t="s">
        <v>242</v>
      </c>
      <c r="C193" s="4">
        <v>165</v>
      </c>
      <c r="D193" s="4" t="s">
        <v>19</v>
      </c>
      <c r="E193" s="4" t="s">
        <v>70</v>
      </c>
      <c r="F193" s="4">
        <v>1</v>
      </c>
      <c r="G193" s="8">
        <f>VLOOKUP(D193, Products!A:D, 4, FALSE) * F193</f>
        <v>21</v>
      </c>
      <c r="H193" s="8">
        <f t="shared" si="4"/>
        <v>21</v>
      </c>
      <c r="I193" s="4" t="s">
        <v>69</v>
      </c>
      <c r="J193" s="7"/>
      <c r="K193" s="7"/>
      <c r="L193" s="7"/>
    </row>
    <row r="194" spans="1:12" x14ac:dyDescent="0.3">
      <c r="A194" s="4" t="s">
        <v>73</v>
      </c>
      <c r="B194" s="4" t="s">
        <v>243</v>
      </c>
      <c r="C194" s="4">
        <v>166</v>
      </c>
      <c r="D194" s="4" t="s">
        <v>18</v>
      </c>
      <c r="E194" s="4" t="s">
        <v>71</v>
      </c>
      <c r="F194" s="4">
        <v>1</v>
      </c>
      <c r="G194" s="8">
        <f>VLOOKUP(D194, Products!A:D, 4, FALSE) * F194</f>
        <v>12</v>
      </c>
      <c r="H194" s="8">
        <f t="shared" si="4"/>
        <v>12</v>
      </c>
      <c r="I194" s="4" t="s">
        <v>67</v>
      </c>
      <c r="J194" s="7"/>
      <c r="K194" s="7"/>
      <c r="L194" s="7"/>
    </row>
    <row r="195" spans="1:12" x14ac:dyDescent="0.3">
      <c r="A195" s="4" t="s">
        <v>73</v>
      </c>
      <c r="B195" s="4" t="s">
        <v>244</v>
      </c>
      <c r="C195" s="4">
        <v>167</v>
      </c>
      <c r="D195" s="4" t="s">
        <v>14</v>
      </c>
      <c r="E195" s="4" t="s">
        <v>68</v>
      </c>
      <c r="F195" s="4">
        <v>2</v>
      </c>
      <c r="G195" s="8">
        <f>VLOOKUP(D195, Products!A:D, 4, FALSE) * F195</f>
        <v>37</v>
      </c>
      <c r="H195" s="8">
        <f t="shared" si="4"/>
        <v>74</v>
      </c>
      <c r="I195" s="4" t="s">
        <v>67</v>
      </c>
      <c r="J195" s="7"/>
      <c r="K195" s="7"/>
      <c r="L195" s="7"/>
    </row>
    <row r="196" spans="1:12" x14ac:dyDescent="0.3">
      <c r="A196" s="4" t="s">
        <v>73</v>
      </c>
      <c r="B196" s="4" t="s">
        <v>245</v>
      </c>
      <c r="C196" s="4">
        <v>168</v>
      </c>
      <c r="D196" s="4" t="s">
        <v>14</v>
      </c>
      <c r="E196" s="4" t="s">
        <v>68</v>
      </c>
      <c r="F196" s="4">
        <v>1</v>
      </c>
      <c r="G196" s="8">
        <f>VLOOKUP(D196, Products!A:D, 4, FALSE) * F196</f>
        <v>18.5</v>
      </c>
      <c r="H196" s="8">
        <f t="shared" si="4"/>
        <v>18.5</v>
      </c>
      <c r="I196" s="4" t="s">
        <v>69</v>
      </c>
      <c r="J196" s="7"/>
      <c r="K196" s="7"/>
      <c r="L196" s="7"/>
    </row>
    <row r="197" spans="1:12" x14ac:dyDescent="0.3">
      <c r="A197" s="4" t="s">
        <v>73</v>
      </c>
      <c r="B197" s="4" t="s">
        <v>246</v>
      </c>
      <c r="C197" s="4">
        <v>169</v>
      </c>
      <c r="D197" s="4" t="s">
        <v>17</v>
      </c>
      <c r="E197" s="4" t="s">
        <v>31</v>
      </c>
      <c r="F197" s="4">
        <v>1</v>
      </c>
      <c r="G197" s="8">
        <f>VLOOKUP(D197, Products!A:D, 4, FALSE) * F197</f>
        <v>16</v>
      </c>
      <c r="H197" s="8">
        <f t="shared" si="4"/>
        <v>16</v>
      </c>
      <c r="I197" s="4" t="s">
        <v>67</v>
      </c>
      <c r="J197" s="7"/>
      <c r="K197" s="7"/>
      <c r="L197" s="7"/>
    </row>
    <row r="198" spans="1:12" x14ac:dyDescent="0.3">
      <c r="A198" s="4" t="s">
        <v>73</v>
      </c>
      <c r="B198" s="4" t="s">
        <v>247</v>
      </c>
      <c r="C198" s="4">
        <v>170</v>
      </c>
      <c r="D198" s="4" t="s">
        <v>16</v>
      </c>
      <c r="E198" s="4" t="s">
        <v>30</v>
      </c>
      <c r="F198" s="4">
        <v>1</v>
      </c>
      <c r="G198" s="8">
        <f>VLOOKUP(D198, Products!A:D, 4, FALSE) * F198</f>
        <v>11</v>
      </c>
      <c r="H198" s="8">
        <f t="shared" si="4"/>
        <v>11</v>
      </c>
      <c r="I198" s="4" t="s">
        <v>67</v>
      </c>
      <c r="J198" s="7"/>
      <c r="K198" s="7"/>
      <c r="L198" s="7"/>
    </row>
    <row r="199" spans="1:12" x14ac:dyDescent="0.3">
      <c r="A199" s="4" t="s">
        <v>73</v>
      </c>
      <c r="B199" s="4" t="s">
        <v>248</v>
      </c>
      <c r="C199" s="4">
        <v>171</v>
      </c>
      <c r="D199" s="4" t="s">
        <v>14</v>
      </c>
      <c r="E199" s="4" t="s">
        <v>68</v>
      </c>
      <c r="F199" s="4">
        <v>1</v>
      </c>
      <c r="G199" s="8">
        <f>VLOOKUP(D199, Products!A:D, 4, FALSE) * F199</f>
        <v>18.5</v>
      </c>
      <c r="H199" s="8">
        <f t="shared" si="4"/>
        <v>18.5</v>
      </c>
      <c r="I199" s="4" t="s">
        <v>67</v>
      </c>
      <c r="J199" s="7"/>
      <c r="K199" s="7"/>
      <c r="L199" s="7"/>
    </row>
    <row r="200" spans="1:12" x14ac:dyDescent="0.3">
      <c r="A200" s="4" t="s">
        <v>73</v>
      </c>
      <c r="B200" s="4" t="s">
        <v>249</v>
      </c>
      <c r="C200" s="4">
        <v>172</v>
      </c>
      <c r="D200" s="4" t="s">
        <v>14</v>
      </c>
      <c r="E200" s="4" t="s">
        <v>68</v>
      </c>
      <c r="F200" s="4">
        <v>1</v>
      </c>
      <c r="G200" s="8">
        <f>VLOOKUP(D200, Products!A:D, 4, FALSE) * F200</f>
        <v>18.5</v>
      </c>
      <c r="H200" s="8">
        <f t="shared" si="4"/>
        <v>18.5</v>
      </c>
      <c r="I200" s="4" t="s">
        <v>69</v>
      </c>
      <c r="J200" s="7"/>
      <c r="K200" s="7"/>
      <c r="L200" s="7"/>
    </row>
    <row r="201" spans="1:12" x14ac:dyDescent="0.3">
      <c r="A201" s="4" t="s">
        <v>73</v>
      </c>
      <c r="B201" s="4" t="s">
        <v>249</v>
      </c>
      <c r="C201" s="4">
        <v>173</v>
      </c>
      <c r="D201" s="4" t="s">
        <v>17</v>
      </c>
      <c r="E201" s="4" t="s">
        <v>31</v>
      </c>
      <c r="F201" s="4">
        <v>1</v>
      </c>
      <c r="G201" s="8">
        <f>VLOOKUP(D201, Products!A:D, 4, FALSE) * F201</f>
        <v>16</v>
      </c>
      <c r="H201" s="8">
        <f t="shared" si="4"/>
        <v>16</v>
      </c>
      <c r="I201" s="4" t="s">
        <v>69</v>
      </c>
      <c r="J201" s="7"/>
      <c r="K201" s="7"/>
      <c r="L201" s="7"/>
    </row>
    <row r="202" spans="1:12" x14ac:dyDescent="0.3">
      <c r="A202" s="4" t="s">
        <v>73</v>
      </c>
      <c r="B202" s="4" t="s">
        <v>250</v>
      </c>
      <c r="C202" s="4">
        <v>174</v>
      </c>
      <c r="D202" s="4" t="s">
        <v>16</v>
      </c>
      <c r="E202" s="4" t="s">
        <v>30</v>
      </c>
      <c r="F202" s="4">
        <v>1</v>
      </c>
      <c r="G202" s="8">
        <f>VLOOKUP(D202, Products!A:D, 4, FALSE) * F202</f>
        <v>11</v>
      </c>
      <c r="H202" s="8">
        <f t="shared" si="4"/>
        <v>11</v>
      </c>
      <c r="I202" s="4" t="s">
        <v>67</v>
      </c>
      <c r="J202" s="7"/>
      <c r="K202" s="7"/>
      <c r="L202" s="7"/>
    </row>
    <row r="203" spans="1:12" x14ac:dyDescent="0.3">
      <c r="A203" s="4" t="s">
        <v>73</v>
      </c>
      <c r="B203" s="4" t="s">
        <v>251</v>
      </c>
      <c r="C203" s="4">
        <v>175</v>
      </c>
      <c r="D203" s="4" t="s">
        <v>19</v>
      </c>
      <c r="E203" s="4" t="s">
        <v>70</v>
      </c>
      <c r="F203" s="4">
        <v>1</v>
      </c>
      <c r="G203" s="8">
        <f>VLOOKUP(D203, Products!A:D, 4, FALSE) * F203</f>
        <v>21</v>
      </c>
      <c r="H203" s="8">
        <f t="shared" si="4"/>
        <v>21</v>
      </c>
      <c r="I203" s="4" t="s">
        <v>67</v>
      </c>
      <c r="J203" s="7"/>
      <c r="K203" s="7"/>
      <c r="L203" s="7"/>
    </row>
    <row r="204" spans="1:12" x14ac:dyDescent="0.3">
      <c r="A204" s="4" t="s">
        <v>73</v>
      </c>
      <c r="B204" s="4" t="s">
        <v>252</v>
      </c>
      <c r="C204" s="4">
        <v>176</v>
      </c>
      <c r="D204" s="4" t="s">
        <v>16</v>
      </c>
      <c r="E204" s="4" t="s">
        <v>30</v>
      </c>
      <c r="F204" s="4">
        <v>2</v>
      </c>
      <c r="G204" s="8">
        <f>VLOOKUP(D204, Products!A:D, 4, FALSE) * F204</f>
        <v>22</v>
      </c>
      <c r="H204" s="8">
        <f t="shared" si="4"/>
        <v>44</v>
      </c>
      <c r="I204" s="4" t="s">
        <v>69</v>
      </c>
      <c r="J204" s="7"/>
      <c r="K204" s="7"/>
      <c r="L204" s="7"/>
    </row>
    <row r="205" spans="1:12" x14ac:dyDescent="0.3">
      <c r="A205" s="4" t="s">
        <v>73</v>
      </c>
      <c r="B205" s="4" t="s">
        <v>253</v>
      </c>
      <c r="C205" s="4">
        <v>177</v>
      </c>
      <c r="D205" s="4" t="s">
        <v>14</v>
      </c>
      <c r="E205" s="4" t="s">
        <v>68</v>
      </c>
      <c r="F205" s="4">
        <v>2</v>
      </c>
      <c r="G205" s="8">
        <f>VLOOKUP(D205, Products!A:D, 4, FALSE) * F205</f>
        <v>37</v>
      </c>
      <c r="H205" s="8">
        <f t="shared" si="4"/>
        <v>74</v>
      </c>
      <c r="I205" s="4" t="s">
        <v>67</v>
      </c>
      <c r="J205" s="7"/>
      <c r="K205" s="7"/>
      <c r="L205" s="7"/>
    </row>
    <row r="206" spans="1:12" x14ac:dyDescent="0.3">
      <c r="A206" s="4" t="s">
        <v>73</v>
      </c>
      <c r="B206" s="4" t="s">
        <v>254</v>
      </c>
      <c r="C206" s="4">
        <v>178</v>
      </c>
      <c r="D206" s="4" t="s">
        <v>13</v>
      </c>
      <c r="E206" s="4" t="s">
        <v>28</v>
      </c>
      <c r="F206" s="4">
        <v>2</v>
      </c>
      <c r="G206" s="8">
        <f>VLOOKUP(D206, Products!A:D, 4, FALSE) * F206</f>
        <v>24</v>
      </c>
      <c r="H206" s="8">
        <f t="shared" si="4"/>
        <v>48</v>
      </c>
      <c r="I206" s="4" t="s">
        <v>67</v>
      </c>
      <c r="J206" s="7"/>
      <c r="K206" s="7"/>
      <c r="L206" s="7"/>
    </row>
    <row r="207" spans="1:12" x14ac:dyDescent="0.3">
      <c r="A207" s="4" t="s">
        <v>73</v>
      </c>
      <c r="B207" s="4" t="s">
        <v>255</v>
      </c>
      <c r="C207" s="4">
        <v>179</v>
      </c>
      <c r="D207" s="4" t="s">
        <v>16</v>
      </c>
      <c r="E207" s="4" t="s">
        <v>30</v>
      </c>
      <c r="F207" s="4">
        <v>1</v>
      </c>
      <c r="G207" s="8">
        <f>VLOOKUP(D207, Products!A:D, 4, FALSE) * F207</f>
        <v>11</v>
      </c>
      <c r="H207" s="8">
        <f t="shared" si="4"/>
        <v>11</v>
      </c>
      <c r="I207" s="4" t="s">
        <v>69</v>
      </c>
      <c r="J207" s="7"/>
      <c r="K207" s="7"/>
      <c r="L207" s="7"/>
    </row>
    <row r="208" spans="1:12" x14ac:dyDescent="0.3">
      <c r="A208" s="4" t="s">
        <v>73</v>
      </c>
      <c r="B208" s="4" t="s">
        <v>256</v>
      </c>
      <c r="C208" s="4">
        <v>180</v>
      </c>
      <c r="D208" s="4" t="s">
        <v>15</v>
      </c>
      <c r="E208" s="4" t="s">
        <v>29</v>
      </c>
      <c r="F208" s="4">
        <v>1</v>
      </c>
      <c r="G208" s="8">
        <f>VLOOKUP(D208, Products!A:D, 4, FALSE) * F208</f>
        <v>17</v>
      </c>
      <c r="H208" s="8">
        <f t="shared" si="4"/>
        <v>17</v>
      </c>
      <c r="I208" s="4" t="s">
        <v>67</v>
      </c>
      <c r="J208" s="7"/>
      <c r="K208" s="7"/>
      <c r="L208" s="7"/>
    </row>
  </sheetData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5 0 3 7 0 a - c d 1 8 - 4 5 1 4 - 9 b 8 b - b 2 0 9 6 4 7 4 4 c 2 7 "   x m l n s = " h t t p : / / s c h e m a s . m i c r o s o f t . c o m / D a t a M a s h u p " > A A A A A B Y D A A B Q S w M E F A A C A A g A O C E R W 2 K z u Q S m A A A A 9 w A A A B I A H A B D b 2 5 m a W c v U G F j a 2 F n Z S 5 4 b W w g o h g A K K A U A A A A A A A A A A A A A A A A A A A A A A A A A A A A h Y + 9 D o I w G E V f h X S n f 2 o 0 5 K M M L g 6 S m G i M a 1 M q N E I x U C z v 5 u A j + Q p i F H V z v O e e 4 d 7 7 9 Q Z J X 5 X B R T e t q W 2 M G K Y o 0 F b V m b F 5 j D p 3 D B c o E b C R 6 i R z H Q y y b a O + z W J U O H e O C P H e Y z / B d Z M T T i k j h 3 S 9 V Y W u J P r I 5 r 8 c G t s 6 a Z V G A v a v M Y J j N p 1 h R v k c U y A j h d T Y r 8 G H w c / 2 B 8 K y K 1 3 X a O G K c L c C M k Y g 7 x P i A V B L A w Q U A A I A C A A 4 I R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C E R W y i K R 7 g O A A A A E Q A A A B M A H A B G b 3 J t d W x h c y 9 T Z W N 0 a W 9 u M S 5 t I K I Y A C i g F A A A A A A A A A A A A A A A A A A A A A A A A A A A A C t O T S 7 J z M 9 T C I b Q h t Y A U E s B A i 0 A F A A C A A g A O C E R W 2 K z u Q S m A A A A 9 w A A A B I A A A A A A A A A A A A A A A A A A A A A A E N v b m Z p Z y 9 Q Y W N r Y W d l L n h t b F B L A Q I t A B Q A A g A I A D g h E V s P y u m r p A A A A O k A A A A T A A A A A A A A A A A A A A A A A P I A A A B b Q 2 9 u d G V u d F 9 U e X B l c 1 0 u e G 1 s U E s B A i 0 A F A A C A A g A O C E R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8 6 i 1 R v X V p I t y W B j q G A P A k A A A A A A g A A A A A A E G Y A A A A B A A A g A A A A b r W c T g 0 B a e j z 9 3 c c N i x r W p e X S X V z q T X + 1 T L v d c N U l / o A A A A A D o A A A A A C A A A g A A A A n F K m J q W S S x k l 0 j 9 y 7 3 d P q 7 K 5 K r w Y + 3 h O A I u v w U o m P B 5 Q A A A A S c o E H O 3 A u g X P 3 X z x F 3 L s J G H 9 U o b V H w u V e R e X 9 h q 3 e n l N v q t J B t / b Y K 6 9 F 3 7 j r F m 0 d 3 B 0 D Q D b V h Z H L C 8 S L T f 8 P j G m 9 O U / i n r z p Q v w Z H Z G D U J A A A A A 9 a d j G P j a 4 k k O G n k Y W R c Y H k y L 6 U 2 Y 3 h 1 V O R O Z w F 3 h D 0 W j Q 8 M n f P I Y m w C h L w k 0 H 0 q h K c c T O X T h w W 3 K Q a v j 0 D n / 5 g = = < / D a t a M a s h u p > 
</file>

<file path=customXml/itemProps1.xml><?xml version="1.0" encoding="utf-8"?>
<ds:datastoreItem xmlns:ds="http://schemas.openxmlformats.org/officeDocument/2006/customXml" ds:itemID="{24C358DB-EF00-452F-9833-205C0C7A8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Category</vt:lpstr>
      <vt:lpstr>Products</vt:lpstr>
      <vt:lpstr>สินค้า (เมนู วัตถุดิบ)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ทีปกร ทิพมนต์</dc:creator>
  <cp:lastModifiedBy>ทีปกร ทิพมนต์</cp:lastModifiedBy>
  <dcterms:created xsi:type="dcterms:W3CDTF">2025-08-16T13:04:47Z</dcterms:created>
  <dcterms:modified xsi:type="dcterms:W3CDTF">2025-08-16T21:35:14Z</dcterms:modified>
</cp:coreProperties>
</file>