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elix\Documents\Rocket League Meta\Reddit\Post v1.39\"/>
    </mc:Choice>
  </mc:AlternateContent>
  <bookViews>
    <workbookView xWindow="0" yWindow="0" windowWidth="28800" windowHeight="12210" activeTab="4"/>
  </bookViews>
  <sheets>
    <sheet name="Car Hitboxes" sheetId="1" r:id="rId1"/>
    <sheet name="Car Hitboxes (exaggerated)" sheetId="2" r:id="rId2"/>
    <sheet name="RAW Presets" sheetId="4" r:id="rId3"/>
    <sheet name="RAW Bodies" sheetId="3" r:id="rId4"/>
    <sheet name="Testing Handling" sheetId="5" r:id="rId5"/>
    <sheet name="Testing Handling (exaggerated)" sheetId="8" r:id="rId6"/>
    <sheet name="Testing Ground Height" sheetId="7" r:id="rId7"/>
    <sheet name="Testing Inclination" sheetId="6" r:id="rId8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I9" i="2" l="1"/>
  <c r="J9" i="2"/>
  <c r="K9" i="2"/>
  <c r="I10" i="2"/>
  <c r="J10" i="2"/>
  <c r="K10" i="2"/>
  <c r="I2" i="2"/>
  <c r="J2" i="2"/>
  <c r="K2" i="2"/>
  <c r="I4" i="2"/>
  <c r="J4" i="2"/>
  <c r="K4" i="2"/>
  <c r="I13" i="2"/>
  <c r="J13" i="2"/>
  <c r="K13" i="2"/>
  <c r="I14" i="2"/>
  <c r="J14" i="2"/>
  <c r="K14" i="2"/>
  <c r="I19" i="2"/>
  <c r="J19" i="2"/>
  <c r="K19" i="2"/>
  <c r="I20" i="2"/>
  <c r="J20" i="2"/>
  <c r="K20" i="2"/>
  <c r="I24" i="2"/>
  <c r="J24" i="2"/>
  <c r="K24" i="2"/>
  <c r="I30" i="2"/>
  <c r="J30" i="2"/>
  <c r="K30" i="2"/>
  <c r="I3" i="2"/>
  <c r="J3" i="2"/>
  <c r="K3" i="2"/>
  <c r="I15" i="2"/>
  <c r="J15" i="2"/>
  <c r="K15" i="2"/>
  <c r="I16" i="2"/>
  <c r="J16" i="2"/>
  <c r="K16" i="2"/>
  <c r="I21" i="2"/>
  <c r="J21" i="2"/>
  <c r="K21" i="2"/>
  <c r="I38" i="2"/>
  <c r="J38" i="2"/>
  <c r="K38" i="2"/>
  <c r="I40" i="2"/>
  <c r="J40" i="2"/>
  <c r="K40" i="2"/>
  <c r="I41" i="2"/>
  <c r="J41" i="2"/>
  <c r="K41" i="2"/>
  <c r="I6" i="2"/>
  <c r="J6" i="2"/>
  <c r="K6" i="2"/>
  <c r="I8" i="2"/>
  <c r="J8" i="2"/>
  <c r="K8" i="2"/>
  <c r="I12" i="2"/>
  <c r="J12" i="2"/>
  <c r="K12" i="2"/>
  <c r="I17" i="2"/>
  <c r="J17" i="2"/>
  <c r="K17" i="2"/>
  <c r="I18" i="2"/>
  <c r="J18" i="2"/>
  <c r="K18" i="2"/>
  <c r="I23" i="2"/>
  <c r="J23" i="2"/>
  <c r="K23" i="2"/>
  <c r="I25" i="2"/>
  <c r="J25" i="2"/>
  <c r="K25" i="2"/>
  <c r="I26" i="2"/>
  <c r="J26" i="2"/>
  <c r="K26" i="2"/>
  <c r="I27" i="2"/>
  <c r="J27" i="2"/>
  <c r="K27" i="2"/>
  <c r="I29" i="2"/>
  <c r="J29" i="2"/>
  <c r="K29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9" i="2"/>
  <c r="J39" i="2"/>
  <c r="K39" i="2"/>
  <c r="I42" i="2"/>
  <c r="J42" i="2"/>
  <c r="K42" i="2"/>
  <c r="I11" i="2"/>
  <c r="J11" i="2"/>
  <c r="K11" i="2"/>
  <c r="I22" i="2"/>
  <c r="J22" i="2"/>
  <c r="K22" i="2"/>
  <c r="I28" i="2"/>
  <c r="J28" i="2"/>
  <c r="K28" i="2"/>
  <c r="I37" i="2"/>
  <c r="J37" i="2"/>
  <c r="K37" i="2"/>
  <c r="I7" i="2"/>
  <c r="J7" i="2"/>
  <c r="K7" i="2"/>
  <c r="K5" i="2"/>
  <c r="J5" i="2"/>
  <c r="I5" i="2"/>
  <c r="J38" i="1"/>
  <c r="I38" i="1"/>
  <c r="H38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9" i="1"/>
  <c r="J40" i="1"/>
  <c r="J41" i="1"/>
  <c r="J4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9" i="1"/>
  <c r="I40" i="1"/>
  <c r="I41" i="1"/>
  <c r="I42" i="1"/>
  <c r="H42" i="2" l="1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1" i="1"/>
  <c r="H42" i="1"/>
</calcChain>
</file>

<file path=xl/sharedStrings.xml><?xml version="1.0" encoding="utf-8"?>
<sst xmlns="http://schemas.openxmlformats.org/spreadsheetml/2006/main" count="384" uniqueCount="128">
  <si>
    <t>'70 Dodge Charger R/T</t>
  </si>
  <si>
    <t>'99 Nissan Skyline GT-R R34</t>
  </si>
  <si>
    <t>Aftershock</t>
  </si>
  <si>
    <t>Animus GP</t>
  </si>
  <si>
    <t>Backfire</t>
  </si>
  <si>
    <t>Batmobile</t>
  </si>
  <si>
    <t>Bone Shaker</t>
  </si>
  <si>
    <t>Breakout</t>
  </si>
  <si>
    <t>Breakout Type-S</t>
  </si>
  <si>
    <t>Centio V17</t>
  </si>
  <si>
    <t>DeLorean Time Machine</t>
  </si>
  <si>
    <t>Dominus</t>
  </si>
  <si>
    <t>Dominus GT</t>
  </si>
  <si>
    <t>Endo</t>
  </si>
  <si>
    <t>Esper</t>
  </si>
  <si>
    <t>Gizmo</t>
  </si>
  <si>
    <t>Grog</t>
  </si>
  <si>
    <t>Hotshot</t>
  </si>
  <si>
    <t>Ice Charger</t>
  </si>
  <si>
    <t>Jäger 619 RS</t>
  </si>
  <si>
    <t>Mantis</t>
  </si>
  <si>
    <t>Marauder</t>
  </si>
  <si>
    <t>Masamune</t>
  </si>
  <si>
    <t>Merc</t>
  </si>
  <si>
    <t>Octane</t>
  </si>
  <si>
    <t>Octane ZSR</t>
  </si>
  <si>
    <t>Paladin</t>
  </si>
  <si>
    <t>Proteus</t>
  </si>
  <si>
    <t>Ripper</t>
  </si>
  <si>
    <t>Road Hog</t>
  </si>
  <si>
    <t>Road Hog XL</t>
  </si>
  <si>
    <t>Scarab</t>
  </si>
  <si>
    <t>Takumi</t>
  </si>
  <si>
    <t>Takumi RX-T</t>
  </si>
  <si>
    <t>Triton</t>
  </si>
  <si>
    <t>Twin Mill III</t>
  </si>
  <si>
    <t>Venom</t>
  </si>
  <si>
    <t>Vulcan</t>
  </si>
  <si>
    <t>X-Devil</t>
  </si>
  <si>
    <t>X-Devil Mk2</t>
  </si>
  <si>
    <t>Zippy</t>
  </si>
  <si>
    <t>Preset</t>
  </si>
  <si>
    <t>Length</t>
  </si>
  <si>
    <t>Width</t>
  </si>
  <si>
    <t>Height</t>
  </si>
  <si>
    <t>Offset</t>
  </si>
  <si>
    <t>Elevation</t>
  </si>
  <si>
    <t>Hybrid</t>
  </si>
  <si>
    <t>Plank</t>
  </si>
  <si>
    <t>Surface Area</t>
  </si>
  <si>
    <t>Reach Front</t>
  </si>
  <si>
    <t>Reach Back</t>
  </si>
  <si>
    <t>Reach Side</t>
  </si>
  <si>
    <t>FrontAxle WheelRadius</t>
  </si>
  <si>
    <t>FrontAxle LocalRestPosition X</t>
  </si>
  <si>
    <t>FrontAxle LocalRestPosition Y</t>
  </si>
  <si>
    <t>FrontAxle LocalRestPosition Z</t>
  </si>
  <si>
    <t>BackAxle WheelRadius</t>
  </si>
  <si>
    <t>BackAxle WheelWidth</t>
  </si>
  <si>
    <t>BackAxle LocalRestPosition X</t>
  </si>
  <si>
    <t>BackAxle LocalRestPosition Y</t>
  </si>
  <si>
    <t>BackAxle LocalRestPosition Z</t>
  </si>
  <si>
    <t>MuscleCar</t>
  </si>
  <si>
    <t>LongCar</t>
  </si>
  <si>
    <t>Body</t>
  </si>
  <si>
    <t>HandlingPreset</t>
  </si>
  <si>
    <t>FrontAxle WheelMeshRadius</t>
  </si>
  <si>
    <t>FrontAxle WheelWidth</t>
  </si>
  <si>
    <t>FrontAxle WheelMeshOffsetSide</t>
  </si>
  <si>
    <t>FrontAxle WheelOffsetForward</t>
  </si>
  <si>
    <t>FrontAxle WheelOffsetSide</t>
  </si>
  <si>
    <t>BackAxle WheelMeshRadius</t>
  </si>
  <si>
    <t>BackAxle WheelMeshOffsetSide</t>
  </si>
  <si>
    <t>BackAxle WheelOffsetForward</t>
  </si>
  <si>
    <t>BackAxle WheelOffsetSide</t>
  </si>
  <si>
    <t>ChassisRotationScale</t>
  </si>
  <si>
    <t>SuspensionTravelMax</t>
  </si>
  <si>
    <t>SuspensionTravelMin</t>
  </si>
  <si>
    <t>bUseLegacySuspensionOffsets</t>
  </si>
  <si>
    <t>true</t>
  </si>
  <si>
    <t>bone</t>
  </si>
  <si>
    <t>cannonboy</t>
  </si>
  <si>
    <t>CarCar</t>
  </si>
  <si>
    <t>Challah</t>
  </si>
  <si>
    <t>charged</t>
  </si>
  <si>
    <t>Darkcar</t>
  </si>
  <si>
    <t>endo</t>
  </si>
  <si>
    <t>flatbread</t>
  </si>
  <si>
    <t>focaccia</t>
  </si>
  <si>
    <t>Force</t>
  </si>
  <si>
    <t>gilliam</t>
  </si>
  <si>
    <t>GreyCar</t>
  </si>
  <si>
    <t>Import</t>
  </si>
  <si>
    <t>Interceptor</t>
  </si>
  <si>
    <t>Melonpan</t>
  </si>
  <si>
    <t>MuscleCar2</t>
  </si>
  <si>
    <t>NeoBike</t>
  </si>
  <si>
    <t>NeoCar</t>
  </si>
  <si>
    <t>Number6</t>
  </si>
  <si>
    <t>O2</t>
  </si>
  <si>
    <t>Orion</t>
  </si>
  <si>
    <t>pumpernickel</t>
  </si>
  <si>
    <t>Rhino</t>
  </si>
  <si>
    <t>Rhino2</t>
  </si>
  <si>
    <t>scallop</t>
  </si>
  <si>
    <t>Sourdough</t>
  </si>
  <si>
    <t>Spark</t>
  </si>
  <si>
    <t>takumi ii</t>
  </si>
  <si>
    <t>Torch</t>
  </si>
  <si>
    <t>Torch2</t>
  </si>
  <si>
    <t>Torment</t>
  </si>
  <si>
    <t>Vanquish</t>
  </si>
  <si>
    <t>WastelandTruck</t>
  </si>
  <si>
    <t>Car</t>
  </si>
  <si>
    <t>ChassisSpring MaxDisplacement X</t>
  </si>
  <si>
    <t>ChassisSpring MaxDisplacement Y</t>
  </si>
  <si>
    <t>ChassisSpring MaxDisplacement Z</t>
  </si>
  <si>
    <t>Standard</t>
  </si>
  <si>
    <t>Boost</t>
  </si>
  <si>
    <t>(Batmobile)</t>
  </si>
  <si>
    <t>Joint Height</t>
  </si>
  <si>
    <t>Ground Height</t>
  </si>
  <si>
    <t>Inclination</t>
  </si>
  <si>
    <t>-0.35°</t>
  </si>
  <si>
    <t>-0.99°</t>
  </si>
  <si>
    <t>-0.97°</t>
  </si>
  <si>
    <t>-0.55°</t>
  </si>
  <si>
    <t>-0.37°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</si>
</sst>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0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quotePrefix="1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horizontal="right"/>
    </xf>
  </cellXfs>
  <cellStyles count="1">
    <cellStyle name="Standard" xfId="0" builtinId="0"/>
  </cellStyles>
  <dxfs count="92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00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00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00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00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00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00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00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00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00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00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00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00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00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00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00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00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00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00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family val="2"/>
        <scheme val="none"/>
      </font>
    </dxf>
  </dxfs>
  <tableStyles count="0" defaultTableStyle="TableStyleMedium2" defaultPivotStyle="PivotStyleLight16"/>
  <colors>
    <mruColors>
      <color rgb="FF008C45"/>
      <color rgb="FFFFCC00"/>
      <color rgb="FFCD21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K42" totalsRowShown="0" headerRowDxfId="91" dataDxfId="90">
  <autoFilter ref="A1:K42"/>
  <sortState ref="A2:K42">
    <sortCondition ref="A1:A42"/>
  </sortState>
  <tableColumns count="11">
    <tableColumn id="1" name="Car" dataDxfId="89"/>
    <tableColumn id="2" name="Preset" dataDxfId="88"/>
    <tableColumn id="3" name="Length" dataDxfId="87"/>
    <tableColumn id="4" name="Width" dataDxfId="86"/>
    <tableColumn id="5" name="Height" dataDxfId="85"/>
    <tableColumn id="6" name="Offset" dataDxfId="84"/>
    <tableColumn id="7" name="Elevation" dataDxfId="83"/>
    <tableColumn id="8" name="Surface Area" dataDxfId="82">
      <calculatedColumnFormula>(Tabelle1[[#This Row],[Length]]*Tabelle1[[#This Row],[Width]]+Tabelle1[[#This Row],[Length]]*Tabelle1[[#This Row],[Height]]+Tabelle1[[#This Row],[Width]]*Tabelle1[[#This Row],[Height]])*2</calculatedColumnFormula>
    </tableColumn>
    <tableColumn id="9" name="Reach Front" dataDxfId="81">
      <calculatedColumnFormula>SQRT((Tabelle1[[#This Row],[Length]]/2+Tabelle1[[#This Row],[Offset]])^2+(Tabelle1[[#This Row],[Height]]/2+Tabelle1[[#This Row],[Elevation]])^2)</calculatedColumnFormula>
    </tableColumn>
    <tableColumn id="10" name="Reach Back" dataDxfId="80">
      <calculatedColumnFormula>SQRT((Tabelle1[[#This Row],[Length]]/2-Tabelle1[[#This Row],[Offset]])^2+(Tabelle1[[#This Row],[Height]]/2+Tabelle1[[#This Row],[Elevation]])^2)</calculatedColumnFormula>
    </tableColumn>
    <tableColumn id="11" name="Reach Side" dataDxfId="79">
      <calculatedColumnFormula>SQRT((Tabelle1[[#This Row],[Width]]/2)^2+(Tabelle1[[#This Row],[Height]]/2+Tabelle1[[#This Row],[Elevation]])^2)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elle13" displayName="Tabelle13" ref="A1:K42" totalsRowShown="0" headerRowDxfId="78" dataDxfId="77">
  <autoFilter ref="A1:K42"/>
  <sortState ref="A2:K42">
    <sortCondition ref="A1:A42"/>
  </sortState>
  <tableColumns count="11">
    <tableColumn id="1" name="Car" dataDxfId="76"/>
    <tableColumn id="2" name="Preset" dataDxfId="75"/>
    <tableColumn id="3" name="Length" dataDxfId="74" dataCellStyle="Standard"/>
    <tableColumn id="4" name="Width" dataDxfId="73" dataCellStyle="Standard"/>
    <tableColumn id="5" name="Height" dataDxfId="72" dataCellStyle="Standard"/>
    <tableColumn id="6" name="Offset" dataDxfId="71" dataCellStyle="Standard"/>
    <tableColumn id="7" name="Elevation" dataDxfId="70" dataCellStyle="Standard"/>
    <tableColumn id="8" name="Surface Area" dataDxfId="69" dataCellStyle="Standard">
      <calculatedColumnFormula>(Tabelle13[[#This Row],[Length]]*Tabelle13[[#This Row],[Width]]+Tabelle13[[#This Row],[Length]]*Tabelle13[[#This Row],[Height]]+Tabelle13[[#This Row],[Width]]*Tabelle13[[#This Row],[Height]])*2</calculatedColumnFormula>
    </tableColumn>
    <tableColumn id="9" name="Reach Front" dataDxfId="68" dataCellStyle="Standard">
      <calculatedColumnFormula>SQRT((Tabelle1[[#This Row],[Length]]/2+Tabelle1[[#This Row],[Offset]])^2+(Tabelle1[[#This Row],[Height]]/2+Tabelle1[[#This Row],[Elevation]])^2)</calculatedColumnFormula>
    </tableColumn>
    <tableColumn id="10" name="Reach Back" dataDxfId="67" dataCellStyle="Standard">
      <calculatedColumnFormula>SQRT((Tabelle1[[#This Row],[Length]]/2-Tabelle1[[#This Row],[Offset]])^2+(Tabelle1[[#This Row],[Height]]/2+Tabelle1[[#This Row],[Elevation]])^2)</calculatedColumnFormula>
    </tableColumn>
    <tableColumn id="11" name="Reach Side" dataDxfId="66" dataCellStyle="Standard">
      <calculatedColumnFormula>SQRT((Tabelle1[[#This Row],[Width]]/2)^2+(Tabelle1[[#This Row],[Height]]/2+Tabelle1[[#This Row],[Elevation]])^2)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A1:O6" totalsRowShown="0" headerRowDxfId="65" dataDxfId="64">
  <autoFilter ref="A1:O6"/>
  <sortState ref="A2:O6">
    <sortCondition ref="A1:A6"/>
  </sortState>
  <tableColumns count="15">
    <tableColumn id="1" name="Preset" dataDxfId="63"/>
    <tableColumn id="2" name="FrontAxle WheelRadius" dataDxfId="62"/>
    <tableColumn id="3" name="FrontAxle LocalRestPosition X" dataDxfId="61"/>
    <tableColumn id="4" name="FrontAxle LocalRestPosition Y" dataDxfId="60"/>
    <tableColumn id="5" name="FrontAxle LocalRestPosition Z" dataDxfId="59"/>
    <tableColumn id="6" name="BackAxle WheelRadius" dataDxfId="58"/>
    <tableColumn id="7" name="BackAxle WheelWidth" dataDxfId="57"/>
    <tableColumn id="8" name="BackAxle LocalRestPosition X" dataDxfId="56"/>
    <tableColumn id="9" name="BackAxle LocalRestPosition Y" dataDxfId="55"/>
    <tableColumn id="10" name="BackAxle LocalRestPosition Z" dataDxfId="54"/>
    <tableColumn id="11" name="Offset" dataDxfId="53"/>
    <tableColumn id="12" name="Elevation" dataDxfId="52"/>
    <tableColumn id="13" name="Length" dataDxfId="51"/>
    <tableColumn id="14" name="Width" dataDxfId="50"/>
    <tableColumn id="15" name="Height" dataDxfId="49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A1:Z42" totalsRowShown="0" headerRowDxfId="48" dataDxfId="47">
  <autoFilter ref="A1:Z42"/>
  <sortState ref="A2:Z42">
    <sortCondition ref="A1:A42"/>
  </sortState>
  <tableColumns count="26">
    <tableColumn id="1" name="Body" dataDxfId="46"/>
    <tableColumn id="2" name="Offset" dataDxfId="45"/>
    <tableColumn id="3" name="Elevation" dataDxfId="44"/>
    <tableColumn id="4" name="Length" dataDxfId="43"/>
    <tableColumn id="5" name="Width" dataDxfId="42"/>
    <tableColumn id="6" name="Height" dataDxfId="41"/>
    <tableColumn id="7" name="HandlingPreset" dataDxfId="40"/>
    <tableColumn id="8" name="FrontAxle WheelMeshRadius" dataDxfId="39"/>
    <tableColumn id="9" name="FrontAxle WheelWidth" dataDxfId="38"/>
    <tableColumn id="10" name="FrontAxle WheelMeshOffsetSide" dataDxfId="37"/>
    <tableColumn id="11" name="FrontAxle WheelRadius" dataDxfId="36"/>
    <tableColumn id="12" name="FrontAxle WheelOffsetForward" dataDxfId="35"/>
    <tableColumn id="13" name="FrontAxle WheelOffsetSide" dataDxfId="34"/>
    <tableColumn id="14" name="BackAxle WheelMeshRadius" dataDxfId="33"/>
    <tableColumn id="15" name="BackAxle WheelWidth" dataDxfId="32"/>
    <tableColumn id="16" name="BackAxle WheelMeshOffsetSide" dataDxfId="31"/>
    <tableColumn id="17" name="BackAxle WheelRadius" dataDxfId="30"/>
    <tableColumn id="18" name="BackAxle WheelOffsetForward" dataDxfId="29"/>
    <tableColumn id="19" name="BackAxle WheelOffsetSide" dataDxfId="28"/>
    <tableColumn id="27" name="ChassisSpring MaxDisplacement X" dataDxfId="27"/>
    <tableColumn id="26" name="ChassisSpring MaxDisplacement Y" dataDxfId="26"/>
    <tableColumn id="25" name="ChassisSpring MaxDisplacement Z" dataDxfId="25"/>
    <tableColumn id="20" name="ChassisRotationScale" dataDxfId="24"/>
    <tableColumn id="21" name="SuspensionTravelMax" dataDxfId="23"/>
    <tableColumn id="22" name="SuspensionTravelMin" dataDxfId="22"/>
    <tableColumn id="23" name="bUseLegacySuspensionOffsets" dataDxfId="21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A1:C7" totalsRowShown="0" headerRowDxfId="20" dataDxfId="19">
  <autoFilter ref="A1:C7"/>
  <sortState ref="A2:C7">
    <sortCondition ref="A1:A7"/>
  </sortState>
  <tableColumns count="3">
    <tableColumn id="1" name="Preset" dataDxfId="18"/>
    <tableColumn id="2" name="Standard" dataDxfId="17"/>
    <tableColumn id="3" name="Boost" dataDxfId="16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8" name="Tabelle8" displayName="Tabelle8" ref="A1:C7" totalsRowShown="0" headerRowDxfId="15" dataDxfId="14">
  <autoFilter ref="A1:C7"/>
  <sortState ref="A2:C7">
    <sortCondition ref="A1:A7"/>
  </sortState>
  <tableColumns count="3">
    <tableColumn id="1" name="Preset" dataDxfId="13"/>
    <tableColumn id="2" name="Standard" dataDxfId="12"/>
    <tableColumn id="3" name="Boost" dataDxfId="11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id="6" name="Tabelle6" displayName="Tabelle6" ref="A1:E7" totalsRowShown="0" headerRowDxfId="10" dataDxfId="9">
  <autoFilter ref="A1:E7"/>
  <sortState ref="A2:E7">
    <sortCondition ref="A1:A7"/>
  </sortState>
  <tableColumns count="5">
    <tableColumn id="1" name="Preset" dataDxfId="8"/>
    <tableColumn id="2" name="Height" dataDxfId="7"/>
    <tableColumn id="3" name="Elevation" dataDxfId="6"/>
    <tableColumn id="4" name="Joint Height" dataDxfId="5"/>
    <tableColumn id="5" name="Ground Height" dataDxfId="4">
      <calculatedColumnFormula>Tabelle6[[#This Row],[Height]]/2+Tabelle6[[#This Row],[Elevation]]+Tabelle6[[#This Row],[Joint Height]]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id="7" name="Tabelle7" displayName="Tabelle7" ref="A1:B7" totalsRowShown="0" headerRowDxfId="3" dataDxfId="2">
  <autoFilter ref="A1:B7"/>
  <sortState ref="A2:B7">
    <sortCondition ref="A1:A7"/>
  </sortState>
  <tableColumns count="2">
    <tableColumn id="1" name="Preset" dataDxfId="1"/>
    <tableColumn id="2" name="Inclination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workbookViewId="0"/>
  </sheetViews>
  <sheetFormatPr baseColWidth="10" defaultColWidth="12.85546875" defaultRowHeight="15" x14ac:dyDescent="0.2"/>
  <cols>
    <col min="1" max="1" width="30.42578125" style="1" bestFit="1" customWidth="1"/>
    <col min="2" max="2" width="10.5703125" style="1" bestFit="1" customWidth="1"/>
    <col min="3" max="3" width="14.7109375" style="1" bestFit="1" customWidth="1"/>
    <col min="4" max="7" width="14.7109375" style="1" customWidth="1"/>
    <col min="8" max="8" width="17.5703125" style="1" bestFit="1" customWidth="1"/>
    <col min="9" max="11" width="17.5703125" style="1" customWidth="1"/>
    <col min="12" max="16384" width="12.85546875" style="1"/>
  </cols>
  <sheetData>
    <row r="1" spans="1:11" x14ac:dyDescent="0.2">
      <c r="A1" s="5" t="s">
        <v>113</v>
      </c>
      <c r="B1" s="5" t="s">
        <v>41</v>
      </c>
      <c r="C1" s="5" t="s">
        <v>42</v>
      </c>
      <c r="D1" s="5" t="s">
        <v>43</v>
      </c>
      <c r="E1" s="5" t="s">
        <v>44</v>
      </c>
      <c r="F1" s="5" t="s">
        <v>45</v>
      </c>
      <c r="G1" s="5" t="s">
        <v>46</v>
      </c>
      <c r="H1" s="5" t="s">
        <v>49</v>
      </c>
      <c r="I1" s="5" t="s">
        <v>50</v>
      </c>
      <c r="J1" s="5" t="s">
        <v>51</v>
      </c>
      <c r="K1" s="5" t="s">
        <v>52</v>
      </c>
    </row>
    <row r="2" spans="1:11" x14ac:dyDescent="0.2">
      <c r="A2" s="2" t="s">
        <v>0</v>
      </c>
      <c r="B2" s="1" t="s">
        <v>11</v>
      </c>
      <c r="C2" s="3">
        <v>127.9268</v>
      </c>
      <c r="D2" s="3">
        <v>83.279949999999999</v>
      </c>
      <c r="E2" s="3">
        <v>31.3</v>
      </c>
      <c r="F2" s="3">
        <v>9</v>
      </c>
      <c r="G2" s="3">
        <v>15.75</v>
      </c>
      <c r="H2" s="3">
        <f>(Tabelle1[[#This Row],[Length]]*Tabelle1[[#This Row],[Width]]+Tabelle1[[#This Row],[Length]]*Tabelle1[[#This Row],[Height]]+Tabelle1[[#This Row],[Width]]*Tabelle1[[#This Row],[Height]])*2</f>
        <v>34529.017565319999</v>
      </c>
      <c r="I2" s="3">
        <f>SQRT((Tabelle1[[#This Row],[Length]]/2+Tabelle1[[#This Row],[Offset]])^2+(Tabelle1[[#This Row],[Height]]/2+Tabelle1[[#This Row],[Elevation]])^2)</f>
        <v>79.433102290921511</v>
      </c>
      <c r="J2" s="3">
        <f>SQRT((Tabelle1[[#This Row],[Length]]/2-Tabelle1[[#This Row],[Offset]])^2+(Tabelle1[[#This Row],[Height]]/2+Tabelle1[[#This Row],[Elevation]])^2)</f>
        <v>63.30035813137237</v>
      </c>
      <c r="K2" s="3">
        <f>SQRT((Tabelle1[[#This Row],[Width]]/2)^2+(Tabelle1[[#This Row],[Height]]/2+Tabelle1[[#This Row],[Elevation]])^2)</f>
        <v>52.152157366696009</v>
      </c>
    </row>
    <row r="3" spans="1:11" x14ac:dyDescent="0.2">
      <c r="A3" s="1" t="s">
        <v>1</v>
      </c>
      <c r="B3" s="1" t="s">
        <v>47</v>
      </c>
      <c r="C3" s="3">
        <v>127.0192</v>
      </c>
      <c r="D3" s="3">
        <v>82.187870000000004</v>
      </c>
      <c r="E3" s="3">
        <v>34.15907</v>
      </c>
      <c r="F3" s="3">
        <v>13.87566</v>
      </c>
      <c r="G3" s="3">
        <v>20.754989999999999</v>
      </c>
      <c r="H3" s="3">
        <f>(Tabelle1[[#This Row],[Length]]*Tabelle1[[#This Row],[Width]]+Tabelle1[[#This Row],[Length]]*Tabelle1[[#This Row],[Height]]+Tabelle1[[#This Row],[Width]]*Tabelle1[[#This Row],[Height]])*2</f>
        <v>35171.512891457802</v>
      </c>
      <c r="I3" s="3">
        <f>SQRT((Tabelle1[[#This Row],[Length]]/2+Tabelle1[[#This Row],[Offset]])^2+(Tabelle1[[#This Row],[Height]]/2+Tabelle1[[#This Row],[Elevation]])^2)</f>
        <v>86.139014083301561</v>
      </c>
      <c r="J3" s="3">
        <f>SQRT((Tabelle1[[#This Row],[Length]]/2-Tabelle1[[#This Row],[Offset]])^2+(Tabelle1[[#This Row],[Height]]/2+Tabelle1[[#This Row],[Elevation]])^2)</f>
        <v>62.40976912230348</v>
      </c>
      <c r="K3" s="3">
        <f>SQRT((Tabelle1[[#This Row],[Width]]/2)^2+(Tabelle1[[#This Row],[Height]]/2+Tabelle1[[#This Row],[Elevation]])^2)</f>
        <v>55.858417232856233</v>
      </c>
    </row>
    <row r="4" spans="1:11" x14ac:dyDescent="0.2">
      <c r="A4" s="1" t="s">
        <v>2</v>
      </c>
      <c r="B4" s="1" t="s">
        <v>11</v>
      </c>
      <c r="C4" s="3">
        <v>127.9268</v>
      </c>
      <c r="D4" s="3">
        <v>83.279949999999999</v>
      </c>
      <c r="E4" s="3">
        <v>31.3</v>
      </c>
      <c r="F4" s="3">
        <v>9</v>
      </c>
      <c r="G4" s="3">
        <v>15.75</v>
      </c>
      <c r="H4" s="3">
        <f>(Tabelle1[[#This Row],[Length]]*Tabelle1[[#This Row],[Width]]+Tabelle1[[#This Row],[Length]]*Tabelle1[[#This Row],[Height]]+Tabelle1[[#This Row],[Width]]*Tabelle1[[#This Row],[Height]])*2</f>
        <v>34529.017565319999</v>
      </c>
      <c r="I4" s="3">
        <f>SQRT((Tabelle1[[#This Row],[Length]]/2+Tabelle1[[#This Row],[Offset]])^2+(Tabelle1[[#This Row],[Height]]/2+Tabelle1[[#This Row],[Elevation]])^2)</f>
        <v>79.433102290921511</v>
      </c>
      <c r="J4" s="3">
        <f>SQRT((Tabelle1[[#This Row],[Length]]/2-Tabelle1[[#This Row],[Offset]])^2+(Tabelle1[[#This Row],[Height]]/2+Tabelle1[[#This Row],[Elevation]])^2)</f>
        <v>63.30035813137237</v>
      </c>
      <c r="K4" s="3">
        <f>SQRT((Tabelle1[[#This Row],[Width]]/2)^2+(Tabelle1[[#This Row],[Height]]/2+Tabelle1[[#This Row],[Elevation]])^2)</f>
        <v>52.152157366696009</v>
      </c>
    </row>
    <row r="5" spans="1:11" x14ac:dyDescent="0.2">
      <c r="A5" s="1" t="s">
        <v>3</v>
      </c>
      <c r="B5" s="1" t="s">
        <v>7</v>
      </c>
      <c r="C5" s="3">
        <v>131.4924</v>
      </c>
      <c r="D5" s="3">
        <v>80.521000000000001</v>
      </c>
      <c r="E5" s="3">
        <v>30.3</v>
      </c>
      <c r="F5" s="3">
        <v>12.5</v>
      </c>
      <c r="G5" s="3">
        <v>11.75</v>
      </c>
      <c r="H5" s="3">
        <f>(Tabelle1[[#This Row],[Length]]*Tabelle1[[#This Row],[Width]]+Tabelle1[[#This Row],[Length]]*Tabelle1[[#This Row],[Height]]+Tabelle1[[#This Row],[Width]]*Tabelle1[[#This Row],[Height]])*2</f>
        <v>34023.811120799997</v>
      </c>
      <c r="I5" s="3">
        <f>SQRT((Tabelle1[[#This Row],[Length]]/2+Tabelle1[[#This Row],[Offset]])^2+(Tabelle1[[#This Row],[Height]]/2+Tabelle1[[#This Row],[Elevation]])^2)</f>
        <v>82.741028603951989</v>
      </c>
      <c r="J5" s="3">
        <f>SQRT((Tabelle1[[#This Row],[Length]]/2-Tabelle1[[#This Row],[Offset]])^2+(Tabelle1[[#This Row],[Height]]/2+Tabelle1[[#This Row],[Elevation]])^2)</f>
        <v>59.655408928612665</v>
      </c>
      <c r="K5" s="3">
        <f>SQRT((Tabelle1[[#This Row],[Width]]/2)^2+(Tabelle1[[#This Row],[Height]]/2+Tabelle1[[#This Row],[Elevation]])^2)</f>
        <v>48.420221604718002</v>
      </c>
    </row>
    <row r="6" spans="1:11" x14ac:dyDescent="0.2">
      <c r="A6" s="1" t="s">
        <v>4</v>
      </c>
      <c r="B6" s="1" t="s">
        <v>24</v>
      </c>
      <c r="C6" s="3">
        <v>118.0074</v>
      </c>
      <c r="D6" s="3">
        <v>84.19941</v>
      </c>
      <c r="E6" s="3">
        <v>36.15907</v>
      </c>
      <c r="F6" s="3">
        <v>13.87566</v>
      </c>
      <c r="G6" s="3">
        <v>20.754989999999999</v>
      </c>
      <c r="H6" s="3">
        <f>(Tabelle1[[#This Row],[Length]]*Tabelle1[[#This Row],[Width]]+Tabelle1[[#This Row],[Length]]*Tabelle1[[#This Row],[Height]]+Tabelle1[[#This Row],[Width]]*Tabelle1[[#This Row],[Height]])*2</f>
        <v>34495.527305801406</v>
      </c>
      <c r="I6" s="3">
        <f>SQRT((Tabelle1[[#This Row],[Length]]/2+Tabelle1[[#This Row],[Offset]])^2+(Tabelle1[[#This Row],[Height]]/2+Tabelle1[[#This Row],[Elevation]])^2)</f>
        <v>82.580393835251385</v>
      </c>
      <c r="J6" s="3">
        <f>SQRT((Tabelle1[[#This Row],[Length]]/2-Tabelle1[[#This Row],[Offset]])^2+(Tabelle1[[#This Row],[Height]]/2+Tabelle1[[#This Row],[Elevation]])^2)</f>
        <v>59.537050029517125</v>
      </c>
      <c r="K6" s="3">
        <f>SQRT((Tabelle1[[#This Row],[Width]]/2)^2+(Tabelle1[[#This Row],[Height]]/2+Tabelle1[[#This Row],[Elevation]])^2)</f>
        <v>57.275697228952616</v>
      </c>
    </row>
    <row r="7" spans="1:11" x14ac:dyDescent="0.2">
      <c r="A7" s="1" t="s">
        <v>5</v>
      </c>
      <c r="C7" s="3">
        <v>128.81979999999999</v>
      </c>
      <c r="D7" s="3">
        <v>84.670360000000002</v>
      </c>
      <c r="E7" s="3">
        <v>29.394400000000001</v>
      </c>
      <c r="F7" s="3">
        <v>9.0085719999999991</v>
      </c>
      <c r="G7" s="3">
        <v>12.094200000000001</v>
      </c>
      <c r="H7" s="3">
        <f>(Tabelle1[[#This Row],[Length]]*Tabelle1[[#This Row],[Width]]+Tabelle1[[#This Row],[Length]]*Tabelle1[[#This Row],[Height]]+Tabelle1[[#This Row],[Width]]*Tabelle1[[#This Row],[Height]])*2</f>
        <v>34365.268000463999</v>
      </c>
      <c r="I7" s="3">
        <f>SQRT((Tabelle1[[#This Row],[Length]]/2+Tabelle1[[#This Row],[Offset]])^2+(Tabelle1[[#This Row],[Height]]/2+Tabelle1[[#This Row],[Elevation]])^2)</f>
        <v>78.154021936012882</v>
      </c>
      <c r="J7" s="3">
        <f>SQRT((Tabelle1[[#This Row],[Length]]/2-Tabelle1[[#This Row],[Offset]])^2+(Tabelle1[[#This Row],[Height]]/2+Tabelle1[[#This Row],[Elevation]])^2)</f>
        <v>61.539306610682438</v>
      </c>
      <c r="K7" s="3">
        <f>SQRT((Tabelle1[[#This Row],[Width]]/2)^2+(Tabelle1[[#This Row],[Height]]/2+Tabelle1[[#This Row],[Elevation]])^2)</f>
        <v>50.100365064462359</v>
      </c>
    </row>
    <row r="8" spans="1:11" x14ac:dyDescent="0.2">
      <c r="A8" s="1" t="s">
        <v>6</v>
      </c>
      <c r="B8" s="1" t="s">
        <v>24</v>
      </c>
      <c r="C8" s="3">
        <v>118.0074</v>
      </c>
      <c r="D8" s="3">
        <v>84.19941</v>
      </c>
      <c r="E8" s="3">
        <v>36.15907</v>
      </c>
      <c r="F8" s="3">
        <v>13.87566</v>
      </c>
      <c r="G8" s="3">
        <v>20.754989999999999</v>
      </c>
      <c r="H8" s="3">
        <f>(Tabelle1[[#This Row],[Length]]*Tabelle1[[#This Row],[Width]]+Tabelle1[[#This Row],[Length]]*Tabelle1[[#This Row],[Height]]+Tabelle1[[#This Row],[Width]]*Tabelle1[[#This Row],[Height]])*2</f>
        <v>34495.527305801406</v>
      </c>
      <c r="I8" s="3">
        <f>SQRT((Tabelle1[[#This Row],[Length]]/2+Tabelle1[[#This Row],[Offset]])^2+(Tabelle1[[#This Row],[Height]]/2+Tabelle1[[#This Row],[Elevation]])^2)</f>
        <v>82.580393835251385</v>
      </c>
      <c r="J8" s="3">
        <f>SQRT((Tabelle1[[#This Row],[Length]]/2-Tabelle1[[#This Row],[Offset]])^2+(Tabelle1[[#This Row],[Height]]/2+Tabelle1[[#This Row],[Elevation]])^2)</f>
        <v>59.537050029517125</v>
      </c>
      <c r="K8" s="3">
        <f>SQRT((Tabelle1[[#This Row],[Width]]/2)^2+(Tabelle1[[#This Row],[Height]]/2+Tabelle1[[#This Row],[Elevation]])^2)</f>
        <v>57.275697228952616</v>
      </c>
    </row>
    <row r="9" spans="1:11" x14ac:dyDescent="0.2">
      <c r="A9" s="1" t="s">
        <v>7</v>
      </c>
      <c r="B9" s="1" t="s">
        <v>7</v>
      </c>
      <c r="C9" s="3">
        <v>131.4924</v>
      </c>
      <c r="D9" s="3">
        <v>80.521000000000001</v>
      </c>
      <c r="E9" s="3">
        <v>30.3</v>
      </c>
      <c r="F9" s="3">
        <v>12.5</v>
      </c>
      <c r="G9" s="3">
        <v>11.75</v>
      </c>
      <c r="H9" s="3">
        <f>(Tabelle1[[#This Row],[Length]]*Tabelle1[[#This Row],[Width]]+Tabelle1[[#This Row],[Length]]*Tabelle1[[#This Row],[Height]]+Tabelle1[[#This Row],[Width]]*Tabelle1[[#This Row],[Height]])*2</f>
        <v>34023.811120799997</v>
      </c>
      <c r="I9" s="3">
        <f>SQRT((Tabelle1[[#This Row],[Length]]/2+Tabelle1[[#This Row],[Offset]])^2+(Tabelle1[[#This Row],[Height]]/2+Tabelle1[[#This Row],[Elevation]])^2)</f>
        <v>82.741028603951989</v>
      </c>
      <c r="J9" s="3">
        <f>SQRT((Tabelle1[[#This Row],[Length]]/2-Tabelle1[[#This Row],[Offset]])^2+(Tabelle1[[#This Row],[Height]]/2+Tabelle1[[#This Row],[Elevation]])^2)</f>
        <v>59.655408928612665</v>
      </c>
      <c r="K9" s="3">
        <f>SQRT((Tabelle1[[#This Row],[Width]]/2)^2+(Tabelle1[[#This Row],[Height]]/2+Tabelle1[[#This Row],[Elevation]])^2)</f>
        <v>48.420221604718002</v>
      </c>
    </row>
    <row r="10" spans="1:11" x14ac:dyDescent="0.2">
      <c r="A10" s="1" t="s">
        <v>8</v>
      </c>
      <c r="B10" s="1" t="s">
        <v>7</v>
      </c>
      <c r="C10" s="3">
        <v>131.4924</v>
      </c>
      <c r="D10" s="3">
        <v>80.521000000000001</v>
      </c>
      <c r="E10" s="3">
        <v>30.3</v>
      </c>
      <c r="F10" s="3">
        <v>12.5</v>
      </c>
      <c r="G10" s="3">
        <v>11.75</v>
      </c>
      <c r="H10" s="3">
        <f>(Tabelle1[[#This Row],[Length]]*Tabelle1[[#This Row],[Width]]+Tabelle1[[#This Row],[Length]]*Tabelle1[[#This Row],[Height]]+Tabelle1[[#This Row],[Width]]*Tabelle1[[#This Row],[Height]])*2</f>
        <v>34023.811120799997</v>
      </c>
      <c r="I10" s="3">
        <f>SQRT((Tabelle1[[#This Row],[Length]]/2+Tabelle1[[#This Row],[Offset]])^2+(Tabelle1[[#This Row],[Height]]/2+Tabelle1[[#This Row],[Elevation]])^2)</f>
        <v>82.741028603951989</v>
      </c>
      <c r="J10" s="3">
        <f>SQRT((Tabelle1[[#This Row],[Length]]/2-Tabelle1[[#This Row],[Offset]])^2+(Tabelle1[[#This Row],[Height]]/2+Tabelle1[[#This Row],[Elevation]])^2)</f>
        <v>59.655408928612665</v>
      </c>
      <c r="K10" s="3">
        <f>SQRT((Tabelle1[[#This Row],[Width]]/2)^2+(Tabelle1[[#This Row],[Height]]/2+Tabelle1[[#This Row],[Elevation]])^2)</f>
        <v>48.420221604718002</v>
      </c>
    </row>
    <row r="11" spans="1:11" x14ac:dyDescent="0.2">
      <c r="A11" s="1" t="s">
        <v>9</v>
      </c>
      <c r="B11" s="1" t="s">
        <v>48</v>
      </c>
      <c r="C11" s="3">
        <v>128.81979999999999</v>
      </c>
      <c r="D11" s="3">
        <v>84.670360000000002</v>
      </c>
      <c r="E11" s="3">
        <v>29.394400000000001</v>
      </c>
      <c r="F11" s="3">
        <v>9.0085719999999991</v>
      </c>
      <c r="G11" s="3">
        <v>12.094200000000001</v>
      </c>
      <c r="H11" s="3">
        <f>(Tabelle1[[#This Row],[Length]]*Tabelle1[[#This Row],[Width]]+Tabelle1[[#This Row],[Length]]*Tabelle1[[#This Row],[Height]]+Tabelle1[[#This Row],[Width]]*Tabelle1[[#This Row],[Height]])*2</f>
        <v>34365.268000463999</v>
      </c>
      <c r="I11" s="3">
        <f>SQRT((Tabelle1[[#This Row],[Length]]/2+Tabelle1[[#This Row],[Offset]])^2+(Tabelle1[[#This Row],[Height]]/2+Tabelle1[[#This Row],[Elevation]])^2)</f>
        <v>78.154021936012882</v>
      </c>
      <c r="J11" s="3">
        <f>SQRT((Tabelle1[[#This Row],[Length]]/2-Tabelle1[[#This Row],[Offset]])^2+(Tabelle1[[#This Row],[Height]]/2+Tabelle1[[#This Row],[Elevation]])^2)</f>
        <v>61.539306610682438</v>
      </c>
      <c r="K11" s="3">
        <f>SQRT((Tabelle1[[#This Row],[Width]]/2)^2+(Tabelle1[[#This Row],[Height]]/2+Tabelle1[[#This Row],[Elevation]])^2)</f>
        <v>50.100365064462359</v>
      </c>
    </row>
    <row r="12" spans="1:11" x14ac:dyDescent="0.2">
      <c r="A12" s="1" t="s">
        <v>10</v>
      </c>
      <c r="B12" s="1" t="s">
        <v>24</v>
      </c>
      <c r="C12" s="3">
        <v>118.0074</v>
      </c>
      <c r="D12" s="3">
        <v>84.19941</v>
      </c>
      <c r="E12" s="3">
        <v>36.15907</v>
      </c>
      <c r="F12" s="3">
        <v>13.87566</v>
      </c>
      <c r="G12" s="3">
        <v>20.754989999999999</v>
      </c>
      <c r="H12" s="3">
        <f>(Tabelle1[[#This Row],[Length]]*Tabelle1[[#This Row],[Width]]+Tabelle1[[#This Row],[Length]]*Tabelle1[[#This Row],[Height]]+Tabelle1[[#This Row],[Width]]*Tabelle1[[#This Row],[Height]])*2</f>
        <v>34495.527305801406</v>
      </c>
      <c r="I12" s="3">
        <f>SQRT((Tabelle1[[#This Row],[Length]]/2+Tabelle1[[#This Row],[Offset]])^2+(Tabelle1[[#This Row],[Height]]/2+Tabelle1[[#This Row],[Elevation]])^2)</f>
        <v>82.580393835251385</v>
      </c>
      <c r="J12" s="3">
        <f>SQRT((Tabelle1[[#This Row],[Length]]/2-Tabelle1[[#This Row],[Offset]])^2+(Tabelle1[[#This Row],[Height]]/2+Tabelle1[[#This Row],[Elevation]])^2)</f>
        <v>59.537050029517125</v>
      </c>
      <c r="K12" s="3">
        <f>SQRT((Tabelle1[[#This Row],[Width]]/2)^2+(Tabelle1[[#This Row],[Height]]/2+Tabelle1[[#This Row],[Elevation]])^2)</f>
        <v>57.275697228952616</v>
      </c>
    </row>
    <row r="13" spans="1:11" x14ac:dyDescent="0.2">
      <c r="A13" s="1" t="s">
        <v>11</v>
      </c>
      <c r="B13" s="1" t="s">
        <v>11</v>
      </c>
      <c r="C13" s="3">
        <v>127.9268</v>
      </c>
      <c r="D13" s="3">
        <v>83.279949999999999</v>
      </c>
      <c r="E13" s="3">
        <v>31.3</v>
      </c>
      <c r="F13" s="3">
        <v>9</v>
      </c>
      <c r="G13" s="3">
        <v>15.75</v>
      </c>
      <c r="H13" s="3">
        <f>(Tabelle1[[#This Row],[Length]]*Tabelle1[[#This Row],[Width]]+Tabelle1[[#This Row],[Length]]*Tabelle1[[#This Row],[Height]]+Tabelle1[[#This Row],[Width]]*Tabelle1[[#This Row],[Height]])*2</f>
        <v>34529.017565319999</v>
      </c>
      <c r="I13" s="3">
        <f>SQRT((Tabelle1[[#This Row],[Length]]/2+Tabelle1[[#This Row],[Offset]])^2+(Tabelle1[[#This Row],[Height]]/2+Tabelle1[[#This Row],[Elevation]])^2)</f>
        <v>79.433102290921511</v>
      </c>
      <c r="J13" s="3">
        <f>SQRT((Tabelle1[[#This Row],[Length]]/2-Tabelle1[[#This Row],[Offset]])^2+(Tabelle1[[#This Row],[Height]]/2+Tabelle1[[#This Row],[Elevation]])^2)</f>
        <v>63.30035813137237</v>
      </c>
      <c r="K13" s="3">
        <f>SQRT((Tabelle1[[#This Row],[Width]]/2)^2+(Tabelle1[[#This Row],[Height]]/2+Tabelle1[[#This Row],[Elevation]])^2)</f>
        <v>52.152157366696009</v>
      </c>
    </row>
    <row r="14" spans="1:11" x14ac:dyDescent="0.2">
      <c r="A14" s="1" t="s">
        <v>12</v>
      </c>
      <c r="B14" s="1" t="s">
        <v>11</v>
      </c>
      <c r="C14" s="3">
        <v>127.9268</v>
      </c>
      <c r="D14" s="3">
        <v>83.279949999999999</v>
      </c>
      <c r="E14" s="3">
        <v>31.3</v>
      </c>
      <c r="F14" s="3">
        <v>9</v>
      </c>
      <c r="G14" s="3">
        <v>15.75</v>
      </c>
      <c r="H14" s="3">
        <f>(Tabelle1[[#This Row],[Length]]*Tabelle1[[#This Row],[Width]]+Tabelle1[[#This Row],[Length]]*Tabelle1[[#This Row],[Height]]+Tabelle1[[#This Row],[Width]]*Tabelle1[[#This Row],[Height]])*2</f>
        <v>34529.017565319999</v>
      </c>
      <c r="I14" s="3">
        <f>SQRT((Tabelle1[[#This Row],[Length]]/2+Tabelle1[[#This Row],[Offset]])^2+(Tabelle1[[#This Row],[Height]]/2+Tabelle1[[#This Row],[Elevation]])^2)</f>
        <v>79.433102290921511</v>
      </c>
      <c r="J14" s="3">
        <f>SQRT((Tabelle1[[#This Row],[Length]]/2-Tabelle1[[#This Row],[Offset]])^2+(Tabelle1[[#This Row],[Height]]/2+Tabelle1[[#This Row],[Elevation]])^2)</f>
        <v>63.30035813137237</v>
      </c>
      <c r="K14" s="3">
        <f>SQRT((Tabelle1[[#This Row],[Width]]/2)^2+(Tabelle1[[#This Row],[Height]]/2+Tabelle1[[#This Row],[Elevation]])^2)</f>
        <v>52.152157366696009</v>
      </c>
    </row>
    <row r="15" spans="1:11" x14ac:dyDescent="0.2">
      <c r="A15" s="1" t="s">
        <v>13</v>
      </c>
      <c r="B15" s="1" t="s">
        <v>47</v>
      </c>
      <c r="C15" s="3">
        <v>127.0192</v>
      </c>
      <c r="D15" s="3">
        <v>82.187870000000004</v>
      </c>
      <c r="E15" s="3">
        <v>34.15907</v>
      </c>
      <c r="F15" s="3">
        <v>13.87566</v>
      </c>
      <c r="G15" s="3">
        <v>20.754989999999999</v>
      </c>
      <c r="H15" s="3">
        <f>(Tabelle1[[#This Row],[Length]]*Tabelle1[[#This Row],[Width]]+Tabelle1[[#This Row],[Length]]*Tabelle1[[#This Row],[Height]]+Tabelle1[[#This Row],[Width]]*Tabelle1[[#This Row],[Height]])*2</f>
        <v>35171.512891457802</v>
      </c>
      <c r="I15" s="3">
        <f>SQRT((Tabelle1[[#This Row],[Length]]/2+Tabelle1[[#This Row],[Offset]])^2+(Tabelle1[[#This Row],[Height]]/2+Tabelle1[[#This Row],[Elevation]])^2)</f>
        <v>86.139014083301561</v>
      </c>
      <c r="J15" s="3">
        <f>SQRT((Tabelle1[[#This Row],[Length]]/2-Tabelle1[[#This Row],[Offset]])^2+(Tabelle1[[#This Row],[Height]]/2+Tabelle1[[#This Row],[Elevation]])^2)</f>
        <v>62.40976912230348</v>
      </c>
      <c r="K15" s="3">
        <f>SQRT((Tabelle1[[#This Row],[Width]]/2)^2+(Tabelle1[[#This Row],[Height]]/2+Tabelle1[[#This Row],[Elevation]])^2)</f>
        <v>55.858417232856233</v>
      </c>
    </row>
    <row r="16" spans="1:11" x14ac:dyDescent="0.2">
      <c r="A16" s="1" t="s">
        <v>14</v>
      </c>
      <c r="B16" s="1" t="s">
        <v>47</v>
      </c>
      <c r="C16" s="3">
        <v>127.0192</v>
      </c>
      <c r="D16" s="3">
        <v>82.187870000000004</v>
      </c>
      <c r="E16" s="3">
        <v>34.15907</v>
      </c>
      <c r="F16" s="3">
        <v>13.87566</v>
      </c>
      <c r="G16" s="3">
        <v>20.754989999999999</v>
      </c>
      <c r="H16" s="3">
        <f>(Tabelle1[[#This Row],[Length]]*Tabelle1[[#This Row],[Width]]+Tabelle1[[#This Row],[Length]]*Tabelle1[[#This Row],[Height]]+Tabelle1[[#This Row],[Width]]*Tabelle1[[#This Row],[Height]])*2</f>
        <v>35171.512891457802</v>
      </c>
      <c r="I16" s="3">
        <f>SQRT((Tabelle1[[#This Row],[Length]]/2+Tabelle1[[#This Row],[Offset]])^2+(Tabelle1[[#This Row],[Height]]/2+Tabelle1[[#This Row],[Elevation]])^2)</f>
        <v>86.139014083301561</v>
      </c>
      <c r="J16" s="3">
        <f>SQRT((Tabelle1[[#This Row],[Length]]/2-Tabelle1[[#This Row],[Offset]])^2+(Tabelle1[[#This Row],[Height]]/2+Tabelle1[[#This Row],[Elevation]])^2)</f>
        <v>62.40976912230348</v>
      </c>
      <c r="K16" s="3">
        <f>SQRT((Tabelle1[[#This Row],[Width]]/2)^2+(Tabelle1[[#This Row],[Height]]/2+Tabelle1[[#This Row],[Elevation]])^2)</f>
        <v>55.858417232856233</v>
      </c>
    </row>
    <row r="17" spans="1:11" x14ac:dyDescent="0.2">
      <c r="A17" s="1" t="s">
        <v>15</v>
      </c>
      <c r="B17" s="1" t="s">
        <v>24</v>
      </c>
      <c r="C17" s="3">
        <v>118.0074</v>
      </c>
      <c r="D17" s="3">
        <v>84.19941</v>
      </c>
      <c r="E17" s="3">
        <v>36.15907</v>
      </c>
      <c r="F17" s="3">
        <v>13.87566</v>
      </c>
      <c r="G17" s="3">
        <v>20.754989999999999</v>
      </c>
      <c r="H17" s="3">
        <f>(Tabelle1[[#This Row],[Length]]*Tabelle1[[#This Row],[Width]]+Tabelle1[[#This Row],[Length]]*Tabelle1[[#This Row],[Height]]+Tabelle1[[#This Row],[Width]]*Tabelle1[[#This Row],[Height]])*2</f>
        <v>34495.527305801406</v>
      </c>
      <c r="I17" s="3">
        <f>SQRT((Tabelle1[[#This Row],[Length]]/2+Tabelle1[[#This Row],[Offset]])^2+(Tabelle1[[#This Row],[Height]]/2+Tabelle1[[#This Row],[Elevation]])^2)</f>
        <v>82.580393835251385</v>
      </c>
      <c r="J17" s="3">
        <f>SQRT((Tabelle1[[#This Row],[Length]]/2-Tabelle1[[#This Row],[Offset]])^2+(Tabelle1[[#This Row],[Height]]/2+Tabelle1[[#This Row],[Elevation]])^2)</f>
        <v>59.537050029517125</v>
      </c>
      <c r="K17" s="3">
        <f>SQRT((Tabelle1[[#This Row],[Width]]/2)^2+(Tabelle1[[#This Row],[Height]]/2+Tabelle1[[#This Row],[Elevation]])^2)</f>
        <v>57.275697228952616</v>
      </c>
    </row>
    <row r="18" spans="1:11" x14ac:dyDescent="0.2">
      <c r="A18" s="1" t="s">
        <v>16</v>
      </c>
      <c r="B18" s="1" t="s">
        <v>24</v>
      </c>
      <c r="C18" s="3">
        <v>118.0074</v>
      </c>
      <c r="D18" s="3">
        <v>84.19941</v>
      </c>
      <c r="E18" s="3">
        <v>36.15907</v>
      </c>
      <c r="F18" s="3">
        <v>13.87566</v>
      </c>
      <c r="G18" s="3">
        <v>20.754989999999999</v>
      </c>
      <c r="H18" s="3">
        <f>(Tabelle1[[#This Row],[Length]]*Tabelle1[[#This Row],[Width]]+Tabelle1[[#This Row],[Length]]*Tabelle1[[#This Row],[Height]]+Tabelle1[[#This Row],[Width]]*Tabelle1[[#This Row],[Height]])*2</f>
        <v>34495.527305801406</v>
      </c>
      <c r="I18" s="3">
        <f>SQRT((Tabelle1[[#This Row],[Length]]/2+Tabelle1[[#This Row],[Offset]])^2+(Tabelle1[[#This Row],[Height]]/2+Tabelle1[[#This Row],[Elevation]])^2)</f>
        <v>82.580393835251385</v>
      </c>
      <c r="J18" s="3">
        <f>SQRT((Tabelle1[[#This Row],[Length]]/2-Tabelle1[[#This Row],[Offset]])^2+(Tabelle1[[#This Row],[Height]]/2+Tabelle1[[#This Row],[Elevation]])^2)</f>
        <v>59.537050029517125</v>
      </c>
      <c r="K18" s="3">
        <f>SQRT((Tabelle1[[#This Row],[Width]]/2)^2+(Tabelle1[[#This Row],[Height]]/2+Tabelle1[[#This Row],[Elevation]])^2)</f>
        <v>57.275697228952616</v>
      </c>
    </row>
    <row r="19" spans="1:11" x14ac:dyDescent="0.2">
      <c r="A19" s="1" t="s">
        <v>17</v>
      </c>
      <c r="B19" s="1" t="s">
        <v>11</v>
      </c>
      <c r="C19" s="3">
        <v>127.9268</v>
      </c>
      <c r="D19" s="3">
        <v>83.279949999999999</v>
      </c>
      <c r="E19" s="3">
        <v>31.3</v>
      </c>
      <c r="F19" s="3">
        <v>9</v>
      </c>
      <c r="G19" s="3">
        <v>15.75</v>
      </c>
      <c r="H19" s="3">
        <f>(Tabelle1[[#This Row],[Length]]*Tabelle1[[#This Row],[Width]]+Tabelle1[[#This Row],[Length]]*Tabelle1[[#This Row],[Height]]+Tabelle1[[#This Row],[Width]]*Tabelle1[[#This Row],[Height]])*2</f>
        <v>34529.017565319999</v>
      </c>
      <c r="I19" s="3">
        <f>SQRT((Tabelle1[[#This Row],[Length]]/2+Tabelle1[[#This Row],[Offset]])^2+(Tabelle1[[#This Row],[Height]]/2+Tabelle1[[#This Row],[Elevation]])^2)</f>
        <v>79.433102290921511</v>
      </c>
      <c r="J19" s="3">
        <f>SQRT((Tabelle1[[#This Row],[Length]]/2-Tabelle1[[#This Row],[Offset]])^2+(Tabelle1[[#This Row],[Height]]/2+Tabelle1[[#This Row],[Elevation]])^2)</f>
        <v>63.30035813137237</v>
      </c>
      <c r="K19" s="3">
        <f>SQRT((Tabelle1[[#This Row],[Width]]/2)^2+(Tabelle1[[#This Row],[Height]]/2+Tabelle1[[#This Row],[Elevation]])^2)</f>
        <v>52.152157366696009</v>
      </c>
    </row>
    <row r="20" spans="1:11" x14ac:dyDescent="0.2">
      <c r="A20" s="1" t="s">
        <v>18</v>
      </c>
      <c r="B20" s="1" t="s">
        <v>11</v>
      </c>
      <c r="C20" s="3">
        <v>127.9268</v>
      </c>
      <c r="D20" s="3">
        <v>83.279949999999999</v>
      </c>
      <c r="E20" s="3">
        <v>31.3</v>
      </c>
      <c r="F20" s="3">
        <v>9</v>
      </c>
      <c r="G20" s="3">
        <v>15.75</v>
      </c>
      <c r="H20" s="3">
        <f>(Tabelle1[[#This Row],[Length]]*Tabelle1[[#This Row],[Width]]+Tabelle1[[#This Row],[Length]]*Tabelle1[[#This Row],[Height]]+Tabelle1[[#This Row],[Width]]*Tabelle1[[#This Row],[Height]])*2</f>
        <v>34529.017565319999</v>
      </c>
      <c r="I20" s="3">
        <f>SQRT((Tabelle1[[#This Row],[Length]]/2+Tabelle1[[#This Row],[Offset]])^2+(Tabelle1[[#This Row],[Height]]/2+Tabelle1[[#This Row],[Elevation]])^2)</f>
        <v>79.433102290921511</v>
      </c>
      <c r="J20" s="3">
        <f>SQRT((Tabelle1[[#This Row],[Length]]/2-Tabelle1[[#This Row],[Offset]])^2+(Tabelle1[[#This Row],[Height]]/2+Tabelle1[[#This Row],[Elevation]])^2)</f>
        <v>63.30035813137237</v>
      </c>
      <c r="K20" s="3">
        <f>SQRT((Tabelle1[[#This Row],[Width]]/2)^2+(Tabelle1[[#This Row],[Height]]/2+Tabelle1[[#This Row],[Elevation]])^2)</f>
        <v>52.152157366696009</v>
      </c>
    </row>
    <row r="21" spans="1:11" x14ac:dyDescent="0.2">
      <c r="A21" s="1" t="s">
        <v>19</v>
      </c>
      <c r="B21" s="1" t="s">
        <v>47</v>
      </c>
      <c r="C21" s="3">
        <v>127.0192</v>
      </c>
      <c r="D21" s="3">
        <v>82.187870000000004</v>
      </c>
      <c r="E21" s="3">
        <v>34.15907</v>
      </c>
      <c r="F21" s="3">
        <v>13.87566</v>
      </c>
      <c r="G21" s="3">
        <v>20.754989999999999</v>
      </c>
      <c r="H21" s="3">
        <f>(Tabelle1[[#This Row],[Length]]*Tabelle1[[#This Row],[Width]]+Tabelle1[[#This Row],[Length]]*Tabelle1[[#This Row],[Height]]+Tabelle1[[#This Row],[Width]]*Tabelle1[[#This Row],[Height]])*2</f>
        <v>35171.512891457802</v>
      </c>
      <c r="I21" s="3">
        <f>SQRT((Tabelle1[[#This Row],[Length]]/2+Tabelle1[[#This Row],[Offset]])^2+(Tabelle1[[#This Row],[Height]]/2+Tabelle1[[#This Row],[Elevation]])^2)</f>
        <v>86.139014083301561</v>
      </c>
      <c r="J21" s="3">
        <f>SQRT((Tabelle1[[#This Row],[Length]]/2-Tabelle1[[#This Row],[Offset]])^2+(Tabelle1[[#This Row],[Height]]/2+Tabelle1[[#This Row],[Elevation]])^2)</f>
        <v>62.40976912230348</v>
      </c>
      <c r="K21" s="3">
        <f>SQRT((Tabelle1[[#This Row],[Width]]/2)^2+(Tabelle1[[#This Row],[Height]]/2+Tabelle1[[#This Row],[Elevation]])^2)</f>
        <v>55.858417232856233</v>
      </c>
    </row>
    <row r="22" spans="1:11" x14ac:dyDescent="0.2">
      <c r="A22" s="1" t="s">
        <v>20</v>
      </c>
      <c r="B22" s="1" t="s">
        <v>48</v>
      </c>
      <c r="C22" s="3">
        <v>128.81979999999999</v>
      </c>
      <c r="D22" s="3">
        <v>84.670360000000002</v>
      </c>
      <c r="E22" s="3">
        <v>29.394400000000001</v>
      </c>
      <c r="F22" s="3">
        <v>9.0085719999999991</v>
      </c>
      <c r="G22" s="3">
        <v>12.094200000000001</v>
      </c>
      <c r="H22" s="3">
        <f>(Tabelle1[[#This Row],[Length]]*Tabelle1[[#This Row],[Width]]+Tabelle1[[#This Row],[Length]]*Tabelle1[[#This Row],[Height]]+Tabelle1[[#This Row],[Width]]*Tabelle1[[#This Row],[Height]])*2</f>
        <v>34365.268000463999</v>
      </c>
      <c r="I22" s="3">
        <f>SQRT((Tabelle1[[#This Row],[Length]]/2+Tabelle1[[#This Row],[Offset]])^2+(Tabelle1[[#This Row],[Height]]/2+Tabelle1[[#This Row],[Elevation]])^2)</f>
        <v>78.154021936012882</v>
      </c>
      <c r="J22" s="3">
        <f>SQRT((Tabelle1[[#This Row],[Length]]/2-Tabelle1[[#This Row],[Offset]])^2+(Tabelle1[[#This Row],[Height]]/2+Tabelle1[[#This Row],[Elevation]])^2)</f>
        <v>61.539306610682438</v>
      </c>
      <c r="K22" s="3">
        <f>SQRT((Tabelle1[[#This Row],[Width]]/2)^2+(Tabelle1[[#This Row],[Height]]/2+Tabelle1[[#This Row],[Elevation]])^2)</f>
        <v>50.100365064462359</v>
      </c>
    </row>
    <row r="23" spans="1:11" x14ac:dyDescent="0.2">
      <c r="A23" s="1" t="s">
        <v>21</v>
      </c>
      <c r="B23" s="1" t="s">
        <v>24</v>
      </c>
      <c r="C23" s="3">
        <v>118.0074</v>
      </c>
      <c r="D23" s="3">
        <v>84.19941</v>
      </c>
      <c r="E23" s="3">
        <v>36.15907</v>
      </c>
      <c r="F23" s="3">
        <v>13.87566</v>
      </c>
      <c r="G23" s="3">
        <v>20.754989999999999</v>
      </c>
      <c r="H23" s="3">
        <f>(Tabelle1[[#This Row],[Length]]*Tabelle1[[#This Row],[Width]]+Tabelle1[[#This Row],[Length]]*Tabelle1[[#This Row],[Height]]+Tabelle1[[#This Row],[Width]]*Tabelle1[[#This Row],[Height]])*2</f>
        <v>34495.527305801406</v>
      </c>
      <c r="I23" s="3">
        <f>SQRT((Tabelle1[[#This Row],[Length]]/2+Tabelle1[[#This Row],[Offset]])^2+(Tabelle1[[#This Row],[Height]]/2+Tabelle1[[#This Row],[Elevation]])^2)</f>
        <v>82.580393835251385</v>
      </c>
      <c r="J23" s="3">
        <f>SQRT((Tabelle1[[#This Row],[Length]]/2-Tabelle1[[#This Row],[Offset]])^2+(Tabelle1[[#This Row],[Height]]/2+Tabelle1[[#This Row],[Elevation]])^2)</f>
        <v>59.537050029517125</v>
      </c>
      <c r="K23" s="3">
        <f>SQRT((Tabelle1[[#This Row],[Width]]/2)^2+(Tabelle1[[#This Row],[Height]]/2+Tabelle1[[#This Row],[Elevation]])^2)</f>
        <v>57.275697228952616</v>
      </c>
    </row>
    <row r="24" spans="1:11" x14ac:dyDescent="0.2">
      <c r="A24" s="1" t="s">
        <v>22</v>
      </c>
      <c r="B24" s="1" t="s">
        <v>11</v>
      </c>
      <c r="C24" s="3">
        <v>127.9268</v>
      </c>
      <c r="D24" s="3">
        <v>83.279949999999999</v>
      </c>
      <c r="E24" s="3">
        <v>31.3</v>
      </c>
      <c r="F24" s="3">
        <v>9</v>
      </c>
      <c r="G24" s="3">
        <v>15.75</v>
      </c>
      <c r="H24" s="3">
        <f>(Tabelle1[[#This Row],[Length]]*Tabelle1[[#This Row],[Width]]+Tabelle1[[#This Row],[Length]]*Tabelle1[[#This Row],[Height]]+Tabelle1[[#This Row],[Width]]*Tabelle1[[#This Row],[Height]])*2</f>
        <v>34529.017565319999</v>
      </c>
      <c r="I24" s="3">
        <f>SQRT((Tabelle1[[#This Row],[Length]]/2+Tabelle1[[#This Row],[Offset]])^2+(Tabelle1[[#This Row],[Height]]/2+Tabelle1[[#This Row],[Elevation]])^2)</f>
        <v>79.433102290921511</v>
      </c>
      <c r="J24" s="3">
        <f>SQRT((Tabelle1[[#This Row],[Length]]/2-Tabelle1[[#This Row],[Offset]])^2+(Tabelle1[[#This Row],[Height]]/2+Tabelle1[[#This Row],[Elevation]])^2)</f>
        <v>63.30035813137237</v>
      </c>
      <c r="K24" s="3">
        <f>SQRT((Tabelle1[[#This Row],[Width]]/2)^2+(Tabelle1[[#This Row],[Height]]/2+Tabelle1[[#This Row],[Elevation]])^2)</f>
        <v>52.152157366696009</v>
      </c>
    </row>
    <row r="25" spans="1:11" x14ac:dyDescent="0.2">
      <c r="A25" s="1" t="s">
        <v>23</v>
      </c>
      <c r="B25" s="1" t="s">
        <v>24</v>
      </c>
      <c r="C25" s="3">
        <v>118.0074</v>
      </c>
      <c r="D25" s="3">
        <v>84.19941</v>
      </c>
      <c r="E25" s="3">
        <v>36.15907</v>
      </c>
      <c r="F25" s="3">
        <v>13.87566</v>
      </c>
      <c r="G25" s="3">
        <v>20.754989999999999</v>
      </c>
      <c r="H25" s="3">
        <f>(Tabelle1[[#This Row],[Length]]*Tabelle1[[#This Row],[Width]]+Tabelle1[[#This Row],[Length]]*Tabelle1[[#This Row],[Height]]+Tabelle1[[#This Row],[Width]]*Tabelle1[[#This Row],[Height]])*2</f>
        <v>34495.527305801406</v>
      </c>
      <c r="I25" s="3">
        <f>SQRT((Tabelle1[[#This Row],[Length]]/2+Tabelle1[[#This Row],[Offset]])^2+(Tabelle1[[#This Row],[Height]]/2+Tabelle1[[#This Row],[Elevation]])^2)</f>
        <v>82.580393835251385</v>
      </c>
      <c r="J25" s="3">
        <f>SQRT((Tabelle1[[#This Row],[Length]]/2-Tabelle1[[#This Row],[Offset]])^2+(Tabelle1[[#This Row],[Height]]/2+Tabelle1[[#This Row],[Elevation]])^2)</f>
        <v>59.537050029517125</v>
      </c>
      <c r="K25" s="3">
        <f>SQRT((Tabelle1[[#This Row],[Width]]/2)^2+(Tabelle1[[#This Row],[Height]]/2+Tabelle1[[#This Row],[Elevation]])^2)</f>
        <v>57.275697228952616</v>
      </c>
    </row>
    <row r="26" spans="1:11" x14ac:dyDescent="0.2">
      <c r="A26" s="1" t="s">
        <v>24</v>
      </c>
      <c r="B26" s="1" t="s">
        <v>24</v>
      </c>
      <c r="C26" s="3">
        <v>118.0074</v>
      </c>
      <c r="D26" s="3">
        <v>84.19941</v>
      </c>
      <c r="E26" s="3">
        <v>36.15907</v>
      </c>
      <c r="F26" s="3">
        <v>13.87566</v>
      </c>
      <c r="G26" s="3">
        <v>20.754989999999999</v>
      </c>
      <c r="H26" s="3">
        <f>(Tabelle1[[#This Row],[Length]]*Tabelle1[[#This Row],[Width]]+Tabelle1[[#This Row],[Length]]*Tabelle1[[#This Row],[Height]]+Tabelle1[[#This Row],[Width]]*Tabelle1[[#This Row],[Height]])*2</f>
        <v>34495.527305801406</v>
      </c>
      <c r="I26" s="3">
        <f>SQRT((Tabelle1[[#This Row],[Length]]/2+Tabelle1[[#This Row],[Offset]])^2+(Tabelle1[[#This Row],[Height]]/2+Tabelle1[[#This Row],[Elevation]])^2)</f>
        <v>82.580393835251385</v>
      </c>
      <c r="J26" s="3">
        <f>SQRT((Tabelle1[[#This Row],[Length]]/2-Tabelle1[[#This Row],[Offset]])^2+(Tabelle1[[#This Row],[Height]]/2+Tabelle1[[#This Row],[Elevation]])^2)</f>
        <v>59.537050029517125</v>
      </c>
      <c r="K26" s="3">
        <f>SQRT((Tabelle1[[#This Row],[Width]]/2)^2+(Tabelle1[[#This Row],[Height]]/2+Tabelle1[[#This Row],[Elevation]])^2)</f>
        <v>57.275697228952616</v>
      </c>
    </row>
    <row r="27" spans="1:11" x14ac:dyDescent="0.2">
      <c r="A27" s="1" t="s">
        <v>25</v>
      </c>
      <c r="B27" s="1" t="s">
        <v>24</v>
      </c>
      <c r="C27" s="3">
        <v>118.0074</v>
      </c>
      <c r="D27" s="3">
        <v>84.19941</v>
      </c>
      <c r="E27" s="3">
        <v>36.15907</v>
      </c>
      <c r="F27" s="3">
        <v>13.87566</v>
      </c>
      <c r="G27" s="3">
        <v>20.754989999999999</v>
      </c>
      <c r="H27" s="3">
        <f>(Tabelle1[[#This Row],[Length]]*Tabelle1[[#This Row],[Width]]+Tabelle1[[#This Row],[Length]]*Tabelle1[[#This Row],[Height]]+Tabelle1[[#This Row],[Width]]*Tabelle1[[#This Row],[Height]])*2</f>
        <v>34495.527305801406</v>
      </c>
      <c r="I27" s="3">
        <f>SQRT((Tabelle1[[#This Row],[Length]]/2+Tabelle1[[#This Row],[Offset]])^2+(Tabelle1[[#This Row],[Height]]/2+Tabelle1[[#This Row],[Elevation]])^2)</f>
        <v>82.580393835251385</v>
      </c>
      <c r="J27" s="3">
        <f>SQRT((Tabelle1[[#This Row],[Length]]/2-Tabelle1[[#This Row],[Offset]])^2+(Tabelle1[[#This Row],[Height]]/2+Tabelle1[[#This Row],[Elevation]])^2)</f>
        <v>59.537050029517125</v>
      </c>
      <c r="K27" s="3">
        <f>SQRT((Tabelle1[[#This Row],[Width]]/2)^2+(Tabelle1[[#This Row],[Height]]/2+Tabelle1[[#This Row],[Elevation]])^2)</f>
        <v>57.275697228952616</v>
      </c>
    </row>
    <row r="28" spans="1:11" x14ac:dyDescent="0.2">
      <c r="A28" s="1" t="s">
        <v>26</v>
      </c>
      <c r="B28" s="1" t="s">
        <v>48</v>
      </c>
      <c r="C28" s="3">
        <v>128.81979999999999</v>
      </c>
      <c r="D28" s="3">
        <v>84.670360000000002</v>
      </c>
      <c r="E28" s="3">
        <v>29.394400000000001</v>
      </c>
      <c r="F28" s="3">
        <v>9.0085719999999991</v>
      </c>
      <c r="G28" s="3">
        <v>12.094200000000001</v>
      </c>
      <c r="H28" s="3">
        <f>(Tabelle1[[#This Row],[Length]]*Tabelle1[[#This Row],[Width]]+Tabelle1[[#This Row],[Length]]*Tabelle1[[#This Row],[Height]]+Tabelle1[[#This Row],[Width]]*Tabelle1[[#This Row],[Height]])*2</f>
        <v>34365.268000463999</v>
      </c>
      <c r="I28" s="3">
        <f>SQRT((Tabelle1[[#This Row],[Length]]/2+Tabelle1[[#This Row],[Offset]])^2+(Tabelle1[[#This Row],[Height]]/2+Tabelle1[[#This Row],[Elevation]])^2)</f>
        <v>78.154021936012882</v>
      </c>
      <c r="J28" s="3">
        <f>SQRT((Tabelle1[[#This Row],[Length]]/2-Tabelle1[[#This Row],[Offset]])^2+(Tabelle1[[#This Row],[Height]]/2+Tabelle1[[#This Row],[Elevation]])^2)</f>
        <v>61.539306610682438</v>
      </c>
      <c r="K28" s="3">
        <f>SQRT((Tabelle1[[#This Row],[Width]]/2)^2+(Tabelle1[[#This Row],[Height]]/2+Tabelle1[[#This Row],[Elevation]])^2)</f>
        <v>50.100365064462359</v>
      </c>
    </row>
    <row r="29" spans="1:11" x14ac:dyDescent="0.2">
      <c r="A29" s="1" t="s">
        <v>27</v>
      </c>
      <c r="B29" s="1" t="s">
        <v>24</v>
      </c>
      <c r="C29" s="3">
        <v>118.0074</v>
      </c>
      <c r="D29" s="3">
        <v>84.19941</v>
      </c>
      <c r="E29" s="3">
        <v>36.15907</v>
      </c>
      <c r="F29" s="3">
        <v>13.87566</v>
      </c>
      <c r="G29" s="3">
        <v>20.754989999999999</v>
      </c>
      <c r="H29" s="3">
        <f>(Tabelle1[[#This Row],[Length]]*Tabelle1[[#This Row],[Width]]+Tabelle1[[#This Row],[Length]]*Tabelle1[[#This Row],[Height]]+Tabelle1[[#This Row],[Width]]*Tabelle1[[#This Row],[Height]])*2</f>
        <v>34495.527305801406</v>
      </c>
      <c r="I29" s="3">
        <f>SQRT((Tabelle1[[#This Row],[Length]]/2+Tabelle1[[#This Row],[Offset]])^2+(Tabelle1[[#This Row],[Height]]/2+Tabelle1[[#This Row],[Elevation]])^2)</f>
        <v>82.580393835251385</v>
      </c>
      <c r="J29" s="3">
        <f>SQRT((Tabelle1[[#This Row],[Length]]/2-Tabelle1[[#This Row],[Offset]])^2+(Tabelle1[[#This Row],[Height]]/2+Tabelle1[[#This Row],[Elevation]])^2)</f>
        <v>59.537050029517125</v>
      </c>
      <c r="K29" s="3">
        <f>SQRT((Tabelle1[[#This Row],[Width]]/2)^2+(Tabelle1[[#This Row],[Height]]/2+Tabelle1[[#This Row],[Elevation]])^2)</f>
        <v>57.275697228952616</v>
      </c>
    </row>
    <row r="30" spans="1:11" x14ac:dyDescent="0.2">
      <c r="A30" s="1" t="s">
        <v>28</v>
      </c>
      <c r="B30" s="1" t="s">
        <v>11</v>
      </c>
      <c r="C30" s="3">
        <v>127.9268</v>
      </c>
      <c r="D30" s="3">
        <v>83.279949999999999</v>
      </c>
      <c r="E30" s="3">
        <v>31.3</v>
      </c>
      <c r="F30" s="3">
        <v>9</v>
      </c>
      <c r="G30" s="3">
        <v>15.75</v>
      </c>
      <c r="H30" s="3">
        <f>(Tabelle1[[#This Row],[Length]]*Tabelle1[[#This Row],[Width]]+Tabelle1[[#This Row],[Length]]*Tabelle1[[#This Row],[Height]]+Tabelle1[[#This Row],[Width]]*Tabelle1[[#This Row],[Height]])*2</f>
        <v>34529.017565319999</v>
      </c>
      <c r="I30" s="3">
        <f>SQRT((Tabelle1[[#This Row],[Length]]/2+Tabelle1[[#This Row],[Offset]])^2+(Tabelle1[[#This Row],[Height]]/2+Tabelle1[[#This Row],[Elevation]])^2)</f>
        <v>79.433102290921511</v>
      </c>
      <c r="J30" s="3">
        <f>SQRT((Tabelle1[[#This Row],[Length]]/2-Tabelle1[[#This Row],[Offset]])^2+(Tabelle1[[#This Row],[Height]]/2+Tabelle1[[#This Row],[Elevation]])^2)</f>
        <v>63.30035813137237</v>
      </c>
      <c r="K30" s="3">
        <f>SQRT((Tabelle1[[#This Row],[Width]]/2)^2+(Tabelle1[[#This Row],[Height]]/2+Tabelle1[[#This Row],[Elevation]])^2)</f>
        <v>52.152157366696009</v>
      </c>
    </row>
    <row r="31" spans="1:11" x14ac:dyDescent="0.2">
      <c r="A31" s="1" t="s">
        <v>29</v>
      </c>
      <c r="B31" s="1" t="s">
        <v>24</v>
      </c>
      <c r="C31" s="3">
        <v>118.0074</v>
      </c>
      <c r="D31" s="3">
        <v>84.19941</v>
      </c>
      <c r="E31" s="3">
        <v>36.15907</v>
      </c>
      <c r="F31" s="3">
        <v>13.87566</v>
      </c>
      <c r="G31" s="3">
        <v>20.754989999999999</v>
      </c>
      <c r="H31" s="3">
        <f>(Tabelle1[[#This Row],[Length]]*Tabelle1[[#This Row],[Width]]+Tabelle1[[#This Row],[Length]]*Tabelle1[[#This Row],[Height]]+Tabelle1[[#This Row],[Width]]*Tabelle1[[#This Row],[Height]])*2</f>
        <v>34495.527305801406</v>
      </c>
      <c r="I31" s="3">
        <f>SQRT((Tabelle1[[#This Row],[Length]]/2+Tabelle1[[#This Row],[Offset]])^2+(Tabelle1[[#This Row],[Height]]/2+Tabelle1[[#This Row],[Elevation]])^2)</f>
        <v>82.580393835251385</v>
      </c>
      <c r="J31" s="3">
        <f>SQRT((Tabelle1[[#This Row],[Length]]/2-Tabelle1[[#This Row],[Offset]])^2+(Tabelle1[[#This Row],[Height]]/2+Tabelle1[[#This Row],[Elevation]])^2)</f>
        <v>59.537050029517125</v>
      </c>
      <c r="K31" s="3">
        <f>SQRT((Tabelle1[[#This Row],[Width]]/2)^2+(Tabelle1[[#This Row],[Height]]/2+Tabelle1[[#This Row],[Elevation]])^2)</f>
        <v>57.275697228952616</v>
      </c>
    </row>
    <row r="32" spans="1:11" x14ac:dyDescent="0.2">
      <c r="A32" s="1" t="s">
        <v>30</v>
      </c>
      <c r="B32" s="1" t="s">
        <v>24</v>
      </c>
      <c r="C32" s="3">
        <v>118.0074</v>
      </c>
      <c r="D32" s="3">
        <v>84.19941</v>
      </c>
      <c r="E32" s="3">
        <v>36.15907</v>
      </c>
      <c r="F32" s="3">
        <v>13.87566</v>
      </c>
      <c r="G32" s="3">
        <v>20.754989999999999</v>
      </c>
      <c r="H32" s="3">
        <f>(Tabelle1[[#This Row],[Length]]*Tabelle1[[#This Row],[Width]]+Tabelle1[[#This Row],[Length]]*Tabelle1[[#This Row],[Height]]+Tabelle1[[#This Row],[Width]]*Tabelle1[[#This Row],[Height]])*2</f>
        <v>34495.527305801406</v>
      </c>
      <c r="I32" s="3">
        <f>SQRT((Tabelle1[[#This Row],[Length]]/2+Tabelle1[[#This Row],[Offset]])^2+(Tabelle1[[#This Row],[Height]]/2+Tabelle1[[#This Row],[Elevation]])^2)</f>
        <v>82.580393835251385</v>
      </c>
      <c r="J32" s="3">
        <f>SQRT((Tabelle1[[#This Row],[Length]]/2-Tabelle1[[#This Row],[Offset]])^2+(Tabelle1[[#This Row],[Height]]/2+Tabelle1[[#This Row],[Elevation]])^2)</f>
        <v>59.537050029517125</v>
      </c>
      <c r="K32" s="3">
        <f>SQRT((Tabelle1[[#This Row],[Width]]/2)^2+(Tabelle1[[#This Row],[Height]]/2+Tabelle1[[#This Row],[Elevation]])^2)</f>
        <v>57.275697228952616</v>
      </c>
    </row>
    <row r="33" spans="1:11" x14ac:dyDescent="0.2">
      <c r="A33" s="1" t="s">
        <v>31</v>
      </c>
      <c r="B33" s="1" t="s">
        <v>24</v>
      </c>
      <c r="C33" s="3">
        <v>118.0074</v>
      </c>
      <c r="D33" s="3">
        <v>84.19941</v>
      </c>
      <c r="E33" s="3">
        <v>36.15907</v>
      </c>
      <c r="F33" s="3">
        <v>13.87566</v>
      </c>
      <c r="G33" s="3">
        <v>20.754989999999999</v>
      </c>
      <c r="H33" s="3">
        <f>(Tabelle1[[#This Row],[Length]]*Tabelle1[[#This Row],[Width]]+Tabelle1[[#This Row],[Length]]*Tabelle1[[#This Row],[Height]]+Tabelle1[[#This Row],[Width]]*Tabelle1[[#This Row],[Height]])*2</f>
        <v>34495.527305801406</v>
      </c>
      <c r="I33" s="3">
        <f>SQRT((Tabelle1[[#This Row],[Length]]/2+Tabelle1[[#This Row],[Offset]])^2+(Tabelle1[[#This Row],[Height]]/2+Tabelle1[[#This Row],[Elevation]])^2)</f>
        <v>82.580393835251385</v>
      </c>
      <c r="J33" s="3">
        <f>SQRT((Tabelle1[[#This Row],[Length]]/2-Tabelle1[[#This Row],[Offset]])^2+(Tabelle1[[#This Row],[Height]]/2+Tabelle1[[#This Row],[Elevation]])^2)</f>
        <v>59.537050029517125</v>
      </c>
      <c r="K33" s="3">
        <f>SQRT((Tabelle1[[#This Row],[Width]]/2)^2+(Tabelle1[[#This Row],[Height]]/2+Tabelle1[[#This Row],[Elevation]])^2)</f>
        <v>57.275697228952616</v>
      </c>
    </row>
    <row r="34" spans="1:11" x14ac:dyDescent="0.2">
      <c r="A34" s="1" t="s">
        <v>32</v>
      </c>
      <c r="B34" s="1" t="s">
        <v>24</v>
      </c>
      <c r="C34" s="3">
        <v>118.0074</v>
      </c>
      <c r="D34" s="3">
        <v>84.19941</v>
      </c>
      <c r="E34" s="3">
        <v>36.15907</v>
      </c>
      <c r="F34" s="3">
        <v>13.87566</v>
      </c>
      <c r="G34" s="3">
        <v>20.754989999999999</v>
      </c>
      <c r="H34" s="3">
        <f>(Tabelle1[[#This Row],[Length]]*Tabelle1[[#This Row],[Width]]+Tabelle1[[#This Row],[Length]]*Tabelle1[[#This Row],[Height]]+Tabelle1[[#This Row],[Width]]*Tabelle1[[#This Row],[Height]])*2</f>
        <v>34495.527305801406</v>
      </c>
      <c r="I34" s="3">
        <f>SQRT((Tabelle1[[#This Row],[Length]]/2+Tabelle1[[#This Row],[Offset]])^2+(Tabelle1[[#This Row],[Height]]/2+Tabelle1[[#This Row],[Elevation]])^2)</f>
        <v>82.580393835251385</v>
      </c>
      <c r="J34" s="3">
        <f>SQRT((Tabelle1[[#This Row],[Length]]/2-Tabelle1[[#This Row],[Offset]])^2+(Tabelle1[[#This Row],[Height]]/2+Tabelle1[[#This Row],[Elevation]])^2)</f>
        <v>59.537050029517125</v>
      </c>
      <c r="K34" s="3">
        <f>SQRT((Tabelle1[[#This Row],[Width]]/2)^2+(Tabelle1[[#This Row],[Height]]/2+Tabelle1[[#This Row],[Elevation]])^2)</f>
        <v>57.275697228952616</v>
      </c>
    </row>
    <row r="35" spans="1:11" x14ac:dyDescent="0.2">
      <c r="A35" s="1" t="s">
        <v>33</v>
      </c>
      <c r="B35" s="1" t="s">
        <v>24</v>
      </c>
      <c r="C35" s="3">
        <v>118.0074</v>
      </c>
      <c r="D35" s="3">
        <v>84.19941</v>
      </c>
      <c r="E35" s="3">
        <v>36.15907</v>
      </c>
      <c r="F35" s="3">
        <v>13.87566</v>
      </c>
      <c r="G35" s="3">
        <v>20.754989999999999</v>
      </c>
      <c r="H35" s="3">
        <f>(Tabelle1[[#This Row],[Length]]*Tabelle1[[#This Row],[Width]]+Tabelle1[[#This Row],[Length]]*Tabelle1[[#This Row],[Height]]+Tabelle1[[#This Row],[Width]]*Tabelle1[[#This Row],[Height]])*2</f>
        <v>34495.527305801406</v>
      </c>
      <c r="I35" s="3">
        <f>SQRT((Tabelle1[[#This Row],[Length]]/2+Tabelle1[[#This Row],[Offset]])^2+(Tabelle1[[#This Row],[Height]]/2+Tabelle1[[#This Row],[Elevation]])^2)</f>
        <v>82.580393835251385</v>
      </c>
      <c r="J35" s="3">
        <f>SQRT((Tabelle1[[#This Row],[Length]]/2-Tabelle1[[#This Row],[Offset]])^2+(Tabelle1[[#This Row],[Height]]/2+Tabelle1[[#This Row],[Elevation]])^2)</f>
        <v>59.537050029517125</v>
      </c>
      <c r="K35" s="3">
        <f>SQRT((Tabelle1[[#This Row],[Width]]/2)^2+(Tabelle1[[#This Row],[Height]]/2+Tabelle1[[#This Row],[Elevation]])^2)</f>
        <v>57.275697228952616</v>
      </c>
    </row>
    <row r="36" spans="1:11" x14ac:dyDescent="0.2">
      <c r="A36" s="1" t="s">
        <v>34</v>
      </c>
      <c r="B36" s="1" t="s">
        <v>24</v>
      </c>
      <c r="C36" s="3">
        <v>118.0074</v>
      </c>
      <c r="D36" s="3">
        <v>84.19941</v>
      </c>
      <c r="E36" s="3">
        <v>36.15907</v>
      </c>
      <c r="F36" s="3">
        <v>13.87566</v>
      </c>
      <c r="G36" s="3">
        <v>20.754989999999999</v>
      </c>
      <c r="H36" s="3">
        <f>(Tabelle1[[#This Row],[Length]]*Tabelle1[[#This Row],[Width]]+Tabelle1[[#This Row],[Length]]*Tabelle1[[#This Row],[Height]]+Tabelle1[[#This Row],[Width]]*Tabelle1[[#This Row],[Height]])*2</f>
        <v>34495.527305801406</v>
      </c>
      <c r="I36" s="3">
        <f>SQRT((Tabelle1[[#This Row],[Length]]/2+Tabelle1[[#This Row],[Offset]])^2+(Tabelle1[[#This Row],[Height]]/2+Tabelle1[[#This Row],[Elevation]])^2)</f>
        <v>82.580393835251385</v>
      </c>
      <c r="J36" s="3">
        <f>SQRT((Tabelle1[[#This Row],[Length]]/2-Tabelle1[[#This Row],[Offset]])^2+(Tabelle1[[#This Row],[Height]]/2+Tabelle1[[#This Row],[Elevation]])^2)</f>
        <v>59.537050029517125</v>
      </c>
      <c r="K36" s="3">
        <f>SQRT((Tabelle1[[#This Row],[Width]]/2)^2+(Tabelle1[[#This Row],[Height]]/2+Tabelle1[[#This Row],[Elevation]])^2)</f>
        <v>57.275697228952616</v>
      </c>
    </row>
    <row r="37" spans="1:11" x14ac:dyDescent="0.2">
      <c r="A37" s="1" t="s">
        <v>35</v>
      </c>
      <c r="B37" s="1" t="s">
        <v>48</v>
      </c>
      <c r="C37" s="3">
        <v>128.81979999999999</v>
      </c>
      <c r="D37" s="3">
        <v>84.670360000000002</v>
      </c>
      <c r="E37" s="3">
        <v>29.394400000000001</v>
      </c>
      <c r="F37" s="3">
        <v>9.0085719999999991</v>
      </c>
      <c r="G37" s="3">
        <v>12.094200000000001</v>
      </c>
      <c r="H37" s="3">
        <f>(Tabelle1[[#This Row],[Length]]*Tabelle1[[#This Row],[Width]]+Tabelle1[[#This Row],[Length]]*Tabelle1[[#This Row],[Height]]+Tabelle1[[#This Row],[Width]]*Tabelle1[[#This Row],[Height]])*2</f>
        <v>34365.268000463999</v>
      </c>
      <c r="I37" s="3">
        <f>SQRT((Tabelle1[[#This Row],[Length]]/2+Tabelle1[[#This Row],[Offset]])^2+(Tabelle1[[#This Row],[Height]]/2+Tabelle1[[#This Row],[Elevation]])^2)</f>
        <v>78.154021936012882</v>
      </c>
      <c r="J37" s="3">
        <f>SQRT((Tabelle1[[#This Row],[Length]]/2-Tabelle1[[#This Row],[Offset]])^2+(Tabelle1[[#This Row],[Height]]/2+Tabelle1[[#This Row],[Elevation]])^2)</f>
        <v>61.539306610682438</v>
      </c>
      <c r="K37" s="3">
        <f>SQRT((Tabelle1[[#This Row],[Width]]/2)^2+(Tabelle1[[#This Row],[Height]]/2+Tabelle1[[#This Row],[Elevation]])^2)</f>
        <v>50.100365064462359</v>
      </c>
    </row>
    <row r="38" spans="1:11" x14ac:dyDescent="0.2">
      <c r="A38" s="1" t="s">
        <v>36</v>
      </c>
      <c r="B38" s="1" t="s">
        <v>47</v>
      </c>
      <c r="C38" s="3">
        <v>127.0192</v>
      </c>
      <c r="D38" s="3">
        <v>82.187870000000004</v>
      </c>
      <c r="E38" s="3">
        <v>34.15907</v>
      </c>
      <c r="F38" s="3">
        <v>13.87566</v>
      </c>
      <c r="G38" s="3">
        <v>20.754989999999999</v>
      </c>
      <c r="H38" s="3">
        <f>(Tabelle1[[#This Row],[Length]]*Tabelle1[[#This Row],[Width]]+Tabelle1[[#This Row],[Length]]*Tabelle1[[#This Row],[Height]]+Tabelle1[[#This Row],[Width]]*Tabelle1[[#This Row],[Height]])*2</f>
        <v>35171.512891457802</v>
      </c>
      <c r="I38" s="3">
        <f>SQRT((Tabelle1[[#This Row],[Length]]/2+Tabelle1[[#This Row],[Offset]])^2+(Tabelle1[[#This Row],[Height]]/2+Tabelle1[[#This Row],[Elevation]])^2)</f>
        <v>86.139014083301561</v>
      </c>
      <c r="J38" s="3">
        <f>SQRT((Tabelle1[[#This Row],[Length]]/2-Tabelle1[[#This Row],[Offset]])^2+(Tabelle1[[#This Row],[Height]]/2+Tabelle1[[#This Row],[Elevation]])^2)</f>
        <v>62.40976912230348</v>
      </c>
      <c r="K38" s="3">
        <f>SQRT((Tabelle1[[#This Row],[Width]]/2)^2+(Tabelle1[[#This Row],[Height]]/2+Tabelle1[[#This Row],[Elevation]])^2)</f>
        <v>55.858417232856233</v>
      </c>
    </row>
    <row r="39" spans="1:11" x14ac:dyDescent="0.2">
      <c r="A39" s="1" t="s">
        <v>37</v>
      </c>
      <c r="B39" s="1" t="s">
        <v>24</v>
      </c>
      <c r="C39" s="3">
        <v>118.0074</v>
      </c>
      <c r="D39" s="3">
        <v>84.19941</v>
      </c>
      <c r="E39" s="3">
        <v>36.15907</v>
      </c>
      <c r="F39" s="3">
        <v>13.87566</v>
      </c>
      <c r="G39" s="3">
        <v>20.754989999999999</v>
      </c>
      <c r="H39" s="3">
        <f>(Tabelle1[[#This Row],[Length]]*Tabelle1[[#This Row],[Width]]+Tabelle1[[#This Row],[Length]]*Tabelle1[[#This Row],[Height]]+Tabelle1[[#This Row],[Width]]*Tabelle1[[#This Row],[Height]])*2</f>
        <v>34495.527305801406</v>
      </c>
      <c r="I39" s="3">
        <f>SQRT((Tabelle1[[#This Row],[Length]]/2+Tabelle1[[#This Row],[Offset]])^2+(Tabelle1[[#This Row],[Height]]/2+Tabelle1[[#This Row],[Elevation]])^2)</f>
        <v>82.580393835251385</v>
      </c>
      <c r="J39" s="3">
        <f>SQRT((Tabelle1[[#This Row],[Length]]/2-Tabelle1[[#This Row],[Offset]])^2+(Tabelle1[[#This Row],[Height]]/2+Tabelle1[[#This Row],[Elevation]])^2)</f>
        <v>59.537050029517125</v>
      </c>
      <c r="K39" s="3">
        <f>SQRT((Tabelle1[[#This Row],[Width]]/2)^2+(Tabelle1[[#This Row],[Height]]/2+Tabelle1[[#This Row],[Elevation]])^2)</f>
        <v>57.275697228952616</v>
      </c>
    </row>
    <row r="40" spans="1:11" x14ac:dyDescent="0.2">
      <c r="A40" s="1" t="s">
        <v>38</v>
      </c>
      <c r="B40" s="1" t="s">
        <v>47</v>
      </c>
      <c r="C40" s="3">
        <v>127.0192</v>
      </c>
      <c r="D40" s="3">
        <v>82.187870000000004</v>
      </c>
      <c r="E40" s="3">
        <v>34.15907</v>
      </c>
      <c r="F40" s="3">
        <v>13.87566</v>
      </c>
      <c r="G40" s="3">
        <v>20.754989999999999</v>
      </c>
      <c r="H40" s="3">
        <f>(Tabelle1[[#This Row],[Length]]*Tabelle1[[#This Row],[Width]]+Tabelle1[[#This Row],[Length]]*Tabelle1[[#This Row],[Height]]+Tabelle1[[#This Row],[Width]]*Tabelle1[[#This Row],[Height]])*2</f>
        <v>35171.512891457802</v>
      </c>
      <c r="I40" s="3">
        <f>SQRT((Tabelle1[[#This Row],[Length]]/2+Tabelle1[[#This Row],[Offset]])^2+(Tabelle1[[#This Row],[Height]]/2+Tabelle1[[#This Row],[Elevation]])^2)</f>
        <v>86.139014083301561</v>
      </c>
      <c r="J40" s="3">
        <f>SQRT((Tabelle1[[#This Row],[Length]]/2-Tabelle1[[#This Row],[Offset]])^2+(Tabelle1[[#This Row],[Height]]/2+Tabelle1[[#This Row],[Elevation]])^2)</f>
        <v>62.40976912230348</v>
      </c>
      <c r="K40" s="3">
        <f>SQRT((Tabelle1[[#This Row],[Width]]/2)^2+(Tabelle1[[#This Row],[Height]]/2+Tabelle1[[#This Row],[Elevation]])^2)</f>
        <v>55.858417232856233</v>
      </c>
    </row>
    <row r="41" spans="1:11" x14ac:dyDescent="0.2">
      <c r="A41" s="1" t="s">
        <v>39</v>
      </c>
      <c r="B41" s="1" t="s">
        <v>47</v>
      </c>
      <c r="C41" s="3">
        <v>127.0192</v>
      </c>
      <c r="D41" s="3">
        <v>82.187870000000004</v>
      </c>
      <c r="E41" s="3">
        <v>34.15907</v>
      </c>
      <c r="F41" s="3">
        <v>13.87566</v>
      </c>
      <c r="G41" s="3">
        <v>20.754989999999999</v>
      </c>
      <c r="H41" s="3">
        <f>(Tabelle1[[#This Row],[Length]]*Tabelle1[[#This Row],[Width]]+Tabelle1[[#This Row],[Length]]*Tabelle1[[#This Row],[Height]]+Tabelle1[[#This Row],[Width]]*Tabelle1[[#This Row],[Height]])*2</f>
        <v>35171.512891457802</v>
      </c>
      <c r="I41" s="3">
        <f>SQRT((Tabelle1[[#This Row],[Length]]/2+Tabelle1[[#This Row],[Offset]])^2+(Tabelle1[[#This Row],[Height]]/2+Tabelle1[[#This Row],[Elevation]])^2)</f>
        <v>86.139014083301561</v>
      </c>
      <c r="J41" s="3">
        <f>SQRT((Tabelle1[[#This Row],[Length]]/2-Tabelle1[[#This Row],[Offset]])^2+(Tabelle1[[#This Row],[Height]]/2+Tabelle1[[#This Row],[Elevation]])^2)</f>
        <v>62.40976912230348</v>
      </c>
      <c r="K41" s="3">
        <f>SQRT((Tabelle1[[#This Row],[Width]]/2)^2+(Tabelle1[[#This Row],[Height]]/2+Tabelle1[[#This Row],[Elevation]])^2)</f>
        <v>55.858417232856233</v>
      </c>
    </row>
    <row r="42" spans="1:11" x14ac:dyDescent="0.2">
      <c r="A42" s="1" t="s">
        <v>40</v>
      </c>
      <c r="B42" s="1" t="s">
        <v>24</v>
      </c>
      <c r="C42" s="3">
        <v>118.0074</v>
      </c>
      <c r="D42" s="3">
        <v>84.19941</v>
      </c>
      <c r="E42" s="3">
        <v>36.15907</v>
      </c>
      <c r="F42" s="3">
        <v>13.87566</v>
      </c>
      <c r="G42" s="3">
        <v>20.754989999999999</v>
      </c>
      <c r="H42" s="3">
        <f>(Tabelle1[[#This Row],[Length]]*Tabelle1[[#This Row],[Width]]+Tabelle1[[#This Row],[Length]]*Tabelle1[[#This Row],[Height]]+Tabelle1[[#This Row],[Width]]*Tabelle1[[#This Row],[Height]])*2</f>
        <v>34495.527305801406</v>
      </c>
      <c r="I42" s="3">
        <f>SQRT((Tabelle1[[#This Row],[Length]]/2+Tabelle1[[#This Row],[Offset]])^2+(Tabelle1[[#This Row],[Height]]/2+Tabelle1[[#This Row],[Elevation]])^2)</f>
        <v>82.580393835251385</v>
      </c>
      <c r="J42" s="3">
        <f>SQRT((Tabelle1[[#This Row],[Length]]/2-Tabelle1[[#This Row],[Offset]])^2+(Tabelle1[[#This Row],[Height]]/2+Tabelle1[[#This Row],[Elevation]])^2)</f>
        <v>59.537050029517125</v>
      </c>
      <c r="K42" s="3">
        <f>SQRT((Tabelle1[[#This Row],[Width]]/2)^2+(Tabelle1[[#This Row],[Height]]/2+Tabelle1[[#This Row],[Elevation]])^2)</f>
        <v>57.275697228952616</v>
      </c>
    </row>
  </sheetData>
  <conditionalFormatting sqref="C2:C42">
    <cfRule type="colorScale" priority="20">
      <colorScale>
        <cfvo type="num" val="0"/>
        <cfvo type="num" val="65.746200000000002"/>
        <cfvo type="max"/>
        <color rgb="FFCD212A"/>
        <color rgb="FFFFCC00"/>
        <color rgb="FF008C45"/>
      </colorScale>
    </cfRule>
  </conditionalFormatting>
  <conditionalFormatting sqref="D2:D42">
    <cfRule type="colorScale" priority="10">
      <colorScale>
        <cfvo type="num" val="0"/>
        <cfvo type="num" val="42.335180000000001"/>
        <cfvo type="max"/>
        <color rgb="FFCD212A"/>
        <color rgb="FFFFCC00"/>
        <color rgb="FF008C45"/>
      </colorScale>
    </cfRule>
  </conditionalFormatting>
  <conditionalFormatting sqref="E2:E42">
    <cfRule type="colorScale" priority="9">
      <colorScale>
        <cfvo type="num" val="0"/>
        <cfvo type="num" val="18.079535"/>
        <cfvo type="max"/>
        <color rgb="FFCD212A"/>
        <color rgb="FFFFCC00"/>
        <color rgb="FF008C45"/>
      </colorScale>
    </cfRule>
  </conditionalFormatting>
  <conditionalFormatting sqref="I2:I42">
    <cfRule type="colorScale" priority="7">
      <colorScale>
        <cfvo type="num" val="0"/>
        <cfvo type="num" val="43.069507049999999"/>
        <cfvo type="max"/>
        <color rgb="FFCD212A"/>
        <color rgb="FFFFCC00"/>
        <color rgb="FF008C45"/>
      </colorScale>
    </cfRule>
  </conditionalFormatting>
  <conditionalFormatting sqref="J2:J42">
    <cfRule type="colorScale" priority="5">
      <colorScale>
        <cfvo type="num" val="0"/>
        <cfvo type="num" val="31.650179049999998"/>
        <cfvo type="max"/>
        <color rgb="FFCD212A"/>
        <color rgb="FFFFCC00"/>
        <color rgb="FF008C45"/>
      </colorScale>
    </cfRule>
  </conditionalFormatting>
  <conditionalFormatting sqref="K2:K42">
    <cfRule type="colorScale" priority="3">
      <colorScale>
        <cfvo type="num" val="0"/>
        <cfvo type="num" val="28.637848600000002"/>
        <cfvo type="max"/>
        <color rgb="FFCD212A"/>
        <color rgb="FFFFCC00"/>
        <color rgb="FF008C45"/>
      </colorScale>
    </cfRule>
  </conditionalFormatting>
  <conditionalFormatting sqref="H2:H42">
    <cfRule type="colorScale" priority="1">
      <colorScale>
        <cfvo type="num" val="26378.634669999999"/>
        <cfvo type="num" val="30775.073779999999"/>
        <cfvo type="max"/>
        <color rgb="FFCD212A"/>
        <color rgb="FFFFCC00"/>
        <color rgb="FF008C45"/>
      </colorScale>
    </cfRule>
  </conditionalFormatting>
  <pageMargins left="0.7" right="0.7" top="0.75" bottom="0.75" header="0.3" footer="0.3"/>
  <pageSetup paperSize="148" orientation="landscape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workbookViewId="0"/>
  </sheetViews>
  <sheetFormatPr baseColWidth="10" defaultRowHeight="15" x14ac:dyDescent="0.2"/>
  <cols>
    <col min="1" max="1" width="30.42578125" style="1" bestFit="1" customWidth="1"/>
    <col min="2" max="2" width="10.5703125" style="1" bestFit="1" customWidth="1"/>
    <col min="3" max="3" width="14.7109375" style="1" bestFit="1" customWidth="1"/>
    <col min="4" max="7" width="14.7109375" style="1" customWidth="1"/>
    <col min="8" max="8" width="17.5703125" style="1" bestFit="1" customWidth="1"/>
    <col min="9" max="11" width="17.5703125" style="1" customWidth="1"/>
    <col min="12" max="16384" width="11.42578125" style="1"/>
  </cols>
  <sheetData>
    <row r="1" spans="1:11" x14ac:dyDescent="0.2">
      <c r="A1" s="5" t="s">
        <v>113</v>
      </c>
      <c r="B1" s="5" t="s">
        <v>41</v>
      </c>
      <c r="C1" s="5" t="s">
        <v>42</v>
      </c>
      <c r="D1" s="5" t="s">
        <v>43</v>
      </c>
      <c r="E1" s="5" t="s">
        <v>44</v>
      </c>
      <c r="F1" s="5" t="s">
        <v>45</v>
      </c>
      <c r="G1" s="5" t="s">
        <v>46</v>
      </c>
      <c r="H1" s="5" t="s">
        <v>49</v>
      </c>
      <c r="I1" s="5" t="s">
        <v>50</v>
      </c>
      <c r="J1" s="5" t="s">
        <v>51</v>
      </c>
      <c r="K1" s="5" t="s">
        <v>52</v>
      </c>
    </row>
    <row r="2" spans="1:11" x14ac:dyDescent="0.2">
      <c r="A2" s="2" t="s">
        <v>0</v>
      </c>
      <c r="B2" s="1" t="s">
        <v>11</v>
      </c>
      <c r="C2" s="3">
        <v>127.9268</v>
      </c>
      <c r="D2" s="3">
        <v>83.279949999999999</v>
      </c>
      <c r="E2" s="3">
        <v>31.3</v>
      </c>
      <c r="F2" s="3">
        <v>9</v>
      </c>
      <c r="G2" s="3">
        <v>15.75</v>
      </c>
      <c r="H2" s="3">
        <f>(Tabelle13[[#This Row],[Length]]*Tabelle13[[#This Row],[Width]]+Tabelle13[[#This Row],[Length]]*Tabelle13[[#This Row],[Height]]+Tabelle13[[#This Row],[Width]]*Tabelle13[[#This Row],[Height]])*2</f>
        <v>34529.017565319999</v>
      </c>
      <c r="I2" s="3">
        <f>SQRT((Tabelle1[[#This Row],[Length]]/2+Tabelle1[[#This Row],[Offset]])^2+(Tabelle1[[#This Row],[Height]]/2+Tabelle1[[#This Row],[Elevation]])^2)</f>
        <v>79.433102290921511</v>
      </c>
      <c r="J2" s="3">
        <f>SQRT((Tabelle1[[#This Row],[Length]]/2-Tabelle1[[#This Row],[Offset]])^2+(Tabelle1[[#This Row],[Height]]/2+Tabelle1[[#This Row],[Elevation]])^2)</f>
        <v>63.30035813137237</v>
      </c>
      <c r="K2" s="3">
        <f>SQRT((Tabelle1[[#This Row],[Width]]/2)^2+(Tabelle1[[#This Row],[Height]]/2+Tabelle1[[#This Row],[Elevation]])^2)</f>
        <v>52.152157366696009</v>
      </c>
    </row>
    <row r="3" spans="1:11" x14ac:dyDescent="0.2">
      <c r="A3" s="1" t="s">
        <v>1</v>
      </c>
      <c r="B3" s="1" t="s">
        <v>47</v>
      </c>
      <c r="C3" s="3">
        <v>127.0192</v>
      </c>
      <c r="D3" s="3">
        <v>82.187870000000004</v>
      </c>
      <c r="E3" s="3">
        <v>34.15907</v>
      </c>
      <c r="F3" s="3">
        <v>13.87566</v>
      </c>
      <c r="G3" s="3">
        <v>20.754989999999999</v>
      </c>
      <c r="H3" s="3">
        <f>(Tabelle13[[#This Row],[Length]]*Tabelle13[[#This Row],[Width]]+Tabelle13[[#This Row],[Length]]*Tabelle13[[#This Row],[Height]]+Tabelle13[[#This Row],[Width]]*Tabelle13[[#This Row],[Height]])*2</f>
        <v>35171.512891457802</v>
      </c>
      <c r="I3" s="3">
        <f>SQRT((Tabelle1[[#This Row],[Length]]/2+Tabelle1[[#This Row],[Offset]])^2+(Tabelle1[[#This Row],[Height]]/2+Tabelle1[[#This Row],[Elevation]])^2)</f>
        <v>86.139014083301561</v>
      </c>
      <c r="J3" s="3">
        <f>SQRT((Tabelle1[[#This Row],[Length]]/2-Tabelle1[[#This Row],[Offset]])^2+(Tabelle1[[#This Row],[Height]]/2+Tabelle1[[#This Row],[Elevation]])^2)</f>
        <v>62.40976912230348</v>
      </c>
      <c r="K3" s="3">
        <f>SQRT((Tabelle1[[#This Row],[Width]]/2)^2+(Tabelle1[[#This Row],[Height]]/2+Tabelle1[[#This Row],[Elevation]])^2)</f>
        <v>55.858417232856233</v>
      </c>
    </row>
    <row r="4" spans="1:11" x14ac:dyDescent="0.2">
      <c r="A4" s="1" t="s">
        <v>2</v>
      </c>
      <c r="B4" s="1" t="s">
        <v>11</v>
      </c>
      <c r="C4" s="3">
        <v>127.9268</v>
      </c>
      <c r="D4" s="3">
        <v>83.279949999999999</v>
      </c>
      <c r="E4" s="3">
        <v>31.3</v>
      </c>
      <c r="F4" s="3">
        <v>9</v>
      </c>
      <c r="G4" s="3">
        <v>15.75</v>
      </c>
      <c r="H4" s="3">
        <f>(Tabelle13[[#This Row],[Length]]*Tabelle13[[#This Row],[Width]]+Tabelle13[[#This Row],[Length]]*Tabelle13[[#This Row],[Height]]+Tabelle13[[#This Row],[Width]]*Tabelle13[[#This Row],[Height]])*2</f>
        <v>34529.017565319999</v>
      </c>
      <c r="I4" s="3">
        <f>SQRT((Tabelle1[[#This Row],[Length]]/2+Tabelle1[[#This Row],[Offset]])^2+(Tabelle1[[#This Row],[Height]]/2+Tabelle1[[#This Row],[Elevation]])^2)</f>
        <v>79.433102290921511</v>
      </c>
      <c r="J4" s="3">
        <f>SQRT((Tabelle1[[#This Row],[Length]]/2-Tabelle1[[#This Row],[Offset]])^2+(Tabelle1[[#This Row],[Height]]/2+Tabelle1[[#This Row],[Elevation]])^2)</f>
        <v>63.30035813137237</v>
      </c>
      <c r="K4" s="3">
        <f>SQRT((Tabelle1[[#This Row],[Width]]/2)^2+(Tabelle1[[#This Row],[Height]]/2+Tabelle1[[#This Row],[Elevation]])^2)</f>
        <v>52.152157366696009</v>
      </c>
    </row>
    <row r="5" spans="1:11" x14ac:dyDescent="0.2">
      <c r="A5" s="1" t="s">
        <v>3</v>
      </c>
      <c r="B5" s="1" t="s">
        <v>7</v>
      </c>
      <c r="C5" s="3">
        <v>131.4924</v>
      </c>
      <c r="D5" s="3">
        <v>80.521000000000001</v>
      </c>
      <c r="E5" s="3">
        <v>30.3</v>
      </c>
      <c r="F5" s="3">
        <v>12.5</v>
      </c>
      <c r="G5" s="3">
        <v>11.75</v>
      </c>
      <c r="H5" s="3">
        <f>(Tabelle13[[#This Row],[Length]]*Tabelle13[[#This Row],[Width]]+Tabelle13[[#This Row],[Length]]*Tabelle13[[#This Row],[Height]]+Tabelle13[[#This Row],[Width]]*Tabelle13[[#This Row],[Height]])*2</f>
        <v>34023.811120799997</v>
      </c>
      <c r="I5" s="3">
        <f>SQRT((Tabelle1[[#This Row],[Length]]/2+Tabelle1[[#This Row],[Offset]])^2+(Tabelle1[[#This Row],[Height]]/2+Tabelle1[[#This Row],[Elevation]])^2)</f>
        <v>82.741028603951989</v>
      </c>
      <c r="J5" s="3">
        <f>SQRT((Tabelle1[[#This Row],[Length]]/2-Tabelle1[[#This Row],[Offset]])^2+(Tabelle1[[#This Row],[Height]]/2+Tabelle1[[#This Row],[Elevation]])^2)</f>
        <v>59.655408928612665</v>
      </c>
      <c r="K5" s="3">
        <f>SQRT((Tabelle1[[#This Row],[Width]]/2)^2+(Tabelle1[[#This Row],[Height]]/2+Tabelle1[[#This Row],[Elevation]])^2)</f>
        <v>48.420221604718002</v>
      </c>
    </row>
    <row r="6" spans="1:11" x14ac:dyDescent="0.2">
      <c r="A6" s="1" t="s">
        <v>4</v>
      </c>
      <c r="B6" s="1" t="s">
        <v>24</v>
      </c>
      <c r="C6" s="3">
        <v>118.0074</v>
      </c>
      <c r="D6" s="3">
        <v>84.19941</v>
      </c>
      <c r="E6" s="3">
        <v>36.15907</v>
      </c>
      <c r="F6" s="3">
        <v>13.87566</v>
      </c>
      <c r="G6" s="3">
        <v>20.754989999999999</v>
      </c>
      <c r="H6" s="3">
        <f>(Tabelle13[[#This Row],[Length]]*Tabelle13[[#This Row],[Width]]+Tabelle13[[#This Row],[Length]]*Tabelle13[[#This Row],[Height]]+Tabelle13[[#This Row],[Width]]*Tabelle13[[#This Row],[Height]])*2</f>
        <v>34495.527305801406</v>
      </c>
      <c r="I6" s="3">
        <f>SQRT((Tabelle1[[#This Row],[Length]]/2+Tabelle1[[#This Row],[Offset]])^2+(Tabelle1[[#This Row],[Height]]/2+Tabelle1[[#This Row],[Elevation]])^2)</f>
        <v>82.580393835251385</v>
      </c>
      <c r="J6" s="3">
        <f>SQRT((Tabelle1[[#This Row],[Length]]/2-Tabelle1[[#This Row],[Offset]])^2+(Tabelle1[[#This Row],[Height]]/2+Tabelle1[[#This Row],[Elevation]])^2)</f>
        <v>59.537050029517125</v>
      </c>
      <c r="K6" s="3">
        <f>SQRT((Tabelle1[[#This Row],[Width]]/2)^2+(Tabelle1[[#This Row],[Height]]/2+Tabelle1[[#This Row],[Elevation]])^2)</f>
        <v>57.275697228952616</v>
      </c>
    </row>
    <row r="7" spans="1:11" x14ac:dyDescent="0.2">
      <c r="A7" s="1" t="s">
        <v>5</v>
      </c>
      <c r="C7" s="3">
        <v>128.81979999999999</v>
      </c>
      <c r="D7" s="3">
        <v>84.670360000000002</v>
      </c>
      <c r="E7" s="3">
        <v>29.394400000000001</v>
      </c>
      <c r="F7" s="3">
        <v>9.0085719999999991</v>
      </c>
      <c r="G7" s="3">
        <v>12.094200000000001</v>
      </c>
      <c r="H7" s="3">
        <f>(Tabelle13[[#This Row],[Length]]*Tabelle13[[#This Row],[Width]]+Tabelle13[[#This Row],[Length]]*Tabelle13[[#This Row],[Height]]+Tabelle13[[#This Row],[Width]]*Tabelle13[[#This Row],[Height]])*2</f>
        <v>34365.268000463999</v>
      </c>
      <c r="I7" s="3">
        <f>SQRT((Tabelle1[[#This Row],[Length]]/2+Tabelle1[[#This Row],[Offset]])^2+(Tabelle1[[#This Row],[Height]]/2+Tabelle1[[#This Row],[Elevation]])^2)</f>
        <v>78.154021936012882</v>
      </c>
      <c r="J7" s="3">
        <f>SQRT((Tabelle1[[#This Row],[Length]]/2-Tabelle1[[#This Row],[Offset]])^2+(Tabelle1[[#This Row],[Height]]/2+Tabelle1[[#This Row],[Elevation]])^2)</f>
        <v>61.539306610682438</v>
      </c>
      <c r="K7" s="3">
        <f>SQRT((Tabelle1[[#This Row],[Width]]/2)^2+(Tabelle1[[#This Row],[Height]]/2+Tabelle1[[#This Row],[Elevation]])^2)</f>
        <v>50.100365064462359</v>
      </c>
    </row>
    <row r="8" spans="1:11" x14ac:dyDescent="0.2">
      <c r="A8" s="1" t="s">
        <v>6</v>
      </c>
      <c r="B8" s="1" t="s">
        <v>24</v>
      </c>
      <c r="C8" s="3">
        <v>118.0074</v>
      </c>
      <c r="D8" s="3">
        <v>84.19941</v>
      </c>
      <c r="E8" s="3">
        <v>36.15907</v>
      </c>
      <c r="F8" s="3">
        <v>13.87566</v>
      </c>
      <c r="G8" s="3">
        <v>20.754989999999999</v>
      </c>
      <c r="H8" s="3">
        <f>(Tabelle13[[#This Row],[Length]]*Tabelle13[[#This Row],[Width]]+Tabelle13[[#This Row],[Length]]*Tabelle13[[#This Row],[Height]]+Tabelle13[[#This Row],[Width]]*Tabelle13[[#This Row],[Height]])*2</f>
        <v>34495.527305801406</v>
      </c>
      <c r="I8" s="3">
        <f>SQRT((Tabelle1[[#This Row],[Length]]/2+Tabelle1[[#This Row],[Offset]])^2+(Tabelle1[[#This Row],[Height]]/2+Tabelle1[[#This Row],[Elevation]])^2)</f>
        <v>82.580393835251385</v>
      </c>
      <c r="J8" s="3">
        <f>SQRT((Tabelle1[[#This Row],[Length]]/2-Tabelle1[[#This Row],[Offset]])^2+(Tabelle1[[#This Row],[Height]]/2+Tabelle1[[#This Row],[Elevation]])^2)</f>
        <v>59.537050029517125</v>
      </c>
      <c r="K8" s="3">
        <f>SQRT((Tabelle1[[#This Row],[Width]]/2)^2+(Tabelle1[[#This Row],[Height]]/2+Tabelle1[[#This Row],[Elevation]])^2)</f>
        <v>57.275697228952616</v>
      </c>
    </row>
    <row r="9" spans="1:11" x14ac:dyDescent="0.2">
      <c r="A9" s="1" t="s">
        <v>7</v>
      </c>
      <c r="B9" s="1" t="s">
        <v>7</v>
      </c>
      <c r="C9" s="3">
        <v>131.4924</v>
      </c>
      <c r="D9" s="3">
        <v>80.521000000000001</v>
      </c>
      <c r="E9" s="3">
        <v>30.3</v>
      </c>
      <c r="F9" s="3">
        <v>12.5</v>
      </c>
      <c r="G9" s="3">
        <v>11.75</v>
      </c>
      <c r="H9" s="3">
        <f>(Tabelle13[[#This Row],[Length]]*Tabelle13[[#This Row],[Width]]+Tabelle13[[#This Row],[Length]]*Tabelle13[[#This Row],[Height]]+Tabelle13[[#This Row],[Width]]*Tabelle13[[#This Row],[Height]])*2</f>
        <v>34023.811120799997</v>
      </c>
      <c r="I9" s="3">
        <f>SQRT((Tabelle1[[#This Row],[Length]]/2+Tabelle1[[#This Row],[Offset]])^2+(Tabelle1[[#This Row],[Height]]/2+Tabelle1[[#This Row],[Elevation]])^2)</f>
        <v>82.741028603951989</v>
      </c>
      <c r="J9" s="3">
        <f>SQRT((Tabelle1[[#This Row],[Length]]/2-Tabelle1[[#This Row],[Offset]])^2+(Tabelle1[[#This Row],[Height]]/2+Tabelle1[[#This Row],[Elevation]])^2)</f>
        <v>59.655408928612665</v>
      </c>
      <c r="K9" s="3">
        <f>SQRT((Tabelle1[[#This Row],[Width]]/2)^2+(Tabelle1[[#This Row],[Height]]/2+Tabelle1[[#This Row],[Elevation]])^2)</f>
        <v>48.420221604718002</v>
      </c>
    </row>
    <row r="10" spans="1:11" x14ac:dyDescent="0.2">
      <c r="A10" s="1" t="s">
        <v>8</v>
      </c>
      <c r="B10" s="1" t="s">
        <v>7</v>
      </c>
      <c r="C10" s="3">
        <v>131.4924</v>
      </c>
      <c r="D10" s="3">
        <v>80.521000000000001</v>
      </c>
      <c r="E10" s="3">
        <v>30.3</v>
      </c>
      <c r="F10" s="3">
        <v>12.5</v>
      </c>
      <c r="G10" s="3">
        <v>11.75</v>
      </c>
      <c r="H10" s="3">
        <f>(Tabelle13[[#This Row],[Length]]*Tabelle13[[#This Row],[Width]]+Tabelle13[[#This Row],[Length]]*Tabelle13[[#This Row],[Height]]+Tabelle13[[#This Row],[Width]]*Tabelle13[[#This Row],[Height]])*2</f>
        <v>34023.811120799997</v>
      </c>
      <c r="I10" s="3">
        <f>SQRT((Tabelle1[[#This Row],[Length]]/2+Tabelle1[[#This Row],[Offset]])^2+(Tabelle1[[#This Row],[Height]]/2+Tabelle1[[#This Row],[Elevation]])^2)</f>
        <v>82.741028603951989</v>
      </c>
      <c r="J10" s="3">
        <f>SQRT((Tabelle1[[#This Row],[Length]]/2-Tabelle1[[#This Row],[Offset]])^2+(Tabelle1[[#This Row],[Height]]/2+Tabelle1[[#This Row],[Elevation]])^2)</f>
        <v>59.655408928612665</v>
      </c>
      <c r="K10" s="3">
        <f>SQRT((Tabelle1[[#This Row],[Width]]/2)^2+(Tabelle1[[#This Row],[Height]]/2+Tabelle1[[#This Row],[Elevation]])^2)</f>
        <v>48.420221604718002</v>
      </c>
    </row>
    <row r="11" spans="1:11" x14ac:dyDescent="0.2">
      <c r="A11" s="1" t="s">
        <v>9</v>
      </c>
      <c r="B11" s="1" t="s">
        <v>48</v>
      </c>
      <c r="C11" s="3">
        <v>128.81979999999999</v>
      </c>
      <c r="D11" s="3">
        <v>84.670360000000002</v>
      </c>
      <c r="E11" s="3">
        <v>29.394400000000001</v>
      </c>
      <c r="F11" s="3">
        <v>9.0085719999999991</v>
      </c>
      <c r="G11" s="3">
        <v>12.094200000000001</v>
      </c>
      <c r="H11" s="3">
        <f>(Tabelle13[[#This Row],[Length]]*Tabelle13[[#This Row],[Width]]+Tabelle13[[#This Row],[Length]]*Tabelle13[[#This Row],[Height]]+Tabelle13[[#This Row],[Width]]*Tabelle13[[#This Row],[Height]])*2</f>
        <v>34365.268000463999</v>
      </c>
      <c r="I11" s="3">
        <f>SQRT((Tabelle1[[#This Row],[Length]]/2+Tabelle1[[#This Row],[Offset]])^2+(Tabelle1[[#This Row],[Height]]/2+Tabelle1[[#This Row],[Elevation]])^2)</f>
        <v>78.154021936012882</v>
      </c>
      <c r="J11" s="3">
        <f>SQRT((Tabelle1[[#This Row],[Length]]/2-Tabelle1[[#This Row],[Offset]])^2+(Tabelle1[[#This Row],[Height]]/2+Tabelle1[[#This Row],[Elevation]])^2)</f>
        <v>61.539306610682438</v>
      </c>
      <c r="K11" s="3">
        <f>SQRT((Tabelle1[[#This Row],[Width]]/2)^2+(Tabelle1[[#This Row],[Height]]/2+Tabelle1[[#This Row],[Elevation]])^2)</f>
        <v>50.100365064462359</v>
      </c>
    </row>
    <row r="12" spans="1:11" x14ac:dyDescent="0.2">
      <c r="A12" s="1" t="s">
        <v>10</v>
      </c>
      <c r="B12" s="1" t="s">
        <v>24</v>
      </c>
      <c r="C12" s="3">
        <v>118.0074</v>
      </c>
      <c r="D12" s="3">
        <v>84.19941</v>
      </c>
      <c r="E12" s="3">
        <v>36.15907</v>
      </c>
      <c r="F12" s="3">
        <v>13.87566</v>
      </c>
      <c r="G12" s="3">
        <v>20.754989999999999</v>
      </c>
      <c r="H12" s="3">
        <f>(Tabelle13[[#This Row],[Length]]*Tabelle13[[#This Row],[Width]]+Tabelle13[[#This Row],[Length]]*Tabelle13[[#This Row],[Height]]+Tabelle13[[#This Row],[Width]]*Tabelle13[[#This Row],[Height]])*2</f>
        <v>34495.527305801406</v>
      </c>
      <c r="I12" s="3">
        <f>SQRT((Tabelle1[[#This Row],[Length]]/2+Tabelle1[[#This Row],[Offset]])^2+(Tabelle1[[#This Row],[Height]]/2+Tabelle1[[#This Row],[Elevation]])^2)</f>
        <v>82.580393835251385</v>
      </c>
      <c r="J12" s="3">
        <f>SQRT((Tabelle1[[#This Row],[Length]]/2-Tabelle1[[#This Row],[Offset]])^2+(Tabelle1[[#This Row],[Height]]/2+Tabelle1[[#This Row],[Elevation]])^2)</f>
        <v>59.537050029517125</v>
      </c>
      <c r="K12" s="3">
        <f>SQRT((Tabelle1[[#This Row],[Width]]/2)^2+(Tabelle1[[#This Row],[Height]]/2+Tabelle1[[#This Row],[Elevation]])^2)</f>
        <v>57.275697228952616</v>
      </c>
    </row>
    <row r="13" spans="1:11" x14ac:dyDescent="0.2">
      <c r="A13" s="1" t="s">
        <v>11</v>
      </c>
      <c r="B13" s="1" t="s">
        <v>11</v>
      </c>
      <c r="C13" s="3">
        <v>127.9268</v>
      </c>
      <c r="D13" s="3">
        <v>83.279949999999999</v>
      </c>
      <c r="E13" s="3">
        <v>31.3</v>
      </c>
      <c r="F13" s="3">
        <v>9</v>
      </c>
      <c r="G13" s="3">
        <v>15.75</v>
      </c>
      <c r="H13" s="3">
        <f>(Tabelle13[[#This Row],[Length]]*Tabelle13[[#This Row],[Width]]+Tabelle13[[#This Row],[Length]]*Tabelle13[[#This Row],[Height]]+Tabelle13[[#This Row],[Width]]*Tabelle13[[#This Row],[Height]])*2</f>
        <v>34529.017565319999</v>
      </c>
      <c r="I13" s="3">
        <f>SQRT((Tabelle1[[#This Row],[Length]]/2+Tabelle1[[#This Row],[Offset]])^2+(Tabelle1[[#This Row],[Height]]/2+Tabelle1[[#This Row],[Elevation]])^2)</f>
        <v>79.433102290921511</v>
      </c>
      <c r="J13" s="3">
        <f>SQRT((Tabelle1[[#This Row],[Length]]/2-Tabelle1[[#This Row],[Offset]])^2+(Tabelle1[[#This Row],[Height]]/2+Tabelle1[[#This Row],[Elevation]])^2)</f>
        <v>63.30035813137237</v>
      </c>
      <c r="K13" s="3">
        <f>SQRT((Tabelle1[[#This Row],[Width]]/2)^2+(Tabelle1[[#This Row],[Height]]/2+Tabelle1[[#This Row],[Elevation]])^2)</f>
        <v>52.152157366696009</v>
      </c>
    </row>
    <row r="14" spans="1:11" x14ac:dyDescent="0.2">
      <c r="A14" s="1" t="s">
        <v>12</v>
      </c>
      <c r="B14" s="1" t="s">
        <v>11</v>
      </c>
      <c r="C14" s="3">
        <v>127.9268</v>
      </c>
      <c r="D14" s="3">
        <v>83.279949999999999</v>
      </c>
      <c r="E14" s="3">
        <v>31.3</v>
      </c>
      <c r="F14" s="3">
        <v>9</v>
      </c>
      <c r="G14" s="3">
        <v>15.75</v>
      </c>
      <c r="H14" s="3">
        <f>(Tabelle13[[#This Row],[Length]]*Tabelle13[[#This Row],[Width]]+Tabelle13[[#This Row],[Length]]*Tabelle13[[#This Row],[Height]]+Tabelle13[[#This Row],[Width]]*Tabelle13[[#This Row],[Height]])*2</f>
        <v>34529.017565319999</v>
      </c>
      <c r="I14" s="3">
        <f>SQRT((Tabelle1[[#This Row],[Length]]/2+Tabelle1[[#This Row],[Offset]])^2+(Tabelle1[[#This Row],[Height]]/2+Tabelle1[[#This Row],[Elevation]])^2)</f>
        <v>79.433102290921511</v>
      </c>
      <c r="J14" s="3">
        <f>SQRT((Tabelle1[[#This Row],[Length]]/2-Tabelle1[[#This Row],[Offset]])^2+(Tabelle1[[#This Row],[Height]]/2+Tabelle1[[#This Row],[Elevation]])^2)</f>
        <v>63.30035813137237</v>
      </c>
      <c r="K14" s="3">
        <f>SQRT((Tabelle1[[#This Row],[Width]]/2)^2+(Tabelle1[[#This Row],[Height]]/2+Tabelle1[[#This Row],[Elevation]])^2)</f>
        <v>52.152157366696009</v>
      </c>
    </row>
    <row r="15" spans="1:11" x14ac:dyDescent="0.2">
      <c r="A15" s="1" t="s">
        <v>13</v>
      </c>
      <c r="B15" s="1" t="s">
        <v>47</v>
      </c>
      <c r="C15" s="3">
        <v>127.0192</v>
      </c>
      <c r="D15" s="3">
        <v>82.187870000000004</v>
      </c>
      <c r="E15" s="3">
        <v>34.15907</v>
      </c>
      <c r="F15" s="3">
        <v>13.87566</v>
      </c>
      <c r="G15" s="3">
        <v>20.754989999999999</v>
      </c>
      <c r="H15" s="3">
        <f>(Tabelle13[[#This Row],[Length]]*Tabelle13[[#This Row],[Width]]+Tabelle13[[#This Row],[Length]]*Tabelle13[[#This Row],[Height]]+Tabelle13[[#This Row],[Width]]*Tabelle13[[#This Row],[Height]])*2</f>
        <v>35171.512891457802</v>
      </c>
      <c r="I15" s="3">
        <f>SQRT((Tabelle1[[#This Row],[Length]]/2+Tabelle1[[#This Row],[Offset]])^2+(Tabelle1[[#This Row],[Height]]/2+Tabelle1[[#This Row],[Elevation]])^2)</f>
        <v>86.139014083301561</v>
      </c>
      <c r="J15" s="3">
        <f>SQRT((Tabelle1[[#This Row],[Length]]/2-Tabelle1[[#This Row],[Offset]])^2+(Tabelle1[[#This Row],[Height]]/2+Tabelle1[[#This Row],[Elevation]])^2)</f>
        <v>62.40976912230348</v>
      </c>
      <c r="K15" s="3">
        <f>SQRT((Tabelle1[[#This Row],[Width]]/2)^2+(Tabelle1[[#This Row],[Height]]/2+Tabelle1[[#This Row],[Elevation]])^2)</f>
        <v>55.858417232856233</v>
      </c>
    </row>
    <row r="16" spans="1:11" x14ac:dyDescent="0.2">
      <c r="A16" s="1" t="s">
        <v>14</v>
      </c>
      <c r="B16" s="1" t="s">
        <v>47</v>
      </c>
      <c r="C16" s="3">
        <v>127.0192</v>
      </c>
      <c r="D16" s="3">
        <v>82.187870000000004</v>
      </c>
      <c r="E16" s="3">
        <v>34.15907</v>
      </c>
      <c r="F16" s="3">
        <v>13.87566</v>
      </c>
      <c r="G16" s="3">
        <v>20.754989999999999</v>
      </c>
      <c r="H16" s="3">
        <f>(Tabelle13[[#This Row],[Length]]*Tabelle13[[#This Row],[Width]]+Tabelle13[[#This Row],[Length]]*Tabelle13[[#This Row],[Height]]+Tabelle13[[#This Row],[Width]]*Tabelle13[[#This Row],[Height]])*2</f>
        <v>35171.512891457802</v>
      </c>
      <c r="I16" s="3">
        <f>SQRT((Tabelle1[[#This Row],[Length]]/2+Tabelle1[[#This Row],[Offset]])^2+(Tabelle1[[#This Row],[Height]]/2+Tabelle1[[#This Row],[Elevation]])^2)</f>
        <v>86.139014083301561</v>
      </c>
      <c r="J16" s="3">
        <f>SQRT((Tabelle1[[#This Row],[Length]]/2-Tabelle1[[#This Row],[Offset]])^2+(Tabelle1[[#This Row],[Height]]/2+Tabelle1[[#This Row],[Elevation]])^2)</f>
        <v>62.40976912230348</v>
      </c>
      <c r="K16" s="3">
        <f>SQRT((Tabelle1[[#This Row],[Width]]/2)^2+(Tabelle1[[#This Row],[Height]]/2+Tabelle1[[#This Row],[Elevation]])^2)</f>
        <v>55.858417232856233</v>
      </c>
    </row>
    <row r="17" spans="1:11" x14ac:dyDescent="0.2">
      <c r="A17" s="1" t="s">
        <v>15</v>
      </c>
      <c r="B17" s="1" t="s">
        <v>24</v>
      </c>
      <c r="C17" s="3">
        <v>118.0074</v>
      </c>
      <c r="D17" s="3">
        <v>84.19941</v>
      </c>
      <c r="E17" s="3">
        <v>36.15907</v>
      </c>
      <c r="F17" s="3">
        <v>13.87566</v>
      </c>
      <c r="G17" s="3">
        <v>20.754989999999999</v>
      </c>
      <c r="H17" s="3">
        <f>(Tabelle13[[#This Row],[Length]]*Tabelle13[[#This Row],[Width]]+Tabelle13[[#This Row],[Length]]*Tabelle13[[#This Row],[Height]]+Tabelle13[[#This Row],[Width]]*Tabelle13[[#This Row],[Height]])*2</f>
        <v>34495.527305801406</v>
      </c>
      <c r="I17" s="3">
        <f>SQRT((Tabelle1[[#This Row],[Length]]/2+Tabelle1[[#This Row],[Offset]])^2+(Tabelle1[[#This Row],[Height]]/2+Tabelle1[[#This Row],[Elevation]])^2)</f>
        <v>82.580393835251385</v>
      </c>
      <c r="J17" s="3">
        <f>SQRT((Tabelle1[[#This Row],[Length]]/2-Tabelle1[[#This Row],[Offset]])^2+(Tabelle1[[#This Row],[Height]]/2+Tabelle1[[#This Row],[Elevation]])^2)</f>
        <v>59.537050029517125</v>
      </c>
      <c r="K17" s="3">
        <f>SQRT((Tabelle1[[#This Row],[Width]]/2)^2+(Tabelle1[[#This Row],[Height]]/2+Tabelle1[[#This Row],[Elevation]])^2)</f>
        <v>57.275697228952616</v>
      </c>
    </row>
    <row r="18" spans="1:11" x14ac:dyDescent="0.2">
      <c r="A18" s="1" t="s">
        <v>16</v>
      </c>
      <c r="B18" s="1" t="s">
        <v>24</v>
      </c>
      <c r="C18" s="3">
        <v>118.0074</v>
      </c>
      <c r="D18" s="3">
        <v>84.19941</v>
      </c>
      <c r="E18" s="3">
        <v>36.15907</v>
      </c>
      <c r="F18" s="3">
        <v>13.87566</v>
      </c>
      <c r="G18" s="3">
        <v>20.754989999999999</v>
      </c>
      <c r="H18" s="3">
        <f>(Tabelle13[[#This Row],[Length]]*Tabelle13[[#This Row],[Width]]+Tabelle13[[#This Row],[Length]]*Tabelle13[[#This Row],[Height]]+Tabelle13[[#This Row],[Width]]*Tabelle13[[#This Row],[Height]])*2</f>
        <v>34495.527305801406</v>
      </c>
      <c r="I18" s="3">
        <f>SQRT((Tabelle1[[#This Row],[Length]]/2+Tabelle1[[#This Row],[Offset]])^2+(Tabelle1[[#This Row],[Height]]/2+Tabelle1[[#This Row],[Elevation]])^2)</f>
        <v>82.580393835251385</v>
      </c>
      <c r="J18" s="3">
        <f>SQRT((Tabelle1[[#This Row],[Length]]/2-Tabelle1[[#This Row],[Offset]])^2+(Tabelle1[[#This Row],[Height]]/2+Tabelle1[[#This Row],[Elevation]])^2)</f>
        <v>59.537050029517125</v>
      </c>
      <c r="K18" s="3">
        <f>SQRT((Tabelle1[[#This Row],[Width]]/2)^2+(Tabelle1[[#This Row],[Height]]/2+Tabelle1[[#This Row],[Elevation]])^2)</f>
        <v>57.275697228952616</v>
      </c>
    </row>
    <row r="19" spans="1:11" x14ac:dyDescent="0.2">
      <c r="A19" s="1" t="s">
        <v>17</v>
      </c>
      <c r="B19" s="1" t="s">
        <v>11</v>
      </c>
      <c r="C19" s="3">
        <v>127.9268</v>
      </c>
      <c r="D19" s="3">
        <v>83.279949999999999</v>
      </c>
      <c r="E19" s="3">
        <v>31.3</v>
      </c>
      <c r="F19" s="3">
        <v>9</v>
      </c>
      <c r="G19" s="3">
        <v>15.75</v>
      </c>
      <c r="H19" s="3">
        <f>(Tabelle13[[#This Row],[Length]]*Tabelle13[[#This Row],[Width]]+Tabelle13[[#This Row],[Length]]*Tabelle13[[#This Row],[Height]]+Tabelle13[[#This Row],[Width]]*Tabelle13[[#This Row],[Height]])*2</f>
        <v>34529.017565319999</v>
      </c>
      <c r="I19" s="3">
        <f>SQRT((Tabelle1[[#This Row],[Length]]/2+Tabelle1[[#This Row],[Offset]])^2+(Tabelle1[[#This Row],[Height]]/2+Tabelle1[[#This Row],[Elevation]])^2)</f>
        <v>79.433102290921511</v>
      </c>
      <c r="J19" s="3">
        <f>SQRT((Tabelle1[[#This Row],[Length]]/2-Tabelle1[[#This Row],[Offset]])^2+(Tabelle1[[#This Row],[Height]]/2+Tabelle1[[#This Row],[Elevation]])^2)</f>
        <v>63.30035813137237</v>
      </c>
      <c r="K19" s="3">
        <f>SQRT((Tabelle1[[#This Row],[Width]]/2)^2+(Tabelle1[[#This Row],[Height]]/2+Tabelle1[[#This Row],[Elevation]])^2)</f>
        <v>52.152157366696009</v>
      </c>
    </row>
    <row r="20" spans="1:11" x14ac:dyDescent="0.2">
      <c r="A20" s="1" t="s">
        <v>18</v>
      </c>
      <c r="B20" s="1" t="s">
        <v>11</v>
      </c>
      <c r="C20" s="3">
        <v>127.9268</v>
      </c>
      <c r="D20" s="3">
        <v>83.279949999999999</v>
      </c>
      <c r="E20" s="3">
        <v>31.3</v>
      </c>
      <c r="F20" s="3">
        <v>9</v>
      </c>
      <c r="G20" s="3">
        <v>15.75</v>
      </c>
      <c r="H20" s="3">
        <f>(Tabelle13[[#This Row],[Length]]*Tabelle13[[#This Row],[Width]]+Tabelle13[[#This Row],[Length]]*Tabelle13[[#This Row],[Height]]+Tabelle13[[#This Row],[Width]]*Tabelle13[[#This Row],[Height]])*2</f>
        <v>34529.017565319999</v>
      </c>
      <c r="I20" s="3">
        <f>SQRT((Tabelle1[[#This Row],[Length]]/2+Tabelle1[[#This Row],[Offset]])^2+(Tabelle1[[#This Row],[Height]]/2+Tabelle1[[#This Row],[Elevation]])^2)</f>
        <v>79.433102290921511</v>
      </c>
      <c r="J20" s="3">
        <f>SQRT((Tabelle1[[#This Row],[Length]]/2-Tabelle1[[#This Row],[Offset]])^2+(Tabelle1[[#This Row],[Height]]/2+Tabelle1[[#This Row],[Elevation]])^2)</f>
        <v>63.30035813137237</v>
      </c>
      <c r="K20" s="3">
        <f>SQRT((Tabelle1[[#This Row],[Width]]/2)^2+(Tabelle1[[#This Row],[Height]]/2+Tabelle1[[#This Row],[Elevation]])^2)</f>
        <v>52.152157366696009</v>
      </c>
    </row>
    <row r="21" spans="1:11" x14ac:dyDescent="0.2">
      <c r="A21" s="1" t="s">
        <v>19</v>
      </c>
      <c r="B21" s="1" t="s">
        <v>47</v>
      </c>
      <c r="C21" s="3">
        <v>127.0192</v>
      </c>
      <c r="D21" s="3">
        <v>82.187870000000004</v>
      </c>
      <c r="E21" s="3">
        <v>34.15907</v>
      </c>
      <c r="F21" s="3">
        <v>13.87566</v>
      </c>
      <c r="G21" s="3">
        <v>20.754989999999999</v>
      </c>
      <c r="H21" s="3">
        <f>(Tabelle13[[#This Row],[Length]]*Tabelle13[[#This Row],[Width]]+Tabelle13[[#This Row],[Length]]*Tabelle13[[#This Row],[Height]]+Tabelle13[[#This Row],[Width]]*Tabelle13[[#This Row],[Height]])*2</f>
        <v>35171.512891457802</v>
      </c>
      <c r="I21" s="3">
        <f>SQRT((Tabelle1[[#This Row],[Length]]/2+Tabelle1[[#This Row],[Offset]])^2+(Tabelle1[[#This Row],[Height]]/2+Tabelle1[[#This Row],[Elevation]])^2)</f>
        <v>86.139014083301561</v>
      </c>
      <c r="J21" s="3">
        <f>SQRT((Tabelle1[[#This Row],[Length]]/2-Tabelle1[[#This Row],[Offset]])^2+(Tabelle1[[#This Row],[Height]]/2+Tabelle1[[#This Row],[Elevation]])^2)</f>
        <v>62.40976912230348</v>
      </c>
      <c r="K21" s="3">
        <f>SQRT((Tabelle1[[#This Row],[Width]]/2)^2+(Tabelle1[[#This Row],[Height]]/2+Tabelle1[[#This Row],[Elevation]])^2)</f>
        <v>55.858417232856233</v>
      </c>
    </row>
    <row r="22" spans="1:11" x14ac:dyDescent="0.2">
      <c r="A22" s="1" t="s">
        <v>20</v>
      </c>
      <c r="B22" s="1" t="s">
        <v>48</v>
      </c>
      <c r="C22" s="3">
        <v>128.81979999999999</v>
      </c>
      <c r="D22" s="3">
        <v>84.670360000000002</v>
      </c>
      <c r="E22" s="3">
        <v>29.394400000000001</v>
      </c>
      <c r="F22" s="3">
        <v>9.0085719999999991</v>
      </c>
      <c r="G22" s="3">
        <v>12.094200000000001</v>
      </c>
      <c r="H22" s="3">
        <f>(Tabelle13[[#This Row],[Length]]*Tabelle13[[#This Row],[Width]]+Tabelle13[[#This Row],[Length]]*Tabelle13[[#This Row],[Height]]+Tabelle13[[#This Row],[Width]]*Tabelle13[[#This Row],[Height]])*2</f>
        <v>34365.268000463999</v>
      </c>
      <c r="I22" s="3">
        <f>SQRT((Tabelle1[[#This Row],[Length]]/2+Tabelle1[[#This Row],[Offset]])^2+(Tabelle1[[#This Row],[Height]]/2+Tabelle1[[#This Row],[Elevation]])^2)</f>
        <v>78.154021936012882</v>
      </c>
      <c r="J22" s="3">
        <f>SQRT((Tabelle1[[#This Row],[Length]]/2-Tabelle1[[#This Row],[Offset]])^2+(Tabelle1[[#This Row],[Height]]/2+Tabelle1[[#This Row],[Elevation]])^2)</f>
        <v>61.539306610682438</v>
      </c>
      <c r="K22" s="3">
        <f>SQRT((Tabelle1[[#This Row],[Width]]/2)^2+(Tabelle1[[#This Row],[Height]]/2+Tabelle1[[#This Row],[Elevation]])^2)</f>
        <v>50.100365064462359</v>
      </c>
    </row>
    <row r="23" spans="1:11" x14ac:dyDescent="0.2">
      <c r="A23" s="1" t="s">
        <v>21</v>
      </c>
      <c r="B23" s="1" t="s">
        <v>24</v>
      </c>
      <c r="C23" s="3">
        <v>118.0074</v>
      </c>
      <c r="D23" s="3">
        <v>84.19941</v>
      </c>
      <c r="E23" s="3">
        <v>36.15907</v>
      </c>
      <c r="F23" s="3">
        <v>13.87566</v>
      </c>
      <c r="G23" s="3">
        <v>20.754989999999999</v>
      </c>
      <c r="H23" s="3">
        <f>(Tabelle13[[#This Row],[Length]]*Tabelle13[[#This Row],[Width]]+Tabelle13[[#This Row],[Length]]*Tabelle13[[#This Row],[Height]]+Tabelle13[[#This Row],[Width]]*Tabelle13[[#This Row],[Height]])*2</f>
        <v>34495.527305801406</v>
      </c>
      <c r="I23" s="3">
        <f>SQRT((Tabelle1[[#This Row],[Length]]/2+Tabelle1[[#This Row],[Offset]])^2+(Tabelle1[[#This Row],[Height]]/2+Tabelle1[[#This Row],[Elevation]])^2)</f>
        <v>82.580393835251385</v>
      </c>
      <c r="J23" s="3">
        <f>SQRT((Tabelle1[[#This Row],[Length]]/2-Tabelle1[[#This Row],[Offset]])^2+(Tabelle1[[#This Row],[Height]]/2+Tabelle1[[#This Row],[Elevation]])^2)</f>
        <v>59.537050029517125</v>
      </c>
      <c r="K23" s="3">
        <f>SQRT((Tabelle1[[#This Row],[Width]]/2)^2+(Tabelle1[[#This Row],[Height]]/2+Tabelle1[[#This Row],[Elevation]])^2)</f>
        <v>57.275697228952616</v>
      </c>
    </row>
    <row r="24" spans="1:11" x14ac:dyDescent="0.2">
      <c r="A24" s="1" t="s">
        <v>22</v>
      </c>
      <c r="B24" s="1" t="s">
        <v>11</v>
      </c>
      <c r="C24" s="3">
        <v>127.9268</v>
      </c>
      <c r="D24" s="3">
        <v>83.279949999999999</v>
      </c>
      <c r="E24" s="3">
        <v>31.3</v>
      </c>
      <c r="F24" s="3">
        <v>9</v>
      </c>
      <c r="G24" s="3">
        <v>15.75</v>
      </c>
      <c r="H24" s="3">
        <f>(Tabelle13[[#This Row],[Length]]*Tabelle13[[#This Row],[Width]]+Tabelle13[[#This Row],[Length]]*Tabelle13[[#This Row],[Height]]+Tabelle13[[#This Row],[Width]]*Tabelle13[[#This Row],[Height]])*2</f>
        <v>34529.017565319999</v>
      </c>
      <c r="I24" s="3">
        <f>SQRT((Tabelle1[[#This Row],[Length]]/2+Tabelle1[[#This Row],[Offset]])^2+(Tabelle1[[#This Row],[Height]]/2+Tabelle1[[#This Row],[Elevation]])^2)</f>
        <v>79.433102290921511</v>
      </c>
      <c r="J24" s="3">
        <f>SQRT((Tabelle1[[#This Row],[Length]]/2-Tabelle1[[#This Row],[Offset]])^2+(Tabelle1[[#This Row],[Height]]/2+Tabelle1[[#This Row],[Elevation]])^2)</f>
        <v>63.30035813137237</v>
      </c>
      <c r="K24" s="3">
        <f>SQRT((Tabelle1[[#This Row],[Width]]/2)^2+(Tabelle1[[#This Row],[Height]]/2+Tabelle1[[#This Row],[Elevation]])^2)</f>
        <v>52.152157366696009</v>
      </c>
    </row>
    <row r="25" spans="1:11" x14ac:dyDescent="0.2">
      <c r="A25" s="1" t="s">
        <v>23</v>
      </c>
      <c r="B25" s="1" t="s">
        <v>24</v>
      </c>
      <c r="C25" s="3">
        <v>118.0074</v>
      </c>
      <c r="D25" s="3">
        <v>84.19941</v>
      </c>
      <c r="E25" s="3">
        <v>36.15907</v>
      </c>
      <c r="F25" s="3">
        <v>13.87566</v>
      </c>
      <c r="G25" s="3">
        <v>20.754989999999999</v>
      </c>
      <c r="H25" s="3">
        <f>(Tabelle13[[#This Row],[Length]]*Tabelle13[[#This Row],[Width]]+Tabelle13[[#This Row],[Length]]*Tabelle13[[#This Row],[Height]]+Tabelle13[[#This Row],[Width]]*Tabelle13[[#This Row],[Height]])*2</f>
        <v>34495.527305801406</v>
      </c>
      <c r="I25" s="3">
        <f>SQRT((Tabelle1[[#This Row],[Length]]/2+Tabelle1[[#This Row],[Offset]])^2+(Tabelle1[[#This Row],[Height]]/2+Tabelle1[[#This Row],[Elevation]])^2)</f>
        <v>82.580393835251385</v>
      </c>
      <c r="J25" s="3">
        <f>SQRT((Tabelle1[[#This Row],[Length]]/2-Tabelle1[[#This Row],[Offset]])^2+(Tabelle1[[#This Row],[Height]]/2+Tabelle1[[#This Row],[Elevation]])^2)</f>
        <v>59.537050029517125</v>
      </c>
      <c r="K25" s="3">
        <f>SQRT((Tabelle1[[#This Row],[Width]]/2)^2+(Tabelle1[[#This Row],[Height]]/2+Tabelle1[[#This Row],[Elevation]])^2)</f>
        <v>57.275697228952616</v>
      </c>
    </row>
    <row r="26" spans="1:11" x14ac:dyDescent="0.2">
      <c r="A26" s="1" t="s">
        <v>24</v>
      </c>
      <c r="B26" s="1" t="s">
        <v>24</v>
      </c>
      <c r="C26" s="3">
        <v>118.0074</v>
      </c>
      <c r="D26" s="3">
        <v>84.19941</v>
      </c>
      <c r="E26" s="3">
        <v>36.15907</v>
      </c>
      <c r="F26" s="3">
        <v>13.87566</v>
      </c>
      <c r="G26" s="3">
        <v>20.754989999999999</v>
      </c>
      <c r="H26" s="3">
        <f>(Tabelle13[[#This Row],[Length]]*Tabelle13[[#This Row],[Width]]+Tabelle13[[#This Row],[Length]]*Tabelle13[[#This Row],[Height]]+Tabelle13[[#This Row],[Width]]*Tabelle13[[#This Row],[Height]])*2</f>
        <v>34495.527305801406</v>
      </c>
      <c r="I26" s="3">
        <f>SQRT((Tabelle1[[#This Row],[Length]]/2+Tabelle1[[#This Row],[Offset]])^2+(Tabelle1[[#This Row],[Height]]/2+Tabelle1[[#This Row],[Elevation]])^2)</f>
        <v>82.580393835251385</v>
      </c>
      <c r="J26" s="3">
        <f>SQRT((Tabelle1[[#This Row],[Length]]/2-Tabelle1[[#This Row],[Offset]])^2+(Tabelle1[[#This Row],[Height]]/2+Tabelle1[[#This Row],[Elevation]])^2)</f>
        <v>59.537050029517125</v>
      </c>
      <c r="K26" s="3">
        <f>SQRT((Tabelle1[[#This Row],[Width]]/2)^2+(Tabelle1[[#This Row],[Height]]/2+Tabelle1[[#This Row],[Elevation]])^2)</f>
        <v>57.275697228952616</v>
      </c>
    </row>
    <row r="27" spans="1:11" x14ac:dyDescent="0.2">
      <c r="A27" s="1" t="s">
        <v>25</v>
      </c>
      <c r="B27" s="1" t="s">
        <v>24</v>
      </c>
      <c r="C27" s="3">
        <v>118.0074</v>
      </c>
      <c r="D27" s="3">
        <v>84.19941</v>
      </c>
      <c r="E27" s="3">
        <v>36.15907</v>
      </c>
      <c r="F27" s="3">
        <v>13.87566</v>
      </c>
      <c r="G27" s="3">
        <v>20.754989999999999</v>
      </c>
      <c r="H27" s="3">
        <f>(Tabelle13[[#This Row],[Length]]*Tabelle13[[#This Row],[Width]]+Tabelle13[[#This Row],[Length]]*Tabelle13[[#This Row],[Height]]+Tabelle13[[#This Row],[Width]]*Tabelle13[[#This Row],[Height]])*2</f>
        <v>34495.527305801406</v>
      </c>
      <c r="I27" s="3">
        <f>SQRT((Tabelle1[[#This Row],[Length]]/2+Tabelle1[[#This Row],[Offset]])^2+(Tabelle1[[#This Row],[Height]]/2+Tabelle1[[#This Row],[Elevation]])^2)</f>
        <v>82.580393835251385</v>
      </c>
      <c r="J27" s="3">
        <f>SQRT((Tabelle1[[#This Row],[Length]]/2-Tabelle1[[#This Row],[Offset]])^2+(Tabelle1[[#This Row],[Height]]/2+Tabelle1[[#This Row],[Elevation]])^2)</f>
        <v>59.537050029517125</v>
      </c>
      <c r="K27" s="3">
        <f>SQRT((Tabelle1[[#This Row],[Width]]/2)^2+(Tabelle1[[#This Row],[Height]]/2+Tabelle1[[#This Row],[Elevation]])^2)</f>
        <v>57.275697228952616</v>
      </c>
    </row>
    <row r="28" spans="1:11" x14ac:dyDescent="0.2">
      <c r="A28" s="1" t="s">
        <v>26</v>
      </c>
      <c r="B28" s="1" t="s">
        <v>48</v>
      </c>
      <c r="C28" s="3">
        <v>128.81979999999999</v>
      </c>
      <c r="D28" s="3">
        <v>84.670360000000002</v>
      </c>
      <c r="E28" s="3">
        <v>29.394400000000001</v>
      </c>
      <c r="F28" s="3">
        <v>9.0085719999999991</v>
      </c>
      <c r="G28" s="3">
        <v>12.094200000000001</v>
      </c>
      <c r="H28" s="3">
        <f>(Tabelle13[[#This Row],[Length]]*Tabelle13[[#This Row],[Width]]+Tabelle13[[#This Row],[Length]]*Tabelle13[[#This Row],[Height]]+Tabelle13[[#This Row],[Width]]*Tabelle13[[#This Row],[Height]])*2</f>
        <v>34365.268000463999</v>
      </c>
      <c r="I28" s="3">
        <f>SQRT((Tabelle1[[#This Row],[Length]]/2+Tabelle1[[#This Row],[Offset]])^2+(Tabelle1[[#This Row],[Height]]/2+Tabelle1[[#This Row],[Elevation]])^2)</f>
        <v>78.154021936012882</v>
      </c>
      <c r="J28" s="3">
        <f>SQRT((Tabelle1[[#This Row],[Length]]/2-Tabelle1[[#This Row],[Offset]])^2+(Tabelle1[[#This Row],[Height]]/2+Tabelle1[[#This Row],[Elevation]])^2)</f>
        <v>61.539306610682438</v>
      </c>
      <c r="K28" s="3">
        <f>SQRT((Tabelle1[[#This Row],[Width]]/2)^2+(Tabelle1[[#This Row],[Height]]/2+Tabelle1[[#This Row],[Elevation]])^2)</f>
        <v>50.100365064462359</v>
      </c>
    </row>
    <row r="29" spans="1:11" x14ac:dyDescent="0.2">
      <c r="A29" s="1" t="s">
        <v>27</v>
      </c>
      <c r="B29" s="1" t="s">
        <v>24</v>
      </c>
      <c r="C29" s="3">
        <v>118.0074</v>
      </c>
      <c r="D29" s="3">
        <v>84.19941</v>
      </c>
      <c r="E29" s="3">
        <v>36.15907</v>
      </c>
      <c r="F29" s="3">
        <v>13.87566</v>
      </c>
      <c r="G29" s="3">
        <v>20.754989999999999</v>
      </c>
      <c r="H29" s="3">
        <f>(Tabelle13[[#This Row],[Length]]*Tabelle13[[#This Row],[Width]]+Tabelle13[[#This Row],[Length]]*Tabelle13[[#This Row],[Height]]+Tabelle13[[#This Row],[Width]]*Tabelle13[[#This Row],[Height]])*2</f>
        <v>34495.527305801406</v>
      </c>
      <c r="I29" s="3">
        <f>SQRT((Tabelle1[[#This Row],[Length]]/2+Tabelle1[[#This Row],[Offset]])^2+(Tabelle1[[#This Row],[Height]]/2+Tabelle1[[#This Row],[Elevation]])^2)</f>
        <v>82.580393835251385</v>
      </c>
      <c r="J29" s="3">
        <f>SQRT((Tabelle1[[#This Row],[Length]]/2-Tabelle1[[#This Row],[Offset]])^2+(Tabelle1[[#This Row],[Height]]/2+Tabelle1[[#This Row],[Elevation]])^2)</f>
        <v>59.537050029517125</v>
      </c>
      <c r="K29" s="3">
        <f>SQRT((Tabelle1[[#This Row],[Width]]/2)^2+(Tabelle1[[#This Row],[Height]]/2+Tabelle1[[#This Row],[Elevation]])^2)</f>
        <v>57.275697228952616</v>
      </c>
    </row>
    <row r="30" spans="1:11" x14ac:dyDescent="0.2">
      <c r="A30" s="1" t="s">
        <v>28</v>
      </c>
      <c r="B30" s="1" t="s">
        <v>11</v>
      </c>
      <c r="C30" s="3">
        <v>127.9268</v>
      </c>
      <c r="D30" s="3">
        <v>83.279949999999999</v>
      </c>
      <c r="E30" s="3">
        <v>31.3</v>
      </c>
      <c r="F30" s="3">
        <v>9</v>
      </c>
      <c r="G30" s="3">
        <v>15.75</v>
      </c>
      <c r="H30" s="3">
        <f>(Tabelle13[[#This Row],[Length]]*Tabelle13[[#This Row],[Width]]+Tabelle13[[#This Row],[Length]]*Tabelle13[[#This Row],[Height]]+Tabelle13[[#This Row],[Width]]*Tabelle13[[#This Row],[Height]])*2</f>
        <v>34529.017565319999</v>
      </c>
      <c r="I30" s="3">
        <f>SQRT((Tabelle1[[#This Row],[Length]]/2+Tabelle1[[#This Row],[Offset]])^2+(Tabelle1[[#This Row],[Height]]/2+Tabelle1[[#This Row],[Elevation]])^2)</f>
        <v>79.433102290921511</v>
      </c>
      <c r="J30" s="3">
        <f>SQRT((Tabelle1[[#This Row],[Length]]/2-Tabelle1[[#This Row],[Offset]])^2+(Tabelle1[[#This Row],[Height]]/2+Tabelle1[[#This Row],[Elevation]])^2)</f>
        <v>63.30035813137237</v>
      </c>
      <c r="K30" s="3">
        <f>SQRT((Tabelle1[[#This Row],[Width]]/2)^2+(Tabelle1[[#This Row],[Height]]/2+Tabelle1[[#This Row],[Elevation]])^2)</f>
        <v>52.152157366696009</v>
      </c>
    </row>
    <row r="31" spans="1:11" x14ac:dyDescent="0.2">
      <c r="A31" s="1" t="s">
        <v>29</v>
      </c>
      <c r="B31" s="1" t="s">
        <v>24</v>
      </c>
      <c r="C31" s="3">
        <v>118.0074</v>
      </c>
      <c r="D31" s="3">
        <v>84.19941</v>
      </c>
      <c r="E31" s="3">
        <v>36.15907</v>
      </c>
      <c r="F31" s="3">
        <v>13.87566</v>
      </c>
      <c r="G31" s="3">
        <v>20.754989999999999</v>
      </c>
      <c r="H31" s="3">
        <f>(Tabelle13[[#This Row],[Length]]*Tabelle13[[#This Row],[Width]]+Tabelle13[[#This Row],[Length]]*Tabelle13[[#This Row],[Height]]+Tabelle13[[#This Row],[Width]]*Tabelle13[[#This Row],[Height]])*2</f>
        <v>34495.527305801406</v>
      </c>
      <c r="I31" s="3">
        <f>SQRT((Tabelle1[[#This Row],[Length]]/2+Tabelle1[[#This Row],[Offset]])^2+(Tabelle1[[#This Row],[Height]]/2+Tabelle1[[#This Row],[Elevation]])^2)</f>
        <v>82.580393835251385</v>
      </c>
      <c r="J31" s="3">
        <f>SQRT((Tabelle1[[#This Row],[Length]]/2-Tabelle1[[#This Row],[Offset]])^2+(Tabelle1[[#This Row],[Height]]/2+Tabelle1[[#This Row],[Elevation]])^2)</f>
        <v>59.537050029517125</v>
      </c>
      <c r="K31" s="3">
        <f>SQRT((Tabelle1[[#This Row],[Width]]/2)^2+(Tabelle1[[#This Row],[Height]]/2+Tabelle1[[#This Row],[Elevation]])^2)</f>
        <v>57.275697228952616</v>
      </c>
    </row>
    <row r="32" spans="1:11" x14ac:dyDescent="0.2">
      <c r="A32" s="1" t="s">
        <v>30</v>
      </c>
      <c r="B32" s="1" t="s">
        <v>24</v>
      </c>
      <c r="C32" s="3">
        <v>118.0074</v>
      </c>
      <c r="D32" s="3">
        <v>84.19941</v>
      </c>
      <c r="E32" s="3">
        <v>36.15907</v>
      </c>
      <c r="F32" s="3">
        <v>13.87566</v>
      </c>
      <c r="G32" s="3">
        <v>20.754989999999999</v>
      </c>
      <c r="H32" s="3">
        <f>(Tabelle13[[#This Row],[Length]]*Tabelle13[[#This Row],[Width]]+Tabelle13[[#This Row],[Length]]*Tabelle13[[#This Row],[Height]]+Tabelle13[[#This Row],[Width]]*Tabelle13[[#This Row],[Height]])*2</f>
        <v>34495.527305801406</v>
      </c>
      <c r="I32" s="3">
        <f>SQRT((Tabelle1[[#This Row],[Length]]/2+Tabelle1[[#This Row],[Offset]])^2+(Tabelle1[[#This Row],[Height]]/2+Tabelle1[[#This Row],[Elevation]])^2)</f>
        <v>82.580393835251385</v>
      </c>
      <c r="J32" s="3">
        <f>SQRT((Tabelle1[[#This Row],[Length]]/2-Tabelle1[[#This Row],[Offset]])^2+(Tabelle1[[#This Row],[Height]]/2+Tabelle1[[#This Row],[Elevation]])^2)</f>
        <v>59.537050029517125</v>
      </c>
      <c r="K32" s="3">
        <f>SQRT((Tabelle1[[#This Row],[Width]]/2)^2+(Tabelle1[[#This Row],[Height]]/2+Tabelle1[[#This Row],[Elevation]])^2)</f>
        <v>57.275697228952616</v>
      </c>
    </row>
    <row r="33" spans="1:11" x14ac:dyDescent="0.2">
      <c r="A33" s="1" t="s">
        <v>31</v>
      </c>
      <c r="B33" s="1" t="s">
        <v>24</v>
      </c>
      <c r="C33" s="3">
        <v>118.0074</v>
      </c>
      <c r="D33" s="3">
        <v>84.19941</v>
      </c>
      <c r="E33" s="3">
        <v>36.15907</v>
      </c>
      <c r="F33" s="3">
        <v>13.87566</v>
      </c>
      <c r="G33" s="3">
        <v>20.754989999999999</v>
      </c>
      <c r="H33" s="3">
        <f>(Tabelle13[[#This Row],[Length]]*Tabelle13[[#This Row],[Width]]+Tabelle13[[#This Row],[Length]]*Tabelle13[[#This Row],[Height]]+Tabelle13[[#This Row],[Width]]*Tabelle13[[#This Row],[Height]])*2</f>
        <v>34495.527305801406</v>
      </c>
      <c r="I33" s="3">
        <f>SQRT((Tabelle1[[#This Row],[Length]]/2+Tabelle1[[#This Row],[Offset]])^2+(Tabelle1[[#This Row],[Height]]/2+Tabelle1[[#This Row],[Elevation]])^2)</f>
        <v>82.580393835251385</v>
      </c>
      <c r="J33" s="3">
        <f>SQRT((Tabelle1[[#This Row],[Length]]/2-Tabelle1[[#This Row],[Offset]])^2+(Tabelle1[[#This Row],[Height]]/2+Tabelle1[[#This Row],[Elevation]])^2)</f>
        <v>59.537050029517125</v>
      </c>
      <c r="K33" s="3">
        <f>SQRT((Tabelle1[[#This Row],[Width]]/2)^2+(Tabelle1[[#This Row],[Height]]/2+Tabelle1[[#This Row],[Elevation]])^2)</f>
        <v>57.275697228952616</v>
      </c>
    </row>
    <row r="34" spans="1:11" x14ac:dyDescent="0.2">
      <c r="A34" s="1" t="s">
        <v>32</v>
      </c>
      <c r="B34" s="1" t="s">
        <v>24</v>
      </c>
      <c r="C34" s="3">
        <v>118.0074</v>
      </c>
      <c r="D34" s="3">
        <v>84.19941</v>
      </c>
      <c r="E34" s="3">
        <v>36.15907</v>
      </c>
      <c r="F34" s="3">
        <v>13.87566</v>
      </c>
      <c r="G34" s="3">
        <v>20.754989999999999</v>
      </c>
      <c r="H34" s="3">
        <f>(Tabelle13[[#This Row],[Length]]*Tabelle13[[#This Row],[Width]]+Tabelle13[[#This Row],[Length]]*Tabelle13[[#This Row],[Height]]+Tabelle13[[#This Row],[Width]]*Tabelle13[[#This Row],[Height]])*2</f>
        <v>34495.527305801406</v>
      </c>
      <c r="I34" s="3">
        <f>SQRT((Tabelle1[[#This Row],[Length]]/2+Tabelle1[[#This Row],[Offset]])^2+(Tabelle1[[#This Row],[Height]]/2+Tabelle1[[#This Row],[Elevation]])^2)</f>
        <v>82.580393835251385</v>
      </c>
      <c r="J34" s="3">
        <f>SQRT((Tabelle1[[#This Row],[Length]]/2-Tabelle1[[#This Row],[Offset]])^2+(Tabelle1[[#This Row],[Height]]/2+Tabelle1[[#This Row],[Elevation]])^2)</f>
        <v>59.537050029517125</v>
      </c>
      <c r="K34" s="3">
        <f>SQRT((Tabelle1[[#This Row],[Width]]/2)^2+(Tabelle1[[#This Row],[Height]]/2+Tabelle1[[#This Row],[Elevation]])^2)</f>
        <v>57.275697228952616</v>
      </c>
    </row>
    <row r="35" spans="1:11" x14ac:dyDescent="0.2">
      <c r="A35" s="1" t="s">
        <v>33</v>
      </c>
      <c r="B35" s="1" t="s">
        <v>24</v>
      </c>
      <c r="C35" s="3">
        <v>118.0074</v>
      </c>
      <c r="D35" s="3">
        <v>84.19941</v>
      </c>
      <c r="E35" s="3">
        <v>36.15907</v>
      </c>
      <c r="F35" s="3">
        <v>13.87566</v>
      </c>
      <c r="G35" s="3">
        <v>20.754989999999999</v>
      </c>
      <c r="H35" s="3">
        <f>(Tabelle13[[#This Row],[Length]]*Tabelle13[[#This Row],[Width]]+Tabelle13[[#This Row],[Length]]*Tabelle13[[#This Row],[Height]]+Tabelle13[[#This Row],[Width]]*Tabelle13[[#This Row],[Height]])*2</f>
        <v>34495.527305801406</v>
      </c>
      <c r="I35" s="3">
        <f>SQRT((Tabelle1[[#This Row],[Length]]/2+Tabelle1[[#This Row],[Offset]])^2+(Tabelle1[[#This Row],[Height]]/2+Tabelle1[[#This Row],[Elevation]])^2)</f>
        <v>82.580393835251385</v>
      </c>
      <c r="J35" s="3">
        <f>SQRT((Tabelle1[[#This Row],[Length]]/2-Tabelle1[[#This Row],[Offset]])^2+(Tabelle1[[#This Row],[Height]]/2+Tabelle1[[#This Row],[Elevation]])^2)</f>
        <v>59.537050029517125</v>
      </c>
      <c r="K35" s="3">
        <f>SQRT((Tabelle1[[#This Row],[Width]]/2)^2+(Tabelle1[[#This Row],[Height]]/2+Tabelle1[[#This Row],[Elevation]])^2)</f>
        <v>57.275697228952616</v>
      </c>
    </row>
    <row r="36" spans="1:11" x14ac:dyDescent="0.2">
      <c r="A36" s="1" t="s">
        <v>34</v>
      </c>
      <c r="B36" s="1" t="s">
        <v>24</v>
      </c>
      <c r="C36" s="3">
        <v>118.0074</v>
      </c>
      <c r="D36" s="3">
        <v>84.19941</v>
      </c>
      <c r="E36" s="3">
        <v>36.15907</v>
      </c>
      <c r="F36" s="3">
        <v>13.87566</v>
      </c>
      <c r="G36" s="3">
        <v>20.754989999999999</v>
      </c>
      <c r="H36" s="3">
        <f>(Tabelle13[[#This Row],[Length]]*Tabelle13[[#This Row],[Width]]+Tabelle13[[#This Row],[Length]]*Tabelle13[[#This Row],[Height]]+Tabelle13[[#This Row],[Width]]*Tabelle13[[#This Row],[Height]])*2</f>
        <v>34495.527305801406</v>
      </c>
      <c r="I36" s="3">
        <f>SQRT((Tabelle1[[#This Row],[Length]]/2+Tabelle1[[#This Row],[Offset]])^2+(Tabelle1[[#This Row],[Height]]/2+Tabelle1[[#This Row],[Elevation]])^2)</f>
        <v>82.580393835251385</v>
      </c>
      <c r="J36" s="3">
        <f>SQRT((Tabelle1[[#This Row],[Length]]/2-Tabelle1[[#This Row],[Offset]])^2+(Tabelle1[[#This Row],[Height]]/2+Tabelle1[[#This Row],[Elevation]])^2)</f>
        <v>59.537050029517125</v>
      </c>
      <c r="K36" s="3">
        <f>SQRT((Tabelle1[[#This Row],[Width]]/2)^2+(Tabelle1[[#This Row],[Height]]/2+Tabelle1[[#This Row],[Elevation]])^2)</f>
        <v>57.275697228952616</v>
      </c>
    </row>
    <row r="37" spans="1:11" x14ac:dyDescent="0.2">
      <c r="A37" s="1" t="s">
        <v>35</v>
      </c>
      <c r="B37" s="1" t="s">
        <v>48</v>
      </c>
      <c r="C37" s="3">
        <v>128.81979999999999</v>
      </c>
      <c r="D37" s="3">
        <v>84.670360000000002</v>
      </c>
      <c r="E37" s="3">
        <v>29.394400000000001</v>
      </c>
      <c r="F37" s="3">
        <v>9.0085719999999991</v>
      </c>
      <c r="G37" s="3">
        <v>12.094200000000001</v>
      </c>
      <c r="H37" s="3">
        <f>(Tabelle13[[#This Row],[Length]]*Tabelle13[[#This Row],[Width]]+Tabelle13[[#This Row],[Length]]*Tabelle13[[#This Row],[Height]]+Tabelle13[[#This Row],[Width]]*Tabelle13[[#This Row],[Height]])*2</f>
        <v>34365.268000463999</v>
      </c>
      <c r="I37" s="3">
        <f>SQRT((Tabelle1[[#This Row],[Length]]/2+Tabelle1[[#This Row],[Offset]])^2+(Tabelle1[[#This Row],[Height]]/2+Tabelle1[[#This Row],[Elevation]])^2)</f>
        <v>78.154021936012882</v>
      </c>
      <c r="J37" s="3">
        <f>SQRT((Tabelle1[[#This Row],[Length]]/2-Tabelle1[[#This Row],[Offset]])^2+(Tabelle1[[#This Row],[Height]]/2+Tabelle1[[#This Row],[Elevation]])^2)</f>
        <v>61.539306610682438</v>
      </c>
      <c r="K37" s="3">
        <f>SQRT((Tabelle1[[#This Row],[Width]]/2)^2+(Tabelle1[[#This Row],[Height]]/2+Tabelle1[[#This Row],[Elevation]])^2)</f>
        <v>50.100365064462359</v>
      </c>
    </row>
    <row r="38" spans="1:11" x14ac:dyDescent="0.2">
      <c r="A38" s="1" t="s">
        <v>36</v>
      </c>
      <c r="B38" s="1" t="s">
        <v>47</v>
      </c>
      <c r="C38" s="3">
        <v>127.0192</v>
      </c>
      <c r="D38" s="3">
        <v>82.187870000000004</v>
      </c>
      <c r="E38" s="3">
        <v>34.15907</v>
      </c>
      <c r="F38" s="3">
        <v>13.87566</v>
      </c>
      <c r="G38" s="3">
        <v>20.754989999999999</v>
      </c>
      <c r="H38" s="3">
        <f>(Tabelle13[[#This Row],[Length]]*Tabelle13[[#This Row],[Width]]+Tabelle13[[#This Row],[Length]]*Tabelle13[[#This Row],[Height]]+Tabelle13[[#This Row],[Width]]*Tabelle13[[#This Row],[Height]])*2</f>
        <v>35171.512891457802</v>
      </c>
      <c r="I38" s="3">
        <f>SQRT((Tabelle1[[#This Row],[Length]]/2+Tabelle1[[#This Row],[Offset]])^2+(Tabelle1[[#This Row],[Height]]/2+Tabelle1[[#This Row],[Elevation]])^2)</f>
        <v>86.139014083301561</v>
      </c>
      <c r="J38" s="3">
        <f>SQRT((Tabelle1[[#This Row],[Length]]/2-Tabelle1[[#This Row],[Offset]])^2+(Tabelle1[[#This Row],[Height]]/2+Tabelle1[[#This Row],[Elevation]])^2)</f>
        <v>62.40976912230348</v>
      </c>
      <c r="K38" s="3">
        <f>SQRT((Tabelle1[[#This Row],[Width]]/2)^2+(Tabelle1[[#This Row],[Height]]/2+Tabelle1[[#This Row],[Elevation]])^2)</f>
        <v>55.858417232856233</v>
      </c>
    </row>
    <row r="39" spans="1:11" x14ac:dyDescent="0.2">
      <c r="A39" s="1" t="s">
        <v>37</v>
      </c>
      <c r="B39" s="1" t="s">
        <v>24</v>
      </c>
      <c r="C39" s="3">
        <v>118.0074</v>
      </c>
      <c r="D39" s="3">
        <v>84.19941</v>
      </c>
      <c r="E39" s="3">
        <v>36.15907</v>
      </c>
      <c r="F39" s="3">
        <v>13.87566</v>
      </c>
      <c r="G39" s="3">
        <v>20.754989999999999</v>
      </c>
      <c r="H39" s="3">
        <f>(Tabelle13[[#This Row],[Length]]*Tabelle13[[#This Row],[Width]]+Tabelle13[[#This Row],[Length]]*Tabelle13[[#This Row],[Height]]+Tabelle13[[#This Row],[Width]]*Tabelle13[[#This Row],[Height]])*2</f>
        <v>34495.527305801406</v>
      </c>
      <c r="I39" s="3">
        <f>SQRT((Tabelle1[[#This Row],[Length]]/2+Tabelle1[[#This Row],[Offset]])^2+(Tabelle1[[#This Row],[Height]]/2+Tabelle1[[#This Row],[Elevation]])^2)</f>
        <v>82.580393835251385</v>
      </c>
      <c r="J39" s="3">
        <f>SQRT((Tabelle1[[#This Row],[Length]]/2-Tabelle1[[#This Row],[Offset]])^2+(Tabelle1[[#This Row],[Height]]/2+Tabelle1[[#This Row],[Elevation]])^2)</f>
        <v>59.537050029517125</v>
      </c>
      <c r="K39" s="3">
        <f>SQRT((Tabelle1[[#This Row],[Width]]/2)^2+(Tabelle1[[#This Row],[Height]]/2+Tabelle1[[#This Row],[Elevation]])^2)</f>
        <v>57.275697228952616</v>
      </c>
    </row>
    <row r="40" spans="1:11" x14ac:dyDescent="0.2">
      <c r="A40" s="1" t="s">
        <v>38</v>
      </c>
      <c r="B40" s="1" t="s">
        <v>47</v>
      </c>
      <c r="C40" s="3">
        <v>127.0192</v>
      </c>
      <c r="D40" s="3">
        <v>82.187870000000004</v>
      </c>
      <c r="E40" s="3">
        <v>34.15907</v>
      </c>
      <c r="F40" s="3">
        <v>13.87566</v>
      </c>
      <c r="G40" s="3">
        <v>20.754989999999999</v>
      </c>
      <c r="H40" s="3">
        <f>(Tabelle13[[#This Row],[Length]]*Tabelle13[[#This Row],[Width]]+Tabelle13[[#This Row],[Length]]*Tabelle13[[#This Row],[Height]]+Tabelle13[[#This Row],[Width]]*Tabelle13[[#This Row],[Height]])*2</f>
        <v>35171.512891457802</v>
      </c>
      <c r="I40" s="3">
        <f>SQRT((Tabelle1[[#This Row],[Length]]/2+Tabelle1[[#This Row],[Offset]])^2+(Tabelle1[[#This Row],[Height]]/2+Tabelle1[[#This Row],[Elevation]])^2)</f>
        <v>86.139014083301561</v>
      </c>
      <c r="J40" s="3">
        <f>SQRT((Tabelle1[[#This Row],[Length]]/2-Tabelle1[[#This Row],[Offset]])^2+(Tabelle1[[#This Row],[Height]]/2+Tabelle1[[#This Row],[Elevation]])^2)</f>
        <v>62.40976912230348</v>
      </c>
      <c r="K40" s="3">
        <f>SQRT((Tabelle1[[#This Row],[Width]]/2)^2+(Tabelle1[[#This Row],[Height]]/2+Tabelle1[[#This Row],[Elevation]])^2)</f>
        <v>55.858417232856233</v>
      </c>
    </row>
    <row r="41" spans="1:11" x14ac:dyDescent="0.2">
      <c r="A41" s="1" t="s">
        <v>39</v>
      </c>
      <c r="B41" s="1" t="s">
        <v>47</v>
      </c>
      <c r="C41" s="3">
        <v>127.0192</v>
      </c>
      <c r="D41" s="3">
        <v>82.187870000000004</v>
      </c>
      <c r="E41" s="3">
        <v>34.15907</v>
      </c>
      <c r="F41" s="3">
        <v>13.87566</v>
      </c>
      <c r="G41" s="3">
        <v>20.754989999999999</v>
      </c>
      <c r="H41" s="3">
        <f>(Tabelle13[[#This Row],[Length]]*Tabelle13[[#This Row],[Width]]+Tabelle13[[#This Row],[Length]]*Tabelle13[[#This Row],[Height]]+Tabelle13[[#This Row],[Width]]*Tabelle13[[#This Row],[Height]])*2</f>
        <v>35171.512891457802</v>
      </c>
      <c r="I41" s="3">
        <f>SQRT((Tabelle1[[#This Row],[Length]]/2+Tabelle1[[#This Row],[Offset]])^2+(Tabelle1[[#This Row],[Height]]/2+Tabelle1[[#This Row],[Elevation]])^2)</f>
        <v>86.139014083301561</v>
      </c>
      <c r="J41" s="3">
        <f>SQRT((Tabelle1[[#This Row],[Length]]/2-Tabelle1[[#This Row],[Offset]])^2+(Tabelle1[[#This Row],[Height]]/2+Tabelle1[[#This Row],[Elevation]])^2)</f>
        <v>62.40976912230348</v>
      </c>
      <c r="K41" s="3">
        <f>SQRT((Tabelle1[[#This Row],[Width]]/2)^2+(Tabelle1[[#This Row],[Height]]/2+Tabelle1[[#This Row],[Elevation]])^2)</f>
        <v>55.858417232856233</v>
      </c>
    </row>
    <row r="42" spans="1:11" x14ac:dyDescent="0.2">
      <c r="A42" s="1" t="s">
        <v>40</v>
      </c>
      <c r="B42" s="1" t="s">
        <v>24</v>
      </c>
      <c r="C42" s="3">
        <v>118.0074</v>
      </c>
      <c r="D42" s="3">
        <v>84.19941</v>
      </c>
      <c r="E42" s="3">
        <v>36.15907</v>
      </c>
      <c r="F42" s="3">
        <v>13.87566</v>
      </c>
      <c r="G42" s="3">
        <v>20.754989999999999</v>
      </c>
      <c r="H42" s="3">
        <f>(Tabelle13[[#This Row],[Length]]*Tabelle13[[#This Row],[Width]]+Tabelle13[[#This Row],[Length]]*Tabelle13[[#This Row],[Height]]+Tabelle13[[#This Row],[Width]]*Tabelle13[[#This Row],[Height]])*2</f>
        <v>34495.527305801406</v>
      </c>
      <c r="I42" s="3">
        <f>SQRT((Tabelle1[[#This Row],[Length]]/2+Tabelle1[[#This Row],[Offset]])^2+(Tabelle1[[#This Row],[Height]]/2+Tabelle1[[#This Row],[Elevation]])^2)</f>
        <v>82.580393835251385</v>
      </c>
      <c r="J42" s="3">
        <f>SQRT((Tabelle1[[#This Row],[Length]]/2-Tabelle1[[#This Row],[Offset]])^2+(Tabelle1[[#This Row],[Height]]/2+Tabelle1[[#This Row],[Elevation]])^2)</f>
        <v>59.537050029517125</v>
      </c>
      <c r="K42" s="3">
        <f>SQRT((Tabelle1[[#This Row],[Width]]/2)^2+(Tabelle1[[#This Row],[Height]]/2+Tabelle1[[#This Row],[Elevation]])^2)</f>
        <v>57.275697228952616</v>
      </c>
    </row>
  </sheetData>
  <conditionalFormatting sqref="C2:C42">
    <cfRule type="colorScale" priority="7">
      <colorScale>
        <cfvo type="min"/>
        <cfvo type="percentile" val="50"/>
        <cfvo type="max"/>
        <color rgb="FFCD212A"/>
        <color rgb="FFFFCC00"/>
        <color rgb="FF008C45"/>
      </colorScale>
    </cfRule>
  </conditionalFormatting>
  <conditionalFormatting sqref="D2:D42">
    <cfRule type="colorScale" priority="6">
      <colorScale>
        <cfvo type="min"/>
        <cfvo type="percentile" val="50"/>
        <cfvo type="max"/>
        <color rgb="FFCD212A"/>
        <color rgb="FFFFCC00"/>
        <color rgb="FF008C45"/>
      </colorScale>
    </cfRule>
  </conditionalFormatting>
  <conditionalFormatting sqref="E2:E42">
    <cfRule type="colorScale" priority="5">
      <colorScale>
        <cfvo type="min"/>
        <cfvo type="percentile" val="50"/>
        <cfvo type="max"/>
        <color rgb="FFCD212A"/>
        <color rgb="FFFFCC00"/>
        <color rgb="FF008C45"/>
      </colorScale>
    </cfRule>
  </conditionalFormatting>
  <conditionalFormatting sqref="H2:H42">
    <cfRule type="colorScale" priority="4">
      <colorScale>
        <cfvo type="min"/>
        <cfvo type="percentile" val="50"/>
        <cfvo type="max"/>
        <color rgb="FFCD212A"/>
        <color rgb="FFFFCC00"/>
        <color rgb="FF008C45"/>
      </colorScale>
    </cfRule>
  </conditionalFormatting>
  <conditionalFormatting sqref="I2:I42">
    <cfRule type="colorScale" priority="3">
      <colorScale>
        <cfvo type="min"/>
        <cfvo type="percentile" val="50"/>
        <cfvo type="max"/>
        <color rgb="FFCD212A"/>
        <color rgb="FFFFCC00"/>
        <color rgb="FF008C45"/>
      </colorScale>
    </cfRule>
  </conditionalFormatting>
  <conditionalFormatting sqref="J2:J42">
    <cfRule type="colorScale" priority="2">
      <colorScale>
        <cfvo type="min"/>
        <cfvo type="percentile" val="50"/>
        <cfvo type="max"/>
        <color rgb="FFCD212A"/>
        <color rgb="FFFFCC00"/>
        <color rgb="FF008C45"/>
      </colorScale>
    </cfRule>
  </conditionalFormatting>
  <conditionalFormatting sqref="K2:K42">
    <cfRule type="colorScale" priority="1">
      <colorScale>
        <cfvo type="min"/>
        <cfvo type="percentile" val="50"/>
        <cfvo type="max"/>
        <color rgb="FFCD212A"/>
        <color rgb="FFFFCC00"/>
        <color rgb="FF008C45"/>
      </colorScale>
    </cfRule>
  </conditionalFormatting>
  <pageMargins left="0.7" right="0.7" top="0.75" bottom="0.75" header="0.3" footer="0.3"/>
  <pageSetup paperSize="148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"/>
  <sheetViews>
    <sheetView zoomScaleNormal="100" workbookViewId="0"/>
  </sheetViews>
  <sheetFormatPr baseColWidth="10" defaultRowHeight="15" x14ac:dyDescent="0.2"/>
  <cols>
    <col min="1" max="1" width="12" style="1" bestFit="1" customWidth="1"/>
    <col min="2" max="2" width="29.5703125" style="1" bestFit="1" customWidth="1"/>
    <col min="3" max="3" width="37.42578125" style="1" bestFit="1" customWidth="1"/>
    <col min="4" max="4" width="37.28515625" style="1" bestFit="1" customWidth="1"/>
    <col min="5" max="5" width="37.140625" style="1" bestFit="1" customWidth="1"/>
    <col min="6" max="6" width="29.28515625" style="1" bestFit="1" customWidth="1"/>
    <col min="7" max="7" width="27.7109375" style="1" bestFit="1" customWidth="1"/>
    <col min="8" max="8" width="37.140625" style="1" bestFit="1" customWidth="1"/>
    <col min="9" max="9" width="37" style="1" bestFit="1" customWidth="1"/>
    <col min="10" max="10" width="36.85546875" style="1" bestFit="1" customWidth="1"/>
    <col min="11" max="11" width="13.42578125" style="1" bestFit="1" customWidth="1"/>
    <col min="12" max="12" width="13.7109375" style="1" bestFit="1" customWidth="1"/>
    <col min="13" max="13" width="14.7109375" style="1" bestFit="1" customWidth="1"/>
    <col min="14" max="15" width="13.42578125" style="1" bestFit="1" customWidth="1"/>
    <col min="16" max="16384" width="11.42578125" style="1"/>
  </cols>
  <sheetData>
    <row r="1" spans="1:15" x14ac:dyDescent="0.2">
      <c r="A1" s="5" t="s">
        <v>41</v>
      </c>
      <c r="B1" s="5" t="s">
        <v>53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45</v>
      </c>
      <c r="L1" s="5" t="s">
        <v>46</v>
      </c>
      <c r="M1" s="5" t="s">
        <v>42</v>
      </c>
      <c r="N1" s="5" t="s">
        <v>43</v>
      </c>
      <c r="O1" s="5" t="s">
        <v>44</v>
      </c>
    </row>
    <row r="2" spans="1:15" x14ac:dyDescent="0.2">
      <c r="A2" s="1" t="s">
        <v>47</v>
      </c>
      <c r="B2" s="3"/>
      <c r="C2" s="3"/>
      <c r="D2" s="3"/>
      <c r="E2" s="3"/>
      <c r="F2" s="3"/>
      <c r="G2" s="3"/>
      <c r="H2" s="3"/>
      <c r="I2" s="3"/>
      <c r="J2" s="3"/>
      <c r="K2" s="3">
        <v>13.87566</v>
      </c>
      <c r="L2" s="3">
        <v>20.754989999999999</v>
      </c>
      <c r="M2" s="3">
        <v>127.0192</v>
      </c>
      <c r="N2" s="3">
        <v>82.187870000000004</v>
      </c>
      <c r="O2" s="3">
        <v>34.15907</v>
      </c>
    </row>
    <row r="3" spans="1:15" x14ac:dyDescent="0.2">
      <c r="A3" s="1" t="s">
        <v>63</v>
      </c>
      <c r="B3" s="3">
        <v>13.5</v>
      </c>
      <c r="C3" s="3">
        <v>51.5</v>
      </c>
      <c r="D3" s="3">
        <v>26.67</v>
      </c>
      <c r="E3" s="3">
        <v>-5.95</v>
      </c>
      <c r="F3" s="3"/>
      <c r="G3" s="3"/>
      <c r="H3" s="3">
        <v>-36</v>
      </c>
      <c r="I3" s="3">
        <v>35</v>
      </c>
      <c r="J3" s="3">
        <v>-5.91</v>
      </c>
      <c r="K3" s="3">
        <v>12.5</v>
      </c>
      <c r="L3" s="3">
        <v>11.75</v>
      </c>
      <c r="M3" s="3">
        <v>131.4924</v>
      </c>
      <c r="N3" s="3">
        <v>80.521000000000001</v>
      </c>
      <c r="O3" s="3">
        <v>30.3</v>
      </c>
    </row>
    <row r="4" spans="1:15" x14ac:dyDescent="0.2">
      <c r="A4" s="1" t="s">
        <v>62</v>
      </c>
      <c r="B4" s="3">
        <v>12</v>
      </c>
      <c r="C4" s="3">
        <v>50.3</v>
      </c>
      <c r="D4" s="3">
        <v>31.1</v>
      </c>
      <c r="E4" s="3">
        <v>-6.2</v>
      </c>
      <c r="F4" s="3">
        <v>13.5</v>
      </c>
      <c r="G4" s="3"/>
      <c r="H4" s="3">
        <v>-35</v>
      </c>
      <c r="I4" s="3">
        <v>33</v>
      </c>
      <c r="J4" s="3">
        <v>-6.1</v>
      </c>
      <c r="K4" s="3">
        <v>9</v>
      </c>
      <c r="L4" s="3">
        <v>15.75</v>
      </c>
      <c r="M4" s="3">
        <v>127.9268</v>
      </c>
      <c r="N4" s="3">
        <v>83.279949999999999</v>
      </c>
      <c r="O4" s="3">
        <v>31.3</v>
      </c>
    </row>
    <row r="5" spans="1:15" x14ac:dyDescent="0.2">
      <c r="A5" s="1" t="s">
        <v>24</v>
      </c>
      <c r="B5" s="3"/>
      <c r="C5" s="3"/>
      <c r="D5" s="3"/>
      <c r="E5" s="3"/>
      <c r="F5" s="3"/>
      <c r="G5" s="3"/>
      <c r="H5" s="3">
        <v>-34</v>
      </c>
      <c r="I5" s="3">
        <v>29.5</v>
      </c>
      <c r="J5" s="3">
        <v>-4.3</v>
      </c>
      <c r="K5" s="3">
        <v>13.87566</v>
      </c>
      <c r="L5" s="3">
        <v>20.754989999999999</v>
      </c>
      <c r="M5" s="3">
        <v>118.0074</v>
      </c>
      <c r="N5" s="3">
        <v>84.19941</v>
      </c>
      <c r="O5" s="3">
        <v>36.15907</v>
      </c>
    </row>
    <row r="6" spans="1:15" x14ac:dyDescent="0.2">
      <c r="A6" s="1" t="s">
        <v>48</v>
      </c>
      <c r="B6" s="3"/>
      <c r="C6" s="3">
        <v>49.97</v>
      </c>
      <c r="D6" s="3">
        <v>27.79</v>
      </c>
      <c r="E6" s="3">
        <v>-7.8</v>
      </c>
      <c r="F6" s="3">
        <v>17</v>
      </c>
      <c r="G6" s="3">
        <v>22</v>
      </c>
      <c r="H6" s="3">
        <v>-35.280009999999997</v>
      </c>
      <c r="I6" s="3">
        <v>20.27</v>
      </c>
      <c r="J6" s="3">
        <v>-3.83</v>
      </c>
      <c r="K6" s="3">
        <v>9.0085719999999991</v>
      </c>
      <c r="L6" s="3">
        <v>12.094200000000001</v>
      </c>
      <c r="M6" s="3">
        <v>128.81979999999999</v>
      </c>
      <c r="N6" s="3">
        <v>84.670360000000002</v>
      </c>
      <c r="O6" s="3">
        <v>29.394400000000001</v>
      </c>
    </row>
  </sheetData>
  <pageMargins left="0.7" right="0.7" top="0.75" bottom="0.75" header="0.3" footer="0.3"/>
  <pageSetup paperSize="148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zoomScaleNormal="100" workbookViewId="0"/>
  </sheetViews>
  <sheetFormatPr baseColWidth="10" defaultRowHeight="15" x14ac:dyDescent="0.2"/>
  <cols>
    <col min="1" max="1" width="17.42578125" style="1" bestFit="1" customWidth="1"/>
    <col min="2" max="3" width="14.7109375" style="1" bestFit="1" customWidth="1"/>
    <col min="4" max="4" width="16" style="1" bestFit="1" customWidth="1"/>
    <col min="5" max="6" width="14.7109375" style="1" bestFit="1" customWidth="1"/>
    <col min="7" max="7" width="20.5703125" style="1" bestFit="1" customWidth="1"/>
    <col min="8" max="8" width="35.5703125" style="1" bestFit="1" customWidth="1"/>
    <col min="9" max="9" width="28" style="1" bestFit="1" customWidth="1"/>
    <col min="10" max="10" width="39.28515625" style="1" bestFit="1" customWidth="1"/>
    <col min="11" max="11" width="29.5703125" style="1" bestFit="1" customWidth="1"/>
    <col min="12" max="12" width="37.5703125" style="1" bestFit="1" customWidth="1"/>
    <col min="13" max="13" width="33.140625" style="1" bestFit="1" customWidth="1"/>
    <col min="14" max="14" width="35.28515625" style="1" bestFit="1" customWidth="1"/>
    <col min="15" max="15" width="27.7109375" style="1" bestFit="1" customWidth="1"/>
    <col min="16" max="16" width="38.85546875" style="1" bestFit="1" customWidth="1"/>
    <col min="17" max="17" width="29.28515625" style="1" bestFit="1" customWidth="1"/>
    <col min="18" max="18" width="37.28515625" style="1" bestFit="1" customWidth="1"/>
    <col min="19" max="19" width="32.85546875" style="1" bestFit="1" customWidth="1"/>
    <col min="20" max="20" width="42.42578125" style="1" bestFit="1" customWidth="1"/>
    <col min="21" max="21" width="42.28515625" style="1" bestFit="1" customWidth="1"/>
    <col min="22" max="22" width="42.140625" style="1" bestFit="1" customWidth="1"/>
    <col min="23" max="23" width="28" style="1" bestFit="1" customWidth="1"/>
    <col min="24" max="24" width="28.140625" style="1" bestFit="1" customWidth="1"/>
    <col min="25" max="25" width="27.5703125" style="1" bestFit="1" customWidth="1"/>
    <col min="26" max="26" width="38.7109375" style="1" bestFit="1" customWidth="1"/>
    <col min="27" max="16384" width="11.42578125" style="1"/>
  </cols>
  <sheetData>
    <row r="1" spans="1:26" x14ac:dyDescent="0.2">
      <c r="A1" s="5" t="s">
        <v>64</v>
      </c>
      <c r="B1" s="5" t="s">
        <v>45</v>
      </c>
      <c r="C1" s="5" t="s">
        <v>46</v>
      </c>
      <c r="D1" s="5" t="s">
        <v>42</v>
      </c>
      <c r="E1" s="5" t="s">
        <v>43</v>
      </c>
      <c r="F1" s="5" t="s">
        <v>44</v>
      </c>
      <c r="G1" s="5" t="s">
        <v>65</v>
      </c>
      <c r="H1" s="5" t="s">
        <v>66</v>
      </c>
      <c r="I1" s="5" t="s">
        <v>67</v>
      </c>
      <c r="J1" s="5" t="s">
        <v>68</v>
      </c>
      <c r="K1" s="5" t="s">
        <v>53</v>
      </c>
      <c r="L1" s="5" t="s">
        <v>69</v>
      </c>
      <c r="M1" s="5" t="s">
        <v>70</v>
      </c>
      <c r="N1" s="5" t="s">
        <v>71</v>
      </c>
      <c r="O1" s="5" t="s">
        <v>58</v>
      </c>
      <c r="P1" s="5" t="s">
        <v>72</v>
      </c>
      <c r="Q1" s="5" t="s">
        <v>57</v>
      </c>
      <c r="R1" s="5" t="s">
        <v>73</v>
      </c>
      <c r="S1" s="5" t="s">
        <v>74</v>
      </c>
      <c r="T1" s="5" t="s">
        <v>114</v>
      </c>
      <c r="U1" s="5" t="s">
        <v>115</v>
      </c>
      <c r="V1" s="5" t="s">
        <v>116</v>
      </c>
      <c r="W1" s="5" t="s">
        <v>75</v>
      </c>
      <c r="X1" s="5" t="s">
        <v>76</v>
      </c>
      <c r="Y1" s="5" t="s">
        <v>77</v>
      </c>
      <c r="Z1" s="5" t="s">
        <v>78</v>
      </c>
    </row>
    <row r="2" spans="1:26" x14ac:dyDescent="0.2">
      <c r="A2" s="1" t="s">
        <v>2</v>
      </c>
      <c r="B2" s="4">
        <v>10.067270000000001</v>
      </c>
      <c r="C2" s="4">
        <v>17.21039</v>
      </c>
      <c r="D2" s="4">
        <v>128.273</v>
      </c>
      <c r="E2" s="4">
        <v>79.718540000000004</v>
      </c>
      <c r="F2" s="4">
        <v>31.76144</v>
      </c>
      <c r="G2" s="4" t="s">
        <v>62</v>
      </c>
      <c r="H2" s="4">
        <v>13</v>
      </c>
      <c r="I2" s="4">
        <v>12</v>
      </c>
      <c r="J2" s="4"/>
      <c r="K2" s="4">
        <v>12.5</v>
      </c>
      <c r="L2" s="4">
        <v>2</v>
      </c>
      <c r="M2" s="4"/>
      <c r="N2" s="4">
        <v>17</v>
      </c>
      <c r="O2" s="4">
        <v>13</v>
      </c>
      <c r="P2" s="4"/>
      <c r="Q2" s="4"/>
      <c r="R2" s="4">
        <v>-2.2999999999999998</v>
      </c>
      <c r="S2" s="4">
        <v>-1</v>
      </c>
      <c r="T2" s="4"/>
      <c r="U2" s="4"/>
      <c r="V2" s="4"/>
      <c r="W2" s="4">
        <v>15</v>
      </c>
      <c r="X2" s="4">
        <v>6</v>
      </c>
      <c r="Y2" s="4"/>
      <c r="Z2" s="4" t="s">
        <v>79</v>
      </c>
    </row>
    <row r="3" spans="1:26" x14ac:dyDescent="0.2">
      <c r="A3" s="1" t="s">
        <v>4</v>
      </c>
      <c r="B3" s="4">
        <v>12.758570000000001</v>
      </c>
      <c r="C3" s="4">
        <v>19.094200000000001</v>
      </c>
      <c r="D3" s="4">
        <v>118.1776</v>
      </c>
      <c r="E3" s="4">
        <v>84.670360000000002</v>
      </c>
      <c r="F3" s="4">
        <v>35.894399999999997</v>
      </c>
      <c r="G3" s="4" t="s">
        <v>24</v>
      </c>
      <c r="H3" s="4">
        <v>13</v>
      </c>
      <c r="I3" s="4">
        <v>12.5</v>
      </c>
      <c r="J3" s="4"/>
      <c r="K3" s="4">
        <v>12.5</v>
      </c>
      <c r="L3" s="4">
        <v>-0.3</v>
      </c>
      <c r="M3" s="4">
        <v>-2.85</v>
      </c>
      <c r="N3" s="4">
        <v>16</v>
      </c>
      <c r="O3" s="4"/>
      <c r="P3" s="4"/>
      <c r="Q3" s="4"/>
      <c r="R3" s="4">
        <v>5.15</v>
      </c>
      <c r="S3" s="4">
        <v>0.75</v>
      </c>
      <c r="T3" s="4"/>
      <c r="U3" s="4"/>
      <c r="V3" s="4"/>
      <c r="W3" s="4"/>
      <c r="X3" s="4"/>
      <c r="Y3" s="4"/>
      <c r="Z3" s="4" t="s">
        <v>79</v>
      </c>
    </row>
    <row r="4" spans="1:26" x14ac:dyDescent="0.2">
      <c r="A4" s="1" t="s">
        <v>80</v>
      </c>
      <c r="B4" s="4">
        <v>5.75</v>
      </c>
      <c r="C4" s="4">
        <v>16</v>
      </c>
      <c r="D4" s="4">
        <v>128.50069999999999</v>
      </c>
      <c r="E4" s="4">
        <v>76.365200000000002</v>
      </c>
      <c r="F4" s="4">
        <v>31.3</v>
      </c>
      <c r="G4" s="4" t="s">
        <v>24</v>
      </c>
      <c r="H4" s="4">
        <v>12.5</v>
      </c>
      <c r="I4" s="4"/>
      <c r="J4" s="4"/>
      <c r="K4" s="4">
        <v>12.5</v>
      </c>
      <c r="L4" s="4">
        <v>-1</v>
      </c>
      <c r="M4" s="4">
        <v>2</v>
      </c>
      <c r="N4" s="4">
        <v>16</v>
      </c>
      <c r="O4" s="4"/>
      <c r="P4" s="4"/>
      <c r="Q4" s="4">
        <v>16</v>
      </c>
      <c r="R4" s="4">
        <v>3.5</v>
      </c>
      <c r="S4" s="4">
        <v>2</v>
      </c>
      <c r="T4" s="4"/>
      <c r="U4" s="4"/>
      <c r="V4" s="4"/>
      <c r="W4" s="4">
        <v>15</v>
      </c>
      <c r="X4" s="4">
        <v>4</v>
      </c>
      <c r="Y4" s="4"/>
      <c r="Z4" s="4" t="s">
        <v>79</v>
      </c>
    </row>
    <row r="5" spans="1:26" x14ac:dyDescent="0.2">
      <c r="A5" s="1" t="s">
        <v>81</v>
      </c>
      <c r="B5" s="4">
        <v>10.75</v>
      </c>
      <c r="C5" s="4">
        <v>16.5</v>
      </c>
      <c r="D5" s="4">
        <v>119.00579999999999</v>
      </c>
      <c r="E5" s="4">
        <v>82.247190000000003</v>
      </c>
      <c r="F5" s="4">
        <v>36.299999999999997</v>
      </c>
      <c r="G5" s="4" t="s">
        <v>24</v>
      </c>
      <c r="H5" s="4">
        <v>12</v>
      </c>
      <c r="I5" s="4">
        <v>11</v>
      </c>
      <c r="J5" s="4">
        <v>1</v>
      </c>
      <c r="K5" s="4">
        <v>12.5</v>
      </c>
      <c r="L5" s="4">
        <v>9</v>
      </c>
      <c r="M5" s="4">
        <v>5</v>
      </c>
      <c r="N5" s="4">
        <v>14</v>
      </c>
      <c r="O5" s="4">
        <v>11</v>
      </c>
      <c r="P5" s="4">
        <v>1.5</v>
      </c>
      <c r="Q5" s="4">
        <v>15.5</v>
      </c>
      <c r="R5" s="4">
        <v>2.5</v>
      </c>
      <c r="S5" s="4"/>
      <c r="T5" s="4"/>
      <c r="U5" s="4"/>
      <c r="V5" s="4"/>
      <c r="W5" s="4">
        <v>15</v>
      </c>
      <c r="X5" s="4">
        <v>4</v>
      </c>
      <c r="Y5" s="4"/>
      <c r="Z5" s="4" t="s">
        <v>79</v>
      </c>
    </row>
    <row r="6" spans="1:26" x14ac:dyDescent="0.2">
      <c r="A6" s="1" t="s">
        <v>82</v>
      </c>
      <c r="B6" s="4">
        <v>12.5</v>
      </c>
      <c r="C6" s="4">
        <v>11.75</v>
      </c>
      <c r="D6" s="4">
        <v>131.4924</v>
      </c>
      <c r="E6" s="4">
        <v>76.365200000000002</v>
      </c>
      <c r="F6" s="4">
        <v>30.3</v>
      </c>
      <c r="G6" s="4" t="s">
        <v>63</v>
      </c>
      <c r="H6" s="4">
        <v>12.5</v>
      </c>
      <c r="I6" s="4">
        <v>13</v>
      </c>
      <c r="J6" s="4">
        <v>2</v>
      </c>
      <c r="K6" s="4">
        <v>13.5</v>
      </c>
      <c r="L6" s="4"/>
      <c r="M6" s="4"/>
      <c r="N6" s="4"/>
      <c r="O6" s="4"/>
      <c r="P6" s="4">
        <v>-1</v>
      </c>
      <c r="Q6" s="4"/>
      <c r="R6" s="4">
        <v>-0.88</v>
      </c>
      <c r="S6" s="4"/>
      <c r="T6" s="4"/>
      <c r="U6" s="4"/>
      <c r="V6" s="4"/>
      <c r="W6" s="4">
        <v>12</v>
      </c>
      <c r="X6" s="4"/>
      <c r="Y6" s="4">
        <v>1</v>
      </c>
      <c r="Z6" s="4" t="s">
        <v>79</v>
      </c>
    </row>
    <row r="7" spans="1:26" x14ac:dyDescent="0.2">
      <c r="A7" s="1" t="s">
        <v>83</v>
      </c>
      <c r="B7" s="4">
        <v>9</v>
      </c>
      <c r="C7" s="4">
        <v>15.75</v>
      </c>
      <c r="D7" s="4">
        <v>127.9268</v>
      </c>
      <c r="E7" s="4">
        <v>83.279949999999999</v>
      </c>
      <c r="F7" s="4">
        <v>31.3</v>
      </c>
      <c r="G7" s="4" t="s">
        <v>62</v>
      </c>
      <c r="H7" s="4">
        <v>11</v>
      </c>
      <c r="I7" s="4">
        <v>12</v>
      </c>
      <c r="J7" s="4">
        <v>-1.2</v>
      </c>
      <c r="K7" s="4"/>
      <c r="L7" s="4"/>
      <c r="M7" s="4"/>
      <c r="N7" s="4">
        <v>12</v>
      </c>
      <c r="O7" s="4">
        <v>13</v>
      </c>
      <c r="P7" s="4">
        <v>-1.4</v>
      </c>
      <c r="Q7" s="4"/>
      <c r="R7" s="4"/>
      <c r="S7" s="4"/>
      <c r="T7" s="4"/>
      <c r="U7" s="4"/>
      <c r="V7" s="4"/>
      <c r="W7" s="4">
        <v>12</v>
      </c>
      <c r="X7" s="4">
        <v>4</v>
      </c>
      <c r="Y7" s="4">
        <v>1</v>
      </c>
      <c r="Z7" s="4"/>
    </row>
    <row r="8" spans="1:26" x14ac:dyDescent="0.2">
      <c r="A8" s="1" t="s">
        <v>84</v>
      </c>
      <c r="B8" s="4">
        <v>10.25</v>
      </c>
      <c r="C8" s="4">
        <v>12.75</v>
      </c>
      <c r="D8" s="4">
        <v>130.54830000000001</v>
      </c>
      <c r="E8" s="4">
        <v>79.784710000000004</v>
      </c>
      <c r="F8" s="4">
        <v>30.8</v>
      </c>
      <c r="G8" s="4" t="s">
        <v>62</v>
      </c>
      <c r="H8" s="4">
        <v>12.5</v>
      </c>
      <c r="I8" s="4"/>
      <c r="J8" s="4">
        <v>1</v>
      </c>
      <c r="K8" s="4">
        <v>12</v>
      </c>
      <c r="L8" s="4">
        <v>2</v>
      </c>
      <c r="M8" s="4">
        <v>-7</v>
      </c>
      <c r="N8" s="4">
        <v>14</v>
      </c>
      <c r="O8" s="4"/>
      <c r="P8" s="4">
        <v>0.5</v>
      </c>
      <c r="Q8" s="4">
        <v>13.5</v>
      </c>
      <c r="R8" s="4">
        <v>2</v>
      </c>
      <c r="S8" s="4"/>
      <c r="T8" s="4"/>
      <c r="U8" s="4"/>
      <c r="V8" s="4"/>
      <c r="W8" s="4">
        <v>12</v>
      </c>
      <c r="X8" s="4">
        <v>4</v>
      </c>
      <c r="Y8" s="4"/>
      <c r="Z8" s="4" t="s">
        <v>79</v>
      </c>
    </row>
    <row r="9" spans="1:26" x14ac:dyDescent="0.2">
      <c r="A9" s="1" t="s">
        <v>85</v>
      </c>
      <c r="B9" s="4">
        <v>9.0085719999999991</v>
      </c>
      <c r="C9" s="4">
        <v>12.094200000000001</v>
      </c>
      <c r="D9" s="4">
        <v>128.81979999999999</v>
      </c>
      <c r="E9" s="4">
        <v>84.670360000000002</v>
      </c>
      <c r="F9" s="4">
        <v>29.394400000000001</v>
      </c>
      <c r="G9" s="4"/>
      <c r="H9" s="4"/>
      <c r="I9" s="4">
        <v>16</v>
      </c>
      <c r="J9" s="4"/>
      <c r="K9" s="4">
        <v>12.5</v>
      </c>
      <c r="L9" s="4">
        <v>-15</v>
      </c>
      <c r="M9" s="4">
        <v>-10</v>
      </c>
      <c r="N9" s="4">
        <v>21</v>
      </c>
      <c r="O9" s="4">
        <v>26</v>
      </c>
      <c r="P9" s="4">
        <v>-1</v>
      </c>
      <c r="Q9" s="4">
        <v>17</v>
      </c>
      <c r="R9" s="4">
        <v>15.15</v>
      </c>
      <c r="S9" s="4">
        <v>-15</v>
      </c>
      <c r="T9" s="4"/>
      <c r="U9" s="4"/>
      <c r="V9" s="4"/>
      <c r="W9" s="4"/>
      <c r="X9" s="4"/>
      <c r="Y9" s="4"/>
      <c r="Z9" s="4" t="s">
        <v>79</v>
      </c>
    </row>
    <row r="10" spans="1:26" x14ac:dyDescent="0.2">
      <c r="A10" s="1" t="s">
        <v>86</v>
      </c>
      <c r="B10" s="4">
        <v>12.5</v>
      </c>
      <c r="C10" s="4">
        <v>15.75</v>
      </c>
      <c r="D10" s="4">
        <v>128.96250000000001</v>
      </c>
      <c r="E10" s="4">
        <v>82.306790000000007</v>
      </c>
      <c r="F10" s="4">
        <v>31.8</v>
      </c>
      <c r="G10" s="4" t="s">
        <v>47</v>
      </c>
      <c r="H10" s="4">
        <v>12.75</v>
      </c>
      <c r="I10" s="4">
        <v>12.5</v>
      </c>
      <c r="J10" s="4"/>
      <c r="K10" s="4">
        <v>12.75</v>
      </c>
      <c r="L10" s="4">
        <v>-1</v>
      </c>
      <c r="M10" s="4">
        <v>-2</v>
      </c>
      <c r="N10" s="4">
        <v>14</v>
      </c>
      <c r="O10" s="4">
        <v>14</v>
      </c>
      <c r="P10" s="4">
        <v>-1</v>
      </c>
      <c r="Q10" s="4"/>
      <c r="R10" s="4">
        <v>0.7</v>
      </c>
      <c r="S10" s="4"/>
      <c r="T10" s="4"/>
      <c r="U10" s="4"/>
      <c r="V10" s="4"/>
      <c r="W10" s="4">
        <v>12</v>
      </c>
      <c r="X10" s="4">
        <v>4</v>
      </c>
      <c r="Y10" s="4"/>
      <c r="Z10" s="4" t="s">
        <v>79</v>
      </c>
    </row>
    <row r="11" spans="1:26" x14ac:dyDescent="0.2">
      <c r="A11" s="1" t="s">
        <v>87</v>
      </c>
      <c r="B11" s="4">
        <v>9.0085719999999991</v>
      </c>
      <c r="C11" s="4">
        <v>12.094200000000001</v>
      </c>
      <c r="D11" s="4">
        <v>128.81979999999999</v>
      </c>
      <c r="E11" s="4">
        <v>84.670360000000002</v>
      </c>
      <c r="F11" s="4">
        <v>29.394400000000001</v>
      </c>
      <c r="G11" s="4" t="s">
        <v>48</v>
      </c>
      <c r="H11" s="4"/>
      <c r="I11" s="4"/>
      <c r="J11" s="4"/>
      <c r="K11" s="4">
        <v>12.5</v>
      </c>
      <c r="L11" s="4">
        <v>-14.5</v>
      </c>
      <c r="M11" s="4">
        <v>-11</v>
      </c>
      <c r="N11" s="4">
        <v>18</v>
      </c>
      <c r="O11" s="4">
        <v>22</v>
      </c>
      <c r="P11" s="4">
        <v>2</v>
      </c>
      <c r="Q11" s="4">
        <v>17</v>
      </c>
      <c r="R11" s="4">
        <v>14.9</v>
      </c>
      <c r="S11" s="4">
        <v>-14.9</v>
      </c>
      <c r="T11" s="4">
        <v>25</v>
      </c>
      <c r="U11" s="4">
        <v>20</v>
      </c>
      <c r="V11" s="4">
        <v>15</v>
      </c>
      <c r="W11" s="4">
        <v>15</v>
      </c>
      <c r="X11" s="4">
        <v>4</v>
      </c>
      <c r="Y11" s="4"/>
      <c r="Z11" s="4" t="s">
        <v>79</v>
      </c>
    </row>
    <row r="12" spans="1:26" x14ac:dyDescent="0.2">
      <c r="A12" s="1" t="s">
        <v>88</v>
      </c>
      <c r="B12" s="4">
        <v>14.75</v>
      </c>
      <c r="C12" s="4">
        <v>16</v>
      </c>
      <c r="D12" s="4">
        <v>131.3518</v>
      </c>
      <c r="E12" s="4">
        <v>79.194299999999998</v>
      </c>
      <c r="F12" s="4">
        <v>30.3</v>
      </c>
      <c r="G12" s="4" t="s">
        <v>63</v>
      </c>
      <c r="H12" s="4">
        <v>12.5</v>
      </c>
      <c r="I12" s="4">
        <v>14</v>
      </c>
      <c r="J12" s="4">
        <v>1</v>
      </c>
      <c r="K12" s="4">
        <v>12.5</v>
      </c>
      <c r="L12" s="4">
        <v>2.5</v>
      </c>
      <c r="M12" s="4">
        <v>-0.3</v>
      </c>
      <c r="N12" s="4">
        <v>14</v>
      </c>
      <c r="O12" s="4"/>
      <c r="P12" s="4">
        <v>1.7</v>
      </c>
      <c r="Q12" s="4"/>
      <c r="R12" s="4">
        <v>1.5</v>
      </c>
      <c r="S12" s="4">
        <v>2</v>
      </c>
      <c r="T12" s="4"/>
      <c r="U12" s="4"/>
      <c r="V12" s="4"/>
      <c r="W12" s="4">
        <v>15</v>
      </c>
      <c r="X12" s="4">
        <v>6</v>
      </c>
      <c r="Y12" s="4">
        <v>2</v>
      </c>
      <c r="Z12" s="4"/>
    </row>
    <row r="13" spans="1:26" x14ac:dyDescent="0.2">
      <c r="A13" s="1" t="s">
        <v>89</v>
      </c>
      <c r="B13" s="4">
        <v>12.5</v>
      </c>
      <c r="C13" s="4">
        <v>11.75</v>
      </c>
      <c r="D13" s="4">
        <v>131.4924</v>
      </c>
      <c r="E13" s="4">
        <v>76.365200000000002</v>
      </c>
      <c r="F13" s="4">
        <v>30.3</v>
      </c>
      <c r="G13" s="4" t="s">
        <v>63</v>
      </c>
      <c r="H13" s="4">
        <v>13.5</v>
      </c>
      <c r="I13" s="4">
        <v>13</v>
      </c>
      <c r="J13" s="4">
        <v>2</v>
      </c>
      <c r="K13" s="4">
        <v>13.5</v>
      </c>
      <c r="L13" s="4"/>
      <c r="M13" s="4"/>
      <c r="N13" s="4"/>
      <c r="O13" s="4"/>
      <c r="P13" s="4">
        <v>-1</v>
      </c>
      <c r="Q13" s="4"/>
      <c r="R13" s="4"/>
      <c r="S13" s="4"/>
      <c r="T13" s="4"/>
      <c r="U13" s="4"/>
      <c r="V13" s="4"/>
      <c r="W13" s="4">
        <v>15</v>
      </c>
      <c r="X13" s="4"/>
      <c r="Y13" s="4">
        <v>1</v>
      </c>
      <c r="Z13" s="4" t="s">
        <v>79</v>
      </c>
    </row>
    <row r="14" spans="1:26" x14ac:dyDescent="0.2">
      <c r="A14" s="1" t="s">
        <v>90</v>
      </c>
      <c r="B14" s="4">
        <v>13.87566</v>
      </c>
      <c r="C14" s="4">
        <v>20.754989999999999</v>
      </c>
      <c r="D14" s="4">
        <v>118.0074</v>
      </c>
      <c r="E14" s="4">
        <v>84.19941</v>
      </c>
      <c r="F14" s="4">
        <v>36.15907</v>
      </c>
      <c r="G14" s="4" t="s">
        <v>24</v>
      </c>
      <c r="H14" s="4">
        <v>12.5</v>
      </c>
      <c r="I14" s="4">
        <v>11.5</v>
      </c>
      <c r="J14" s="4">
        <v>0.25</v>
      </c>
      <c r="K14" s="4">
        <v>12.5</v>
      </c>
      <c r="L14" s="4">
        <v>0.8</v>
      </c>
      <c r="M14" s="4">
        <v>-2</v>
      </c>
      <c r="N14" s="4"/>
      <c r="O14" s="4">
        <v>13</v>
      </c>
      <c r="P14" s="4">
        <v>0.25</v>
      </c>
      <c r="Q14" s="4"/>
      <c r="R14" s="4">
        <v>10.5</v>
      </c>
      <c r="S14" s="4">
        <v>-1.4</v>
      </c>
      <c r="T14" s="4"/>
      <c r="U14" s="4"/>
      <c r="V14" s="4"/>
      <c r="W14" s="4">
        <v>20</v>
      </c>
      <c r="X14" s="4">
        <v>6</v>
      </c>
      <c r="Y14" s="4"/>
      <c r="Z14" s="4" t="s">
        <v>79</v>
      </c>
    </row>
    <row r="15" spans="1:26" x14ac:dyDescent="0.2">
      <c r="A15" s="1" t="s">
        <v>91</v>
      </c>
      <c r="B15" s="4">
        <v>9.25</v>
      </c>
      <c r="C15" s="4">
        <v>15</v>
      </c>
      <c r="D15" s="4">
        <v>128.4418</v>
      </c>
      <c r="E15" s="4">
        <v>79.281049999999993</v>
      </c>
      <c r="F15" s="4">
        <v>31.3</v>
      </c>
      <c r="G15" s="4" t="s">
        <v>24</v>
      </c>
      <c r="H15" s="4">
        <v>12</v>
      </c>
      <c r="I15" s="4">
        <v>12</v>
      </c>
      <c r="J15" s="4"/>
      <c r="K15" s="4">
        <v>12</v>
      </c>
      <c r="L15" s="4">
        <v>-2.5</v>
      </c>
      <c r="M15" s="4">
        <v>-2</v>
      </c>
      <c r="N15" s="4">
        <v>14</v>
      </c>
      <c r="O15" s="4">
        <v>13</v>
      </c>
      <c r="P15" s="4"/>
      <c r="Q15" s="4">
        <v>14</v>
      </c>
      <c r="R15" s="4">
        <v>2.5</v>
      </c>
      <c r="S15" s="4">
        <v>2</v>
      </c>
      <c r="T15" s="4"/>
      <c r="U15" s="4"/>
      <c r="V15" s="4"/>
      <c r="W15" s="4">
        <v>12</v>
      </c>
      <c r="X15" s="4">
        <v>6</v>
      </c>
      <c r="Y15" s="4">
        <v>1</v>
      </c>
      <c r="Z15" s="4" t="s">
        <v>79</v>
      </c>
    </row>
    <row r="16" spans="1:26" x14ac:dyDescent="0.2">
      <c r="A16" s="1" t="s">
        <v>92</v>
      </c>
      <c r="B16" s="4">
        <v>10.75</v>
      </c>
      <c r="C16" s="4">
        <v>16.5</v>
      </c>
      <c r="D16" s="4">
        <v>118.4945</v>
      </c>
      <c r="E16" s="4">
        <v>83.27252</v>
      </c>
      <c r="F16" s="4">
        <v>36.299999999999997</v>
      </c>
      <c r="G16" s="4" t="s">
        <v>24</v>
      </c>
      <c r="H16" s="4">
        <v>12.5</v>
      </c>
      <c r="I16" s="4">
        <v>11</v>
      </c>
      <c r="J16" s="4"/>
      <c r="K16" s="4">
        <v>12</v>
      </c>
      <c r="L16" s="4">
        <v>8</v>
      </c>
      <c r="M16" s="4">
        <v>-5</v>
      </c>
      <c r="N16" s="4">
        <v>13.5</v>
      </c>
      <c r="O16" s="4">
        <v>12</v>
      </c>
      <c r="P16" s="4">
        <v>-0.25</v>
      </c>
      <c r="Q16" s="4">
        <v>16</v>
      </c>
      <c r="R16" s="4"/>
      <c r="S16" s="4">
        <v>2</v>
      </c>
      <c r="T16" s="4"/>
      <c r="U16" s="4"/>
      <c r="V16" s="4"/>
      <c r="W16" s="4">
        <v>12</v>
      </c>
      <c r="X16" s="4">
        <v>4</v>
      </c>
      <c r="Y16" s="4"/>
      <c r="Z16" s="4"/>
    </row>
    <row r="17" spans="1:26" x14ac:dyDescent="0.2">
      <c r="A17" s="1" t="s">
        <v>93</v>
      </c>
      <c r="B17" s="4">
        <v>11.15075</v>
      </c>
      <c r="C17" s="4">
        <v>12.44983</v>
      </c>
      <c r="D17" s="4">
        <v>127.5825</v>
      </c>
      <c r="E17" s="4">
        <v>79.096119999999999</v>
      </c>
      <c r="F17" s="4">
        <v>33.43038</v>
      </c>
      <c r="G17" s="4" t="s">
        <v>62</v>
      </c>
      <c r="H17" s="4">
        <v>12.5</v>
      </c>
      <c r="I17" s="4">
        <v>13</v>
      </c>
      <c r="J17" s="4">
        <v>0.5</v>
      </c>
      <c r="K17" s="4">
        <v>12.5</v>
      </c>
      <c r="L17" s="4">
        <v>7</v>
      </c>
      <c r="M17" s="4">
        <v>2</v>
      </c>
      <c r="N17" s="4"/>
      <c r="O17" s="4">
        <v>13</v>
      </c>
      <c r="P17" s="4"/>
      <c r="Q17" s="4"/>
      <c r="R17" s="4">
        <v>3.5</v>
      </c>
      <c r="S17" s="4">
        <v>0.45</v>
      </c>
      <c r="T17" s="4"/>
      <c r="U17" s="4"/>
      <c r="V17" s="4"/>
      <c r="W17" s="4">
        <v>20</v>
      </c>
      <c r="X17" s="4">
        <v>6</v>
      </c>
      <c r="Y17" s="4">
        <v>0.5</v>
      </c>
      <c r="Z17" s="4" t="s">
        <v>79</v>
      </c>
    </row>
    <row r="18" spans="1:26" x14ac:dyDescent="0.2">
      <c r="A18" s="1" t="s">
        <v>21</v>
      </c>
      <c r="B18" s="4">
        <v>10.927199999999999</v>
      </c>
      <c r="C18" s="4">
        <v>16.129560000000001</v>
      </c>
      <c r="D18" s="4">
        <v>118.6854</v>
      </c>
      <c r="E18" s="4">
        <v>84.804239999999993</v>
      </c>
      <c r="F18" s="4">
        <v>36.493189999999998</v>
      </c>
      <c r="G18" s="4" t="s">
        <v>24</v>
      </c>
      <c r="H18" s="4">
        <v>14</v>
      </c>
      <c r="I18" s="4">
        <v>14.25</v>
      </c>
      <c r="J18" s="4">
        <v>0.25</v>
      </c>
      <c r="K18" s="4">
        <v>12.5</v>
      </c>
      <c r="L18" s="4"/>
      <c r="M18" s="4">
        <v>-1</v>
      </c>
      <c r="N18" s="4"/>
      <c r="O18" s="4">
        <v>14.5</v>
      </c>
      <c r="P18" s="4">
        <v>0.25</v>
      </c>
      <c r="Q18" s="4">
        <v>15.25</v>
      </c>
      <c r="R18" s="4"/>
      <c r="S18" s="4">
        <v>-1</v>
      </c>
      <c r="T18" s="4"/>
      <c r="U18" s="4"/>
      <c r="V18" s="4"/>
      <c r="W18" s="4">
        <v>20</v>
      </c>
      <c r="X18" s="4">
        <v>4</v>
      </c>
      <c r="Y18" s="4"/>
      <c r="Z18" s="4" t="s">
        <v>79</v>
      </c>
    </row>
    <row r="19" spans="1:26" x14ac:dyDescent="0.2">
      <c r="A19" s="1" t="s">
        <v>94</v>
      </c>
      <c r="B19" s="4">
        <v>9</v>
      </c>
      <c r="C19" s="4">
        <v>15.75</v>
      </c>
      <c r="D19" s="4">
        <v>127.9268</v>
      </c>
      <c r="E19" s="4">
        <v>83.279949999999999</v>
      </c>
      <c r="F19" s="4">
        <v>31.3</v>
      </c>
      <c r="G19" s="4" t="s">
        <v>47</v>
      </c>
      <c r="H19" s="4">
        <v>12</v>
      </c>
      <c r="I19" s="4">
        <v>12</v>
      </c>
      <c r="J19" s="4">
        <v>3</v>
      </c>
      <c r="K19" s="4"/>
      <c r="L19" s="4"/>
      <c r="M19" s="4"/>
      <c r="N19" s="4">
        <v>12</v>
      </c>
      <c r="O19" s="4">
        <v>12</v>
      </c>
      <c r="P19" s="4">
        <v>3.25</v>
      </c>
      <c r="Q19" s="4"/>
      <c r="R19" s="4"/>
      <c r="S19" s="4"/>
      <c r="T19" s="4"/>
      <c r="U19" s="4"/>
      <c r="V19" s="4"/>
      <c r="W19" s="4">
        <v>11</v>
      </c>
      <c r="X19" s="4">
        <v>4</v>
      </c>
      <c r="Y19" s="4">
        <v>2</v>
      </c>
      <c r="Z19" s="4"/>
    </row>
    <row r="20" spans="1:26" x14ac:dyDescent="0.2">
      <c r="A20" s="1" t="s">
        <v>62</v>
      </c>
      <c r="B20" s="4">
        <v>9</v>
      </c>
      <c r="C20" s="4">
        <v>15.75</v>
      </c>
      <c r="D20" s="4">
        <v>127.9268</v>
      </c>
      <c r="E20" s="4">
        <v>83.279949999999999</v>
      </c>
      <c r="F20" s="4">
        <v>31.3</v>
      </c>
      <c r="G20" s="4" t="s">
        <v>62</v>
      </c>
      <c r="H20" s="4">
        <v>12</v>
      </c>
      <c r="I20" s="4"/>
      <c r="J20" s="4"/>
      <c r="K20" s="4">
        <v>12</v>
      </c>
      <c r="L20" s="4"/>
      <c r="M20" s="4"/>
      <c r="N20" s="4">
        <v>14</v>
      </c>
      <c r="O20" s="4"/>
      <c r="P20" s="4"/>
      <c r="Q20" s="4">
        <v>13.5</v>
      </c>
      <c r="R20" s="4"/>
      <c r="S20" s="4"/>
      <c r="T20" s="4"/>
      <c r="U20" s="4"/>
      <c r="V20" s="4"/>
      <c r="W20" s="4">
        <v>12</v>
      </c>
      <c r="X20" s="4">
        <v>4</v>
      </c>
      <c r="Y20" s="4"/>
      <c r="Z20" s="4" t="s">
        <v>79</v>
      </c>
    </row>
    <row r="21" spans="1:26" x14ac:dyDescent="0.2">
      <c r="A21" s="1" t="s">
        <v>95</v>
      </c>
      <c r="B21" s="4">
        <v>11.5</v>
      </c>
      <c r="C21" s="4">
        <v>15.75</v>
      </c>
      <c r="D21" s="4">
        <v>127.9268</v>
      </c>
      <c r="E21" s="4">
        <v>83.279949999999999</v>
      </c>
      <c r="F21" s="4">
        <v>31.3</v>
      </c>
      <c r="G21" s="4" t="s">
        <v>62</v>
      </c>
      <c r="H21" s="4">
        <v>11.5</v>
      </c>
      <c r="I21" s="4"/>
      <c r="J21" s="4"/>
      <c r="K21" s="4">
        <v>12</v>
      </c>
      <c r="L21" s="4"/>
      <c r="M21" s="4"/>
      <c r="N21" s="4">
        <v>13.5</v>
      </c>
      <c r="O21" s="4"/>
      <c r="P21" s="4"/>
      <c r="Q21" s="4">
        <v>13.5</v>
      </c>
      <c r="R21" s="4"/>
      <c r="S21" s="4"/>
      <c r="T21" s="4"/>
      <c r="U21" s="4"/>
      <c r="V21" s="4"/>
      <c r="W21" s="4">
        <v>12</v>
      </c>
      <c r="X21" s="4">
        <v>4</v>
      </c>
      <c r="Y21" s="4"/>
      <c r="Z21" s="4" t="s">
        <v>79</v>
      </c>
    </row>
    <row r="22" spans="1:26" x14ac:dyDescent="0.2">
      <c r="A22" s="1" t="s">
        <v>96</v>
      </c>
      <c r="B22" s="4">
        <v>8.3756599999999999</v>
      </c>
      <c r="C22" s="4">
        <v>19.754989999999999</v>
      </c>
      <c r="D22" s="4">
        <v>123.3045</v>
      </c>
      <c r="E22" s="4">
        <v>77.258840000000006</v>
      </c>
      <c r="F22" s="4">
        <v>34.15907</v>
      </c>
      <c r="G22" s="4" t="s">
        <v>47</v>
      </c>
      <c r="H22" s="4">
        <v>12.5</v>
      </c>
      <c r="I22" s="4">
        <v>12</v>
      </c>
      <c r="J22" s="4">
        <v>2</v>
      </c>
      <c r="K22" s="4">
        <v>12</v>
      </c>
      <c r="L22" s="4">
        <v>-6</v>
      </c>
      <c r="M22" s="4">
        <v>1</v>
      </c>
      <c r="N22" s="4"/>
      <c r="O22" s="4">
        <v>16</v>
      </c>
      <c r="P22" s="4">
        <v>-1.1000000000000001</v>
      </c>
      <c r="Q22" s="4">
        <v>14.5</v>
      </c>
      <c r="R22" s="4">
        <v>6</v>
      </c>
      <c r="S22" s="4">
        <v>-2</v>
      </c>
      <c r="T22" s="4"/>
      <c r="U22" s="4"/>
      <c r="V22" s="4"/>
      <c r="W22" s="4">
        <v>30</v>
      </c>
      <c r="X22" s="4"/>
      <c r="Y22" s="4"/>
      <c r="Z22" s="4" t="s">
        <v>79</v>
      </c>
    </row>
    <row r="23" spans="1:26" x14ac:dyDescent="0.2">
      <c r="A23" s="1" t="s">
        <v>97</v>
      </c>
      <c r="B23" s="4">
        <v>5.2352980000000002</v>
      </c>
      <c r="C23" s="4">
        <v>15.483409999999999</v>
      </c>
      <c r="D23" s="4">
        <v>128.45259999999999</v>
      </c>
      <c r="E23" s="4">
        <v>79.686109999999999</v>
      </c>
      <c r="F23" s="4">
        <v>31.00047</v>
      </c>
      <c r="G23" s="4" t="s">
        <v>62</v>
      </c>
      <c r="H23" s="4">
        <v>12</v>
      </c>
      <c r="I23" s="4">
        <v>12</v>
      </c>
      <c r="J23" s="4"/>
      <c r="K23" s="4">
        <v>12.5</v>
      </c>
      <c r="L23" s="4"/>
      <c r="M23" s="4">
        <v>1</v>
      </c>
      <c r="N23" s="4">
        <v>13.5</v>
      </c>
      <c r="O23" s="4"/>
      <c r="P23" s="4"/>
      <c r="Q23" s="4"/>
      <c r="R23" s="4">
        <v>4</v>
      </c>
      <c r="S23" s="4">
        <v>3</v>
      </c>
      <c r="T23" s="4"/>
      <c r="U23" s="4"/>
      <c r="V23" s="4"/>
      <c r="W23" s="4">
        <v>18</v>
      </c>
      <c r="X23" s="4">
        <v>1</v>
      </c>
      <c r="Y23" s="4"/>
      <c r="Z23" s="4" t="s">
        <v>79</v>
      </c>
    </row>
    <row r="24" spans="1:26" x14ac:dyDescent="0.2">
      <c r="A24" s="1" t="s">
        <v>98</v>
      </c>
      <c r="B24" s="4">
        <v>13.87566</v>
      </c>
      <c r="C24" s="4">
        <v>18.254989999999999</v>
      </c>
      <c r="D24" s="4">
        <v>118.0074</v>
      </c>
      <c r="E24" s="4">
        <v>84.19941</v>
      </c>
      <c r="F24" s="4">
        <v>36.15907</v>
      </c>
      <c r="G24" s="4" t="s">
        <v>24</v>
      </c>
      <c r="H24" s="4">
        <v>14</v>
      </c>
      <c r="I24" s="4">
        <v>11.5</v>
      </c>
      <c r="J24" s="4"/>
      <c r="K24" s="4">
        <v>12.5</v>
      </c>
      <c r="L24" s="4">
        <v>1.25</v>
      </c>
      <c r="M24" s="4">
        <v>-5</v>
      </c>
      <c r="N24" s="4">
        <v>16</v>
      </c>
      <c r="O24" s="4">
        <v>13.5</v>
      </c>
      <c r="P24" s="4">
        <v>-0.5</v>
      </c>
      <c r="Q24" s="4"/>
      <c r="R24" s="4">
        <v>2.125</v>
      </c>
      <c r="S24" s="4">
        <v>-3</v>
      </c>
      <c r="T24" s="4"/>
      <c r="U24" s="4"/>
      <c r="V24" s="4"/>
      <c r="W24" s="4">
        <v>22</v>
      </c>
      <c r="X24" s="4">
        <v>5</v>
      </c>
      <c r="Y24" s="4"/>
      <c r="Z24" s="4" t="s">
        <v>79</v>
      </c>
    </row>
    <row r="25" spans="1:26" x14ac:dyDescent="0.2">
      <c r="A25" s="1" t="s">
        <v>99</v>
      </c>
      <c r="B25" s="4">
        <v>13.87566</v>
      </c>
      <c r="C25" s="4">
        <v>20.754989999999999</v>
      </c>
      <c r="D25" s="4">
        <v>118.0074</v>
      </c>
      <c r="E25" s="4">
        <v>84.19941</v>
      </c>
      <c r="F25" s="4">
        <v>36.15907</v>
      </c>
      <c r="G25" s="4" t="s">
        <v>24</v>
      </c>
      <c r="H25" s="4">
        <v>12.5</v>
      </c>
      <c r="I25" s="4">
        <v>11.5</v>
      </c>
      <c r="J25" s="4">
        <v>0.25</v>
      </c>
      <c r="K25" s="4">
        <v>12.5</v>
      </c>
      <c r="L25" s="4"/>
      <c r="M25" s="4"/>
      <c r="N25" s="4"/>
      <c r="O25" s="4">
        <v>13</v>
      </c>
      <c r="P25" s="4">
        <v>0.25</v>
      </c>
      <c r="Q25" s="4"/>
      <c r="R25" s="4"/>
      <c r="S25" s="4"/>
      <c r="T25" s="4"/>
      <c r="U25" s="4"/>
      <c r="V25" s="4"/>
      <c r="W25" s="4">
        <v>16</v>
      </c>
      <c r="X25" s="4"/>
      <c r="Y25" s="4"/>
      <c r="Z25" s="4" t="s">
        <v>79</v>
      </c>
    </row>
    <row r="26" spans="1:26" x14ac:dyDescent="0.2">
      <c r="A26" s="1" t="s">
        <v>24</v>
      </c>
      <c r="B26" s="4">
        <v>13.87566</v>
      </c>
      <c r="C26" s="4">
        <v>20.754989999999999</v>
      </c>
      <c r="D26" s="4">
        <v>118.0074</v>
      </c>
      <c r="E26" s="4">
        <v>84.19941</v>
      </c>
      <c r="F26" s="4">
        <v>36.15907</v>
      </c>
      <c r="G26" s="4" t="s">
        <v>24</v>
      </c>
      <c r="H26" s="4">
        <v>12.5</v>
      </c>
      <c r="I26" s="4">
        <v>11.5</v>
      </c>
      <c r="J26" s="4">
        <v>0.25</v>
      </c>
      <c r="K26" s="4">
        <v>12.5</v>
      </c>
      <c r="L26" s="4"/>
      <c r="M26" s="4"/>
      <c r="N26" s="4"/>
      <c r="O26" s="4">
        <v>13</v>
      </c>
      <c r="P26" s="4">
        <v>0.25</v>
      </c>
      <c r="Q26" s="4"/>
      <c r="R26" s="4"/>
      <c r="S26" s="4"/>
      <c r="T26" s="4"/>
      <c r="U26" s="4"/>
      <c r="V26" s="4"/>
      <c r="W26" s="4">
        <v>20</v>
      </c>
      <c r="X26" s="4"/>
      <c r="Y26" s="4"/>
      <c r="Z26" s="4" t="s">
        <v>79</v>
      </c>
    </row>
    <row r="27" spans="1:26" x14ac:dyDescent="0.2">
      <c r="A27" s="1" t="s">
        <v>100</v>
      </c>
      <c r="B27" s="4">
        <v>6</v>
      </c>
      <c r="C27" s="4">
        <v>13</v>
      </c>
      <c r="D27" s="4">
        <v>127.23139999999999</v>
      </c>
      <c r="E27" s="4">
        <v>82.893439999999998</v>
      </c>
      <c r="F27" s="4">
        <v>29.8</v>
      </c>
      <c r="G27" s="4" t="s">
        <v>48</v>
      </c>
      <c r="H27" s="4">
        <v>13</v>
      </c>
      <c r="I27" s="4">
        <v>12.5</v>
      </c>
      <c r="J27" s="4">
        <v>-0.25</v>
      </c>
      <c r="K27" s="4">
        <v>12.5</v>
      </c>
      <c r="L27" s="4">
        <v>-1</v>
      </c>
      <c r="M27" s="4"/>
      <c r="N27" s="4"/>
      <c r="O27" s="4">
        <v>14</v>
      </c>
      <c r="P27" s="4"/>
      <c r="Q27" s="4"/>
      <c r="R27" s="4">
        <v>2</v>
      </c>
      <c r="S27" s="4"/>
      <c r="T27" s="4"/>
      <c r="U27" s="4"/>
      <c r="V27" s="4"/>
      <c r="W27" s="4">
        <v>20</v>
      </c>
      <c r="X27" s="4">
        <v>7</v>
      </c>
      <c r="Y27" s="4">
        <v>3</v>
      </c>
      <c r="Z27" s="4"/>
    </row>
    <row r="28" spans="1:26" x14ac:dyDescent="0.2">
      <c r="A28" s="1" t="s">
        <v>101</v>
      </c>
      <c r="B28" s="4">
        <v>12.5</v>
      </c>
      <c r="C28" s="4">
        <v>15.25</v>
      </c>
      <c r="D28" s="4">
        <v>130.38890000000001</v>
      </c>
      <c r="E28" s="4">
        <v>81.873149999999995</v>
      </c>
      <c r="F28" s="4">
        <v>30.3</v>
      </c>
      <c r="G28" s="4" t="s">
        <v>48</v>
      </c>
      <c r="H28" s="4">
        <v>13.5</v>
      </c>
      <c r="I28" s="4">
        <v>12.5</v>
      </c>
      <c r="J28" s="4">
        <v>0.5</v>
      </c>
      <c r="K28" s="4">
        <v>12.75</v>
      </c>
      <c r="L28" s="4">
        <v>-5</v>
      </c>
      <c r="M28" s="4">
        <v>-4</v>
      </c>
      <c r="N28" s="4"/>
      <c r="O28" s="4">
        <v>13.5</v>
      </c>
      <c r="P28" s="4">
        <v>1.75</v>
      </c>
      <c r="Q28" s="4"/>
      <c r="R28" s="4">
        <v>8.25</v>
      </c>
      <c r="S28" s="4">
        <v>1</v>
      </c>
      <c r="T28" s="4"/>
      <c r="U28" s="4"/>
      <c r="V28" s="4"/>
      <c r="W28" s="4">
        <v>12</v>
      </c>
      <c r="X28" s="4">
        <v>4</v>
      </c>
      <c r="Y28" s="4">
        <v>1</v>
      </c>
      <c r="Z28" s="4"/>
    </row>
    <row r="29" spans="1:26" x14ac:dyDescent="0.2">
      <c r="A29" s="1" t="s">
        <v>102</v>
      </c>
      <c r="B29" s="4">
        <v>12.87566</v>
      </c>
      <c r="C29" s="4">
        <v>21.254989999999999</v>
      </c>
      <c r="D29" s="4">
        <v>120.56140000000001</v>
      </c>
      <c r="E29" s="4">
        <v>81.20138</v>
      </c>
      <c r="F29" s="4">
        <v>37.15907</v>
      </c>
      <c r="G29" s="4" t="s">
        <v>24</v>
      </c>
      <c r="H29" s="4"/>
      <c r="I29" s="4">
        <v>14</v>
      </c>
      <c r="J29" s="4"/>
      <c r="K29" s="4">
        <v>14</v>
      </c>
      <c r="L29" s="4">
        <v>-1</v>
      </c>
      <c r="M29" s="4">
        <v>-3</v>
      </c>
      <c r="N29" s="4">
        <v>17.5</v>
      </c>
      <c r="O29" s="4"/>
      <c r="P29" s="4">
        <v>-2</v>
      </c>
      <c r="Q29" s="4">
        <v>16.5</v>
      </c>
      <c r="R29" s="4">
        <v>0.8</v>
      </c>
      <c r="S29" s="4"/>
      <c r="T29" s="4"/>
      <c r="U29" s="4"/>
      <c r="V29" s="4"/>
      <c r="W29" s="4">
        <v>20</v>
      </c>
      <c r="X29" s="4"/>
      <c r="Y29" s="4"/>
      <c r="Z29" s="4" t="s">
        <v>79</v>
      </c>
    </row>
    <row r="30" spans="1:26" x14ac:dyDescent="0.2">
      <c r="A30" s="1" t="s">
        <v>103</v>
      </c>
      <c r="B30" s="4">
        <v>12.87566</v>
      </c>
      <c r="C30" s="4">
        <v>21.254989999999999</v>
      </c>
      <c r="D30" s="4">
        <v>120.56140000000001</v>
      </c>
      <c r="E30" s="4">
        <v>81.20138</v>
      </c>
      <c r="F30" s="4">
        <v>37.15907</v>
      </c>
      <c r="G30" s="4" t="s">
        <v>24</v>
      </c>
      <c r="H30" s="4">
        <v>14</v>
      </c>
      <c r="I30" s="4"/>
      <c r="J30" s="4"/>
      <c r="K30" s="4">
        <v>14</v>
      </c>
      <c r="L30" s="4">
        <v>-3</v>
      </c>
      <c r="M30" s="4">
        <v>-7</v>
      </c>
      <c r="N30" s="4">
        <v>16.5</v>
      </c>
      <c r="O30" s="4"/>
      <c r="P30" s="4"/>
      <c r="Q30" s="4">
        <v>16</v>
      </c>
      <c r="R30" s="4">
        <v>-2</v>
      </c>
      <c r="S30" s="4">
        <v>5</v>
      </c>
      <c r="T30" s="4"/>
      <c r="U30" s="4"/>
      <c r="V30" s="4"/>
      <c r="W30" s="4">
        <v>15</v>
      </c>
      <c r="X30" s="4">
        <v>4</v>
      </c>
      <c r="Y30" s="4"/>
      <c r="Z30" s="4" t="s">
        <v>79</v>
      </c>
    </row>
    <row r="31" spans="1:26" x14ac:dyDescent="0.2">
      <c r="A31" s="1" t="s">
        <v>104</v>
      </c>
      <c r="B31" s="4">
        <v>9.0085719999999991</v>
      </c>
      <c r="C31" s="4">
        <v>10.844200000000001</v>
      </c>
      <c r="D31" s="4">
        <v>128.81979999999999</v>
      </c>
      <c r="E31" s="4">
        <v>84.670360000000002</v>
      </c>
      <c r="F31" s="4">
        <v>29.394400000000001</v>
      </c>
      <c r="G31" s="4" t="s">
        <v>48</v>
      </c>
      <c r="H31" s="4">
        <v>11.8</v>
      </c>
      <c r="I31" s="4">
        <v>13</v>
      </c>
      <c r="J31" s="4">
        <v>1</v>
      </c>
      <c r="K31" s="4">
        <v>12.5</v>
      </c>
      <c r="L31" s="4">
        <v>2.25</v>
      </c>
      <c r="M31" s="4">
        <v>-2.9135</v>
      </c>
      <c r="N31" s="4">
        <v>16</v>
      </c>
      <c r="O31" s="4">
        <v>18</v>
      </c>
      <c r="P31" s="4"/>
      <c r="Q31" s="4">
        <v>17</v>
      </c>
      <c r="R31" s="4">
        <v>11.5</v>
      </c>
      <c r="S31" s="4">
        <v>-4</v>
      </c>
      <c r="T31" s="4"/>
      <c r="U31" s="4"/>
      <c r="V31" s="4"/>
      <c r="W31" s="4">
        <v>15</v>
      </c>
      <c r="X31" s="4">
        <v>2.5</v>
      </c>
      <c r="Y31" s="4">
        <v>1.5</v>
      </c>
      <c r="Z31" s="4"/>
    </row>
    <row r="32" spans="1:26" x14ac:dyDescent="0.2">
      <c r="A32" s="1" t="s">
        <v>31</v>
      </c>
      <c r="B32" s="4">
        <v>-0.38098910000000002</v>
      </c>
      <c r="C32" s="4">
        <v>23.139299999999999</v>
      </c>
      <c r="D32" s="4">
        <v>114.9007</v>
      </c>
      <c r="E32" s="4">
        <v>82.74691</v>
      </c>
      <c r="F32" s="4">
        <v>37.667969999999997</v>
      </c>
      <c r="G32" s="4" t="s">
        <v>24</v>
      </c>
      <c r="H32" s="4">
        <v>13</v>
      </c>
      <c r="I32" s="4">
        <v>12.5</v>
      </c>
      <c r="J32" s="4"/>
      <c r="K32" s="4">
        <v>13</v>
      </c>
      <c r="L32" s="4">
        <v>5</v>
      </c>
      <c r="M32" s="4">
        <v>-2.5</v>
      </c>
      <c r="N32" s="4">
        <v>16</v>
      </c>
      <c r="O32" s="4"/>
      <c r="P32" s="4"/>
      <c r="Q32" s="4">
        <v>16.25</v>
      </c>
      <c r="R32" s="4">
        <v>10</v>
      </c>
      <c r="S32" s="4">
        <v>-3</v>
      </c>
      <c r="T32" s="4"/>
      <c r="U32" s="4"/>
      <c r="V32" s="4"/>
      <c r="W32" s="4">
        <v>32</v>
      </c>
      <c r="X32" s="4"/>
      <c r="Y32" s="4"/>
      <c r="Z32" s="4" t="s">
        <v>79</v>
      </c>
    </row>
    <row r="33" spans="1:26" x14ac:dyDescent="0.2">
      <c r="A33" s="1" t="s">
        <v>105</v>
      </c>
      <c r="B33" s="4">
        <v>9</v>
      </c>
      <c r="C33" s="4">
        <v>15.75</v>
      </c>
      <c r="D33" s="4">
        <v>127.9268</v>
      </c>
      <c r="E33" s="4">
        <v>83.279949999999999</v>
      </c>
      <c r="F33" s="4">
        <v>31.3</v>
      </c>
      <c r="G33" s="4" t="s">
        <v>47</v>
      </c>
      <c r="H33" s="4">
        <v>12.5</v>
      </c>
      <c r="I33" s="4">
        <v>13.25</v>
      </c>
      <c r="J33" s="4">
        <v>1.5</v>
      </c>
      <c r="K33" s="4">
        <v>12.5</v>
      </c>
      <c r="L33" s="4">
        <v>3</v>
      </c>
      <c r="M33" s="4">
        <v>-2.5</v>
      </c>
      <c r="N33" s="4">
        <v>13.25</v>
      </c>
      <c r="O33" s="4">
        <v>13.5</v>
      </c>
      <c r="P33" s="4">
        <v>1.5</v>
      </c>
      <c r="Q33" s="4"/>
      <c r="R33" s="4">
        <v>5.3</v>
      </c>
      <c r="S33" s="4">
        <v>-0.5</v>
      </c>
      <c r="T33" s="4"/>
      <c r="U33" s="4"/>
      <c r="V33" s="4"/>
      <c r="W33" s="4">
        <v>11</v>
      </c>
      <c r="X33" s="4">
        <v>6</v>
      </c>
      <c r="Y33" s="4">
        <v>1.5</v>
      </c>
      <c r="Z33" s="4"/>
    </row>
    <row r="34" spans="1:26" x14ac:dyDescent="0.2">
      <c r="A34" s="1" t="s">
        <v>106</v>
      </c>
      <c r="B34" s="4">
        <v>10.869009999999999</v>
      </c>
      <c r="C34" s="4">
        <v>20.389299999999999</v>
      </c>
      <c r="D34" s="4">
        <v>118.74</v>
      </c>
      <c r="E34" s="4">
        <v>84.266649999999998</v>
      </c>
      <c r="F34" s="4">
        <v>36.167969999999997</v>
      </c>
      <c r="G34" s="4" t="s">
        <v>24</v>
      </c>
      <c r="H34" s="4">
        <v>13</v>
      </c>
      <c r="I34" s="4"/>
      <c r="J34" s="4"/>
      <c r="K34" s="4">
        <v>12.5</v>
      </c>
      <c r="L34" s="4"/>
      <c r="M34" s="4">
        <v>-2.7</v>
      </c>
      <c r="N34" s="4"/>
      <c r="O34" s="4"/>
      <c r="P34" s="4"/>
      <c r="Q34" s="4"/>
      <c r="R34" s="4">
        <v>2.2000000000000002</v>
      </c>
      <c r="S34" s="4">
        <v>-4.8</v>
      </c>
      <c r="T34" s="4"/>
      <c r="U34" s="4"/>
      <c r="V34" s="4"/>
      <c r="W34" s="4"/>
      <c r="X34" s="4"/>
      <c r="Y34" s="4"/>
      <c r="Z34" s="4" t="s">
        <v>79</v>
      </c>
    </row>
    <row r="35" spans="1:26" x14ac:dyDescent="0.2">
      <c r="A35" s="1" t="s">
        <v>107</v>
      </c>
      <c r="B35" s="4">
        <v>10.75</v>
      </c>
      <c r="C35" s="4">
        <v>16.5</v>
      </c>
      <c r="D35" s="4">
        <v>118.4945</v>
      </c>
      <c r="E35" s="4">
        <v>83.27252</v>
      </c>
      <c r="F35" s="4">
        <v>36.299999999999997</v>
      </c>
      <c r="G35" s="4" t="s">
        <v>24</v>
      </c>
      <c r="H35" s="4">
        <v>12.5</v>
      </c>
      <c r="I35" s="4">
        <v>11</v>
      </c>
      <c r="J35" s="4"/>
      <c r="K35" s="4">
        <v>12</v>
      </c>
      <c r="L35" s="4">
        <v>8.3000000000000007</v>
      </c>
      <c r="M35" s="4">
        <v>-4.3099999999999996</v>
      </c>
      <c r="N35" s="4">
        <v>14</v>
      </c>
      <c r="O35" s="4">
        <v>12</v>
      </c>
      <c r="P35" s="4">
        <v>-0.25</v>
      </c>
      <c r="Q35" s="4">
        <v>16</v>
      </c>
      <c r="R35" s="4">
        <v>0.4</v>
      </c>
      <c r="S35" s="4">
        <v>2.9</v>
      </c>
      <c r="T35" s="4"/>
      <c r="U35" s="4"/>
      <c r="V35" s="4"/>
      <c r="W35" s="4">
        <v>12</v>
      </c>
      <c r="X35" s="4">
        <v>6</v>
      </c>
      <c r="Y35" s="4">
        <v>1</v>
      </c>
      <c r="Z35" s="4"/>
    </row>
    <row r="36" spans="1:26" x14ac:dyDescent="0.2">
      <c r="A36" s="1" t="s">
        <v>108</v>
      </c>
      <c r="B36" s="4">
        <v>5.25</v>
      </c>
      <c r="C36" s="4">
        <v>14.25</v>
      </c>
      <c r="D36" s="4">
        <v>127.9268</v>
      </c>
      <c r="E36" s="4">
        <v>83.279949999999999</v>
      </c>
      <c r="F36" s="4">
        <v>31.3</v>
      </c>
      <c r="G36" s="4" t="s">
        <v>47</v>
      </c>
      <c r="H36" s="4">
        <v>12</v>
      </c>
      <c r="I36" s="4">
        <v>12</v>
      </c>
      <c r="J36" s="4"/>
      <c r="K36" s="4">
        <v>12.5</v>
      </c>
      <c r="L36" s="4">
        <v>-1</v>
      </c>
      <c r="M36" s="4">
        <v>-1</v>
      </c>
      <c r="N36" s="4">
        <v>16</v>
      </c>
      <c r="O36" s="4">
        <v>13</v>
      </c>
      <c r="P36" s="4"/>
      <c r="Q36" s="4">
        <v>16</v>
      </c>
      <c r="R36" s="4">
        <v>0.4</v>
      </c>
      <c r="S36" s="4">
        <v>-3</v>
      </c>
      <c r="T36" s="4"/>
      <c r="U36" s="4"/>
      <c r="V36" s="4"/>
      <c r="W36" s="4">
        <v>12</v>
      </c>
      <c r="X36" s="4">
        <v>4</v>
      </c>
      <c r="Y36" s="4"/>
      <c r="Z36" s="4" t="s">
        <v>79</v>
      </c>
    </row>
    <row r="37" spans="1:26" x14ac:dyDescent="0.2">
      <c r="A37" s="1" t="s">
        <v>109</v>
      </c>
      <c r="B37" s="4">
        <v>5.25</v>
      </c>
      <c r="C37" s="4">
        <v>14.25</v>
      </c>
      <c r="D37" s="4">
        <v>127.9268</v>
      </c>
      <c r="E37" s="4">
        <v>83.279949999999999</v>
      </c>
      <c r="F37" s="4">
        <v>31.3</v>
      </c>
      <c r="G37" s="4" t="s">
        <v>47</v>
      </c>
      <c r="H37" s="4">
        <v>12</v>
      </c>
      <c r="I37" s="4">
        <v>12</v>
      </c>
      <c r="J37" s="4"/>
      <c r="K37" s="4">
        <v>12</v>
      </c>
      <c r="L37" s="4"/>
      <c r="M37" s="4">
        <v>-2</v>
      </c>
      <c r="N37" s="4">
        <v>16</v>
      </c>
      <c r="O37" s="4">
        <v>13.5</v>
      </c>
      <c r="P37" s="4"/>
      <c r="Q37" s="4">
        <v>16</v>
      </c>
      <c r="R37" s="4">
        <v>1</v>
      </c>
      <c r="S37" s="4">
        <v>-4</v>
      </c>
      <c r="T37" s="4"/>
      <c r="U37" s="4"/>
      <c r="V37" s="4"/>
      <c r="W37" s="4">
        <v>12</v>
      </c>
      <c r="X37" s="4">
        <v>4</v>
      </c>
      <c r="Y37" s="4"/>
      <c r="Z37" s="4" t="s">
        <v>79</v>
      </c>
    </row>
    <row r="38" spans="1:26" x14ac:dyDescent="0.2">
      <c r="A38" s="1" t="s">
        <v>110</v>
      </c>
      <c r="B38" s="4">
        <v>9.75</v>
      </c>
      <c r="C38" s="4">
        <v>15.5</v>
      </c>
      <c r="D38" s="4">
        <v>130.8947</v>
      </c>
      <c r="E38" s="4">
        <v>80.76885</v>
      </c>
      <c r="F38" s="4">
        <v>31.8</v>
      </c>
      <c r="G38" s="4" t="s">
        <v>62</v>
      </c>
      <c r="H38" s="4"/>
      <c r="I38" s="4"/>
      <c r="J38" s="4"/>
      <c r="K38" s="4">
        <v>12.5</v>
      </c>
      <c r="L38" s="4">
        <v>-2</v>
      </c>
      <c r="M38" s="4">
        <v>-5</v>
      </c>
      <c r="N38" s="4">
        <v>17</v>
      </c>
      <c r="O38" s="4">
        <v>16</v>
      </c>
      <c r="P38" s="4"/>
      <c r="Q38" s="4">
        <v>17</v>
      </c>
      <c r="R38" s="4">
        <v>-2.15</v>
      </c>
      <c r="S38" s="4">
        <v>-5</v>
      </c>
      <c r="T38" s="4"/>
      <c r="U38" s="4"/>
      <c r="V38" s="4"/>
      <c r="W38" s="4">
        <v>15</v>
      </c>
      <c r="X38" s="4">
        <v>4</v>
      </c>
      <c r="Y38" s="4"/>
      <c r="Z38" s="4"/>
    </row>
    <row r="39" spans="1:26" x14ac:dyDescent="0.2">
      <c r="A39" s="1" t="s">
        <v>111</v>
      </c>
      <c r="B39" s="4">
        <v>4</v>
      </c>
      <c r="C39" s="4">
        <v>22.5</v>
      </c>
      <c r="D39" s="4">
        <v>119.9868</v>
      </c>
      <c r="E39" s="4">
        <v>77.975300000000004</v>
      </c>
      <c r="F39" s="4">
        <v>40.269579999999998</v>
      </c>
      <c r="G39" s="4" t="s">
        <v>24</v>
      </c>
      <c r="H39" s="4"/>
      <c r="I39" s="4">
        <v>14.5</v>
      </c>
      <c r="J39" s="4">
        <v>-1.99</v>
      </c>
      <c r="K39" s="4">
        <v>12.5</v>
      </c>
      <c r="L39" s="4">
        <v>6</v>
      </c>
      <c r="M39" s="4">
        <v>-2</v>
      </c>
      <c r="N39" s="4">
        <v>16</v>
      </c>
      <c r="O39" s="4"/>
      <c r="P39" s="4">
        <v>-1</v>
      </c>
      <c r="Q39" s="4"/>
      <c r="R39" s="4">
        <v>3</v>
      </c>
      <c r="S39" s="4">
        <v>-1</v>
      </c>
      <c r="T39" s="4"/>
      <c r="U39" s="4"/>
      <c r="V39" s="4"/>
      <c r="W39" s="4"/>
      <c r="X39" s="4"/>
      <c r="Y39" s="4"/>
      <c r="Z39" s="4" t="s">
        <v>79</v>
      </c>
    </row>
    <row r="40" spans="1:26" x14ac:dyDescent="0.2">
      <c r="A40" s="1" t="s">
        <v>36</v>
      </c>
      <c r="B40" s="4">
        <v>6</v>
      </c>
      <c r="C40" s="4">
        <v>15.75</v>
      </c>
      <c r="D40" s="4">
        <v>127.6995</v>
      </c>
      <c r="E40" s="4">
        <v>81.882419999999996</v>
      </c>
      <c r="F40" s="4">
        <v>31.8</v>
      </c>
      <c r="G40" s="4" t="s">
        <v>47</v>
      </c>
      <c r="H40" s="4">
        <v>13.5</v>
      </c>
      <c r="I40" s="4">
        <v>13</v>
      </c>
      <c r="J40" s="4">
        <v>1</v>
      </c>
      <c r="K40" s="4">
        <v>12</v>
      </c>
      <c r="L40" s="4">
        <v>-3</v>
      </c>
      <c r="M40" s="4">
        <v>-2</v>
      </c>
      <c r="N40" s="4">
        <v>16</v>
      </c>
      <c r="O40" s="4"/>
      <c r="P40" s="4">
        <v>-1</v>
      </c>
      <c r="Q40" s="4">
        <v>16.25</v>
      </c>
      <c r="R40" s="4">
        <v>3</v>
      </c>
      <c r="S40" s="4">
        <v>-2</v>
      </c>
      <c r="T40" s="4"/>
      <c r="U40" s="4"/>
      <c r="V40" s="4"/>
      <c r="W40" s="4"/>
      <c r="X40" s="4"/>
      <c r="Y40" s="4"/>
      <c r="Z40" s="4"/>
    </row>
    <row r="41" spans="1:26" x14ac:dyDescent="0.2">
      <c r="A41" s="1" t="s">
        <v>112</v>
      </c>
      <c r="B41" s="4">
        <v>-0.19303509999999999</v>
      </c>
      <c r="C41" s="4">
        <v>16.787459999999999</v>
      </c>
      <c r="D41" s="4">
        <v>119.4957</v>
      </c>
      <c r="E41" s="4">
        <v>81.877070000000003</v>
      </c>
      <c r="F41" s="4">
        <v>36.927770000000002</v>
      </c>
      <c r="G41" s="4" t="s">
        <v>24</v>
      </c>
      <c r="H41" s="4"/>
      <c r="I41" s="4">
        <v>13</v>
      </c>
      <c r="J41" s="4">
        <v>-1.25</v>
      </c>
      <c r="K41" s="4">
        <v>13</v>
      </c>
      <c r="L41" s="4">
        <v>2</v>
      </c>
      <c r="M41" s="4">
        <v>-8</v>
      </c>
      <c r="N41" s="4">
        <v>17</v>
      </c>
      <c r="O41" s="4"/>
      <c r="P41" s="4"/>
      <c r="Q41" s="4">
        <v>15.5</v>
      </c>
      <c r="R41" s="4">
        <v>3</v>
      </c>
      <c r="S41" s="4">
        <v>-6</v>
      </c>
      <c r="T41" s="4"/>
      <c r="U41" s="4"/>
      <c r="V41" s="4"/>
      <c r="W41" s="4">
        <v>24</v>
      </c>
      <c r="X41" s="4">
        <v>2</v>
      </c>
      <c r="Y41" s="4">
        <v>1</v>
      </c>
      <c r="Z41" s="4" t="s">
        <v>79</v>
      </c>
    </row>
    <row r="42" spans="1:26" x14ac:dyDescent="0.2">
      <c r="A42" s="1" t="s">
        <v>40</v>
      </c>
      <c r="B42" s="4">
        <v>6.1256599999999999</v>
      </c>
      <c r="C42" s="4">
        <v>11.004989999999999</v>
      </c>
      <c r="D42" s="4">
        <v>118.0074</v>
      </c>
      <c r="E42" s="4">
        <v>84.19941</v>
      </c>
      <c r="F42" s="4">
        <v>33.15907</v>
      </c>
      <c r="G42" s="4" t="s">
        <v>24</v>
      </c>
      <c r="H42" s="4">
        <v>12</v>
      </c>
      <c r="I42" s="4">
        <v>12</v>
      </c>
      <c r="J42" s="4">
        <v>-2</v>
      </c>
      <c r="K42" s="4">
        <v>12</v>
      </c>
      <c r="L42" s="4">
        <v>1</v>
      </c>
      <c r="M42" s="4">
        <v>-5</v>
      </c>
      <c r="N42" s="4">
        <v>13.5</v>
      </c>
      <c r="O42" s="4">
        <v>16</v>
      </c>
      <c r="P42" s="4">
        <v>-2</v>
      </c>
      <c r="Q42" s="4">
        <v>13.5</v>
      </c>
      <c r="R42" s="4">
        <v>3</v>
      </c>
      <c r="S42" s="4">
        <v>-5</v>
      </c>
      <c r="T42" s="4"/>
      <c r="U42" s="4"/>
      <c r="V42" s="4"/>
      <c r="W42" s="4">
        <v>12</v>
      </c>
      <c r="X42" s="4">
        <v>4</v>
      </c>
      <c r="Y42" s="4"/>
      <c r="Z42" s="4" t="s">
        <v>79</v>
      </c>
    </row>
  </sheetData>
  <pageMargins left="0.7" right="0.7" top="0.75" bottom="0.75" header="0.3" footer="0.3"/>
  <pageSetup paperSize="148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/>
  </sheetViews>
  <sheetFormatPr baseColWidth="10" defaultRowHeight="15" x14ac:dyDescent="0.2"/>
  <cols>
    <col min="1" max="1" width="12.85546875" style="1" bestFit="1" customWidth="1"/>
    <col min="2" max="2" width="13.5703125" style="1" bestFit="1" customWidth="1"/>
    <col min="3" max="3" width="10.140625" style="1" bestFit="1" customWidth="1"/>
    <col min="4" max="16384" width="11.42578125" style="1"/>
  </cols>
  <sheetData>
    <row r="1" spans="1:3" x14ac:dyDescent="0.2">
      <c r="A1" s="5" t="s">
        <v>41</v>
      </c>
      <c r="B1" s="5" t="s">
        <v>117</v>
      </c>
      <c r="C1" s="5" t="s">
        <v>118</v>
      </c>
    </row>
    <row r="2" spans="1:3" x14ac:dyDescent="0.2">
      <c r="A2" s="1" t="s">
        <v>119</v>
      </c>
      <c r="B2" s="1">
        <v>2.3319999999999999</v>
      </c>
      <c r="C2" s="1">
        <v>2.0019999999999998</v>
      </c>
    </row>
    <row r="3" spans="1:3" x14ac:dyDescent="0.2">
      <c r="A3" s="1" t="s">
        <v>7</v>
      </c>
      <c r="B3" s="1">
        <v>2.3359999999999999</v>
      </c>
      <c r="C3" s="1">
        <v>2.0350000000000001</v>
      </c>
    </row>
    <row r="4" spans="1:3" x14ac:dyDescent="0.2">
      <c r="A4" s="1" t="s">
        <v>11</v>
      </c>
      <c r="B4" s="1">
        <v>2.3359999999999999</v>
      </c>
      <c r="C4" s="1">
        <v>2.0310000000000001</v>
      </c>
    </row>
    <row r="5" spans="1:3" x14ac:dyDescent="0.2">
      <c r="A5" s="1" t="s">
        <v>47</v>
      </c>
      <c r="B5" s="1">
        <v>2.3450000000000002</v>
      </c>
      <c r="C5" s="1">
        <v>2.0139999999999998</v>
      </c>
    </row>
    <row r="6" spans="1:3" x14ac:dyDescent="0.2">
      <c r="A6" s="1" t="s">
        <v>24</v>
      </c>
      <c r="B6" s="1">
        <v>2.323</v>
      </c>
      <c r="C6" s="1">
        <v>1.9670000000000001</v>
      </c>
    </row>
    <row r="7" spans="1:3" x14ac:dyDescent="0.2">
      <c r="A7" s="1" t="s">
        <v>48</v>
      </c>
      <c r="B7" s="1">
        <v>2.3420000000000001</v>
      </c>
      <c r="C7" s="1">
        <v>2.0139999999999998</v>
      </c>
    </row>
  </sheetData>
  <conditionalFormatting sqref="B2:B7">
    <cfRule type="colorScale" priority="2">
      <colorScale>
        <cfvo type="num" val="0"/>
        <cfvo type="num" val="1.1725000000000001"/>
        <cfvo type="max"/>
        <color rgb="FFCD212A"/>
        <color rgb="FFFFCC00"/>
        <color rgb="FF008C45"/>
      </colorScale>
    </cfRule>
  </conditionalFormatting>
  <conditionalFormatting sqref="C2:C7">
    <cfRule type="colorScale" priority="1">
      <colorScale>
        <cfvo type="num" val="0"/>
        <cfvo type="num" val="1.0175000000000001"/>
        <cfvo type="max"/>
        <color rgb="FFCD212A"/>
        <color rgb="FFFFCC00"/>
        <color rgb="FF008C45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baseColWidth="10" defaultRowHeight="15" x14ac:dyDescent="0.2"/>
  <cols>
    <col min="1" max="1" width="12.85546875" style="1" bestFit="1" customWidth="1"/>
    <col min="2" max="2" width="13.5703125" style="1" bestFit="1" customWidth="1"/>
    <col min="3" max="3" width="10.140625" style="1" bestFit="1" customWidth="1"/>
    <col min="4" max="16384" width="11.42578125" style="1"/>
  </cols>
  <sheetData>
    <row r="1" spans="1:3" x14ac:dyDescent="0.2">
      <c r="A1" s="5" t="s">
        <v>41</v>
      </c>
      <c r="B1" s="5" t="s">
        <v>117</v>
      </c>
      <c r="C1" s="5" t="s">
        <v>118</v>
      </c>
    </row>
    <row r="2" spans="1:3" x14ac:dyDescent="0.2">
      <c r="A2" s="1" t="s">
        <v>119</v>
      </c>
      <c r="B2" s="1">
        <v>2.3319999999999999</v>
      </c>
      <c r="C2" s="1">
        <v>2.0019999999999998</v>
      </c>
    </row>
    <row r="3" spans="1:3" x14ac:dyDescent="0.2">
      <c r="A3" s="1" t="s">
        <v>7</v>
      </c>
      <c r="B3" s="1">
        <v>2.3359999999999999</v>
      </c>
      <c r="C3" s="1">
        <v>2.0350000000000001</v>
      </c>
    </row>
    <row r="4" spans="1:3" x14ac:dyDescent="0.2">
      <c r="A4" s="1" t="s">
        <v>11</v>
      </c>
      <c r="B4" s="1">
        <v>2.3359999999999999</v>
      </c>
      <c r="C4" s="1">
        <v>2.0310000000000001</v>
      </c>
    </row>
    <row r="5" spans="1:3" x14ac:dyDescent="0.2">
      <c r="A5" s="1" t="s">
        <v>47</v>
      </c>
      <c r="B5" s="1">
        <v>2.3450000000000002</v>
      </c>
      <c r="C5" s="1">
        <v>2.0139999999999998</v>
      </c>
    </row>
    <row r="6" spans="1:3" x14ac:dyDescent="0.2">
      <c r="A6" s="1" t="s">
        <v>24</v>
      </c>
      <c r="B6" s="1">
        <v>2.323</v>
      </c>
      <c r="C6" s="1">
        <v>1.9670000000000001</v>
      </c>
    </row>
    <row r="7" spans="1:3" x14ac:dyDescent="0.2">
      <c r="A7" s="1" t="s">
        <v>48</v>
      </c>
      <c r="B7" s="1">
        <v>2.3420000000000001</v>
      </c>
      <c r="C7" s="1">
        <v>2.0139999999999998</v>
      </c>
    </row>
  </sheetData>
  <conditionalFormatting sqref="B2:B7">
    <cfRule type="colorScale" priority="2">
      <colorScale>
        <cfvo type="min"/>
        <cfvo type="percentile" val="50"/>
        <cfvo type="max"/>
        <color rgb="FFCD212A"/>
        <color rgb="FFFFCC00"/>
        <color rgb="FF008C45"/>
      </colorScale>
    </cfRule>
  </conditionalFormatting>
  <conditionalFormatting sqref="C2:C7">
    <cfRule type="colorScale" priority="1">
      <colorScale>
        <cfvo type="min"/>
        <cfvo type="percentile" val="50"/>
        <cfvo type="max"/>
        <color rgb="FFCD212A"/>
        <color rgb="FFFFCC00"/>
        <color rgb="FF008C45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1"/>
    </sheetView>
  </sheetViews>
  <sheetFormatPr baseColWidth="10" defaultRowHeight="15" x14ac:dyDescent="0.2"/>
  <cols>
    <col min="1" max="1" width="12.85546875" style="1" bestFit="1" customWidth="1"/>
    <col min="2" max="2" width="11.5703125" style="1" bestFit="1" customWidth="1"/>
    <col min="3" max="3" width="13.7109375" style="1" bestFit="1" customWidth="1"/>
    <col min="4" max="4" width="16.7109375" style="1" bestFit="1" customWidth="1"/>
    <col min="5" max="5" width="19.7109375" style="1" bestFit="1" customWidth="1"/>
    <col min="6" max="16384" width="11.42578125" style="1"/>
  </cols>
  <sheetData>
    <row r="1" spans="1:5" x14ac:dyDescent="0.2">
      <c r="A1" s="5" t="s">
        <v>41</v>
      </c>
      <c r="B1" s="5" t="s">
        <v>44</v>
      </c>
      <c r="C1" s="5" t="s">
        <v>46</v>
      </c>
      <c r="D1" s="5" t="s">
        <v>120</v>
      </c>
      <c r="E1" s="5" t="s">
        <v>121</v>
      </c>
    </row>
    <row r="2" spans="1:5" x14ac:dyDescent="0.2">
      <c r="A2" s="1" t="s">
        <v>119</v>
      </c>
      <c r="B2" s="1">
        <v>29.394400000000001</v>
      </c>
      <c r="C2" s="1">
        <v>12.094200000000001</v>
      </c>
      <c r="D2" s="1">
        <v>18.667870000000001</v>
      </c>
      <c r="E2" s="1">
        <f>Tabelle6[[#This Row],[Height]]/2+Tabelle6[[#This Row],[Elevation]]+Tabelle6[[#This Row],[Joint Height]]</f>
        <v>45.459270000000004</v>
      </c>
    </row>
    <row r="3" spans="1:5" x14ac:dyDescent="0.2">
      <c r="A3" s="1" t="s">
        <v>7</v>
      </c>
      <c r="B3" s="1">
        <v>30.3</v>
      </c>
      <c r="C3" s="1">
        <v>11.75</v>
      </c>
      <c r="D3" s="1">
        <v>18.25254</v>
      </c>
      <c r="E3" s="1">
        <f>Tabelle6[[#This Row],[Height]]/2+Tabelle6[[#This Row],[Elevation]]+Tabelle6[[#This Row],[Joint Height]]</f>
        <v>45.152540000000002</v>
      </c>
    </row>
    <row r="4" spans="1:5" x14ac:dyDescent="0.2">
      <c r="A4" s="1" t="s">
        <v>11</v>
      </c>
      <c r="B4" s="1">
        <v>31.3</v>
      </c>
      <c r="C4" s="1">
        <v>15.75</v>
      </c>
      <c r="D4" s="1">
        <v>17.069040000000001</v>
      </c>
      <c r="E4" s="1">
        <f>Tabelle6[[#This Row],[Height]]/2+Tabelle6[[#This Row],[Elevation]]+Tabelle6[[#This Row],[Joint Height]]</f>
        <v>48.46904</v>
      </c>
    </row>
    <row r="5" spans="1:5" x14ac:dyDescent="0.2">
      <c r="A5" s="1" t="s">
        <v>47</v>
      </c>
      <c r="B5" s="1">
        <v>34.15907</v>
      </c>
      <c r="C5" s="1">
        <v>20.754989999999999</v>
      </c>
      <c r="D5" s="1">
        <v>17.024450000000002</v>
      </c>
      <c r="E5" s="1">
        <f>Tabelle6[[#This Row],[Height]]/2+Tabelle6[[#This Row],[Elevation]]+Tabelle6[[#This Row],[Joint Height]]</f>
        <v>54.858975000000001</v>
      </c>
    </row>
    <row r="6" spans="1:5" x14ac:dyDescent="0.2">
      <c r="A6" s="1" t="s">
        <v>24</v>
      </c>
      <c r="B6" s="1">
        <v>36.15907</v>
      </c>
      <c r="C6" s="1">
        <v>20.754989999999999</v>
      </c>
      <c r="D6" s="1">
        <v>17.025849999999998</v>
      </c>
      <c r="E6" s="1">
        <f>Tabelle6[[#This Row],[Height]]/2+Tabelle6[[#This Row],[Elevation]]+Tabelle6[[#This Row],[Joint Height]]</f>
        <v>55.860374999999998</v>
      </c>
    </row>
    <row r="7" spans="1:5" x14ac:dyDescent="0.2">
      <c r="A7" s="1" t="s">
        <v>48</v>
      </c>
      <c r="B7" s="1">
        <v>29.394400000000001</v>
      </c>
      <c r="C7" s="1">
        <v>12.094200000000001</v>
      </c>
      <c r="D7" s="1">
        <v>18.655930000000001</v>
      </c>
      <c r="E7" s="1">
        <f>Tabelle6[[#This Row],[Height]]/2+Tabelle6[[#This Row],[Elevation]]+Tabelle6[[#This Row],[Joint Height]]</f>
        <v>45.447330000000008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1"/>
    </sheetView>
  </sheetViews>
  <sheetFormatPr baseColWidth="10" defaultRowHeight="15" x14ac:dyDescent="0.2"/>
  <cols>
    <col min="1" max="1" width="12.85546875" style="1" bestFit="1" customWidth="1"/>
    <col min="2" max="2" width="14.85546875" style="1" bestFit="1" customWidth="1"/>
    <col min="3" max="16384" width="11.42578125" style="1"/>
  </cols>
  <sheetData>
    <row r="1" spans="1:2" x14ac:dyDescent="0.2">
      <c r="A1" s="5" t="s">
        <v>41</v>
      </c>
      <c r="B1" s="5" t="s">
        <v>122</v>
      </c>
    </row>
    <row r="2" spans="1:2" x14ac:dyDescent="0.2">
      <c r="A2" s="1" t="s">
        <v>119</v>
      </c>
      <c r="B2" s="6" t="s">
        <v>123</v>
      </c>
    </row>
    <row r="3" spans="1:2" x14ac:dyDescent="0.2">
      <c r="A3" s="1" t="s">
        <v>7</v>
      </c>
      <c r="B3" s="6" t="s">
        <v>124</v>
      </c>
    </row>
    <row r="4" spans="1:2" x14ac:dyDescent="0.2">
      <c r="A4" s="1" t="s">
        <v>11</v>
      </c>
      <c r="B4" s="6" t="s">
        <v>125</v>
      </c>
    </row>
    <row r="5" spans="1:2" x14ac:dyDescent="0.2">
      <c r="A5" s="1" t="s">
        <v>47</v>
      </c>
      <c r="B5" s="6" t="s">
        <v>126</v>
      </c>
    </row>
    <row r="6" spans="1:2" x14ac:dyDescent="0.2">
      <c r="A6" s="1" t="s">
        <v>24</v>
      </c>
      <c r="B6" s="6" t="s">
        <v>126</v>
      </c>
    </row>
    <row r="7" spans="1:2" x14ac:dyDescent="0.2">
      <c r="A7" s="1" t="s">
        <v>48</v>
      </c>
      <c r="B7" s="6" t="s">
        <v>127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Car Hitboxes</vt:lpstr>
      <vt:lpstr>Car Hitboxes (exaggerated)</vt:lpstr>
      <vt:lpstr>RAW Presets</vt:lpstr>
      <vt:lpstr>RAW Bodies</vt:lpstr>
      <vt:lpstr>Testing Handling</vt:lpstr>
      <vt:lpstr>Testing Handling (exaggerated)</vt:lpstr>
      <vt:lpstr>Testing Ground Height</vt:lpstr>
      <vt:lpstr>Testing Inclination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cp:lastPrinted>2017-10-26T14:11:55Z</cp:lastPrinted>
  <dcterms:created xsi:type="dcterms:W3CDTF">2017-10-18T23:12:56Z</dcterms:created>
  <dcterms:modified xsi:type="dcterms:W3CDTF">2017-11-26T18:30:00Z</dcterms:modified>
</cp:coreProperties>
</file>