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tandard_MCMC" sheetId="2" r:id="rId5"/>
    <sheet state="visible" name="all_serotypes_1330-2896" sheetId="3" r:id="rId6"/>
    <sheet state="visible" name="all_serotypes_2908-4090" sheetId="4" r:id="rId7"/>
    <sheet state="visible" name="all_serotypes_3368-4090" sheetId="5" r:id="rId8"/>
    <sheet state="visible" name="serotype_4_6048-7191" sheetId="6" r:id="rId9"/>
    <sheet state="visible" name="serotype_1_5869-7192" sheetId="7" r:id="rId10"/>
    <sheet state="visible" name="serotype_1_67-829" sheetId="8" r:id="rId11"/>
    <sheet state="visible" name="serotype_1_841-1313" sheetId="9" r:id="rId12"/>
    <sheet state="visible" name="serotype_1_1325-1601" sheetId="10" r:id="rId13"/>
    <sheet state="visible" name="serotype_1_2361-5147" sheetId="11" r:id="rId14"/>
    <sheet state="visible" name="serotype_1_5281-5857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У меня тут получилось -11710.7, 1.216
Убедитесь, что объединяете все логи в NSlogAnalyzer
	-Julie Vakulenko</t>
      </text>
    </comment>
  </commentList>
</comments>
</file>

<file path=xl/sharedStrings.xml><?xml version="1.0" encoding="utf-8"?>
<sst xmlns="http://schemas.openxmlformats.org/spreadsheetml/2006/main" count="1198" uniqueCount="227">
  <si>
    <t>STANDARD MCMC RESULTS</t>
  </si>
  <si>
    <t>clockRate</t>
  </si>
  <si>
    <t>Tree.height</t>
  </si>
  <si>
    <t>all_serotypes_1330-2896</t>
  </si>
  <si>
    <t>2.349E-3</t>
  </si>
  <si>
    <t>serotype_1_67-829</t>
  </si>
  <si>
    <t>1.789E-3</t>
  </si>
  <si>
    <t>251.381</t>
  </si>
  <si>
    <t>93.914</t>
  </si>
  <si>
    <t>all_serotypes_2908-4090</t>
  </si>
  <si>
    <t>2.134E-3</t>
  </si>
  <si>
    <t>serotype_1_841-1313</t>
  </si>
  <si>
    <t>3.217E-3</t>
  </si>
  <si>
    <t>serotype_1_5281-5857</t>
  </si>
  <si>
    <t>1.495E-3</t>
  </si>
  <si>
    <t>208.042</t>
  </si>
  <si>
    <t>55.589</t>
  </si>
  <si>
    <t>185.572</t>
  </si>
  <si>
    <t>all_serotypes_3368-4090</t>
  </si>
  <si>
    <t>3.431E-3</t>
  </si>
  <si>
    <t>serotype_1_1325-1601</t>
  </si>
  <si>
    <t>1.642E-3</t>
  </si>
  <si>
    <t>serotype_1_5869-7192</t>
  </si>
  <si>
    <t>1.582E-3</t>
  </si>
  <si>
    <t>133.804</t>
  </si>
  <si>
    <t>57.949</t>
  </si>
  <si>
    <t>81.904</t>
  </si>
  <si>
    <t>serotype_4_6048-7191</t>
  </si>
  <si>
    <t>3.304E-3</t>
  </si>
  <si>
    <t>serotype_1_2361-5147</t>
  </si>
  <si>
    <t>1.588E-3</t>
  </si>
  <si>
    <t>61.875</t>
  </si>
  <si>
    <t>88.603</t>
  </si>
  <si>
    <t>Strict</t>
  </si>
  <si>
    <t>RUN 1</t>
  </si>
  <si>
    <t>RUN 2</t>
  </si>
  <si>
    <t>RUN 3</t>
  </si>
  <si>
    <t>RUN 4</t>
  </si>
  <si>
    <t>RUN 5</t>
  </si>
  <si>
    <t>Coalescent</t>
  </si>
  <si>
    <t>Bayesian Skyline</t>
  </si>
  <si>
    <t>combined</t>
  </si>
  <si>
    <t>2.35E-3</t>
  </si>
  <si>
    <t>2.344E-3</t>
  </si>
  <si>
    <t>2.343E-3</t>
  </si>
  <si>
    <t>2.351E-3</t>
  </si>
  <si>
    <t>2.357E-3</t>
  </si>
  <si>
    <t>251.119</t>
  </si>
  <si>
    <t>251.935</t>
  </si>
  <si>
    <t>251.99</t>
  </si>
  <si>
    <t>251.082</t>
  </si>
  <si>
    <t>250.781</t>
  </si>
  <si>
    <t>NS result</t>
  </si>
  <si>
    <t>stddev</t>
  </si>
  <si>
    <t>0.000718</t>
  </si>
  <si>
    <t>Relaxed Lognormal</t>
  </si>
  <si>
    <t>rate.mean</t>
  </si>
  <si>
    <t>2.133E-3</t>
  </si>
  <si>
    <t>2.143E-3</t>
  </si>
  <si>
    <t>2.129E-3</t>
  </si>
  <si>
    <t>2.141E-3</t>
  </si>
  <si>
    <t>2.126E-3</t>
  </si>
  <si>
    <t>207.496</t>
  </si>
  <si>
    <t>207.59</t>
  </si>
  <si>
    <t>208.433</t>
  </si>
  <si>
    <t>207.683</t>
  </si>
  <si>
    <t>208.558</t>
  </si>
  <si>
    <t>Exponential Population</t>
  </si>
  <si>
    <t>3.426E-3</t>
  </si>
  <si>
    <t>3.418E-3</t>
  </si>
  <si>
    <t>3.444E-3</t>
  </si>
  <si>
    <t>3.448E-3</t>
  </si>
  <si>
    <t>133.905</t>
  </si>
  <si>
    <t>134.202</t>
  </si>
  <si>
    <t>133.373</t>
  </si>
  <si>
    <t>134.255</t>
  </si>
  <si>
    <t>133.284</t>
  </si>
  <si>
    <t>0.005119</t>
  </si>
  <si>
    <t>0.001011</t>
  </si>
  <si>
    <t>104.1852</t>
  </si>
  <si>
    <t>23.64367</t>
  </si>
  <si>
    <t>Relaxed Exponential</t>
  </si>
  <si>
    <t>Constant Population</t>
  </si>
  <si>
    <t>rateStat.mean</t>
  </si>
  <si>
    <t>3.312E-3</t>
  </si>
  <si>
    <t>3.323E-3</t>
  </si>
  <si>
    <t>3.281E-3</t>
  </si>
  <si>
    <t>3.336E-3</t>
  </si>
  <si>
    <t>3.269E-3</t>
  </si>
  <si>
    <t>61.262</t>
  </si>
  <si>
    <t>62.148</t>
  </si>
  <si>
    <t>62.474</t>
  </si>
  <si>
    <t>61.529</t>
  </si>
  <si>
    <t>61.963</t>
  </si>
  <si>
    <t>0.003365</t>
  </si>
  <si>
    <t>0.001171</t>
  </si>
  <si>
    <t>53.47050</t>
  </si>
  <si>
    <t>19.2654</t>
  </si>
  <si>
    <t>1.585E-3</t>
  </si>
  <si>
    <t>1.591E-3</t>
  </si>
  <si>
    <t>1.584E-3</t>
  </si>
  <si>
    <t>1.568E-3</t>
  </si>
  <si>
    <t>81.762</t>
  </si>
  <si>
    <t>81.565</t>
  </si>
  <si>
    <t>81.911</t>
  </si>
  <si>
    <t>81.806</t>
  </si>
  <si>
    <t>82.475</t>
  </si>
  <si>
    <t xml:space="preserve"> 0.003495</t>
  </si>
  <si>
    <t>0.001166</t>
  </si>
  <si>
    <t>42.21195</t>
  </si>
  <si>
    <t>18.88371</t>
  </si>
  <si>
    <t>1.792E-3</t>
  </si>
  <si>
    <t>1.798E-3</t>
  </si>
  <si>
    <t>1.782E-3</t>
  </si>
  <si>
    <t>1..791E-3</t>
  </si>
  <si>
    <t>1.784E-3</t>
  </si>
  <si>
    <t>93.945</t>
  </si>
  <si>
    <t>93.37</t>
  </si>
  <si>
    <t>94.228</t>
  </si>
  <si>
    <t>93.811</t>
  </si>
  <si>
    <t>94.215</t>
  </si>
  <si>
    <t>0.001763</t>
  </si>
  <si>
    <t>0.000468</t>
  </si>
  <si>
    <t>101.3009</t>
  </si>
  <si>
    <t>28.79861</t>
  </si>
  <si>
    <t>3.227E-3</t>
  </si>
  <si>
    <t>3.187E-3</t>
  </si>
  <si>
    <t>3.241E-3</t>
  </si>
  <si>
    <t>3.206E-3</t>
  </si>
  <si>
    <t>3.222E-3</t>
  </si>
  <si>
    <t>55.43</t>
  </si>
  <si>
    <t>55.86</t>
  </si>
  <si>
    <t>55.524</t>
  </si>
  <si>
    <t>55.787</t>
  </si>
  <si>
    <t>55.346</t>
  </si>
  <si>
    <t>0.003823</t>
  </si>
  <si>
    <t>0.001317</t>
  </si>
  <si>
    <t xml:space="preserve"> 44.42268</t>
  </si>
  <si>
    <t>14.83297</t>
  </si>
  <si>
    <t>1.639E-3</t>
  </si>
  <si>
    <t>1.664E-3</t>
  </si>
  <si>
    <t>1.65E-3</t>
  </si>
  <si>
    <t>1.635E-3</t>
  </si>
  <si>
    <t>1.622E-3</t>
  </si>
  <si>
    <t>57.529</t>
  </si>
  <si>
    <t>57.338</t>
  </si>
  <si>
    <t>58.058</t>
  </si>
  <si>
    <t>57.895</t>
  </si>
  <si>
    <t>58.728</t>
  </si>
  <si>
    <t>0.001824</t>
  </si>
  <si>
    <t>0.000722</t>
  </si>
  <si>
    <t xml:space="preserve"> 48.92638</t>
  </si>
  <si>
    <t>28.40452</t>
  </si>
  <si>
    <t>1.59E-3</t>
  </si>
  <si>
    <t>88.647</t>
  </si>
  <si>
    <t>89.026</t>
  </si>
  <si>
    <t>88.473</t>
  </si>
  <si>
    <t>88.587</t>
  </si>
  <si>
    <t>88.279</t>
  </si>
  <si>
    <t>0.003564</t>
  </si>
  <si>
    <t>0.001336</t>
  </si>
  <si>
    <t xml:space="preserve"> 39.71691</t>
  </si>
  <si>
    <t>8.898121</t>
  </si>
  <si>
    <t>1.496E-3</t>
  </si>
  <si>
    <t>1.494E-3</t>
  </si>
  <si>
    <t>1.478E-3</t>
  </si>
  <si>
    <t>1.514E-3</t>
  </si>
  <si>
    <t>1.492E-3</t>
  </si>
  <si>
    <t>185.423</t>
  </si>
  <si>
    <t>183.028</t>
  </si>
  <si>
    <t>192.328</t>
  </si>
  <si>
    <t>182.227</t>
  </si>
  <si>
    <t>184.854</t>
  </si>
  <si>
    <t>0.004953</t>
  </si>
  <si>
    <t>0.001587</t>
  </si>
  <si>
    <t>50.07949</t>
  </si>
  <si>
    <t>14.98509</t>
  </si>
  <si>
    <t>Partitioning scheme</t>
  </si>
  <si>
    <t>1+2+3</t>
  </si>
  <si>
    <t>Subst. model</t>
  </si>
  <si>
    <t>1:GTR+G, 2: TIM+G, 3: GTR+I+G</t>
  </si>
  <si>
    <t>Particles count</t>
  </si>
  <si>
    <t>Clock rate</t>
  </si>
  <si>
    <t>[5e-5;1e-2] start=8e-4</t>
  </si>
  <si>
    <t>Model Comparison</t>
  </si>
  <si>
    <t>BETS Result</t>
  </si>
  <si>
    <t>Reliability</t>
  </si>
  <si>
    <t>Max Value (ML)</t>
  </si>
  <si>
    <t>vs</t>
  </si>
  <si>
    <t>ML</t>
  </si>
  <si>
    <t>SD</t>
  </si>
  <si>
    <t>Dates</t>
  </si>
  <si>
    <t>No Dates</t>
  </si>
  <si>
    <t>In progress</t>
  </si>
  <si>
    <t>при необх. пересчитать (кроме no dates), есть не все posterior.trees</t>
  </si>
  <si>
    <t>Best clock/branching</t>
  </si>
  <si>
    <t>нужно уточнение разницы моделей</t>
  </si>
  <si>
    <t>LogCombiner --&gt; NSLogAnalyser</t>
  </si>
  <si>
    <t>Chain steps</t>
  </si>
  <si>
    <t>Вывод: модель strict/skyline значимо отличается от strict/const и strict/expop</t>
  </si>
  <si>
    <t>ORF1a: 1-2988</t>
  </si>
  <si>
    <t>ML_trees</t>
  </si>
  <si>
    <t>1a,1b, 2</t>
  </si>
  <si>
    <t>ORF1b: 2989-4728</t>
  </si>
  <si>
    <t>regional</t>
  </si>
  <si>
    <t>ORF2: 4729-7191</t>
  </si>
  <si>
    <t>Принадлежность участка: ORF1a</t>
  </si>
  <si>
    <t>1:TIM+I+G, 2: HKY+I+G, 3: GTR+I+G</t>
  </si>
  <si>
    <t>Вывод: модель log/skyline значимо отличается от log/const и log/expop</t>
  </si>
  <si>
    <t>Принадлежность участка: ORF1a, ORF1b</t>
  </si>
  <si>
    <t>1+2+3 frame 3</t>
  </si>
  <si>
    <t>1:TRN+I+G, 2: GTR+I+G, 3: TIM+I+G</t>
  </si>
  <si>
    <t>Вывод: модель strict/expop значимо отличается от strict/constpop и strict/skyline</t>
  </si>
  <si>
    <t>Принадлежность участка: ORF1b</t>
  </si>
  <si>
    <t xml:space="preserve">1:GTR+G , 2: GTR+G , 3: GTR+G </t>
  </si>
  <si>
    <t>Вывод: модель exp/const значимо отличается от exp/expop и exp/skyline</t>
  </si>
  <si>
    <t>Принадлежность участка: ORF2</t>
  </si>
  <si>
    <t>1:TRN+G, 2: TVM+G, 3:  SYM+G</t>
  </si>
  <si>
    <t>H примерно 60, пересчитаю с меньшим числом частиц во избежание потери информации, но в ущерб SD</t>
  </si>
  <si>
    <t xml:space="preserve">1:TRN+I, 2:HKY+I, 3:GTR+I  </t>
  </si>
  <si>
    <t>Вывод: модель log/expop значимо отличается от log/constpop и log/skyline</t>
  </si>
  <si>
    <t xml:space="preserve">1:F81, 2:TRN+I, 3:F81 </t>
  </si>
  <si>
    <t>Вывод: модель exp/skyline значимо отличается от exp/constpop и exp/expop</t>
  </si>
  <si>
    <t>1:GTR+G, 2:GTR+G, 3:HKY+G</t>
  </si>
  <si>
    <t>Вывод: модель strict/skyline значимо отличается от strict/constpop и strict/expop</t>
  </si>
  <si>
    <t>1:GTR+G, 2:HKY+G, 3:TRN+G</t>
  </si>
  <si>
    <t>Вывод: модель log/constpop значимо отличается от log/expop и log/skyline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</si>
</sst>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17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</font>
    <font>
      <color theme="1"/>
      <name val="Arial"/>
    </font>
    <font>
      <sz val="12.0"/>
      <color rgb="FF000000"/>
      <name val="&quot;Times New Roman&quot;"/>
    </font>
    <font>
      <b/>
      <sz val="13.0"/>
      <color rgb="FFFFFFFF"/>
      <name val="Arial"/>
    </font>
    <font>
      <b/>
      <sz val="13.0"/>
      <color rgb="FF000000"/>
      <name val="Arial"/>
    </font>
    <font>
      <b/>
      <sz val="13.0"/>
      <color rgb="FF000000"/>
      <name val="Arial"/>
      <scheme val="minor"/>
    </font>
    <font>
      <sz val="13.0"/>
      <color theme="1"/>
      <name val="Arial"/>
    </font>
    <font>
      <b/>
      <sz val="14.0"/>
      <color theme="1"/>
      <name val="Arial"/>
      <scheme val="minor"/>
    </font>
    <font>
      <b/>
      <u/>
      <sz val="13.0"/>
      <color rgb="FF0000FF"/>
    </font>
    <font>
      <b/>
      <sz val="12.0"/>
      <color theme="1"/>
      <name val="Arial"/>
      <scheme val="minor"/>
    </font>
    <font>
      <sz val="13.0"/>
      <color rgb="FF000000"/>
      <name val="Arial"/>
      <scheme val="minor"/>
    </font>
    <font>
      <sz val="13.0"/>
      <color theme="1"/>
      <name val="Arial"/>
      <scheme val="minor"/>
    </font>
    <font>
      <sz val="13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Font="1"/>
    <xf borderId="0" fillId="3" fontId="1" numFmtId="0" xfId="0" applyAlignment="1" applyFill="1" applyFont="1">
      <alignment horizontal="center" readingOrder="0"/>
    </xf>
    <xf borderId="0" fillId="3" fontId="3" numFmtId="0" xfId="0" applyFont="1"/>
    <xf borderId="0" fillId="4" fontId="1" numFmtId="0" xfId="0" applyAlignment="1" applyFill="1" applyFont="1">
      <alignment horizontal="center" readingOrder="0"/>
    </xf>
    <xf borderId="0" fillId="4" fontId="3" numFmtId="0" xfId="0" applyFont="1"/>
    <xf borderId="0" fillId="2" fontId="2" numFmtId="0" xfId="0" applyAlignment="1" applyFont="1">
      <alignment horizontal="center" readingOrder="0"/>
    </xf>
    <xf borderId="0" fillId="5" fontId="3" numFmtId="0" xfId="0" applyFill="1" applyFont="1"/>
    <xf borderId="0" fillId="5" fontId="4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6" fontId="3" numFmtId="0" xfId="0" applyFont="1"/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6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0" fontId="2" numFmtId="11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2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Font="1"/>
    <xf borderId="0" fillId="0" fontId="2" numFmtId="0" xfId="0" applyFont="1"/>
    <xf borderId="0" fillId="7" fontId="4" numFmtId="0" xfId="0" applyAlignment="1" applyFill="1" applyFont="1">
      <alignment horizontal="center" vertical="bottom"/>
    </xf>
    <xf borderId="0" fillId="7" fontId="3" numFmtId="0" xfId="0" applyFont="1"/>
    <xf borderId="0" fillId="7" fontId="4" numFmtId="0" xfId="0" applyAlignment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6" fontId="4" numFmtId="0" xfId="0" applyAlignment="1" applyFont="1">
      <alignment readingOrder="0"/>
    </xf>
    <xf borderId="0" fillId="10" fontId="4" numFmtId="0" xfId="0" applyAlignment="1" applyFill="1" applyFont="1">
      <alignment horizontal="center" vertical="bottom"/>
    </xf>
    <xf borderId="0" fillId="6" fontId="10" numFmtId="0" xfId="0" applyAlignment="1" applyFont="1">
      <alignment horizontal="center"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11" fontId="4" numFmtId="0" xfId="0" applyAlignment="1" applyFill="1" applyFont="1">
      <alignment horizontal="center" readingOrder="0"/>
    </xf>
    <xf borderId="0" fillId="12" fontId="3" numFmtId="0" xfId="0" applyFill="1" applyFont="1"/>
    <xf borderId="0" fillId="12" fontId="4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13" fontId="8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10" fontId="8" numFmtId="0" xfId="0" applyAlignment="1" applyFont="1">
      <alignment horizontal="center" vertical="bottom"/>
    </xf>
    <xf borderId="0" fillId="9" fontId="3" numFmtId="0" xfId="0" applyFont="1"/>
    <xf borderId="0" fillId="5" fontId="2" numFmtId="0" xfId="0" applyFont="1"/>
    <xf borderId="0" fillId="5" fontId="2" numFmtId="0" xfId="0" applyAlignment="1" applyFont="1">
      <alignment readingOrder="0"/>
    </xf>
    <xf borderId="0" fillId="10" fontId="4" numFmtId="0" xfId="0" applyAlignment="1" applyFont="1">
      <alignment horizontal="center" readingOrder="0"/>
    </xf>
    <xf borderId="0" fillId="10" fontId="2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10" fontId="3" numFmtId="0" xfId="0" applyFont="1"/>
    <xf borderId="0" fillId="12" fontId="2" numFmtId="0" xfId="0" applyAlignment="1" applyFont="1">
      <alignment horizontal="center" readingOrder="0"/>
    </xf>
    <xf borderId="0" fillId="6" fontId="16" numFmtId="0" xfId="0" applyAlignment="1" applyFont="1">
      <alignment horizontal="center" readingOrder="0"/>
    </xf>
    <xf borderId="0" fillId="13" fontId="4" numFmtId="0" xfId="0" applyAlignment="1" applyFont="1">
      <alignment horizontal="center" vertical="bottom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10" fontId="2" numFmtId="0" xfId="0" applyAlignment="1" applyFont="1">
      <alignment horizontal="center"/>
    </xf>
    <xf borderId="0" fillId="10" fontId="2" numFmtId="0" xfId="0" applyAlignment="1" applyFont="1">
      <alignment horizontal="center" readingOrder="0"/>
    </xf>
    <xf borderId="0" fillId="5" fontId="4" numFmtId="0" xfId="0" applyAlignment="1" applyFont="1">
      <alignment horizontal="center" vertical="bottom"/>
    </xf>
    <xf borderId="0" fillId="9" fontId="2" numFmtId="11" xfId="0" applyAlignment="1" applyFont="1" applyNumberFormat="1">
      <alignment horizontal="center" readingOrder="0"/>
    </xf>
    <xf borderId="0" fillId="12" fontId="2" numFmtId="11" xfId="0" applyAlignment="1" applyFont="1" applyNumberFormat="1">
      <alignment horizontal="center" readingOrder="0"/>
    </xf>
    <xf borderId="0" fillId="6" fontId="2" numFmtId="1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xfluffymuffin/astrovirus/tree/main/trees/iqtree_output" TargetMode="External"/><Relationship Id="rId3" Type="http://schemas.openxmlformats.org/officeDocument/2006/relationships/hyperlink" Target="https://github.com/xfluffymuffin/astrovirus/tree/main/trees/iqtree_output/tempest_analysis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xfluffymuffin/astrovirus/tree/main/trees/iqtree_output" TargetMode="External"/><Relationship Id="rId2" Type="http://schemas.openxmlformats.org/officeDocument/2006/relationships/hyperlink" Target="https://github.com/xfluffymuffin/astrovirus/tree/main/trees/iqtree_output/tempest_analysis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4" max="4" width="24.38"/>
    <col customWidth="1" min="7" max="7" width="24.63"/>
  </cols>
  <sheetData>
    <row r="1">
      <c r="A1" s="1" t="s">
        <v>0</v>
      </c>
      <c r="B1" s="2" t="s">
        <v>1</v>
      </c>
    </row>
    <row r="2">
      <c r="A2" s="3"/>
      <c r="B2" s="2" t="s">
        <v>2</v>
      </c>
    </row>
    <row r="4">
      <c r="A4" s="1" t="s">
        <v>3</v>
      </c>
      <c r="B4" s="2" t="s">
        <v>4</v>
      </c>
      <c r="D4" s="4" t="s">
        <v>5</v>
      </c>
      <c r="E4" s="2" t="s">
        <v>6</v>
      </c>
    </row>
    <row r="5">
      <c r="A5" s="3"/>
      <c r="B5" s="2" t="s">
        <v>7</v>
      </c>
      <c r="D5" s="5"/>
      <c r="E5" s="2" t="s">
        <v>8</v>
      </c>
    </row>
    <row r="7">
      <c r="A7" s="1" t="s">
        <v>9</v>
      </c>
      <c r="B7" s="2" t="s">
        <v>10</v>
      </c>
      <c r="D7" s="4" t="s">
        <v>11</v>
      </c>
      <c r="E7" s="2" t="s">
        <v>12</v>
      </c>
      <c r="G7" s="4" t="s">
        <v>13</v>
      </c>
      <c r="H7" s="2" t="s">
        <v>14</v>
      </c>
    </row>
    <row r="8">
      <c r="A8" s="3"/>
      <c r="B8" s="2" t="s">
        <v>15</v>
      </c>
      <c r="D8" s="5"/>
      <c r="E8" s="2" t="s">
        <v>16</v>
      </c>
      <c r="G8" s="5"/>
      <c r="H8" s="2" t="s">
        <v>17</v>
      </c>
    </row>
    <row r="10">
      <c r="A10" s="1" t="s">
        <v>18</v>
      </c>
      <c r="B10" s="2" t="s">
        <v>19</v>
      </c>
      <c r="D10" s="4" t="s">
        <v>20</v>
      </c>
      <c r="E10" s="2" t="s">
        <v>21</v>
      </c>
      <c r="G10" s="4" t="s">
        <v>22</v>
      </c>
      <c r="H10" s="2" t="s">
        <v>23</v>
      </c>
    </row>
    <row r="11">
      <c r="A11" s="3"/>
      <c r="B11" s="2" t="s">
        <v>24</v>
      </c>
      <c r="D11" s="5"/>
      <c r="E11" s="2" t="s">
        <v>25</v>
      </c>
      <c r="G11" s="5"/>
      <c r="H11" s="2" t="s">
        <v>26</v>
      </c>
    </row>
    <row r="13">
      <c r="A13" s="6" t="s">
        <v>27</v>
      </c>
      <c r="B13" s="2" t="s">
        <v>28</v>
      </c>
      <c r="D13" s="4" t="s">
        <v>29</v>
      </c>
      <c r="E13" s="2" t="s">
        <v>30</v>
      </c>
    </row>
    <row r="14">
      <c r="A14" s="7"/>
      <c r="B14" s="2" t="s">
        <v>31</v>
      </c>
      <c r="D14" s="5"/>
      <c r="E14" s="2" t="s">
        <v>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0.63"/>
    <col customWidth="1" min="3" max="3" width="16.13"/>
    <col customWidth="1" min="4" max="4" width="22.5"/>
    <col customWidth="1" min="5" max="5" width="15.13"/>
    <col customWidth="1" min="6" max="6" width="23.88"/>
    <col customWidth="1" min="7" max="7" width="22.25"/>
    <col customWidth="1" min="9" max="9" width="24.88"/>
    <col customWidth="1" min="10" max="10" width="21.63"/>
    <col customWidth="1" min="11" max="11" width="22.13"/>
    <col customWidth="1" min="12" max="12" width="22.25"/>
  </cols>
  <sheetData>
    <row r="1">
      <c r="A1" s="17" t="s">
        <v>177</v>
      </c>
      <c r="B1" s="17" t="s">
        <v>178</v>
      </c>
      <c r="C1" s="17" t="s">
        <v>179</v>
      </c>
      <c r="D1" s="22" t="s">
        <v>221</v>
      </c>
      <c r="F1" s="24"/>
    </row>
    <row r="2">
      <c r="F2" s="23"/>
    </row>
    <row r="3">
      <c r="A3" s="17" t="s">
        <v>181</v>
      </c>
      <c r="B3" s="17">
        <v>100.0</v>
      </c>
      <c r="C3" s="17" t="s">
        <v>182</v>
      </c>
      <c r="D3" s="17" t="s">
        <v>183</v>
      </c>
      <c r="F3" s="24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12.84294132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-980.587237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32" t="s">
        <v>33</v>
      </c>
      <c r="C8" s="31"/>
      <c r="D8" s="34" t="s">
        <v>55</v>
      </c>
      <c r="E8" s="49"/>
      <c r="F8" s="34" t="s">
        <v>81</v>
      </c>
      <c r="G8" s="49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44">
        <v>-985.419021421713</v>
      </c>
      <c r="C11" s="44">
        <v>0.81758066438642</v>
      </c>
      <c r="D11" s="45">
        <v>-980.58723704445</v>
      </c>
      <c r="E11" s="45">
        <v>0.849059821463765</v>
      </c>
      <c r="F11" s="45">
        <v>-982.10807987862</v>
      </c>
      <c r="G11" s="76">
        <v>8.0E-4</v>
      </c>
      <c r="I11" s="30" t="s">
        <v>82</v>
      </c>
      <c r="J11" s="36">
        <f>ABS(B11-D11) - 2 * SQRT(C11^2 + E11^2)</f>
        <v>2.47437841</v>
      </c>
      <c r="K11" s="13">
        <f>ABS(B11-F11) - 2 * SQRT(C11^2 + G11^2)</f>
        <v>1.675779432</v>
      </c>
      <c r="L11" s="68">
        <f>ABS(D11-F11) - 2 * SQRT(E11^2 + G11^2)</f>
        <v>-0.1772775625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-1000.7137399582</v>
      </c>
      <c r="C13" s="37">
        <v>0.913435677733652</v>
      </c>
      <c r="D13" s="18"/>
      <c r="E13" s="18"/>
      <c r="F13" s="18"/>
      <c r="G13" s="18"/>
    </row>
    <row r="14">
      <c r="A14" s="32" t="s">
        <v>39</v>
      </c>
      <c r="B14" s="73"/>
      <c r="C14" s="73"/>
      <c r="D14" s="16"/>
      <c r="E14" s="16"/>
      <c r="F14" s="16"/>
      <c r="G14" s="16"/>
    </row>
    <row r="15">
      <c r="A15" s="32" t="s">
        <v>67</v>
      </c>
      <c r="B15" s="74"/>
      <c r="C15" s="74"/>
      <c r="D15" s="16"/>
      <c r="E15" s="16"/>
      <c r="F15" s="16"/>
      <c r="G15" s="16"/>
    </row>
    <row r="16">
      <c r="A16" s="32"/>
      <c r="B16" s="73"/>
      <c r="C16" s="73"/>
      <c r="D16" s="16"/>
      <c r="E16" s="16"/>
      <c r="F16" s="16"/>
      <c r="G16" s="16"/>
    </row>
    <row r="17">
      <c r="A17" s="32"/>
      <c r="B17" s="73"/>
      <c r="C17" s="73"/>
      <c r="D17" s="16"/>
      <c r="E17" s="16"/>
      <c r="F17" s="16"/>
      <c r="G17" s="16"/>
    </row>
    <row r="18">
      <c r="A18" s="32" t="s">
        <v>39</v>
      </c>
      <c r="B18" s="73"/>
      <c r="C18" s="73"/>
      <c r="D18" s="16"/>
      <c r="E18" s="16"/>
      <c r="F18" s="16"/>
      <c r="G18" s="16"/>
    </row>
    <row r="19">
      <c r="A19" s="32" t="s">
        <v>40</v>
      </c>
      <c r="B19" s="74"/>
      <c r="C19" s="74"/>
      <c r="D19" s="16"/>
      <c r="E19" s="16"/>
      <c r="F19" s="16"/>
      <c r="G19" s="16"/>
    </row>
    <row r="21">
      <c r="A21" s="17"/>
      <c r="B21" s="17"/>
      <c r="C21" s="17"/>
      <c r="D21" s="17"/>
      <c r="E21" s="17"/>
      <c r="F21" s="17"/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</row>
    <row r="23">
      <c r="A23" s="17"/>
      <c r="B23" s="17"/>
      <c r="C23" s="17"/>
      <c r="D23" s="17"/>
      <c r="E23" s="17"/>
      <c r="F23" s="17"/>
    </row>
    <row r="24">
      <c r="A24" s="10" t="s">
        <v>195</v>
      </c>
      <c r="B24" s="17"/>
      <c r="C24" s="17"/>
      <c r="D24" s="34"/>
      <c r="E24" s="34" t="s">
        <v>196</v>
      </c>
      <c r="F24" s="34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8">
      <c r="A28" s="17" t="s">
        <v>181</v>
      </c>
      <c r="B28" s="34">
        <v>200.0</v>
      </c>
      <c r="C28" s="2" t="s">
        <v>198</v>
      </c>
      <c r="D28" s="45">
        <v>25000.0</v>
      </c>
    </row>
    <row r="30">
      <c r="A30" s="31"/>
      <c r="B30" s="32" t="s">
        <v>55</v>
      </c>
      <c r="C30" s="31"/>
      <c r="D30" s="10" t="s">
        <v>81</v>
      </c>
      <c r="E30" s="9"/>
      <c r="J30" s="10" t="s">
        <v>81</v>
      </c>
    </row>
    <row r="31">
      <c r="A31" s="32"/>
      <c r="B31" s="11" t="s">
        <v>189</v>
      </c>
      <c r="C31" s="11" t="s">
        <v>190</v>
      </c>
      <c r="D31" s="11" t="s">
        <v>189</v>
      </c>
      <c r="E31" s="11" t="s">
        <v>190</v>
      </c>
      <c r="F31" s="13" t="s">
        <v>184</v>
      </c>
      <c r="I31" s="32" t="s">
        <v>39</v>
      </c>
    </row>
    <row r="32">
      <c r="A32" s="32" t="s">
        <v>39</v>
      </c>
      <c r="B32" s="18"/>
      <c r="C32" s="18"/>
      <c r="D32" s="18"/>
      <c r="E32" s="18"/>
      <c r="I32" s="32" t="s">
        <v>82</v>
      </c>
    </row>
    <row r="33">
      <c r="A33" s="32" t="s">
        <v>82</v>
      </c>
      <c r="B33" s="66">
        <v>-988.600126221901</v>
      </c>
      <c r="C33" s="66">
        <v>0.604243903320487</v>
      </c>
      <c r="D33" s="66">
        <v>-983.925544891583</v>
      </c>
      <c r="E33" s="77">
        <v>0.592842910369141</v>
      </c>
      <c r="F33" s="13">
        <f>ABS(B33-D33) - 2 * SQRT(C33^2 + E33^2)</f>
        <v>2.981568145</v>
      </c>
      <c r="I33" s="33" t="s">
        <v>188</v>
      </c>
      <c r="J33" s="13">
        <f>ABS(D33-D36) - 2 * SQRT(E33^2 + E36^2)</f>
        <v>-0.07010729353</v>
      </c>
    </row>
    <row r="34">
      <c r="A34" s="32"/>
      <c r="D34" s="12"/>
      <c r="E34" s="12"/>
      <c r="I34" s="32" t="s">
        <v>39</v>
      </c>
    </row>
    <row r="35">
      <c r="A35" s="32"/>
      <c r="D35" s="12"/>
      <c r="E35" s="12"/>
      <c r="I35" s="32" t="s">
        <v>67</v>
      </c>
    </row>
    <row r="36">
      <c r="A36" s="32" t="s">
        <v>39</v>
      </c>
      <c r="D36" s="15">
        <v>-985.554178824344</v>
      </c>
      <c r="E36" s="15">
        <v>0.608249720180221</v>
      </c>
    </row>
    <row r="37">
      <c r="A37" s="32" t="s">
        <v>67</v>
      </c>
      <c r="D37" s="12"/>
      <c r="E37" s="12"/>
      <c r="I37" s="32" t="s">
        <v>39</v>
      </c>
    </row>
    <row r="38">
      <c r="A38" s="32"/>
      <c r="D38" s="12"/>
      <c r="E38" s="12"/>
      <c r="I38" s="32" t="s">
        <v>82</v>
      </c>
    </row>
    <row r="39">
      <c r="A39" s="32"/>
      <c r="D39" s="12"/>
      <c r="E39" s="12"/>
      <c r="I39" s="33" t="s">
        <v>188</v>
      </c>
      <c r="J39" s="13">
        <f>ABS(D33-D41) - 2 * SQRT(E33^2 + E41^2)</f>
        <v>3.213515519</v>
      </c>
    </row>
    <row r="40">
      <c r="A40" s="32" t="s">
        <v>39</v>
      </c>
      <c r="D40" s="12"/>
      <c r="E40" s="12"/>
      <c r="I40" s="32" t="s">
        <v>39</v>
      </c>
    </row>
    <row r="41">
      <c r="A41" s="32" t="s">
        <v>40</v>
      </c>
      <c r="D41" s="15">
        <v>-988.842617086155</v>
      </c>
      <c r="E41" s="15">
        <v>0.611607406861088</v>
      </c>
      <c r="I41" s="32" t="s">
        <v>40</v>
      </c>
    </row>
    <row r="43">
      <c r="I43" s="32" t="s">
        <v>39</v>
      </c>
    </row>
    <row r="44">
      <c r="I44" s="32" t="s">
        <v>67</v>
      </c>
    </row>
    <row r="45">
      <c r="I45" s="33" t="s">
        <v>188</v>
      </c>
      <c r="J45" s="13">
        <f>ABS(D36-D41) - 2 * SQRT(E36^2 + E41^2)</f>
        <v>1.563293233</v>
      </c>
    </row>
    <row r="46">
      <c r="I46" s="32" t="s">
        <v>39</v>
      </c>
    </row>
    <row r="47">
      <c r="I47" s="32" t="s">
        <v>40</v>
      </c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</row>
    <row r="51">
      <c r="A51" s="17" t="s">
        <v>181</v>
      </c>
      <c r="B51" s="34">
        <v>400.0</v>
      </c>
      <c r="C51" s="2" t="s">
        <v>198</v>
      </c>
      <c r="D51" s="45">
        <v>27500.0</v>
      </c>
    </row>
    <row r="53">
      <c r="A53" s="31"/>
      <c r="B53" s="10" t="s">
        <v>81</v>
      </c>
      <c r="C53" s="9"/>
      <c r="G53" s="10" t="s">
        <v>81</v>
      </c>
    </row>
    <row r="54">
      <c r="A54" s="32"/>
      <c r="B54" s="11" t="s">
        <v>189</v>
      </c>
      <c r="C54" s="11" t="s">
        <v>190</v>
      </c>
      <c r="F54" s="32" t="s">
        <v>39</v>
      </c>
    </row>
    <row r="55">
      <c r="A55" s="32" t="s">
        <v>39</v>
      </c>
      <c r="B55" s="18"/>
      <c r="C55" s="18"/>
      <c r="F55" s="32" t="s">
        <v>82</v>
      </c>
    </row>
    <row r="56">
      <c r="A56" s="32" t="s">
        <v>82</v>
      </c>
      <c r="B56" s="15">
        <v>-998.270504571616</v>
      </c>
      <c r="C56" s="78">
        <v>0.387130647815483</v>
      </c>
      <c r="F56" s="33" t="s">
        <v>188</v>
      </c>
      <c r="G56" s="13">
        <f>ABS(B56-B60) - 2 * SQRT(C56^2 + C60^2)</f>
        <v>4.266255113</v>
      </c>
    </row>
    <row r="57">
      <c r="A57" s="32"/>
      <c r="B57" s="12"/>
      <c r="C57" s="12"/>
      <c r="F57" s="32" t="s">
        <v>39</v>
      </c>
    </row>
    <row r="58">
      <c r="A58" s="32"/>
      <c r="B58" s="12"/>
      <c r="C58" s="12"/>
      <c r="F58" s="32" t="s">
        <v>67</v>
      </c>
    </row>
    <row r="59">
      <c r="A59" s="32" t="s">
        <v>39</v>
      </c>
      <c r="B59" s="15"/>
      <c r="C59" s="15"/>
    </row>
    <row r="60">
      <c r="A60" s="32" t="s">
        <v>67</v>
      </c>
      <c r="B60" s="15">
        <v>-1003.64564592737</v>
      </c>
      <c r="C60" s="15">
        <v>0.396909355688014</v>
      </c>
      <c r="F60" s="32" t="s">
        <v>39</v>
      </c>
    </row>
    <row r="61">
      <c r="A61" s="32"/>
      <c r="B61" s="12"/>
      <c r="C61" s="12"/>
      <c r="F61" s="32" t="s">
        <v>82</v>
      </c>
    </row>
    <row r="62">
      <c r="A62" s="32"/>
      <c r="B62" s="12"/>
      <c r="C62" s="12"/>
      <c r="F62" s="33" t="s">
        <v>188</v>
      </c>
      <c r="G62" s="13">
        <f>ABS(B56-B64) - 2 * SQRT(C56^2 + C64^2)</f>
        <v>1.681137736</v>
      </c>
    </row>
    <row r="63">
      <c r="A63" s="10" t="s">
        <v>39</v>
      </c>
      <c r="B63" s="9"/>
      <c r="C63" s="9"/>
      <c r="F63" s="32" t="s">
        <v>39</v>
      </c>
    </row>
    <row r="64">
      <c r="A64" s="10" t="s">
        <v>40</v>
      </c>
      <c r="B64" s="70">
        <v>-995.489138324543</v>
      </c>
      <c r="C64" s="70">
        <v>0.390839552241436</v>
      </c>
      <c r="F64" s="32" t="s">
        <v>40</v>
      </c>
    </row>
    <row r="66">
      <c r="F66" s="32" t="s">
        <v>39</v>
      </c>
    </row>
    <row r="67">
      <c r="F67" s="32" t="s">
        <v>67</v>
      </c>
    </row>
    <row r="68">
      <c r="F68" s="33" t="s">
        <v>188</v>
      </c>
      <c r="G68" s="13">
        <f>ABS(B60-B64) - 2 * SQRT(C60^2 + C64^2)</f>
        <v>7.042429343</v>
      </c>
    </row>
    <row r="69">
      <c r="F69" s="32" t="s">
        <v>39</v>
      </c>
    </row>
    <row r="70">
      <c r="F70" s="32" t="s">
        <v>40</v>
      </c>
    </row>
    <row r="72">
      <c r="A72" s="54" t="s">
        <v>222</v>
      </c>
      <c r="B72" s="55"/>
      <c r="C72" s="55"/>
      <c r="D72" s="55"/>
      <c r="E72" s="5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4.75"/>
    <col customWidth="1" min="3" max="3" width="14.13"/>
    <col customWidth="1" min="4" max="4" width="22.5"/>
    <col customWidth="1" min="5" max="5" width="20.0"/>
    <col customWidth="1" min="6" max="6" width="25.38"/>
    <col customWidth="1" min="9" max="9" width="24.5"/>
    <col customWidth="1" min="10" max="10" width="20.13"/>
    <col customWidth="1" min="11" max="11" width="22.88"/>
    <col customWidth="1" min="12" max="12" width="24.0"/>
  </cols>
  <sheetData>
    <row r="1">
      <c r="A1" s="17" t="s">
        <v>177</v>
      </c>
      <c r="B1" s="17" t="s">
        <v>178</v>
      </c>
      <c r="C1" s="17" t="s">
        <v>179</v>
      </c>
      <c r="D1" s="22" t="s">
        <v>223</v>
      </c>
      <c r="F1" s="24"/>
    </row>
    <row r="2">
      <c r="F2" s="23"/>
    </row>
    <row r="3">
      <c r="A3" s="17" t="s">
        <v>181</v>
      </c>
      <c r="B3" s="17">
        <v>100.0</v>
      </c>
      <c r="C3" s="17" t="s">
        <v>182</v>
      </c>
      <c r="D3" s="17" t="s">
        <v>183</v>
      </c>
      <c r="F3" s="24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20.81839946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-7907.280045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10" t="s">
        <v>33</v>
      </c>
      <c r="C8" s="9"/>
      <c r="D8" s="32" t="s">
        <v>55</v>
      </c>
      <c r="E8" s="31"/>
      <c r="F8" s="32" t="s">
        <v>81</v>
      </c>
      <c r="G8" s="31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44">
        <v>-7907.28004487909</v>
      </c>
      <c r="C11" s="44">
        <v>1.28792374610195</v>
      </c>
      <c r="D11" s="66">
        <v>-7925.09067314933</v>
      </c>
      <c r="E11" s="66">
        <v>1.32094281346906</v>
      </c>
      <c r="F11" s="66">
        <v>-7941.9412153611</v>
      </c>
      <c r="G11" s="66">
        <v>1.34509495147189</v>
      </c>
      <c r="I11" s="30" t="s">
        <v>82</v>
      </c>
      <c r="J11" s="36">
        <f>ABS(B11-D11) - 2 * SQRT(C11^2 + E11^2)</f>
        <v>14.12083831</v>
      </c>
      <c r="K11" s="13">
        <f>ABS(B11-F11) - 2 * SQRT(C11^2 + G11^2)</f>
        <v>30.93664205</v>
      </c>
      <c r="L11" s="13">
        <f>ABS(D11-F11) - 2 * SQRT(E11^2 + G11^2)</f>
        <v>13.08004074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-7931.73628500295</v>
      </c>
      <c r="C13" s="37">
        <v>1.2844156619568</v>
      </c>
      <c r="D13" s="18"/>
      <c r="E13" s="18"/>
      <c r="F13" s="18"/>
      <c r="G13" s="18"/>
    </row>
    <row r="14">
      <c r="A14" s="32" t="s">
        <v>39</v>
      </c>
      <c r="B14" s="18"/>
      <c r="C14" s="18"/>
      <c r="D14" s="16"/>
      <c r="E14" s="16"/>
      <c r="F14" s="16"/>
      <c r="G14" s="16"/>
      <c r="J14" s="10" t="s">
        <v>33</v>
      </c>
    </row>
    <row r="15">
      <c r="A15" s="32" t="s">
        <v>67</v>
      </c>
      <c r="B15" s="15">
        <v>-7907.79661069908</v>
      </c>
      <c r="C15" s="15">
        <v>1.32094108443883</v>
      </c>
      <c r="D15" s="16"/>
      <c r="E15" s="16"/>
      <c r="F15" s="16"/>
      <c r="G15" s="16"/>
      <c r="I15" s="32" t="s">
        <v>39</v>
      </c>
    </row>
    <row r="16">
      <c r="A16" s="32"/>
      <c r="B16" s="18"/>
      <c r="C16" s="18"/>
      <c r="D16" s="16"/>
      <c r="E16" s="16"/>
      <c r="F16" s="16"/>
      <c r="G16" s="16"/>
      <c r="I16" s="32" t="s">
        <v>82</v>
      </c>
    </row>
    <row r="17">
      <c r="A17" s="32"/>
      <c r="B17" s="18"/>
      <c r="C17" s="18"/>
      <c r="D17" s="16"/>
      <c r="E17" s="16"/>
      <c r="F17" s="16"/>
      <c r="G17" s="16"/>
      <c r="I17" s="45" t="s">
        <v>188</v>
      </c>
      <c r="J17" s="68">
        <f>ABS(B11-B15) - 2 * SQRT(C11^2 + C15^2)</f>
        <v>-3.173221667</v>
      </c>
    </row>
    <row r="18">
      <c r="A18" s="32" t="s">
        <v>39</v>
      </c>
      <c r="B18" s="18"/>
      <c r="C18" s="18"/>
      <c r="D18" s="16"/>
      <c r="E18" s="16"/>
      <c r="F18" s="16"/>
      <c r="G18" s="16"/>
      <c r="I18" s="32" t="s">
        <v>39</v>
      </c>
    </row>
    <row r="19">
      <c r="A19" s="32" t="s">
        <v>40</v>
      </c>
      <c r="B19" s="15">
        <v>-7909.16479619079</v>
      </c>
      <c r="C19" s="15">
        <v>1.26411634639352</v>
      </c>
      <c r="D19" s="16"/>
      <c r="E19" s="16"/>
      <c r="F19" s="16"/>
      <c r="G19" s="16"/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45" t="s">
        <v>188</v>
      </c>
      <c r="J23" s="68">
        <f>ABS(B11-B19) - 2 * SQRT(C11^2 + C19^2)</f>
        <v>-1.724535439</v>
      </c>
    </row>
    <row r="24">
      <c r="A24" s="10" t="s">
        <v>195</v>
      </c>
      <c r="B24" s="17"/>
      <c r="C24" s="17"/>
      <c r="D24" s="34"/>
      <c r="E24" s="34" t="s">
        <v>196</v>
      </c>
      <c r="F24" s="34"/>
      <c r="I24" s="32" t="s">
        <v>39</v>
      </c>
    </row>
    <row r="25">
      <c r="I25" s="32" t="s">
        <v>40</v>
      </c>
    </row>
    <row r="27">
      <c r="I27" s="32" t="s">
        <v>39</v>
      </c>
    </row>
    <row r="28">
      <c r="I28" s="32" t="s">
        <v>67</v>
      </c>
    </row>
    <row r="29">
      <c r="I29" s="45" t="s">
        <v>188</v>
      </c>
      <c r="J29" s="68">
        <f>ABS(B15-B19) - 2 * SQRT(C15^2 + C19^2)</f>
        <v>-2.288520942</v>
      </c>
    </row>
    <row r="30">
      <c r="I30" s="32" t="s">
        <v>39</v>
      </c>
    </row>
    <row r="31">
      <c r="I31" s="32" t="s">
        <v>40</v>
      </c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5">
      <c r="A35" s="17" t="s">
        <v>181</v>
      </c>
      <c r="B35" s="34">
        <v>400.0</v>
      </c>
      <c r="C35" s="2" t="s">
        <v>198</v>
      </c>
      <c r="D35" s="45">
        <v>27500.0</v>
      </c>
    </row>
    <row r="37">
      <c r="A37" s="31"/>
      <c r="B37" s="10" t="s">
        <v>33</v>
      </c>
      <c r="C37" s="9"/>
    </row>
    <row r="38">
      <c r="A38" s="32"/>
      <c r="B38" s="11" t="s">
        <v>189</v>
      </c>
      <c r="C38" s="11" t="s">
        <v>190</v>
      </c>
    </row>
    <row r="39">
      <c r="A39" s="32" t="s">
        <v>39</v>
      </c>
      <c r="B39" s="11"/>
      <c r="C39" s="11"/>
    </row>
    <row r="40">
      <c r="A40" s="32" t="s">
        <v>82</v>
      </c>
      <c r="B40" s="11">
        <v>-8512.16016441068</v>
      </c>
      <c r="C40" s="11">
        <v>0.413535029682787</v>
      </c>
    </row>
    <row r="41">
      <c r="A41" s="32"/>
      <c r="B41" s="37"/>
      <c r="C41" s="37"/>
    </row>
    <row r="42">
      <c r="A42" s="32"/>
      <c r="B42" s="37"/>
      <c r="C42" s="37"/>
    </row>
    <row r="43">
      <c r="A43" s="32" t="s">
        <v>39</v>
      </c>
      <c r="B43" s="18"/>
      <c r="C43" s="18"/>
    </row>
    <row r="44">
      <c r="A44" s="32" t="s">
        <v>67</v>
      </c>
      <c r="B44" s="15">
        <v>-8524.68844060617</v>
      </c>
      <c r="C44" s="15">
        <v>0.401768366584682</v>
      </c>
    </row>
    <row r="45">
      <c r="A45" s="32"/>
      <c r="B45" s="18"/>
      <c r="C45" s="18"/>
    </row>
    <row r="46">
      <c r="A46" s="32"/>
      <c r="B46" s="18"/>
      <c r="C46" s="18"/>
    </row>
    <row r="47">
      <c r="A47" s="10" t="s">
        <v>39</v>
      </c>
      <c r="B47" s="69"/>
      <c r="C47" s="69"/>
    </row>
    <row r="48">
      <c r="A48" s="10" t="s">
        <v>40</v>
      </c>
      <c r="B48" s="70">
        <v>-8457.32395158572</v>
      </c>
      <c r="C48" s="70">
        <v>0.404388097360506</v>
      </c>
    </row>
    <row r="50">
      <c r="A50" s="54" t="s">
        <v>224</v>
      </c>
      <c r="B50" s="55"/>
      <c r="C50" s="55"/>
      <c r="D50" s="55"/>
      <c r="E50" s="5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2.13"/>
    <col customWidth="1" min="3" max="3" width="14.13"/>
    <col customWidth="1" min="4" max="4" width="22.75"/>
    <col customWidth="1" min="5" max="5" width="17.0"/>
    <col customWidth="1" min="6" max="6" width="23.0"/>
    <col customWidth="1" min="7" max="7" width="21.63"/>
    <col customWidth="1" min="9" max="9" width="21.38"/>
    <col customWidth="1" min="10" max="10" width="21.13"/>
    <col customWidth="1" min="11" max="11" width="22.5"/>
    <col customWidth="1" min="12" max="12" width="22.38"/>
  </cols>
  <sheetData>
    <row r="1">
      <c r="A1" s="17" t="s">
        <v>177</v>
      </c>
      <c r="B1" s="17" t="s">
        <v>178</v>
      </c>
      <c r="C1" s="17" t="s">
        <v>179</v>
      </c>
      <c r="D1" s="22" t="s">
        <v>225</v>
      </c>
      <c r="F1" s="24"/>
    </row>
    <row r="2">
      <c r="F2" s="23"/>
    </row>
    <row r="3">
      <c r="A3" s="17" t="s">
        <v>181</v>
      </c>
      <c r="B3" s="17">
        <v>100.0</v>
      </c>
      <c r="C3" s="17" t="s">
        <v>182</v>
      </c>
      <c r="D3" s="17" t="s">
        <v>183</v>
      </c>
      <c r="F3" s="24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10.19638511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-2020.757018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32" t="s">
        <v>33</v>
      </c>
      <c r="C8" s="31"/>
      <c r="D8" s="10" t="s">
        <v>55</v>
      </c>
      <c r="E8" s="9"/>
      <c r="F8" s="32" t="s">
        <v>81</v>
      </c>
      <c r="G8" s="31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44">
        <v>-2027.48272150172</v>
      </c>
      <c r="C11" s="44">
        <v>0.964095429866176</v>
      </c>
      <c r="D11" s="66">
        <v>-2020.75701827154</v>
      </c>
      <c r="E11" s="66">
        <v>0.970206379178578</v>
      </c>
      <c r="F11" s="66">
        <v>-2025.40316064629</v>
      </c>
      <c r="G11" s="66">
        <v>1.03617439747434</v>
      </c>
      <c r="I11" s="30" t="s">
        <v>82</v>
      </c>
      <c r="J11" s="36">
        <f>ABS(B11-D11) - 2 * SQRT(C11^2 + E11^2)</f>
        <v>3.990173727</v>
      </c>
      <c r="K11" s="68">
        <f>ABS(B11-F11) - 2 * SQRT(C11^2 + G11^2)</f>
        <v>-0.7510838626</v>
      </c>
      <c r="L11" s="36">
        <f>ABS(D11-F11) - 2 * SQRT(E11^2 + G11^2)</f>
        <v>1.80715819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-2040.57374539015</v>
      </c>
      <c r="C13" s="37">
        <v>1.07946904610173</v>
      </c>
      <c r="D13" s="18"/>
      <c r="E13" s="18"/>
      <c r="F13" s="18"/>
      <c r="G13" s="18"/>
    </row>
    <row r="14">
      <c r="A14" s="32" t="s">
        <v>39</v>
      </c>
      <c r="B14" s="73"/>
      <c r="C14" s="73"/>
      <c r="D14" s="73"/>
      <c r="E14" s="73"/>
      <c r="F14" s="16"/>
      <c r="G14" s="16"/>
    </row>
    <row r="15">
      <c r="A15" s="32" t="s">
        <v>67</v>
      </c>
      <c r="B15" s="74"/>
      <c r="C15" s="74"/>
      <c r="D15" s="73"/>
      <c r="E15" s="73"/>
      <c r="F15" s="16"/>
      <c r="G15" s="16"/>
    </row>
    <row r="16">
      <c r="A16" s="32"/>
      <c r="B16" s="73"/>
      <c r="C16" s="73"/>
      <c r="D16" s="73"/>
      <c r="E16" s="73"/>
      <c r="F16" s="16"/>
      <c r="G16" s="16"/>
    </row>
    <row r="17">
      <c r="A17" s="32"/>
      <c r="B17" s="73"/>
      <c r="C17" s="73"/>
      <c r="D17" s="73"/>
      <c r="E17" s="73"/>
      <c r="F17" s="16"/>
      <c r="G17" s="16"/>
    </row>
    <row r="18">
      <c r="A18" s="32" t="s">
        <v>39</v>
      </c>
      <c r="B18" s="73"/>
      <c r="C18" s="73"/>
      <c r="D18" s="73"/>
      <c r="E18" s="73"/>
      <c r="F18" s="16"/>
      <c r="G18" s="16"/>
    </row>
    <row r="19">
      <c r="A19" s="32" t="s">
        <v>40</v>
      </c>
      <c r="B19" s="74"/>
      <c r="C19" s="74"/>
      <c r="D19" s="73"/>
      <c r="E19" s="73"/>
      <c r="F19" s="16"/>
      <c r="G19" s="16"/>
    </row>
    <row r="21">
      <c r="A21" s="17"/>
      <c r="B21" s="17"/>
      <c r="C21" s="17"/>
      <c r="D21" s="17"/>
      <c r="E21" s="17"/>
      <c r="F21" s="17"/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</row>
    <row r="23">
      <c r="A23" s="17"/>
      <c r="B23" s="17"/>
      <c r="C23" s="17"/>
      <c r="D23" s="17"/>
      <c r="E23" s="17"/>
      <c r="F23" s="17"/>
    </row>
    <row r="24">
      <c r="A24" s="10" t="s">
        <v>195</v>
      </c>
      <c r="B24" s="17"/>
      <c r="C24" s="17"/>
      <c r="D24" s="34"/>
      <c r="E24" s="34" t="s">
        <v>196</v>
      </c>
      <c r="F24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8">
      <c r="A28" s="17" t="s">
        <v>181</v>
      </c>
      <c r="B28" s="34">
        <v>400.0</v>
      </c>
      <c r="D28" s="2" t="s">
        <v>198</v>
      </c>
      <c r="E28" s="45">
        <v>27500.0</v>
      </c>
    </row>
    <row r="30">
      <c r="A30" s="31"/>
      <c r="B30" s="10" t="s">
        <v>55</v>
      </c>
      <c r="C30" s="9"/>
      <c r="G30" s="10" t="s">
        <v>55</v>
      </c>
    </row>
    <row r="31">
      <c r="A31" s="32"/>
      <c r="B31" s="11" t="s">
        <v>189</v>
      </c>
      <c r="C31" s="11" t="s">
        <v>190</v>
      </c>
      <c r="F31" s="10" t="s">
        <v>39</v>
      </c>
    </row>
    <row r="32">
      <c r="A32" s="10" t="s">
        <v>39</v>
      </c>
      <c r="B32" s="69"/>
      <c r="C32" s="69"/>
      <c r="F32" s="10" t="s">
        <v>82</v>
      </c>
    </row>
    <row r="33">
      <c r="A33" s="10" t="s">
        <v>82</v>
      </c>
      <c r="B33" s="70">
        <v>-2112.09396346914</v>
      </c>
      <c r="C33" s="70">
        <v>0.400080166469899</v>
      </c>
      <c r="F33" s="33" t="s">
        <v>188</v>
      </c>
      <c r="G33" s="13">
        <f>ABS(B33-B37) - 2 * SQRT(C33^2 + C37^2)</f>
        <v>12.28429367</v>
      </c>
    </row>
    <row r="34">
      <c r="A34" s="32"/>
      <c r="B34" s="18"/>
      <c r="C34" s="18"/>
      <c r="F34" s="32" t="s">
        <v>39</v>
      </c>
    </row>
    <row r="35">
      <c r="A35" s="32"/>
      <c r="B35" s="18"/>
      <c r="C35" s="18"/>
      <c r="F35" s="32" t="s">
        <v>67</v>
      </c>
    </row>
    <row r="36">
      <c r="A36" s="32" t="s">
        <v>39</v>
      </c>
      <c r="B36" s="18"/>
      <c r="C36" s="18"/>
    </row>
    <row r="37">
      <c r="A37" s="32" t="s">
        <v>67</v>
      </c>
      <c r="B37" s="15">
        <v>-2125.48803325176</v>
      </c>
      <c r="C37" s="15">
        <v>0.384495276134374</v>
      </c>
      <c r="F37" s="10" t="s">
        <v>39</v>
      </c>
    </row>
    <row r="38">
      <c r="A38" s="32"/>
      <c r="B38" s="18"/>
      <c r="C38" s="18"/>
      <c r="F38" s="10" t="s">
        <v>82</v>
      </c>
    </row>
    <row r="39">
      <c r="A39" s="32"/>
      <c r="B39" s="18"/>
      <c r="C39" s="18"/>
      <c r="F39" s="33" t="s">
        <v>188</v>
      </c>
      <c r="G39" s="13">
        <f>ABS(B33-B41) - 2 * SQRT(C33^2 + C41^2)</f>
        <v>6.687696675</v>
      </c>
    </row>
    <row r="40">
      <c r="A40" s="32" t="s">
        <v>39</v>
      </c>
      <c r="B40" s="18"/>
      <c r="C40" s="18"/>
      <c r="F40" s="32" t="s">
        <v>39</v>
      </c>
    </row>
    <row r="41">
      <c r="A41" s="32" t="s">
        <v>40</v>
      </c>
      <c r="B41" s="15">
        <v>-2119.90022513157</v>
      </c>
      <c r="C41" s="15">
        <v>0.390810399421661</v>
      </c>
      <c r="F41" s="32" t="s">
        <v>40</v>
      </c>
    </row>
    <row r="42">
      <c r="B42" s="16"/>
      <c r="C42" s="16"/>
    </row>
    <row r="43">
      <c r="B43" s="16"/>
      <c r="C43" s="16"/>
      <c r="F43" s="32" t="s">
        <v>39</v>
      </c>
    </row>
    <row r="44">
      <c r="F44" s="32" t="s">
        <v>67</v>
      </c>
    </row>
    <row r="45">
      <c r="F45" s="33" t="s">
        <v>188</v>
      </c>
      <c r="G45" s="13">
        <f>ABS(B37-B41) - 2 * SQRT(C37^2 + C41^2)</f>
        <v>4.491323947</v>
      </c>
    </row>
    <row r="46">
      <c r="F46" s="32" t="s">
        <v>39</v>
      </c>
    </row>
    <row r="47">
      <c r="F47" s="32" t="s">
        <v>40</v>
      </c>
    </row>
    <row r="49">
      <c r="A49" s="54" t="s">
        <v>226</v>
      </c>
      <c r="B49" s="55"/>
      <c r="C49" s="55"/>
      <c r="D49" s="55"/>
      <c r="E49" s="5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4.38"/>
    <col customWidth="1" min="3" max="3" width="21.75"/>
    <col customWidth="1" min="4" max="4" width="21.63"/>
    <col customWidth="1" min="5" max="5" width="20.63"/>
    <col customWidth="1" min="6" max="7" width="22.0"/>
    <col customWidth="1" min="8" max="8" width="23.0"/>
    <col customWidth="1" min="9" max="9" width="24.5"/>
    <col customWidth="1" min="10" max="10" width="20.38"/>
    <col customWidth="1" min="11" max="11" width="23.0"/>
    <col customWidth="1" min="12" max="12" width="22.63"/>
  </cols>
  <sheetData>
    <row r="1">
      <c r="A1" s="1" t="s">
        <v>3</v>
      </c>
      <c r="B1" s="8"/>
      <c r="C1" s="3"/>
      <c r="D1" s="3"/>
      <c r="E1" s="3"/>
      <c r="F1" s="3"/>
      <c r="G1" s="2"/>
    </row>
    <row r="3">
      <c r="A3" s="9"/>
      <c r="B3" s="9"/>
      <c r="C3" s="9"/>
      <c r="D3" s="10" t="s">
        <v>33</v>
      </c>
      <c r="E3" s="9"/>
      <c r="F3" s="9"/>
    </row>
    <row r="4">
      <c r="A4" s="10"/>
      <c r="B4" s="11" t="s">
        <v>34</v>
      </c>
      <c r="C4" s="11" t="s">
        <v>35</v>
      </c>
      <c r="D4" s="11" t="s">
        <v>36</v>
      </c>
      <c r="E4" s="11" t="s">
        <v>37</v>
      </c>
      <c r="F4" s="11" t="s">
        <v>38</v>
      </c>
    </row>
    <row r="5">
      <c r="A5" s="10" t="s">
        <v>39</v>
      </c>
      <c r="B5" s="12"/>
      <c r="C5" s="12"/>
      <c r="D5" s="12"/>
      <c r="E5" s="12"/>
      <c r="F5" s="12"/>
      <c r="K5" s="13"/>
      <c r="L5" s="14"/>
    </row>
    <row r="6">
      <c r="A6" s="10" t="s">
        <v>40</v>
      </c>
      <c r="B6" s="15">
        <v>-11851.6296316049</v>
      </c>
      <c r="C6" s="15">
        <v>-11858.6388231952</v>
      </c>
      <c r="D6" s="15">
        <v>-11866.5919814219</v>
      </c>
      <c r="E6" s="15">
        <v>-11848.9477608793</v>
      </c>
      <c r="F6" s="15">
        <v>-11879.8934331688</v>
      </c>
      <c r="K6" s="14"/>
    </row>
    <row r="7">
      <c r="G7" s="1" t="s">
        <v>41</v>
      </c>
      <c r="K7" s="13"/>
    </row>
    <row r="8">
      <c r="A8" s="2" t="s">
        <v>1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</v>
      </c>
      <c r="K8" s="2"/>
    </row>
    <row r="9">
      <c r="A9" s="2" t="s">
        <v>2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51</v>
      </c>
      <c r="G9" s="2" t="s">
        <v>7</v>
      </c>
      <c r="K9" s="13"/>
    </row>
    <row r="10">
      <c r="G10" s="16"/>
      <c r="K10" s="14"/>
    </row>
    <row r="11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3"/>
    </row>
    <row r="12">
      <c r="A12" s="17" t="s">
        <v>52</v>
      </c>
      <c r="B12" s="2" t="s">
        <v>1</v>
      </c>
      <c r="C12" s="1">
        <v>0.003814</v>
      </c>
      <c r="G12" s="16"/>
      <c r="H12" s="16"/>
      <c r="I12" s="13"/>
      <c r="J12" s="16"/>
    </row>
    <row r="13">
      <c r="A13" s="17"/>
      <c r="B13" s="2" t="s">
        <v>53</v>
      </c>
      <c r="C13" s="1" t="s">
        <v>54</v>
      </c>
      <c r="G13" s="2"/>
      <c r="H13" s="16"/>
      <c r="I13" s="16"/>
      <c r="J13" s="16"/>
    </row>
    <row r="14">
      <c r="A14" s="17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7"/>
      <c r="B15" s="2" t="s">
        <v>2</v>
      </c>
      <c r="C15" s="1">
        <v>150.0145</v>
      </c>
      <c r="D15" s="16"/>
      <c r="E15" s="16"/>
      <c r="F15" s="16"/>
      <c r="G15" s="16"/>
      <c r="H15" s="16"/>
      <c r="I15" s="13"/>
      <c r="J15" s="16"/>
    </row>
    <row r="16">
      <c r="B16" s="2" t="s">
        <v>53</v>
      </c>
      <c r="C16" s="1">
        <v>35.87073</v>
      </c>
      <c r="G16" s="16"/>
    </row>
    <row r="17">
      <c r="G17" s="16"/>
    </row>
    <row r="18">
      <c r="A18" s="1" t="s">
        <v>9</v>
      </c>
      <c r="B18" s="8"/>
      <c r="C18" s="3"/>
      <c r="D18" s="3"/>
      <c r="E18" s="3"/>
      <c r="F18" s="3"/>
      <c r="G18" s="16"/>
    </row>
    <row r="19">
      <c r="G19" s="16"/>
    </row>
    <row r="20">
      <c r="A20" s="9"/>
      <c r="B20" s="9"/>
      <c r="C20" s="9"/>
      <c r="D20" s="10" t="s">
        <v>55</v>
      </c>
      <c r="E20" s="9"/>
      <c r="F20" s="9"/>
      <c r="G20" s="16"/>
    </row>
    <row r="21">
      <c r="A21" s="10"/>
      <c r="B21" s="11" t="s">
        <v>34</v>
      </c>
      <c r="C21" s="11" t="s">
        <v>35</v>
      </c>
      <c r="D21" s="11" t="s">
        <v>36</v>
      </c>
      <c r="E21" s="11" t="s">
        <v>37</v>
      </c>
      <c r="F21" s="11" t="s">
        <v>38</v>
      </c>
      <c r="G21" s="16"/>
    </row>
    <row r="22">
      <c r="A22" s="10" t="s">
        <v>39</v>
      </c>
      <c r="B22" s="15"/>
      <c r="C22" s="18"/>
      <c r="D22" s="18"/>
      <c r="E22" s="18"/>
      <c r="F22" s="18"/>
      <c r="G22" s="16"/>
    </row>
    <row r="23">
      <c r="A23" s="10" t="s">
        <v>40</v>
      </c>
      <c r="B23" s="15">
        <v>-8051.88138920879</v>
      </c>
      <c r="C23" s="15">
        <v>-8057.13466828219</v>
      </c>
      <c r="D23" s="15">
        <v>-8073.88744688176</v>
      </c>
      <c r="E23" s="15">
        <v>-8062.19856942597</v>
      </c>
      <c r="F23" s="15">
        <v>-8046.08781223194</v>
      </c>
      <c r="G23" s="16"/>
    </row>
    <row r="24">
      <c r="G24" s="1" t="s">
        <v>41</v>
      </c>
    </row>
    <row r="25">
      <c r="A25" s="2" t="s">
        <v>56</v>
      </c>
      <c r="B25" s="19" t="s">
        <v>57</v>
      </c>
      <c r="C25" s="2" t="s">
        <v>58</v>
      </c>
      <c r="D25" s="2" t="s">
        <v>59</v>
      </c>
      <c r="E25" s="2" t="s">
        <v>60</v>
      </c>
      <c r="F25" s="2" t="s">
        <v>61</v>
      </c>
      <c r="G25" s="2" t="s">
        <v>10</v>
      </c>
    </row>
    <row r="26">
      <c r="A26" s="2" t="s">
        <v>2</v>
      </c>
      <c r="B26" s="2" t="s">
        <v>62</v>
      </c>
      <c r="C26" s="2" t="s">
        <v>63</v>
      </c>
      <c r="D26" s="2" t="s">
        <v>64</v>
      </c>
      <c r="E26" s="2" t="s">
        <v>65</v>
      </c>
      <c r="F26" s="2" t="s">
        <v>66</v>
      </c>
      <c r="G26" s="2" t="s">
        <v>15</v>
      </c>
    </row>
    <row r="27">
      <c r="G27" s="16"/>
    </row>
    <row r="28">
      <c r="A28" s="17"/>
      <c r="B28" s="17"/>
      <c r="C28" s="16"/>
      <c r="D28" s="16"/>
      <c r="E28" s="16"/>
      <c r="F28" s="16"/>
      <c r="G28" s="16"/>
    </row>
    <row r="29">
      <c r="A29" s="17" t="s">
        <v>52</v>
      </c>
      <c r="B29" s="2" t="s">
        <v>56</v>
      </c>
      <c r="C29" s="1">
        <v>0.002131</v>
      </c>
      <c r="G29" s="16"/>
    </row>
    <row r="30">
      <c r="A30" s="17"/>
      <c r="B30" s="2" t="s">
        <v>53</v>
      </c>
      <c r="C30" s="1">
        <v>3.28E-4</v>
      </c>
      <c r="G30" s="16"/>
      <c r="I30" s="17"/>
    </row>
    <row r="31">
      <c r="A31" s="17"/>
      <c r="B31" s="16"/>
      <c r="C31" s="16"/>
      <c r="D31" s="16"/>
      <c r="E31" s="16"/>
      <c r="F31" s="16"/>
      <c r="G31" s="17"/>
      <c r="H31" s="17"/>
      <c r="I31" s="17"/>
      <c r="J31" s="17"/>
    </row>
    <row r="32">
      <c r="A32" s="17"/>
      <c r="B32" s="2" t="s">
        <v>2</v>
      </c>
      <c r="C32" s="1">
        <v>208.667</v>
      </c>
      <c r="D32" s="16"/>
      <c r="E32" s="16"/>
      <c r="F32" s="16"/>
      <c r="G32" s="16"/>
      <c r="H32" s="16"/>
      <c r="I32" s="13"/>
      <c r="J32" s="13"/>
    </row>
    <row r="33">
      <c r="B33" s="2" t="s">
        <v>53</v>
      </c>
      <c r="C33" s="1">
        <v>35.3783</v>
      </c>
      <c r="G33" s="2"/>
      <c r="H33" s="2"/>
      <c r="I33" s="20"/>
      <c r="J33" s="20"/>
    </row>
    <row r="34">
      <c r="A34" s="17"/>
      <c r="B34" s="17"/>
      <c r="C34" s="17"/>
      <c r="D34" s="17"/>
      <c r="E34" s="16"/>
      <c r="F34" s="16"/>
      <c r="G34" s="16"/>
      <c r="H34" s="16"/>
      <c r="I34" s="16"/>
      <c r="J34" s="16"/>
    </row>
    <row r="35">
      <c r="A35" s="1" t="s">
        <v>18</v>
      </c>
      <c r="B35" s="8"/>
      <c r="C35" s="3"/>
      <c r="D35" s="3"/>
      <c r="E35" s="3"/>
      <c r="F35" s="3"/>
      <c r="G35" s="2"/>
      <c r="H35" s="2"/>
      <c r="I35" s="2"/>
      <c r="J35" s="2"/>
    </row>
    <row r="36">
      <c r="G36" s="2"/>
      <c r="H36" s="2"/>
      <c r="I36" s="20"/>
      <c r="J36" s="2"/>
    </row>
    <row r="37">
      <c r="A37" s="9"/>
      <c r="B37" s="9"/>
      <c r="C37" s="9"/>
      <c r="D37" s="10" t="s">
        <v>33</v>
      </c>
      <c r="E37" s="9"/>
      <c r="F37" s="9"/>
      <c r="G37" s="2"/>
      <c r="H37" s="16"/>
      <c r="I37" s="16"/>
      <c r="J37" s="16"/>
    </row>
    <row r="38">
      <c r="A38" s="10"/>
      <c r="B38" s="11" t="s">
        <v>34</v>
      </c>
      <c r="C38" s="11" t="s">
        <v>35</v>
      </c>
      <c r="D38" s="11" t="s">
        <v>36</v>
      </c>
      <c r="E38" s="11" t="s">
        <v>37</v>
      </c>
      <c r="F38" s="11" t="s">
        <v>38</v>
      </c>
      <c r="G38" s="16"/>
      <c r="H38" s="16"/>
      <c r="I38" s="16"/>
      <c r="J38" s="16"/>
    </row>
    <row r="39">
      <c r="A39" s="10" t="s">
        <v>39</v>
      </c>
      <c r="B39" s="12"/>
      <c r="C39" s="12"/>
      <c r="D39" s="12"/>
      <c r="E39" s="12"/>
      <c r="F39" s="12"/>
      <c r="G39" s="16"/>
      <c r="H39" s="16"/>
      <c r="I39" s="16"/>
      <c r="J39" s="16"/>
    </row>
    <row r="40">
      <c r="A40" s="10" t="s">
        <v>67</v>
      </c>
      <c r="B40" s="15">
        <v>-5227.82047926355</v>
      </c>
      <c r="C40" s="15">
        <v>-5221.98502924716</v>
      </c>
      <c r="D40" s="15">
        <v>-5216.12532148328</v>
      </c>
      <c r="E40" s="15">
        <v>-5202.90981324602</v>
      </c>
      <c r="F40" s="15">
        <v>-5213.19923440733</v>
      </c>
      <c r="G40" s="16"/>
    </row>
    <row r="41">
      <c r="G41" s="1" t="s">
        <v>41</v>
      </c>
    </row>
    <row r="42">
      <c r="A42" s="2" t="s">
        <v>1</v>
      </c>
      <c r="B42" s="2" t="s">
        <v>68</v>
      </c>
      <c r="C42" s="2" t="s">
        <v>69</v>
      </c>
      <c r="D42" s="2" t="s">
        <v>70</v>
      </c>
      <c r="E42" s="2" t="s">
        <v>69</v>
      </c>
      <c r="F42" s="2" t="s">
        <v>71</v>
      </c>
      <c r="G42" s="2" t="s">
        <v>19</v>
      </c>
    </row>
    <row r="43">
      <c r="A43" s="2" t="s">
        <v>2</v>
      </c>
      <c r="B43" s="2" t="s">
        <v>72</v>
      </c>
      <c r="C43" s="2" t="s">
        <v>73</v>
      </c>
      <c r="D43" s="2" t="s">
        <v>74</v>
      </c>
      <c r="E43" s="2" t="s">
        <v>75</v>
      </c>
      <c r="F43" s="2" t="s">
        <v>76</v>
      </c>
      <c r="G43" s="2" t="s">
        <v>24</v>
      </c>
    </row>
    <row r="44">
      <c r="G44" s="16"/>
    </row>
    <row r="45">
      <c r="A45" s="17"/>
      <c r="B45" s="17"/>
      <c r="C45" s="16"/>
      <c r="D45" s="16"/>
      <c r="E45" s="16"/>
      <c r="F45" s="16"/>
      <c r="G45" s="16"/>
    </row>
    <row r="46">
      <c r="A46" s="17" t="s">
        <v>52</v>
      </c>
      <c r="B46" s="2" t="s">
        <v>1</v>
      </c>
      <c r="C46" s="1" t="s">
        <v>77</v>
      </c>
      <c r="G46" s="16"/>
    </row>
    <row r="47">
      <c r="A47" s="17"/>
      <c r="B47" s="2" t="s">
        <v>53</v>
      </c>
      <c r="C47" s="1" t="s">
        <v>78</v>
      </c>
      <c r="G47" s="16"/>
    </row>
    <row r="48">
      <c r="A48" s="17"/>
      <c r="B48" s="16"/>
      <c r="C48" s="16"/>
      <c r="D48" s="16"/>
      <c r="E48" s="16"/>
      <c r="F48" s="16"/>
      <c r="G48" s="16"/>
    </row>
    <row r="49">
      <c r="A49" s="17"/>
      <c r="B49" s="2" t="s">
        <v>2</v>
      </c>
      <c r="C49" s="1" t="s">
        <v>79</v>
      </c>
      <c r="D49" s="16"/>
      <c r="E49" s="16"/>
      <c r="F49" s="16"/>
      <c r="G49" s="16"/>
    </row>
    <row r="50">
      <c r="B50" s="2" t="s">
        <v>53</v>
      </c>
      <c r="C50" s="1" t="s">
        <v>80</v>
      </c>
      <c r="G50" s="16"/>
    </row>
    <row r="51">
      <c r="G51" s="16"/>
    </row>
    <row r="52">
      <c r="A52" s="1" t="s">
        <v>27</v>
      </c>
      <c r="B52" s="8"/>
      <c r="C52" s="3"/>
      <c r="D52" s="3"/>
      <c r="E52" s="3"/>
      <c r="F52" s="3"/>
      <c r="G52" s="16"/>
    </row>
    <row r="53">
      <c r="G53" s="16"/>
    </row>
    <row r="54">
      <c r="A54" s="9"/>
      <c r="B54" s="9"/>
      <c r="C54" s="9"/>
      <c r="D54" s="10" t="s">
        <v>81</v>
      </c>
      <c r="E54" s="9"/>
      <c r="F54" s="9"/>
      <c r="G54" s="16"/>
    </row>
    <row r="55">
      <c r="A55" s="10"/>
      <c r="B55" s="11" t="s">
        <v>34</v>
      </c>
      <c r="C55" s="11" t="s">
        <v>35</v>
      </c>
      <c r="D55" s="11" t="s">
        <v>36</v>
      </c>
      <c r="E55" s="11" t="s">
        <v>37</v>
      </c>
      <c r="F55" s="11" t="s">
        <v>38</v>
      </c>
      <c r="G55" s="16"/>
    </row>
    <row r="56">
      <c r="A56" s="10" t="s">
        <v>39</v>
      </c>
      <c r="B56" s="12"/>
      <c r="C56" s="12"/>
      <c r="D56" s="12"/>
      <c r="E56" s="12"/>
      <c r="F56" s="12"/>
      <c r="G56" s="16"/>
    </row>
    <row r="57">
      <c r="A57" s="10" t="s">
        <v>82</v>
      </c>
      <c r="B57" s="15">
        <v>-3123.83001853131</v>
      </c>
      <c r="C57" s="15">
        <v>-3136.8797017264</v>
      </c>
      <c r="D57" s="15">
        <v>-3119.08857849963</v>
      </c>
      <c r="E57" s="15">
        <v>-3159.62127336276</v>
      </c>
      <c r="F57" s="15">
        <v>-3111.61338729993</v>
      </c>
      <c r="G57" s="16"/>
    </row>
    <row r="58">
      <c r="G58" s="1" t="s">
        <v>41</v>
      </c>
    </row>
    <row r="59">
      <c r="A59" s="2" t="s">
        <v>83</v>
      </c>
      <c r="B59" s="2" t="s">
        <v>84</v>
      </c>
      <c r="C59" s="2" t="s">
        <v>85</v>
      </c>
      <c r="D59" s="2" t="s">
        <v>86</v>
      </c>
      <c r="E59" s="2" t="s">
        <v>87</v>
      </c>
      <c r="F59" s="2" t="s">
        <v>88</v>
      </c>
      <c r="G59" s="2" t="s">
        <v>28</v>
      </c>
    </row>
    <row r="60">
      <c r="A60" s="2" t="s">
        <v>2</v>
      </c>
      <c r="B60" s="2" t="s">
        <v>89</v>
      </c>
      <c r="C60" s="2" t="s">
        <v>90</v>
      </c>
      <c r="D60" s="2" t="s">
        <v>91</v>
      </c>
      <c r="E60" s="2" t="s">
        <v>92</v>
      </c>
      <c r="F60" s="2" t="s">
        <v>93</v>
      </c>
      <c r="G60" s="2" t="s">
        <v>31</v>
      </c>
    </row>
    <row r="61">
      <c r="G61" s="16"/>
    </row>
    <row r="62">
      <c r="A62" s="17"/>
      <c r="B62" s="17"/>
      <c r="C62" s="16"/>
      <c r="D62" s="16"/>
      <c r="E62" s="16"/>
      <c r="F62" s="16"/>
      <c r="G62" s="16"/>
    </row>
    <row r="63">
      <c r="A63" s="17" t="s">
        <v>52</v>
      </c>
      <c r="B63" s="2" t="s">
        <v>83</v>
      </c>
      <c r="C63" s="1" t="s">
        <v>94</v>
      </c>
      <c r="G63" s="16"/>
    </row>
    <row r="64">
      <c r="A64" s="17"/>
      <c r="B64" s="2" t="s">
        <v>53</v>
      </c>
      <c r="C64" s="1" t="s">
        <v>95</v>
      </c>
      <c r="G64" s="16"/>
    </row>
    <row r="65">
      <c r="A65" s="17"/>
      <c r="B65" s="16"/>
      <c r="C65" s="16"/>
      <c r="D65" s="16"/>
      <c r="E65" s="16"/>
      <c r="F65" s="16"/>
      <c r="G65" s="16"/>
    </row>
    <row r="66">
      <c r="A66" s="17"/>
      <c r="B66" s="2" t="s">
        <v>2</v>
      </c>
      <c r="C66" s="1" t="s">
        <v>96</v>
      </c>
      <c r="D66" s="16"/>
      <c r="E66" s="16"/>
      <c r="F66" s="16"/>
      <c r="G66" s="16"/>
    </row>
    <row r="67">
      <c r="B67" s="2" t="s">
        <v>53</v>
      </c>
      <c r="C67" s="1" t="s">
        <v>97</v>
      </c>
      <c r="G67" s="16"/>
    </row>
    <row r="68">
      <c r="G68" s="16"/>
    </row>
    <row r="69">
      <c r="A69" s="1" t="s">
        <v>22</v>
      </c>
      <c r="B69" s="8"/>
      <c r="C69" s="3"/>
      <c r="D69" s="3"/>
      <c r="E69" s="3"/>
      <c r="F69" s="3"/>
      <c r="G69" s="16"/>
    </row>
    <row r="70">
      <c r="G70" s="16"/>
    </row>
    <row r="71">
      <c r="A71" s="9"/>
      <c r="B71" s="9"/>
      <c r="C71" s="9"/>
      <c r="D71" s="10" t="s">
        <v>33</v>
      </c>
      <c r="E71" s="9"/>
      <c r="F71" s="9"/>
      <c r="G71" s="16"/>
    </row>
    <row r="72">
      <c r="A72" s="10"/>
      <c r="B72" s="11" t="s">
        <v>34</v>
      </c>
      <c r="C72" s="11" t="s">
        <v>35</v>
      </c>
      <c r="D72" s="11" t="s">
        <v>36</v>
      </c>
      <c r="E72" s="11" t="s">
        <v>37</v>
      </c>
      <c r="F72" s="11" t="s">
        <v>38</v>
      </c>
      <c r="G72" s="16"/>
    </row>
    <row r="73">
      <c r="A73" s="10" t="s">
        <v>39</v>
      </c>
      <c r="B73" s="12"/>
      <c r="C73" s="12"/>
      <c r="D73" s="12"/>
      <c r="E73" s="12"/>
      <c r="F73" s="12"/>
      <c r="G73" s="16"/>
    </row>
    <row r="74">
      <c r="A74" s="10" t="s">
        <v>40</v>
      </c>
      <c r="B74" s="15">
        <v>-4227.92106634486</v>
      </c>
      <c r="C74" s="15">
        <v>-4239.49453081673</v>
      </c>
      <c r="D74" s="15">
        <v>-4218.74868336985</v>
      </c>
      <c r="E74" s="15">
        <v>-4233.49259864469</v>
      </c>
      <c r="F74" s="15">
        <v>-4250.03441563923</v>
      </c>
      <c r="G74" s="16"/>
    </row>
    <row r="75">
      <c r="G75" s="1" t="s">
        <v>41</v>
      </c>
    </row>
    <row r="76">
      <c r="A76" s="2" t="s">
        <v>1</v>
      </c>
      <c r="B76" s="2" t="s">
        <v>98</v>
      </c>
      <c r="C76" s="2" t="s">
        <v>99</v>
      </c>
      <c r="D76" s="2" t="s">
        <v>100</v>
      </c>
      <c r="E76" s="2" t="s">
        <v>23</v>
      </c>
      <c r="F76" s="2" t="s">
        <v>101</v>
      </c>
      <c r="G76" s="2" t="s">
        <v>23</v>
      </c>
    </row>
    <row r="77">
      <c r="A77" s="2" t="s">
        <v>2</v>
      </c>
      <c r="B77" s="2" t="s">
        <v>102</v>
      </c>
      <c r="C77" s="2" t="s">
        <v>103</v>
      </c>
      <c r="D77" s="2" t="s">
        <v>104</v>
      </c>
      <c r="E77" s="2" t="s">
        <v>105</v>
      </c>
      <c r="F77" s="2" t="s">
        <v>106</v>
      </c>
      <c r="G77" s="2" t="s">
        <v>26</v>
      </c>
    </row>
    <row r="78">
      <c r="G78" s="16"/>
    </row>
    <row r="79">
      <c r="A79" s="17"/>
      <c r="B79" s="17"/>
      <c r="C79" s="16"/>
      <c r="D79" s="16"/>
      <c r="E79" s="16"/>
      <c r="F79" s="16"/>
      <c r="G79" s="16"/>
    </row>
    <row r="80">
      <c r="A80" s="17" t="s">
        <v>52</v>
      </c>
      <c r="B80" s="2" t="s">
        <v>1</v>
      </c>
      <c r="C80" s="1" t="s">
        <v>107</v>
      </c>
      <c r="G80" s="16"/>
    </row>
    <row r="81">
      <c r="A81" s="17"/>
      <c r="B81" s="2" t="s">
        <v>53</v>
      </c>
      <c r="C81" s="1" t="s">
        <v>108</v>
      </c>
      <c r="G81" s="16"/>
    </row>
    <row r="82">
      <c r="A82" s="17"/>
      <c r="B82" s="16"/>
      <c r="C82" s="16"/>
      <c r="D82" s="16"/>
      <c r="E82" s="16"/>
      <c r="F82" s="16"/>
      <c r="G82" s="16"/>
    </row>
    <row r="83">
      <c r="A83" s="17"/>
      <c r="B83" s="2" t="s">
        <v>2</v>
      </c>
      <c r="C83" s="1" t="s">
        <v>109</v>
      </c>
      <c r="D83" s="16"/>
      <c r="E83" s="16"/>
      <c r="F83" s="16"/>
      <c r="G83" s="16"/>
    </row>
    <row r="84">
      <c r="B84" s="2" t="s">
        <v>53</v>
      </c>
      <c r="C84" s="1" t="s">
        <v>110</v>
      </c>
      <c r="G84" s="16"/>
    </row>
    <row r="85">
      <c r="G85" s="16"/>
    </row>
    <row r="86">
      <c r="A86" s="1" t="s">
        <v>5</v>
      </c>
      <c r="B86" s="8"/>
      <c r="C86" s="3"/>
      <c r="D86" s="3"/>
      <c r="E86" s="3"/>
      <c r="F86" s="3"/>
      <c r="G86" s="16"/>
    </row>
    <row r="87">
      <c r="G87" s="16"/>
    </row>
    <row r="88">
      <c r="A88" s="9"/>
      <c r="B88" s="9"/>
      <c r="C88" s="9"/>
      <c r="D88" s="10" t="s">
        <v>33</v>
      </c>
      <c r="E88" s="9"/>
      <c r="F88" s="9"/>
      <c r="G88" s="16"/>
    </row>
    <row r="89">
      <c r="A89" s="10"/>
      <c r="B89" s="11" t="s">
        <v>34</v>
      </c>
      <c r="C89" s="11" t="s">
        <v>35</v>
      </c>
      <c r="D89" s="11" t="s">
        <v>36</v>
      </c>
      <c r="E89" s="11" t="s">
        <v>37</v>
      </c>
      <c r="F89" s="11" t="s">
        <v>38</v>
      </c>
      <c r="G89" s="16"/>
    </row>
    <row r="90">
      <c r="A90" s="10" t="s">
        <v>39</v>
      </c>
      <c r="B90" s="12"/>
      <c r="C90" s="12"/>
      <c r="D90" s="12"/>
      <c r="E90" s="12"/>
      <c r="F90" s="12"/>
      <c r="G90" s="16"/>
    </row>
    <row r="91">
      <c r="A91" s="10" t="s">
        <v>40</v>
      </c>
      <c r="B91" s="15">
        <v>-2758.39048641949</v>
      </c>
      <c r="C91" s="15">
        <v>-2750.7515222217</v>
      </c>
      <c r="D91" s="15">
        <v>-2754.13593372858</v>
      </c>
      <c r="E91" s="15">
        <v>-2758.92958873476</v>
      </c>
      <c r="F91" s="15">
        <v>-2753.46712962143</v>
      </c>
      <c r="G91" s="16"/>
    </row>
    <row r="92">
      <c r="G92" s="1" t="s">
        <v>41</v>
      </c>
    </row>
    <row r="93">
      <c r="A93" s="2" t="s">
        <v>1</v>
      </c>
      <c r="B93" s="2" t="s">
        <v>111</v>
      </c>
      <c r="C93" s="2" t="s">
        <v>112</v>
      </c>
      <c r="D93" s="2" t="s">
        <v>113</v>
      </c>
      <c r="E93" s="2" t="s">
        <v>114</v>
      </c>
      <c r="F93" s="2" t="s">
        <v>115</v>
      </c>
      <c r="G93" s="2" t="s">
        <v>6</v>
      </c>
    </row>
    <row r="94">
      <c r="A94" s="2" t="s">
        <v>2</v>
      </c>
      <c r="B94" s="2" t="s">
        <v>116</v>
      </c>
      <c r="C94" s="2" t="s">
        <v>117</v>
      </c>
      <c r="D94" s="2" t="s">
        <v>118</v>
      </c>
      <c r="E94" s="2" t="s">
        <v>119</v>
      </c>
      <c r="F94" s="2" t="s">
        <v>120</v>
      </c>
      <c r="G94" s="2" t="s">
        <v>8</v>
      </c>
    </row>
    <row r="95">
      <c r="G95" s="16"/>
    </row>
    <row r="96">
      <c r="A96" s="17"/>
      <c r="B96" s="17"/>
      <c r="C96" s="16"/>
      <c r="D96" s="16"/>
      <c r="E96" s="16"/>
      <c r="F96" s="16"/>
      <c r="G96" s="16"/>
    </row>
    <row r="97">
      <c r="A97" s="17" t="s">
        <v>52</v>
      </c>
      <c r="B97" s="2" t="s">
        <v>1</v>
      </c>
      <c r="C97" s="1" t="s">
        <v>121</v>
      </c>
      <c r="G97" s="16"/>
    </row>
    <row r="98">
      <c r="A98" s="17"/>
      <c r="B98" s="2" t="s">
        <v>53</v>
      </c>
      <c r="C98" s="1" t="s">
        <v>122</v>
      </c>
      <c r="G98" s="16"/>
    </row>
    <row r="99">
      <c r="A99" s="17"/>
      <c r="B99" s="16"/>
      <c r="C99" s="16"/>
      <c r="D99" s="16"/>
      <c r="E99" s="16"/>
      <c r="F99" s="16"/>
      <c r="G99" s="16"/>
    </row>
    <row r="100">
      <c r="A100" s="17"/>
      <c r="B100" s="2" t="s">
        <v>2</v>
      </c>
      <c r="C100" s="1" t="s">
        <v>123</v>
      </c>
      <c r="D100" s="16"/>
      <c r="E100" s="16"/>
      <c r="F100" s="16"/>
      <c r="G100" s="16"/>
    </row>
    <row r="101">
      <c r="B101" s="2" t="s">
        <v>53</v>
      </c>
      <c r="C101" s="1" t="s">
        <v>124</v>
      </c>
      <c r="G101" s="16"/>
    </row>
    <row r="102">
      <c r="G102" s="16"/>
    </row>
    <row r="103">
      <c r="A103" s="1" t="s">
        <v>11</v>
      </c>
      <c r="B103" s="8"/>
      <c r="C103" s="3"/>
      <c r="D103" s="3"/>
      <c r="E103" s="3"/>
      <c r="F103" s="3"/>
      <c r="G103" s="16"/>
    </row>
    <row r="104">
      <c r="G104" s="16"/>
    </row>
    <row r="105">
      <c r="A105" s="9"/>
      <c r="B105" s="9"/>
      <c r="C105" s="9"/>
      <c r="D105" s="10" t="s">
        <v>55</v>
      </c>
      <c r="E105" s="9"/>
      <c r="F105" s="9"/>
      <c r="G105" s="16"/>
    </row>
    <row r="106">
      <c r="A106" s="10"/>
      <c r="B106" s="11" t="s">
        <v>34</v>
      </c>
      <c r="C106" s="11" t="s">
        <v>35</v>
      </c>
      <c r="D106" s="11" t="s">
        <v>36</v>
      </c>
      <c r="E106" s="11" t="s">
        <v>37</v>
      </c>
      <c r="F106" s="11" t="s">
        <v>38</v>
      </c>
      <c r="G106" s="16"/>
    </row>
    <row r="107">
      <c r="A107" s="10" t="s">
        <v>39</v>
      </c>
      <c r="B107" s="12"/>
      <c r="C107" s="12"/>
      <c r="D107" s="12"/>
      <c r="E107" s="12"/>
      <c r="F107" s="12"/>
      <c r="G107" s="16"/>
    </row>
    <row r="108">
      <c r="A108" s="10" t="s">
        <v>67</v>
      </c>
      <c r="B108" s="15">
        <v>-1604.83884197634</v>
      </c>
      <c r="C108" s="15">
        <v>-1582.46589005224</v>
      </c>
      <c r="D108" s="15">
        <v>-1594.95412047324</v>
      </c>
      <c r="E108" s="15">
        <v>-1551.59924878893</v>
      </c>
      <c r="F108" s="15">
        <v>-1586.68694760097</v>
      </c>
      <c r="G108" s="16"/>
    </row>
    <row r="109">
      <c r="G109" s="1" t="s">
        <v>41</v>
      </c>
    </row>
    <row r="110">
      <c r="A110" s="2" t="s">
        <v>56</v>
      </c>
      <c r="B110" s="2" t="s">
        <v>125</v>
      </c>
      <c r="C110" s="2" t="s">
        <v>126</v>
      </c>
      <c r="D110" s="2" t="s">
        <v>127</v>
      </c>
      <c r="E110" s="2" t="s">
        <v>128</v>
      </c>
      <c r="F110" s="2" t="s">
        <v>129</v>
      </c>
      <c r="G110" s="2" t="s">
        <v>12</v>
      </c>
    </row>
    <row r="111">
      <c r="A111" s="2" t="s">
        <v>2</v>
      </c>
      <c r="B111" s="2" t="s">
        <v>130</v>
      </c>
      <c r="C111" s="2" t="s">
        <v>131</v>
      </c>
      <c r="D111" s="2" t="s">
        <v>132</v>
      </c>
      <c r="E111" s="2" t="s">
        <v>133</v>
      </c>
      <c r="F111" s="2" t="s">
        <v>134</v>
      </c>
      <c r="G111" s="2" t="s">
        <v>16</v>
      </c>
    </row>
    <row r="112">
      <c r="G112" s="16"/>
    </row>
    <row r="113">
      <c r="A113" s="17"/>
      <c r="B113" s="17"/>
      <c r="C113" s="16"/>
      <c r="D113" s="16"/>
      <c r="E113" s="16"/>
      <c r="F113" s="16"/>
      <c r="G113" s="16"/>
    </row>
    <row r="114">
      <c r="A114" s="17" t="s">
        <v>52</v>
      </c>
      <c r="B114" s="2" t="s">
        <v>56</v>
      </c>
      <c r="C114" s="1" t="s">
        <v>135</v>
      </c>
      <c r="G114" s="16"/>
    </row>
    <row r="115">
      <c r="A115" s="17"/>
      <c r="B115" s="2" t="s">
        <v>53</v>
      </c>
      <c r="C115" s="1" t="s">
        <v>136</v>
      </c>
      <c r="G115" s="16"/>
    </row>
    <row r="116">
      <c r="A116" s="17"/>
      <c r="B116" s="16"/>
      <c r="C116" s="16"/>
      <c r="D116" s="16"/>
      <c r="E116" s="16"/>
      <c r="F116" s="16"/>
      <c r="G116" s="16"/>
    </row>
    <row r="117">
      <c r="A117" s="17"/>
      <c r="B117" s="2" t="s">
        <v>2</v>
      </c>
      <c r="C117" s="1" t="s">
        <v>137</v>
      </c>
      <c r="D117" s="16"/>
      <c r="E117" s="16"/>
      <c r="F117" s="16"/>
      <c r="G117" s="16"/>
    </row>
    <row r="118">
      <c r="B118" s="2" t="s">
        <v>53</v>
      </c>
      <c r="C118" s="1" t="s">
        <v>138</v>
      </c>
      <c r="G118" s="16"/>
    </row>
    <row r="119">
      <c r="G119" s="16"/>
    </row>
    <row r="120">
      <c r="A120" s="1" t="s">
        <v>20</v>
      </c>
      <c r="B120" s="8"/>
      <c r="C120" s="3"/>
      <c r="D120" s="3"/>
      <c r="E120" s="3"/>
      <c r="F120" s="3"/>
      <c r="G120" s="16"/>
    </row>
    <row r="121">
      <c r="G121" s="16"/>
    </row>
    <row r="122">
      <c r="A122" s="9"/>
      <c r="B122" s="9"/>
      <c r="C122" s="9"/>
      <c r="D122" s="10" t="s">
        <v>81</v>
      </c>
      <c r="E122" s="9"/>
      <c r="F122" s="9"/>
      <c r="G122" s="16"/>
    </row>
    <row r="123">
      <c r="A123" s="10"/>
      <c r="B123" s="11" t="s">
        <v>34</v>
      </c>
      <c r="C123" s="11" t="s">
        <v>35</v>
      </c>
      <c r="D123" s="11" t="s">
        <v>36</v>
      </c>
      <c r="E123" s="11" t="s">
        <v>37</v>
      </c>
      <c r="F123" s="11" t="s">
        <v>38</v>
      </c>
      <c r="G123" s="16"/>
    </row>
    <row r="124">
      <c r="A124" s="10" t="s">
        <v>39</v>
      </c>
      <c r="B124" s="12"/>
      <c r="C124" s="12"/>
      <c r="D124" s="12"/>
      <c r="E124" s="12"/>
      <c r="F124" s="12"/>
      <c r="G124" s="16"/>
    </row>
    <row r="125">
      <c r="A125" s="10" t="s">
        <v>40</v>
      </c>
      <c r="B125" s="15">
        <v>-1043.6559358332</v>
      </c>
      <c r="C125" s="15">
        <v>-1035.32039347543</v>
      </c>
      <c r="D125" s="15">
        <v>-1030.45176805988</v>
      </c>
      <c r="E125" s="15">
        <v>-1015.86948187462</v>
      </c>
      <c r="F125" s="15">
        <v>-1043.70994303716</v>
      </c>
      <c r="G125" s="16"/>
    </row>
    <row r="126">
      <c r="G126" s="1" t="s">
        <v>41</v>
      </c>
    </row>
    <row r="127">
      <c r="A127" s="2" t="s">
        <v>83</v>
      </c>
      <c r="B127" s="2" t="s">
        <v>139</v>
      </c>
      <c r="C127" s="2" t="s">
        <v>140</v>
      </c>
      <c r="D127" s="2" t="s">
        <v>141</v>
      </c>
      <c r="E127" s="2" t="s">
        <v>142</v>
      </c>
      <c r="F127" s="2" t="s">
        <v>143</v>
      </c>
      <c r="G127" s="2" t="s">
        <v>21</v>
      </c>
    </row>
    <row r="128">
      <c r="A128" s="2" t="s">
        <v>2</v>
      </c>
      <c r="B128" s="2" t="s">
        <v>144</v>
      </c>
      <c r="C128" s="2" t="s">
        <v>145</v>
      </c>
      <c r="D128" s="2" t="s">
        <v>146</v>
      </c>
      <c r="E128" s="2" t="s">
        <v>147</v>
      </c>
      <c r="F128" s="2" t="s">
        <v>148</v>
      </c>
      <c r="G128" s="2" t="s">
        <v>25</v>
      </c>
    </row>
    <row r="129">
      <c r="G129" s="16"/>
    </row>
    <row r="130">
      <c r="A130" s="17"/>
      <c r="B130" s="17"/>
      <c r="C130" s="16"/>
      <c r="D130" s="16"/>
      <c r="E130" s="16"/>
      <c r="F130" s="16"/>
      <c r="G130" s="16"/>
    </row>
    <row r="131">
      <c r="A131" s="17" t="s">
        <v>52</v>
      </c>
      <c r="B131" s="2" t="s">
        <v>83</v>
      </c>
      <c r="C131" s="1" t="s">
        <v>149</v>
      </c>
      <c r="G131" s="16"/>
    </row>
    <row r="132">
      <c r="A132" s="17"/>
      <c r="B132" s="2" t="s">
        <v>53</v>
      </c>
      <c r="C132" s="1" t="s">
        <v>150</v>
      </c>
      <c r="G132" s="16"/>
    </row>
    <row r="133">
      <c r="A133" s="17"/>
      <c r="B133" s="16"/>
      <c r="C133" s="16"/>
      <c r="D133" s="16"/>
      <c r="E133" s="16"/>
      <c r="F133" s="16"/>
      <c r="G133" s="16"/>
    </row>
    <row r="134">
      <c r="A134" s="17"/>
      <c r="B134" s="2" t="s">
        <v>2</v>
      </c>
      <c r="C134" s="1" t="s">
        <v>151</v>
      </c>
      <c r="D134" s="16"/>
      <c r="E134" s="16"/>
      <c r="F134" s="16"/>
      <c r="G134" s="16"/>
    </row>
    <row r="135">
      <c r="B135" s="2" t="s">
        <v>53</v>
      </c>
      <c r="C135" s="1" t="s">
        <v>152</v>
      </c>
      <c r="G135" s="16"/>
    </row>
    <row r="136">
      <c r="G136" s="16"/>
    </row>
    <row r="137">
      <c r="A137" s="1" t="s">
        <v>29</v>
      </c>
      <c r="B137" s="8"/>
      <c r="C137" s="3"/>
      <c r="D137" s="3"/>
      <c r="E137" s="3"/>
      <c r="F137" s="3"/>
      <c r="G137" s="16"/>
    </row>
    <row r="138">
      <c r="G138" s="16"/>
    </row>
    <row r="139">
      <c r="A139" s="9"/>
      <c r="B139" s="9"/>
      <c r="C139" s="9"/>
      <c r="D139" s="10" t="s">
        <v>33</v>
      </c>
      <c r="E139" s="9"/>
      <c r="F139" s="9"/>
      <c r="G139" s="16"/>
    </row>
    <row r="140">
      <c r="A140" s="10"/>
      <c r="B140" s="11" t="s">
        <v>34</v>
      </c>
      <c r="C140" s="11" t="s">
        <v>35</v>
      </c>
      <c r="D140" s="11" t="s">
        <v>36</v>
      </c>
      <c r="E140" s="11" t="s">
        <v>37</v>
      </c>
      <c r="F140" s="11" t="s">
        <v>38</v>
      </c>
      <c r="G140" s="16"/>
    </row>
    <row r="141">
      <c r="A141" s="10" t="s">
        <v>39</v>
      </c>
      <c r="B141" s="12"/>
      <c r="C141" s="12"/>
      <c r="D141" s="12"/>
      <c r="E141" s="12"/>
      <c r="F141" s="12"/>
      <c r="G141" s="16"/>
    </row>
    <row r="142">
      <c r="A142" s="10" t="s">
        <v>40</v>
      </c>
      <c r="B142" s="15">
        <v>-7889.9437590823</v>
      </c>
      <c r="C142" s="15">
        <v>-7900.34572397215</v>
      </c>
      <c r="D142" s="15">
        <v>-7897.37822750106</v>
      </c>
      <c r="E142" s="15">
        <v>-7908.17993193801</v>
      </c>
      <c r="F142" s="15">
        <v>-7896.16943466203</v>
      </c>
      <c r="G142" s="16"/>
    </row>
    <row r="143">
      <c r="G143" s="1" t="s">
        <v>41</v>
      </c>
    </row>
    <row r="144">
      <c r="A144" s="2" t="s">
        <v>1</v>
      </c>
      <c r="B144" s="2" t="s">
        <v>30</v>
      </c>
      <c r="C144" s="2" t="s">
        <v>23</v>
      </c>
      <c r="D144" s="2" t="s">
        <v>153</v>
      </c>
      <c r="E144" s="2" t="s">
        <v>153</v>
      </c>
      <c r="F144" s="2" t="s">
        <v>153</v>
      </c>
      <c r="G144" s="2" t="s">
        <v>30</v>
      </c>
    </row>
    <row r="145">
      <c r="A145" s="2" t="s">
        <v>2</v>
      </c>
      <c r="B145" s="2" t="s">
        <v>154</v>
      </c>
      <c r="C145" s="2" t="s">
        <v>155</v>
      </c>
      <c r="D145" s="2" t="s">
        <v>156</v>
      </c>
      <c r="E145" s="2" t="s">
        <v>157</v>
      </c>
      <c r="F145" s="2" t="s">
        <v>158</v>
      </c>
      <c r="G145" s="2" t="s">
        <v>32</v>
      </c>
    </row>
    <row r="146">
      <c r="G146" s="16"/>
    </row>
    <row r="147">
      <c r="A147" s="17"/>
      <c r="B147" s="17"/>
      <c r="C147" s="16"/>
      <c r="D147" s="16"/>
      <c r="E147" s="16"/>
      <c r="F147" s="16"/>
      <c r="G147" s="16"/>
    </row>
    <row r="148">
      <c r="A148" s="17" t="s">
        <v>52</v>
      </c>
      <c r="B148" s="2" t="s">
        <v>1</v>
      </c>
      <c r="C148" s="1" t="s">
        <v>159</v>
      </c>
      <c r="G148" s="16"/>
    </row>
    <row r="149">
      <c r="A149" s="17"/>
      <c r="B149" s="2" t="s">
        <v>53</v>
      </c>
      <c r="C149" s="1" t="s">
        <v>160</v>
      </c>
      <c r="G149" s="16"/>
    </row>
    <row r="150">
      <c r="A150" s="17"/>
      <c r="B150" s="16"/>
      <c r="C150" s="16"/>
      <c r="D150" s="16"/>
      <c r="E150" s="16"/>
      <c r="F150" s="16"/>
      <c r="G150" s="16"/>
    </row>
    <row r="151">
      <c r="A151" s="17"/>
      <c r="B151" s="2" t="s">
        <v>2</v>
      </c>
      <c r="C151" s="1" t="s">
        <v>161</v>
      </c>
      <c r="D151" s="16"/>
      <c r="E151" s="16"/>
      <c r="F151" s="16"/>
      <c r="G151" s="16"/>
    </row>
    <row r="152">
      <c r="B152" s="2" t="s">
        <v>53</v>
      </c>
      <c r="C152" s="1" t="s">
        <v>162</v>
      </c>
      <c r="G152" s="16"/>
    </row>
    <row r="153">
      <c r="G153" s="16"/>
    </row>
    <row r="154">
      <c r="A154" s="1" t="s">
        <v>13</v>
      </c>
      <c r="B154" s="8"/>
      <c r="C154" s="3"/>
      <c r="D154" s="3"/>
      <c r="E154" s="3"/>
      <c r="F154" s="3"/>
      <c r="G154" s="16"/>
    </row>
    <row r="155">
      <c r="G155" s="16"/>
    </row>
    <row r="156">
      <c r="A156" s="9"/>
      <c r="B156" s="9"/>
      <c r="C156" s="9"/>
      <c r="D156" s="10" t="s">
        <v>55</v>
      </c>
      <c r="E156" s="9"/>
      <c r="F156" s="9"/>
      <c r="G156" s="16"/>
    </row>
    <row r="157">
      <c r="A157" s="10"/>
      <c r="B157" s="11" t="s">
        <v>34</v>
      </c>
      <c r="C157" s="11" t="s">
        <v>35</v>
      </c>
      <c r="D157" s="11" t="s">
        <v>36</v>
      </c>
      <c r="E157" s="11" t="s">
        <v>37</v>
      </c>
      <c r="F157" s="11" t="s">
        <v>38</v>
      </c>
      <c r="G157" s="16"/>
    </row>
    <row r="158">
      <c r="A158" s="10" t="s">
        <v>39</v>
      </c>
      <c r="B158" s="12"/>
      <c r="C158" s="12"/>
      <c r="D158" s="12"/>
      <c r="E158" s="12"/>
      <c r="F158" s="12"/>
      <c r="G158" s="16"/>
    </row>
    <row r="159">
      <c r="A159" s="10" t="s">
        <v>82</v>
      </c>
      <c r="B159" s="15">
        <v>-2076.34717608468</v>
      </c>
      <c r="C159" s="15">
        <v>-2108.81695384847</v>
      </c>
      <c r="D159" s="15">
        <v>-2057.86834263646</v>
      </c>
      <c r="E159" s="15">
        <v>-2070.39336805646</v>
      </c>
      <c r="F159" s="15">
        <v>-2064.28583942746</v>
      </c>
      <c r="G159" s="16"/>
    </row>
    <row r="160">
      <c r="G160" s="1" t="s">
        <v>41</v>
      </c>
    </row>
    <row r="161">
      <c r="A161" s="2" t="s">
        <v>56</v>
      </c>
      <c r="B161" s="2" t="s">
        <v>163</v>
      </c>
      <c r="C161" s="2" t="s">
        <v>164</v>
      </c>
      <c r="D161" s="2" t="s">
        <v>165</v>
      </c>
      <c r="E161" s="2" t="s">
        <v>166</v>
      </c>
      <c r="F161" s="2" t="s">
        <v>167</v>
      </c>
      <c r="G161" s="2" t="s">
        <v>14</v>
      </c>
    </row>
    <row r="162">
      <c r="A162" s="2" t="s">
        <v>2</v>
      </c>
      <c r="B162" s="2" t="s">
        <v>168</v>
      </c>
      <c r="C162" s="2" t="s">
        <v>169</v>
      </c>
      <c r="D162" s="2" t="s">
        <v>170</v>
      </c>
      <c r="E162" s="2" t="s">
        <v>171</v>
      </c>
      <c r="F162" s="2" t="s">
        <v>172</v>
      </c>
      <c r="G162" s="2" t="s">
        <v>17</v>
      </c>
    </row>
    <row r="163">
      <c r="G163" s="16"/>
    </row>
    <row r="164">
      <c r="A164" s="17"/>
      <c r="B164" s="17"/>
      <c r="C164" s="16"/>
      <c r="D164" s="16"/>
      <c r="E164" s="16"/>
      <c r="F164" s="16"/>
      <c r="G164" s="16"/>
    </row>
    <row r="165">
      <c r="A165" s="17" t="s">
        <v>52</v>
      </c>
      <c r="B165" s="2" t="s">
        <v>56</v>
      </c>
      <c r="C165" s="1" t="s">
        <v>173</v>
      </c>
      <c r="G165" s="16"/>
    </row>
    <row r="166">
      <c r="A166" s="17"/>
      <c r="B166" s="2" t="s">
        <v>53</v>
      </c>
      <c r="C166" s="1" t="s">
        <v>174</v>
      </c>
      <c r="G166" s="16"/>
    </row>
    <row r="167">
      <c r="A167" s="17"/>
      <c r="B167" s="16"/>
      <c r="C167" s="16"/>
      <c r="D167" s="16"/>
      <c r="E167" s="16"/>
      <c r="F167" s="16"/>
      <c r="G167" s="16"/>
    </row>
    <row r="168">
      <c r="A168" s="17"/>
      <c r="B168" s="2" t="s">
        <v>2</v>
      </c>
      <c r="C168" s="1" t="s">
        <v>175</v>
      </c>
      <c r="D168" s="16"/>
      <c r="E168" s="16"/>
      <c r="F168" s="16"/>
      <c r="G168" s="16"/>
    </row>
    <row r="169">
      <c r="B169" s="2" t="s">
        <v>53</v>
      </c>
      <c r="C169" s="1" t="s">
        <v>176</v>
      </c>
      <c r="G169" s="16"/>
    </row>
    <row r="170">
      <c r="G170" s="16"/>
    </row>
    <row r="171">
      <c r="G171" s="16"/>
    </row>
    <row r="172">
      <c r="G172" s="16"/>
    </row>
    <row r="173">
      <c r="G173" s="16"/>
    </row>
    <row r="174">
      <c r="G174" s="16"/>
    </row>
    <row r="175">
      <c r="G175" s="16"/>
    </row>
    <row r="176">
      <c r="G176" s="21"/>
    </row>
    <row r="177">
      <c r="G177" s="21"/>
    </row>
    <row r="178">
      <c r="G178" s="21"/>
    </row>
    <row r="179">
      <c r="G179" s="21"/>
    </row>
    <row r="180">
      <c r="G180" s="21"/>
    </row>
    <row r="181">
      <c r="G181" s="21"/>
    </row>
    <row r="182">
      <c r="G182" s="21"/>
    </row>
    <row r="183">
      <c r="G183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4.25"/>
    <col customWidth="1" min="3" max="3" width="14.0"/>
    <col customWidth="1" min="4" max="4" width="22.13"/>
    <col customWidth="1" min="5" max="5" width="14.0"/>
    <col customWidth="1" min="6" max="6" width="22.13"/>
    <col customWidth="1" min="7" max="7" width="13.5"/>
    <col customWidth="1" min="9" max="9" width="24.75"/>
    <col customWidth="1" min="10" max="10" width="21.5"/>
    <col customWidth="1" min="11" max="11" width="22.25"/>
    <col customWidth="1" min="12" max="12" width="23.38"/>
  </cols>
  <sheetData>
    <row r="1">
      <c r="A1" s="17" t="s">
        <v>177</v>
      </c>
      <c r="B1" s="17" t="s">
        <v>178</v>
      </c>
      <c r="C1" s="17" t="s">
        <v>179</v>
      </c>
      <c r="D1" s="22" t="s">
        <v>180</v>
      </c>
    </row>
    <row r="2">
      <c r="F2" s="23"/>
    </row>
    <row r="3">
      <c r="A3" s="17" t="s">
        <v>181</v>
      </c>
      <c r="B3" s="17">
        <v>50.0</v>
      </c>
      <c r="C3" s="17" t="s">
        <v>182</v>
      </c>
      <c r="D3" s="17" t="s">
        <v>183</v>
      </c>
      <c r="F3" s="24"/>
    </row>
    <row r="4">
      <c r="F4" s="23"/>
    </row>
    <row r="5">
      <c r="F5" s="24"/>
      <c r="J5" s="14"/>
      <c r="K5" s="13" t="s">
        <v>184</v>
      </c>
      <c r="L5" s="14"/>
    </row>
    <row r="6">
      <c r="A6" s="25" t="s">
        <v>185</v>
      </c>
      <c r="B6" s="26">
        <f>ABS(B11-B13) - 2 * SQRT(C11^2 + C13^2)</f>
        <v>128.8913892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-11776.72942</v>
      </c>
      <c r="I6" s="14"/>
      <c r="J6" s="14"/>
      <c r="K6" s="14"/>
      <c r="L6" s="14"/>
    </row>
    <row r="7">
      <c r="I7" s="14"/>
      <c r="J7" s="30" t="s">
        <v>33</v>
      </c>
      <c r="K7" s="30" t="s">
        <v>33</v>
      </c>
      <c r="L7" s="30" t="s">
        <v>55</v>
      </c>
    </row>
    <row r="8">
      <c r="A8" s="31"/>
      <c r="B8" s="10" t="s">
        <v>33</v>
      </c>
      <c r="C8" s="9"/>
      <c r="D8" s="32" t="s">
        <v>55</v>
      </c>
      <c r="E8" s="31"/>
      <c r="F8" s="32" t="s">
        <v>81</v>
      </c>
      <c r="G8" s="31"/>
      <c r="I8" s="14"/>
      <c r="J8" s="33" t="s">
        <v>188</v>
      </c>
      <c r="K8" s="33" t="s">
        <v>188</v>
      </c>
      <c r="L8" s="33" t="s">
        <v>188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4" t="s">
        <v>39</v>
      </c>
      <c r="B10" s="34" t="s">
        <v>191</v>
      </c>
      <c r="C10" s="34" t="s">
        <v>191</v>
      </c>
      <c r="D10" s="12"/>
      <c r="E10" s="12"/>
      <c r="F10" s="12"/>
      <c r="G10" s="12"/>
      <c r="I10" s="30" t="s">
        <v>39</v>
      </c>
      <c r="J10" s="14"/>
      <c r="K10" s="14"/>
      <c r="L10" s="14"/>
    </row>
    <row r="11">
      <c r="A11" s="34" t="s">
        <v>82</v>
      </c>
      <c r="B11" s="34">
        <v>-11779.9397351075</v>
      </c>
      <c r="C11" s="34">
        <v>2.59776638616978</v>
      </c>
      <c r="D11" s="15">
        <v>-11814.9084761458</v>
      </c>
      <c r="E11" s="15">
        <v>2.64477887773376</v>
      </c>
      <c r="F11" s="15">
        <v>-11834.2861986742</v>
      </c>
      <c r="G11" s="35">
        <v>2.70020250139262</v>
      </c>
      <c r="I11" s="30" t="s">
        <v>82</v>
      </c>
      <c r="J11" s="36">
        <f>ABS(B11-D11) - 2 * SQRT(C11^2 + E11^2)</f>
        <v>27.55436433</v>
      </c>
      <c r="K11" s="36">
        <f>ABS(B11-F11) - 2 * SQRT(C11^2 + G11^2)</f>
        <v>46.85260375</v>
      </c>
      <c r="L11" s="36">
        <f>ABS(D11-F11) - 2 * SQRT(E11^2 + G11^2)</f>
        <v>11.81837101</v>
      </c>
    </row>
    <row r="12">
      <c r="A12" s="32"/>
      <c r="B12" s="37" t="s">
        <v>192</v>
      </c>
      <c r="C12" s="37" t="s">
        <v>192</v>
      </c>
      <c r="D12" s="12"/>
      <c r="E12" s="12"/>
      <c r="F12" s="12"/>
      <c r="G12" s="12"/>
    </row>
    <row r="13">
      <c r="A13" s="32"/>
      <c r="B13" s="37">
        <v>-11916.3429718216</v>
      </c>
      <c r="C13" s="37">
        <v>2.71266901064217</v>
      </c>
      <c r="D13" s="12"/>
      <c r="E13" s="12"/>
      <c r="F13" s="12"/>
      <c r="G13" s="12"/>
    </row>
    <row r="14">
      <c r="A14" s="32" t="s">
        <v>39</v>
      </c>
      <c r="B14" s="38"/>
      <c r="C14" s="38"/>
      <c r="J14" s="30" t="s">
        <v>33</v>
      </c>
    </row>
    <row r="15">
      <c r="A15" s="32" t="s">
        <v>67</v>
      </c>
      <c r="B15" s="39">
        <v>-11808.4820772433</v>
      </c>
      <c r="C15" s="39">
        <v>2.51670658054438</v>
      </c>
      <c r="I15" s="32" t="s">
        <v>39</v>
      </c>
    </row>
    <row r="16">
      <c r="A16" s="32"/>
      <c r="B16" s="38"/>
      <c r="C16" s="38"/>
      <c r="I16" s="32" t="s">
        <v>82</v>
      </c>
    </row>
    <row r="17">
      <c r="A17" s="32"/>
      <c r="B17" s="38"/>
      <c r="C17" s="38"/>
      <c r="I17" s="33" t="s">
        <v>188</v>
      </c>
      <c r="J17" s="36">
        <f>ABS(B11-B15) - 2 * SQRT(C11^2 + C15^2)</f>
        <v>21.30847672</v>
      </c>
    </row>
    <row r="18">
      <c r="A18" s="34" t="s">
        <v>39</v>
      </c>
      <c r="B18" s="40"/>
      <c r="C18" s="40"/>
      <c r="I18" s="32" t="s">
        <v>39</v>
      </c>
    </row>
    <row r="19">
      <c r="A19" s="34" t="s">
        <v>40</v>
      </c>
      <c r="B19" s="41">
        <v>-11776.7294219074</v>
      </c>
      <c r="C19" s="41">
        <v>2.53221765337715</v>
      </c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B23" s="17"/>
      <c r="C23" s="17"/>
      <c r="D23" s="17"/>
      <c r="E23" s="17"/>
      <c r="F23" s="17"/>
      <c r="I23" s="45" t="s">
        <v>188</v>
      </c>
      <c r="J23" s="46">
        <f>ABS(B11-B19) - 2 * SQRT(C11^2 + C19^2)</f>
        <v>-4.045172019</v>
      </c>
    </row>
    <row r="24">
      <c r="A24" s="10" t="s">
        <v>195</v>
      </c>
      <c r="B24" s="17"/>
      <c r="C24" s="17"/>
      <c r="D24" s="34"/>
      <c r="E24" s="34" t="s">
        <v>196</v>
      </c>
      <c r="F24" s="34"/>
      <c r="I24" s="32" t="s">
        <v>39</v>
      </c>
    </row>
    <row r="25">
      <c r="I25" s="32" t="s">
        <v>40</v>
      </c>
    </row>
    <row r="26">
      <c r="A26" s="47" t="s">
        <v>197</v>
      </c>
    </row>
    <row r="27">
      <c r="I27" s="32" t="s">
        <v>39</v>
      </c>
    </row>
    <row r="28">
      <c r="I28" s="32" t="s">
        <v>67</v>
      </c>
    </row>
    <row r="29">
      <c r="I29" s="33" t="s">
        <v>188</v>
      </c>
      <c r="J29" s="48">
        <f>ABS(B15-B19) - 2 * SQRT(C15^2 + C19^2)</f>
        <v>24.61236451</v>
      </c>
    </row>
    <row r="30">
      <c r="I30" s="32" t="s">
        <v>39</v>
      </c>
    </row>
    <row r="31">
      <c r="I31" s="32" t="s">
        <v>40</v>
      </c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5">
      <c r="A35" s="17" t="s">
        <v>177</v>
      </c>
      <c r="B35" s="17" t="s">
        <v>178</v>
      </c>
      <c r="C35" s="17" t="s">
        <v>179</v>
      </c>
      <c r="D35" s="22" t="s">
        <v>180</v>
      </c>
    </row>
    <row r="37">
      <c r="A37" s="17" t="s">
        <v>181</v>
      </c>
      <c r="B37" s="34">
        <v>100.0</v>
      </c>
      <c r="C37" s="17" t="s">
        <v>182</v>
      </c>
      <c r="D37" s="17" t="s">
        <v>183</v>
      </c>
    </row>
    <row r="39">
      <c r="A39" s="17" t="s">
        <v>198</v>
      </c>
      <c r="B39" s="34">
        <v>25000.0</v>
      </c>
    </row>
    <row r="41">
      <c r="A41" s="31"/>
      <c r="B41" s="10" t="s">
        <v>33</v>
      </c>
      <c r="C41" s="9"/>
      <c r="J41" s="10" t="s">
        <v>33</v>
      </c>
    </row>
    <row r="42">
      <c r="A42" s="32"/>
      <c r="B42" s="11" t="s">
        <v>189</v>
      </c>
      <c r="C42" s="11" t="s">
        <v>190</v>
      </c>
      <c r="I42" s="32" t="s">
        <v>39</v>
      </c>
    </row>
    <row r="43">
      <c r="A43" s="32" t="s">
        <v>39</v>
      </c>
      <c r="B43" s="11"/>
      <c r="C43" s="11"/>
      <c r="I43" s="32" t="s">
        <v>82</v>
      </c>
    </row>
    <row r="44">
      <c r="A44" s="32" t="s">
        <v>82</v>
      </c>
      <c r="B44" s="11">
        <v>-12359.7376658505</v>
      </c>
      <c r="C44" s="11">
        <v>1.55713949182557</v>
      </c>
      <c r="I44" s="33" t="s">
        <v>188</v>
      </c>
      <c r="J44" s="36">
        <f>ABS(B44-B47) - 2 * SQRT(C44^2 + C47^2)</f>
        <v>236.9530949</v>
      </c>
    </row>
    <row r="45">
      <c r="A45" s="32"/>
      <c r="B45" s="37"/>
      <c r="C45" s="37"/>
      <c r="I45" s="10" t="s">
        <v>39</v>
      </c>
    </row>
    <row r="46">
      <c r="A46" s="10" t="s">
        <v>39</v>
      </c>
      <c r="B46" s="50"/>
      <c r="C46" s="50"/>
      <c r="I46" s="10" t="s">
        <v>40</v>
      </c>
    </row>
    <row r="47">
      <c r="A47" s="10" t="s">
        <v>40</v>
      </c>
      <c r="B47" s="51">
        <v>-12118.4286116244</v>
      </c>
      <c r="C47" s="51">
        <v>1.52279746162598</v>
      </c>
    </row>
    <row r="48">
      <c r="A48" s="52"/>
      <c r="B48" s="53"/>
      <c r="C48" s="53"/>
    </row>
    <row r="49">
      <c r="A49" s="54" t="s">
        <v>199</v>
      </c>
      <c r="B49" s="55"/>
      <c r="C49" s="55"/>
      <c r="D49" s="55"/>
      <c r="E49" s="55"/>
      <c r="F49" s="55"/>
      <c r="G49" s="55"/>
    </row>
    <row r="51">
      <c r="A51" s="56" t="s">
        <v>200</v>
      </c>
      <c r="C51" s="2" t="s">
        <v>201</v>
      </c>
      <c r="D51" s="57" t="s">
        <v>202</v>
      </c>
    </row>
    <row r="52">
      <c r="A52" s="56" t="s">
        <v>203</v>
      </c>
      <c r="B52" s="29"/>
      <c r="C52" s="16"/>
      <c r="D52" s="57" t="s">
        <v>204</v>
      </c>
    </row>
    <row r="53">
      <c r="A53" s="56" t="s">
        <v>205</v>
      </c>
      <c r="C53" s="29"/>
      <c r="D53" s="29"/>
    </row>
    <row r="54">
      <c r="C54" s="29"/>
      <c r="D54" s="29"/>
    </row>
    <row r="55">
      <c r="C55" s="29"/>
      <c r="D55" s="47"/>
    </row>
    <row r="56">
      <c r="A56" s="58" t="s">
        <v>206</v>
      </c>
      <c r="B56" s="29"/>
      <c r="C56" s="29"/>
      <c r="D56" s="29"/>
    </row>
    <row r="57">
      <c r="C57" s="29"/>
      <c r="D57" s="29"/>
    </row>
    <row r="58">
      <c r="A58" s="59"/>
    </row>
    <row r="60">
      <c r="A60" s="2" t="s">
        <v>1</v>
      </c>
      <c r="B60" s="1">
        <v>0.003814</v>
      </c>
      <c r="D60" s="2" t="s">
        <v>2</v>
      </c>
      <c r="E60" s="1">
        <v>150.0145</v>
      </c>
    </row>
    <row r="61">
      <c r="A61" s="2" t="s">
        <v>53</v>
      </c>
      <c r="B61" s="1" t="s">
        <v>54</v>
      </c>
      <c r="D61" s="2" t="s">
        <v>53</v>
      </c>
      <c r="E61" s="1">
        <v>35.87073</v>
      </c>
    </row>
    <row r="63">
      <c r="A63" s="58"/>
    </row>
    <row r="64">
      <c r="A64" s="29"/>
    </row>
    <row r="65">
      <c r="A65" s="60"/>
      <c r="F65" s="58"/>
      <c r="I65" s="58"/>
    </row>
    <row r="66">
      <c r="A66" s="61"/>
      <c r="B66" s="62"/>
      <c r="F66" s="61"/>
      <c r="G66" s="63"/>
      <c r="I66" s="61"/>
      <c r="J66" s="62"/>
    </row>
    <row r="68">
      <c r="A68" s="64"/>
      <c r="F68" s="64"/>
      <c r="I68" s="64"/>
      <c r="L68" s="65"/>
    </row>
    <row r="69">
      <c r="L69" s="65"/>
    </row>
    <row r="70">
      <c r="L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</row>
    <row r="72">
      <c r="A72" s="53"/>
      <c r="B72" s="53"/>
      <c r="C72" s="65"/>
      <c r="D72" s="65"/>
      <c r="E72" s="65"/>
      <c r="F72" s="65"/>
      <c r="G72" s="65"/>
      <c r="H72" s="65"/>
      <c r="I72" s="65"/>
      <c r="J72" s="65"/>
      <c r="K72" s="65"/>
      <c r="L72" s="65"/>
    </row>
    <row r="73">
      <c r="A73" s="65"/>
      <c r="B73" s="53"/>
      <c r="C73" s="65"/>
      <c r="D73" s="65"/>
      <c r="E73" s="65"/>
      <c r="F73" s="65"/>
      <c r="G73" s="65"/>
      <c r="H73" s="65"/>
      <c r="I73" s="65"/>
      <c r="J73" s="65"/>
      <c r="K73" s="65"/>
      <c r="L73" s="65"/>
    </row>
    <row r="74">
      <c r="A74" s="65"/>
      <c r="B74" s="53"/>
      <c r="C74" s="65"/>
      <c r="D74" s="65"/>
      <c r="E74" s="65"/>
      <c r="F74" s="65"/>
      <c r="G74" s="65"/>
      <c r="H74" s="65"/>
      <c r="I74" s="65"/>
      <c r="J74" s="65"/>
      <c r="K74" s="65"/>
      <c r="L74" s="65"/>
    </row>
    <row r="75">
      <c r="A75" s="65"/>
      <c r="B75" s="53"/>
      <c r="C75" s="65"/>
      <c r="D75" s="65"/>
      <c r="E75" s="65"/>
      <c r="F75" s="65"/>
      <c r="G75" s="65"/>
      <c r="H75" s="65"/>
      <c r="I75" s="65"/>
      <c r="J75" s="65"/>
      <c r="K75" s="65"/>
      <c r="L75" s="65"/>
    </row>
    <row r="76">
      <c r="A76" s="65"/>
      <c r="B76" s="53"/>
      <c r="C76" s="65"/>
      <c r="D76" s="65"/>
      <c r="E76" s="65"/>
      <c r="F76" s="65"/>
      <c r="G76" s="65"/>
      <c r="H76" s="65"/>
      <c r="I76" s="65"/>
      <c r="J76" s="65"/>
      <c r="K76" s="65"/>
      <c r="L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</row>
  </sheetData>
  <hyperlinks>
    <hyperlink r:id="rId2" ref="D51"/>
    <hyperlink r:id="rId3" ref="D52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3" width="13.88"/>
    <col customWidth="1" min="4" max="4" width="22.75"/>
    <col customWidth="1" min="5" max="5" width="13.25"/>
    <col customWidth="1" min="6" max="6" width="23.38"/>
    <col customWidth="1" min="7" max="7" width="13.75"/>
    <col customWidth="1" min="9" max="9" width="24.38"/>
    <col customWidth="1" min="10" max="10" width="20.25"/>
    <col customWidth="1" min="11" max="11" width="22.13"/>
    <col customWidth="1" min="12" max="12" width="22.38"/>
  </cols>
  <sheetData>
    <row r="1">
      <c r="A1" s="17" t="s">
        <v>177</v>
      </c>
      <c r="B1" s="17" t="s">
        <v>178</v>
      </c>
      <c r="C1" s="17" t="s">
        <v>179</v>
      </c>
      <c r="D1" s="22" t="s">
        <v>207</v>
      </c>
    </row>
    <row r="3">
      <c r="A3" s="17" t="s">
        <v>181</v>
      </c>
      <c r="B3" s="17">
        <v>50.0</v>
      </c>
      <c r="C3" s="17" t="s">
        <v>182</v>
      </c>
      <c r="D3" s="17" t="s">
        <v>183</v>
      </c>
    </row>
    <row r="5">
      <c r="J5" s="14"/>
      <c r="K5" s="13" t="s">
        <v>184</v>
      </c>
      <c r="L5" s="14"/>
    </row>
    <row r="6">
      <c r="A6" s="25" t="s">
        <v>185</v>
      </c>
      <c r="B6" s="26">
        <f>ABS(B11-'all_serotypes_1330-2896'!B13) - 2 * SQRT(C11^2 + 'all_serotypes_1330-2896'!C13^2)</f>
        <v>3939.466127</v>
      </c>
      <c r="C6" s="27" t="s">
        <v>186</v>
      </c>
      <c r="D6" s="28" t="b">
        <f>ABS(B11-'all_serotypes_1330-2896'!B13) &gt;= 2 * SQRT(C11^2 + 'all_serotypes_1330-2896'!C13^2)</f>
        <v>1</v>
      </c>
      <c r="F6" s="2" t="s">
        <v>187</v>
      </c>
      <c r="G6" s="29">
        <f>MAX(B11,D11,F11,B15,D15,F15,B19,D19,F19)</f>
        <v>-7943.319339</v>
      </c>
      <c r="I6" s="14"/>
      <c r="J6" s="14"/>
      <c r="K6" s="14"/>
      <c r="L6" s="14"/>
    </row>
    <row r="7">
      <c r="I7" s="14"/>
      <c r="J7" s="30" t="s">
        <v>33</v>
      </c>
      <c r="K7" s="30" t="s">
        <v>33</v>
      </c>
      <c r="L7" s="30" t="s">
        <v>55</v>
      </c>
    </row>
    <row r="8">
      <c r="A8" s="31"/>
      <c r="B8" s="32" t="s">
        <v>33</v>
      </c>
      <c r="C8" s="31"/>
      <c r="D8" s="10" t="s">
        <v>55</v>
      </c>
      <c r="E8" s="9"/>
      <c r="F8" s="32" t="s">
        <v>81</v>
      </c>
      <c r="G8" s="31"/>
      <c r="I8" s="14"/>
      <c r="J8" s="33" t="s">
        <v>188</v>
      </c>
      <c r="K8" s="33" t="s">
        <v>188</v>
      </c>
      <c r="L8" s="33" t="s">
        <v>188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11">
        <v>-7969.56677564449</v>
      </c>
      <c r="C11" s="11">
        <v>2.44963358057591</v>
      </c>
      <c r="D11" s="15">
        <v>-7957.76036413714</v>
      </c>
      <c r="E11" s="15">
        <v>2.61028379554883</v>
      </c>
      <c r="F11" s="66">
        <v>-7986.56854409256</v>
      </c>
      <c r="G11" s="66">
        <v>2.55234798248398</v>
      </c>
      <c r="I11" s="30" t="s">
        <v>82</v>
      </c>
      <c r="J11" s="36">
        <f>ABS(B11-D11) - 2 * SQRT(C11^2 + E11^2)</f>
        <v>4.647001986</v>
      </c>
      <c r="K11" s="36">
        <f>ABS(B11-F11) - 2 * SQRT(C11^2 + G11^2)</f>
        <v>9.926407001</v>
      </c>
      <c r="L11" s="36">
        <f>ABS(D11-F11) - 2 * SQRT(E11^2 + G11^2)</f>
        <v>21.50665636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67">
        <v>-8013.75438210383</v>
      </c>
      <c r="C13" s="67">
        <v>2.74853411034658</v>
      </c>
      <c r="D13" s="18"/>
      <c r="E13" s="18"/>
      <c r="F13" s="18"/>
      <c r="G13" s="18"/>
    </row>
    <row r="14">
      <c r="A14" s="32" t="s">
        <v>39</v>
      </c>
      <c r="B14" s="16"/>
      <c r="C14" s="16"/>
      <c r="D14" s="18"/>
      <c r="E14" s="18"/>
      <c r="F14" s="16"/>
      <c r="G14" s="16"/>
      <c r="J14" s="30" t="s">
        <v>55</v>
      </c>
    </row>
    <row r="15">
      <c r="A15" s="32" t="s">
        <v>67</v>
      </c>
      <c r="B15" s="16"/>
      <c r="C15" s="16"/>
      <c r="D15" s="15">
        <v>-7963.72272006871</v>
      </c>
      <c r="E15" s="15">
        <v>2.57377924935773</v>
      </c>
      <c r="F15" s="16"/>
      <c r="G15" s="16"/>
      <c r="I15" s="32" t="s">
        <v>39</v>
      </c>
    </row>
    <row r="16">
      <c r="A16" s="32"/>
      <c r="B16" s="16"/>
      <c r="C16" s="16"/>
      <c r="D16" s="18"/>
      <c r="E16" s="18"/>
      <c r="F16" s="16"/>
      <c r="G16" s="16"/>
      <c r="I16" s="32" t="s">
        <v>82</v>
      </c>
    </row>
    <row r="17">
      <c r="A17" s="32"/>
      <c r="B17" s="16"/>
      <c r="C17" s="16"/>
      <c r="D17" s="18"/>
      <c r="E17" s="18"/>
      <c r="F17" s="16"/>
      <c r="G17" s="16"/>
      <c r="I17" s="33" t="s">
        <v>188</v>
      </c>
      <c r="J17" s="68">
        <f>ABS(D11-D15) - 2 * SQRT(E11^2 + E15^2)</f>
        <v>-1.369198097</v>
      </c>
    </row>
    <row r="18">
      <c r="A18" s="10" t="s">
        <v>39</v>
      </c>
      <c r="B18" s="16"/>
      <c r="C18" s="16"/>
      <c r="D18" s="69"/>
      <c r="E18" s="69"/>
      <c r="F18" s="16"/>
      <c r="G18" s="16"/>
      <c r="I18" s="32" t="s">
        <v>39</v>
      </c>
    </row>
    <row r="19">
      <c r="A19" s="10" t="s">
        <v>40</v>
      </c>
      <c r="B19" s="16"/>
      <c r="C19" s="16"/>
      <c r="D19" s="70">
        <v>-7943.31933924359</v>
      </c>
      <c r="E19" s="70">
        <v>2.45259699485761</v>
      </c>
      <c r="F19" s="16"/>
      <c r="G19" s="16"/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33" t="s">
        <v>188</v>
      </c>
      <c r="J23" s="36">
        <f>ABS(D11-D19) - 2 * SQRT(E11^2 + E19^2)</f>
        <v>7.277558271</v>
      </c>
    </row>
    <row r="24">
      <c r="A24" s="10" t="s">
        <v>195</v>
      </c>
      <c r="B24" s="17"/>
      <c r="C24" s="17"/>
      <c r="D24" s="17"/>
      <c r="E24" s="17"/>
      <c r="F24" s="17"/>
      <c r="I24" s="32" t="s">
        <v>39</v>
      </c>
    </row>
    <row r="25">
      <c r="I25" s="32" t="s">
        <v>40</v>
      </c>
    </row>
    <row r="26">
      <c r="A26" s="54" t="s">
        <v>208</v>
      </c>
      <c r="B26" s="55"/>
      <c r="C26" s="55"/>
      <c r="D26" s="55"/>
      <c r="E26" s="55"/>
      <c r="F26" s="55"/>
      <c r="G26" s="55"/>
    </row>
    <row r="27">
      <c r="I27" s="32" t="s">
        <v>39</v>
      </c>
    </row>
    <row r="28">
      <c r="I28" s="32" t="s">
        <v>67</v>
      </c>
    </row>
    <row r="29">
      <c r="A29" s="56" t="s">
        <v>200</v>
      </c>
      <c r="C29" s="2" t="s">
        <v>201</v>
      </c>
      <c r="D29" s="57" t="s">
        <v>202</v>
      </c>
      <c r="E29" s="16"/>
      <c r="F29" s="16"/>
      <c r="G29" s="16"/>
      <c r="I29" s="33" t="s">
        <v>188</v>
      </c>
      <c r="J29" s="36">
        <f>ABS(D15-D19) - 2 * SQRT(E15^2 + E19^2)</f>
        <v>13.29294578</v>
      </c>
    </row>
    <row r="30">
      <c r="A30" s="56" t="s">
        <v>203</v>
      </c>
      <c r="C30" s="16"/>
      <c r="D30" s="57" t="s">
        <v>204</v>
      </c>
      <c r="E30" s="16"/>
      <c r="F30" s="16"/>
      <c r="G30" s="16"/>
      <c r="I30" s="32" t="s">
        <v>39</v>
      </c>
    </row>
    <row r="31">
      <c r="A31" s="56" t="s">
        <v>205</v>
      </c>
      <c r="C31" s="16"/>
      <c r="D31" s="16"/>
      <c r="E31" s="16"/>
      <c r="F31" s="16"/>
      <c r="G31" s="16"/>
      <c r="I31" s="32" t="s">
        <v>40</v>
      </c>
    </row>
    <row r="34">
      <c r="A34" s="58" t="s">
        <v>209</v>
      </c>
      <c r="B34" s="29"/>
      <c r="C34" s="29"/>
      <c r="D34" s="29"/>
    </row>
    <row r="35">
      <c r="A35" s="29"/>
      <c r="B35" s="29"/>
      <c r="C35" s="29"/>
      <c r="D35" s="29"/>
    </row>
    <row r="36">
      <c r="A36" s="59"/>
    </row>
    <row r="38">
      <c r="A38" s="2"/>
      <c r="B38" s="63"/>
    </row>
    <row r="39">
      <c r="A39" s="2"/>
      <c r="B39" s="63"/>
    </row>
    <row r="41">
      <c r="A41" s="58"/>
    </row>
    <row r="42">
      <c r="A42" s="29"/>
    </row>
    <row r="43">
      <c r="A43" s="58"/>
      <c r="I43" s="58"/>
    </row>
    <row r="44">
      <c r="A44" s="61"/>
      <c r="B44" s="62"/>
      <c r="I44" s="61"/>
      <c r="J44" s="63"/>
    </row>
    <row r="46">
      <c r="A46" s="64"/>
      <c r="I46" s="64"/>
    </row>
    <row r="50">
      <c r="A50" s="29"/>
      <c r="B50" s="29"/>
    </row>
    <row r="51">
      <c r="B51" s="29"/>
    </row>
    <row r="52">
      <c r="B52" s="29"/>
    </row>
    <row r="53">
      <c r="B53" s="29"/>
    </row>
    <row r="54">
      <c r="B54" s="29"/>
    </row>
    <row r="82">
      <c r="F82" s="58"/>
    </row>
    <row r="83">
      <c r="F83" s="61"/>
      <c r="G83" s="62"/>
    </row>
    <row r="85">
      <c r="F85" s="64"/>
    </row>
  </sheetData>
  <hyperlinks>
    <hyperlink r:id="rId1" ref="D29"/>
    <hyperlink r:id="rId2" ref="D30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5.63"/>
    <col customWidth="1" min="3" max="3" width="14.13"/>
    <col customWidth="1" min="4" max="4" width="22.63"/>
    <col customWidth="1" min="5" max="5" width="14.0"/>
    <col customWidth="1" min="6" max="6" width="24.63"/>
    <col customWidth="1" min="7" max="7" width="13.75"/>
    <col customWidth="1" min="9" max="9" width="24.88"/>
    <col customWidth="1" min="10" max="10" width="21.63"/>
    <col customWidth="1" min="11" max="11" width="22.5"/>
    <col customWidth="1" min="12" max="12" width="22.13"/>
  </cols>
  <sheetData>
    <row r="1">
      <c r="A1" s="17" t="s">
        <v>177</v>
      </c>
      <c r="B1" s="17" t="s">
        <v>210</v>
      </c>
      <c r="C1" s="17" t="s">
        <v>179</v>
      </c>
      <c r="D1" s="22" t="s">
        <v>211</v>
      </c>
      <c r="F1" s="24"/>
    </row>
    <row r="2">
      <c r="F2" s="23"/>
    </row>
    <row r="3">
      <c r="A3" s="17" t="s">
        <v>181</v>
      </c>
      <c r="B3" s="17">
        <v>50.0</v>
      </c>
      <c r="C3" s="17" t="s">
        <v>182</v>
      </c>
      <c r="D3" s="17" t="s">
        <v>183</v>
      </c>
      <c r="F3" s="24"/>
    </row>
    <row r="4">
      <c r="F4" s="23"/>
    </row>
    <row r="5">
      <c r="F5" s="24"/>
      <c r="J5" s="14"/>
      <c r="K5" s="13" t="s">
        <v>184</v>
      </c>
      <c r="L5" s="14"/>
    </row>
    <row r="6">
      <c r="A6" s="25" t="s">
        <v>185</v>
      </c>
      <c r="B6" s="26">
        <f>ABS(B11-B13) - 2 * SQRT(C11^2 + C13^2)</f>
        <v>62.0068556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-5094.891204</v>
      </c>
      <c r="I6" s="14"/>
      <c r="J6" s="14"/>
      <c r="K6" s="14"/>
      <c r="L6" s="14"/>
    </row>
    <row r="7">
      <c r="A7" s="17"/>
      <c r="B7" s="17"/>
      <c r="C7" s="17"/>
      <c r="D7" s="17"/>
      <c r="E7" s="17"/>
      <c r="F7" s="17"/>
      <c r="I7" s="14"/>
      <c r="J7" s="30" t="s">
        <v>33</v>
      </c>
      <c r="K7" s="30" t="s">
        <v>33</v>
      </c>
      <c r="L7" s="30" t="s">
        <v>55</v>
      </c>
    </row>
    <row r="8">
      <c r="A8" s="31"/>
      <c r="B8" s="10" t="s">
        <v>33</v>
      </c>
      <c r="C8" s="9"/>
      <c r="D8" s="32" t="s">
        <v>55</v>
      </c>
      <c r="E8" s="31"/>
      <c r="F8" s="32" t="s">
        <v>81</v>
      </c>
      <c r="G8" s="31"/>
      <c r="I8" s="14"/>
      <c r="J8" s="33" t="s">
        <v>188</v>
      </c>
      <c r="K8" s="33" t="s">
        <v>188</v>
      </c>
      <c r="L8" s="33" t="s">
        <v>188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4" t="s">
        <v>39</v>
      </c>
      <c r="B10" s="34" t="s">
        <v>191</v>
      </c>
      <c r="C10" s="34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4" t="s">
        <v>82</v>
      </c>
      <c r="B11" s="34">
        <v>-5097.91017781234</v>
      </c>
      <c r="C11" s="34">
        <v>2.41815182177216</v>
      </c>
      <c r="D11" s="15">
        <v>-5110.63773759136</v>
      </c>
      <c r="E11" s="15">
        <v>2.58403821896277</v>
      </c>
      <c r="F11" s="15">
        <v>-5131.10554860584</v>
      </c>
      <c r="G11" s="15">
        <v>2.43677366495435</v>
      </c>
      <c r="I11" s="30" t="s">
        <v>82</v>
      </c>
      <c r="J11" s="36">
        <f>ABS(B11-D11) - 2 * SQRT(C11^2 + E11^2)</f>
        <v>5.64950588</v>
      </c>
      <c r="K11" s="36">
        <f>ABS(B11-F11) - 2 * SQRT(C11^2 + G11^2)</f>
        <v>26.32941882</v>
      </c>
      <c r="L11" s="36">
        <f>ABS(D11-F11) - 2 * SQRT(E11^2 + G11^2)</f>
        <v>13.36425714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-5167.09516179833</v>
      </c>
      <c r="C13" s="37">
        <v>2.65215450842175</v>
      </c>
      <c r="D13" s="18"/>
      <c r="E13" s="18"/>
      <c r="F13" s="18"/>
      <c r="G13" s="18"/>
    </row>
    <row r="14">
      <c r="A14" s="34" t="s">
        <v>39</v>
      </c>
      <c r="B14" s="71"/>
      <c r="C14" s="71"/>
      <c r="D14" s="16"/>
      <c r="E14" s="16"/>
      <c r="F14" s="16"/>
      <c r="G14" s="16"/>
      <c r="J14" s="30" t="s">
        <v>33</v>
      </c>
    </row>
    <row r="15">
      <c r="A15" s="34" t="s">
        <v>67</v>
      </c>
      <c r="B15" s="45">
        <v>-5094.89120375732</v>
      </c>
      <c r="C15" s="45">
        <v>2.39203116820102</v>
      </c>
      <c r="D15" s="16"/>
      <c r="E15" s="16"/>
      <c r="F15" s="16"/>
      <c r="G15" s="16"/>
      <c r="I15" s="32" t="s">
        <v>39</v>
      </c>
    </row>
    <row r="16">
      <c r="A16" s="32"/>
      <c r="B16" s="18"/>
      <c r="C16" s="18"/>
      <c r="D16" s="16"/>
      <c r="E16" s="16"/>
      <c r="F16" s="16"/>
      <c r="G16" s="16"/>
      <c r="I16" s="32" t="s">
        <v>82</v>
      </c>
    </row>
    <row r="17">
      <c r="A17" s="32"/>
      <c r="B17" s="18"/>
      <c r="C17" s="18"/>
      <c r="D17" s="16"/>
      <c r="E17" s="16"/>
      <c r="F17" s="16"/>
      <c r="G17" s="16"/>
      <c r="I17" s="45" t="s">
        <v>188</v>
      </c>
      <c r="J17" s="68">
        <f>ABS(B11-B15) - 2 * SQRT(C11^2 + C15^2)</f>
        <v>-3.783752264</v>
      </c>
    </row>
    <row r="18">
      <c r="A18" s="32" t="s">
        <v>39</v>
      </c>
      <c r="B18" s="18"/>
      <c r="C18" s="18"/>
      <c r="D18" s="16"/>
      <c r="E18" s="16"/>
      <c r="F18" s="16"/>
      <c r="G18" s="16"/>
      <c r="I18" s="32" t="s">
        <v>39</v>
      </c>
    </row>
    <row r="19">
      <c r="A19" s="32" t="s">
        <v>40</v>
      </c>
      <c r="B19" s="15">
        <v>-6342.26556652238</v>
      </c>
      <c r="C19" s="15">
        <v>2.58818058473123</v>
      </c>
      <c r="D19" s="16"/>
      <c r="E19" s="16"/>
      <c r="F19" s="16"/>
      <c r="G19" s="16"/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33" t="s">
        <v>188</v>
      </c>
      <c r="J23" s="48">
        <f>ABS(B11-B19) - 2 * SQRT(C11^2 + C19^2)</f>
        <v>1237.271283</v>
      </c>
    </row>
    <row r="24">
      <c r="A24" s="10" t="s">
        <v>195</v>
      </c>
      <c r="B24" s="17"/>
      <c r="C24" s="17"/>
      <c r="D24" s="34"/>
      <c r="E24" s="34" t="s">
        <v>196</v>
      </c>
      <c r="F24" s="34"/>
      <c r="I24" s="32" t="s">
        <v>39</v>
      </c>
    </row>
    <row r="25">
      <c r="I25" s="32" t="s">
        <v>40</v>
      </c>
    </row>
    <row r="27">
      <c r="I27" s="32" t="s">
        <v>39</v>
      </c>
    </row>
    <row r="28">
      <c r="I28" s="32" t="s">
        <v>67</v>
      </c>
    </row>
    <row r="29">
      <c r="I29" s="33" t="s">
        <v>188</v>
      </c>
      <c r="J29" s="48">
        <f>ABS(B15-B19) - 2 * SQRT(C15^2 + C19^2)</f>
        <v>1240.325819</v>
      </c>
    </row>
    <row r="30">
      <c r="I30" s="32" t="s">
        <v>39</v>
      </c>
    </row>
    <row r="31">
      <c r="I31" s="32" t="s">
        <v>40</v>
      </c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6">
      <c r="A36" s="17" t="s">
        <v>177</v>
      </c>
      <c r="B36" s="17" t="s">
        <v>210</v>
      </c>
      <c r="C36" s="17" t="s">
        <v>179</v>
      </c>
      <c r="D36" s="22" t="s">
        <v>211</v>
      </c>
    </row>
    <row r="38">
      <c r="A38" s="17" t="s">
        <v>181</v>
      </c>
      <c r="B38" s="34">
        <v>100.0</v>
      </c>
      <c r="C38" s="17" t="s">
        <v>182</v>
      </c>
      <c r="D38" s="17" t="s">
        <v>183</v>
      </c>
    </row>
    <row r="40">
      <c r="A40" s="17" t="s">
        <v>198</v>
      </c>
      <c r="B40" s="34">
        <v>25000.0</v>
      </c>
    </row>
    <row r="42">
      <c r="A42" s="31"/>
      <c r="B42" s="10" t="s">
        <v>33</v>
      </c>
      <c r="C42" s="9"/>
      <c r="G42" s="10" t="s">
        <v>33</v>
      </c>
    </row>
    <row r="43">
      <c r="A43" s="32"/>
      <c r="B43" s="11" t="s">
        <v>189</v>
      </c>
      <c r="C43" s="11" t="s">
        <v>190</v>
      </c>
      <c r="F43" s="32" t="s">
        <v>39</v>
      </c>
    </row>
    <row r="44">
      <c r="A44" s="32" t="s">
        <v>39</v>
      </c>
      <c r="B44" s="11"/>
      <c r="C44" s="11"/>
      <c r="F44" s="32" t="s">
        <v>82</v>
      </c>
    </row>
    <row r="45">
      <c r="A45" s="32" t="s">
        <v>82</v>
      </c>
      <c r="B45" s="11">
        <v>-5224.11943777276</v>
      </c>
      <c r="C45" s="11">
        <v>1.48362112824249</v>
      </c>
      <c r="F45" s="33" t="s">
        <v>188</v>
      </c>
      <c r="G45" s="36">
        <f>ABS(B45-B48) - 2 * SQRT(C45^2 + C48^2)</f>
        <v>18.7308818</v>
      </c>
    </row>
    <row r="46">
      <c r="A46" s="32"/>
      <c r="B46" s="37"/>
      <c r="C46" s="37"/>
      <c r="F46" s="32" t="s">
        <v>39</v>
      </c>
    </row>
    <row r="47">
      <c r="A47" s="10" t="s">
        <v>39</v>
      </c>
      <c r="B47" s="69"/>
      <c r="C47" s="69"/>
      <c r="F47" s="32" t="s">
        <v>67</v>
      </c>
    </row>
    <row r="48">
      <c r="A48" s="10" t="s">
        <v>67</v>
      </c>
      <c r="B48" s="70">
        <v>-5201.13280600477</v>
      </c>
      <c r="C48" s="70">
        <v>1.52535906954728</v>
      </c>
    </row>
    <row r="50">
      <c r="A50" s="54" t="s">
        <v>212</v>
      </c>
      <c r="B50" s="3"/>
      <c r="C50" s="3"/>
      <c r="D50" s="3"/>
      <c r="E50" s="3"/>
    </row>
    <row r="52">
      <c r="A52" s="56" t="s">
        <v>200</v>
      </c>
      <c r="C52" s="2" t="s">
        <v>201</v>
      </c>
      <c r="D52" s="57" t="s">
        <v>202</v>
      </c>
    </row>
    <row r="53">
      <c r="A53" s="56" t="s">
        <v>203</v>
      </c>
      <c r="C53" s="16"/>
      <c r="D53" s="57" t="s">
        <v>204</v>
      </c>
    </row>
    <row r="54">
      <c r="A54" s="56" t="s">
        <v>205</v>
      </c>
    </row>
    <row r="57">
      <c r="A57" s="58" t="s">
        <v>213</v>
      </c>
    </row>
    <row r="59">
      <c r="A59" s="59"/>
    </row>
    <row r="61">
      <c r="A61" s="2"/>
      <c r="B61" s="63"/>
    </row>
    <row r="62">
      <c r="A62" s="2"/>
      <c r="B62" s="63"/>
    </row>
    <row r="64">
      <c r="A64" s="58"/>
    </row>
    <row r="65">
      <c r="A65" s="29"/>
    </row>
    <row r="66">
      <c r="A66" s="58"/>
      <c r="I66" s="58"/>
    </row>
    <row r="67">
      <c r="A67" s="61"/>
      <c r="B67" s="62"/>
      <c r="I67" s="61"/>
      <c r="J67" s="62"/>
    </row>
    <row r="69">
      <c r="A69" s="64"/>
      <c r="I69" s="64"/>
    </row>
    <row r="73">
      <c r="A73" s="29"/>
      <c r="B73" s="29"/>
    </row>
    <row r="74">
      <c r="B74" s="29"/>
    </row>
    <row r="75">
      <c r="B75" s="29"/>
    </row>
    <row r="76">
      <c r="B76" s="29"/>
    </row>
    <row r="77">
      <c r="B77" s="29"/>
    </row>
  </sheetData>
  <hyperlinks>
    <hyperlink r:id="rId1" ref="D52"/>
    <hyperlink r:id="rId2" ref="D5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4.38"/>
    <col customWidth="1" min="3" max="3" width="14.13"/>
    <col customWidth="1" min="4" max="4" width="22.63"/>
    <col customWidth="1" min="5" max="5" width="14.0"/>
    <col customWidth="1" min="6" max="6" width="22.75"/>
    <col customWidth="1" min="7" max="7" width="13.75"/>
    <col customWidth="1" min="9" max="9" width="24.38"/>
    <col customWidth="1" min="10" max="10" width="22.13"/>
    <col customWidth="1" min="11" max="11" width="22.5"/>
    <col customWidth="1" min="12" max="12" width="22.25"/>
  </cols>
  <sheetData>
    <row r="1">
      <c r="A1" s="17" t="s">
        <v>177</v>
      </c>
      <c r="B1" s="17" t="s">
        <v>178</v>
      </c>
      <c r="C1" s="17" t="s">
        <v>179</v>
      </c>
      <c r="D1" s="22" t="s">
        <v>214</v>
      </c>
      <c r="F1" s="24"/>
    </row>
    <row r="2">
      <c r="F2" s="23"/>
    </row>
    <row r="3">
      <c r="A3" s="17" t="s">
        <v>181</v>
      </c>
      <c r="B3" s="17">
        <v>50.0</v>
      </c>
      <c r="C3" s="17" t="s">
        <v>182</v>
      </c>
      <c r="D3" s="17" t="s">
        <v>183</v>
      </c>
      <c r="F3" s="24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12.47670146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-3147.554462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32" t="s">
        <v>33</v>
      </c>
      <c r="C8" s="31"/>
      <c r="D8" s="32" t="s">
        <v>55</v>
      </c>
      <c r="E8" s="31"/>
      <c r="F8" s="10" t="s">
        <v>81</v>
      </c>
      <c r="G8" s="9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10" t="s">
        <v>39</v>
      </c>
      <c r="B10" s="11" t="s">
        <v>191</v>
      </c>
      <c r="C10" s="11" t="s">
        <v>191</v>
      </c>
      <c r="D10" s="18"/>
      <c r="E10" s="18"/>
      <c r="F10" s="69"/>
      <c r="G10" s="69"/>
      <c r="I10" s="30" t="s">
        <v>39</v>
      </c>
      <c r="J10" s="14"/>
      <c r="K10" s="14"/>
      <c r="L10" s="14"/>
    </row>
    <row r="11">
      <c r="A11" s="10" t="s">
        <v>82</v>
      </c>
      <c r="B11" s="11">
        <v>-3157.37253045269</v>
      </c>
      <c r="C11" s="11">
        <v>1.27602108393519</v>
      </c>
      <c r="D11" s="15">
        <v>-3161.64269009666</v>
      </c>
      <c r="E11" s="15">
        <v>1.34235470754225</v>
      </c>
      <c r="F11" s="70">
        <v>-3147.55446181488</v>
      </c>
      <c r="G11" s="70">
        <v>1.29591833618256</v>
      </c>
      <c r="I11" s="30" t="s">
        <v>82</v>
      </c>
      <c r="J11" s="36">
        <f>ABS(B11-D11) - 2 * SQRT(C11^2 + E11^2)</f>
        <v>0.5660289943</v>
      </c>
      <c r="K11" s="36">
        <f>ABS(B11-F11) - 2 * SQRT(C11^2 + G11^2)</f>
        <v>6.180688184</v>
      </c>
      <c r="L11" s="36">
        <f>ABS(D11-F11) - 2 * SQRT(E11^2 + G11^2)</f>
        <v>10.35656887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-3173.57356112192</v>
      </c>
      <c r="C13" s="37">
        <v>1.35625484600529</v>
      </c>
      <c r="D13" s="18"/>
      <c r="E13" s="18"/>
      <c r="F13" s="18"/>
      <c r="G13" s="18"/>
    </row>
    <row r="14">
      <c r="A14" s="32" t="s">
        <v>39</v>
      </c>
      <c r="B14" s="16"/>
      <c r="C14" s="16"/>
      <c r="D14" s="16"/>
      <c r="E14" s="16"/>
      <c r="F14" s="18"/>
      <c r="G14" s="18"/>
      <c r="J14" s="30" t="s">
        <v>81</v>
      </c>
    </row>
    <row r="15">
      <c r="A15" s="32" t="s">
        <v>67</v>
      </c>
      <c r="B15" s="2"/>
      <c r="C15" s="2"/>
      <c r="D15" s="16"/>
      <c r="E15" s="16"/>
      <c r="F15" s="15">
        <v>-3164.25476396941</v>
      </c>
      <c r="G15" s="15">
        <v>1.28956165417834</v>
      </c>
      <c r="I15" s="32" t="s">
        <v>39</v>
      </c>
    </row>
    <row r="16">
      <c r="A16" s="32"/>
      <c r="B16" s="16"/>
      <c r="C16" s="16"/>
      <c r="D16" s="16"/>
      <c r="E16" s="16"/>
      <c r="F16" s="18"/>
      <c r="G16" s="18"/>
      <c r="I16" s="32" t="s">
        <v>82</v>
      </c>
    </row>
    <row r="17">
      <c r="A17" s="32"/>
      <c r="B17" s="16"/>
      <c r="C17" s="16"/>
      <c r="D17" s="16"/>
      <c r="E17" s="16"/>
      <c r="F17" s="18"/>
      <c r="G17" s="18"/>
      <c r="I17" s="33" t="s">
        <v>188</v>
      </c>
      <c r="J17" s="36">
        <f>ABS(F11-F15) - 2 * SQRT(G11^2 + G15^2)</f>
        <v>13.04387024</v>
      </c>
    </row>
    <row r="18">
      <c r="A18" s="32" t="s">
        <v>39</v>
      </c>
      <c r="B18" s="16"/>
      <c r="C18" s="16"/>
      <c r="D18" s="16"/>
      <c r="E18" s="16"/>
      <c r="F18" s="18"/>
      <c r="G18" s="18"/>
      <c r="I18" s="32" t="s">
        <v>39</v>
      </c>
    </row>
    <row r="19">
      <c r="A19" s="32" t="s">
        <v>40</v>
      </c>
      <c r="B19" s="2"/>
      <c r="C19" s="2"/>
      <c r="D19" s="16"/>
      <c r="E19" s="16"/>
      <c r="F19" s="15">
        <v>-3169.76837162949</v>
      </c>
      <c r="G19" s="15">
        <v>1.39371734653841</v>
      </c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33" t="s">
        <v>188</v>
      </c>
      <c r="J23" s="36">
        <f>ABS(F11-F19) - 2 * SQRT(G11^2 + G19^2)</f>
        <v>18.40767683</v>
      </c>
    </row>
    <row r="24">
      <c r="A24" s="10" t="s">
        <v>195</v>
      </c>
      <c r="B24" s="17"/>
      <c r="C24" s="17"/>
      <c r="D24" s="17"/>
      <c r="E24" s="17"/>
      <c r="F24" s="17"/>
      <c r="I24" s="32" t="s">
        <v>39</v>
      </c>
    </row>
    <row r="25">
      <c r="I25" s="32" t="s">
        <v>40</v>
      </c>
    </row>
    <row r="26">
      <c r="A26" s="54" t="s">
        <v>215</v>
      </c>
      <c r="B26" s="55"/>
      <c r="C26" s="55"/>
      <c r="D26" s="55"/>
      <c r="E26" s="55"/>
      <c r="F26" s="55"/>
      <c r="G26" s="55"/>
    </row>
    <row r="27">
      <c r="I27" s="32" t="s">
        <v>39</v>
      </c>
    </row>
    <row r="28">
      <c r="I28" s="32" t="s">
        <v>67</v>
      </c>
    </row>
    <row r="29">
      <c r="A29" s="56" t="s">
        <v>200</v>
      </c>
      <c r="C29" s="2" t="s">
        <v>201</v>
      </c>
      <c r="D29" s="57" t="s">
        <v>202</v>
      </c>
      <c r="I29" s="33" t="s">
        <v>188</v>
      </c>
      <c r="J29" s="36">
        <f>ABS(F15-F19) - 2 * SQRT(G15^2 + G19^2)</f>
        <v>1.716020372</v>
      </c>
    </row>
    <row r="30">
      <c r="A30" s="56" t="s">
        <v>203</v>
      </c>
      <c r="C30" s="16"/>
      <c r="D30" s="57" t="s">
        <v>204</v>
      </c>
      <c r="I30" s="32" t="s">
        <v>39</v>
      </c>
    </row>
    <row r="31">
      <c r="A31" s="56" t="s">
        <v>205</v>
      </c>
      <c r="I31" s="32" t="s">
        <v>40</v>
      </c>
    </row>
    <row r="34">
      <c r="A34" s="58" t="s">
        <v>216</v>
      </c>
    </row>
    <row r="36">
      <c r="A36" s="59"/>
    </row>
    <row r="38">
      <c r="A38" s="2"/>
      <c r="B38" s="63"/>
    </row>
    <row r="39">
      <c r="A39" s="2"/>
      <c r="B39" s="63"/>
    </row>
    <row r="41">
      <c r="A41" s="58"/>
    </row>
    <row r="42">
      <c r="A42" s="29"/>
    </row>
    <row r="43">
      <c r="A43" s="58"/>
      <c r="I43" s="58"/>
    </row>
    <row r="44">
      <c r="A44" s="61"/>
      <c r="B44" s="62"/>
      <c r="I44" s="61"/>
      <c r="J44" s="62"/>
    </row>
    <row r="46">
      <c r="A46" s="64"/>
      <c r="I46" s="64"/>
    </row>
    <row r="50">
      <c r="A50" s="29"/>
      <c r="B50" s="29"/>
    </row>
    <row r="51">
      <c r="B51" s="29"/>
    </row>
    <row r="52">
      <c r="B52" s="29"/>
    </row>
    <row r="53">
      <c r="B53" s="29"/>
    </row>
    <row r="54">
      <c r="B54" s="29"/>
    </row>
  </sheetData>
  <hyperlinks>
    <hyperlink r:id="rId1" ref="D29"/>
    <hyperlink r:id="rId2" ref="D3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5.5"/>
    <col customWidth="1" min="3" max="3" width="15.38"/>
    <col customWidth="1" min="4" max="4" width="22.63"/>
    <col customWidth="1" min="5" max="5" width="14.0"/>
    <col customWidth="1" min="6" max="6" width="24.5"/>
    <col customWidth="1" min="7" max="7" width="21.13"/>
    <col customWidth="1" min="9" max="9" width="24.38"/>
    <col customWidth="1" min="10" max="10" width="21.63"/>
    <col customWidth="1" min="11" max="11" width="22.88"/>
    <col customWidth="1" min="12" max="12" width="21.88"/>
  </cols>
  <sheetData>
    <row r="1">
      <c r="A1" s="17" t="s">
        <v>177</v>
      </c>
      <c r="B1" s="17" t="s">
        <v>178</v>
      </c>
      <c r="C1" s="17" t="s">
        <v>179</v>
      </c>
      <c r="D1" s="22" t="s">
        <v>217</v>
      </c>
      <c r="F1" s="24"/>
    </row>
    <row r="2">
      <c r="F2" s="23"/>
    </row>
    <row r="3">
      <c r="A3" s="17" t="s">
        <v>181</v>
      </c>
      <c r="B3" s="17">
        <v>50.0</v>
      </c>
      <c r="C3" s="17" t="s">
        <v>182</v>
      </c>
      <c r="D3" s="17" t="s">
        <v>183</v>
      </c>
      <c r="F3" s="24"/>
      <c r="J3" s="24"/>
    </row>
    <row r="4">
      <c r="F4" s="23"/>
      <c r="J4" s="23"/>
    </row>
    <row r="5">
      <c r="F5" s="24"/>
      <c r="J5" s="14"/>
      <c r="K5" s="13" t="s">
        <v>184</v>
      </c>
      <c r="L5" s="14"/>
    </row>
    <row r="6">
      <c r="A6" s="25" t="s">
        <v>185</v>
      </c>
      <c r="B6" s="26">
        <f>ABS(B11-B13) - 2 * SQRT(C11^2 + C13^2)</f>
        <v>15.51918807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-4195.942094</v>
      </c>
      <c r="I6" s="14"/>
      <c r="J6" s="72"/>
      <c r="K6" s="14"/>
      <c r="L6" s="14"/>
    </row>
    <row r="7">
      <c r="A7" s="17"/>
      <c r="B7" s="17"/>
      <c r="C7" s="17"/>
      <c r="D7" s="17"/>
      <c r="E7" s="17"/>
      <c r="F7" s="17"/>
      <c r="I7" s="14"/>
      <c r="J7" s="30" t="s">
        <v>33</v>
      </c>
      <c r="K7" s="30" t="s">
        <v>33</v>
      </c>
      <c r="L7" s="30" t="s">
        <v>55</v>
      </c>
    </row>
    <row r="8">
      <c r="A8" s="31"/>
      <c r="B8" s="34" t="s">
        <v>33</v>
      </c>
      <c r="C8" s="49"/>
      <c r="D8" s="32" t="s">
        <v>55</v>
      </c>
      <c r="E8" s="31"/>
      <c r="F8" s="34" t="s">
        <v>81</v>
      </c>
      <c r="G8" s="49"/>
      <c r="I8" s="14"/>
      <c r="J8" s="33" t="s">
        <v>188</v>
      </c>
      <c r="K8" s="45" t="s">
        <v>188</v>
      </c>
      <c r="L8" s="33" t="s">
        <v>188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34" t="s">
        <v>191</v>
      </c>
      <c r="C10" s="34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34">
        <v>-4195.94209377368</v>
      </c>
      <c r="C11" s="34">
        <v>1.5902638116292</v>
      </c>
      <c r="D11" s="15">
        <v>-4201.55943279443</v>
      </c>
      <c r="E11" s="15">
        <v>1.58839751297318</v>
      </c>
      <c r="F11" s="45">
        <v>-4196.47190875684</v>
      </c>
      <c r="G11" s="45">
        <v>1.63772698846147</v>
      </c>
      <c r="I11" s="30" t="s">
        <v>82</v>
      </c>
      <c r="J11" s="36">
        <f>ABS(B11-D11) - 2 * SQRT(C11^2 + E11^2)</f>
        <v>1.12203229</v>
      </c>
      <c r="K11" s="46">
        <f>ABS(B11-F11) - 2 * SQRT(C11^2 + G11^2)</f>
        <v>-4.035746835</v>
      </c>
      <c r="L11" s="36">
        <f>ABS(D11-F11) - 2 * SQRT(E11^2 + G11^2)</f>
        <v>0.5245616893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-4216.14649442988</v>
      </c>
      <c r="C13" s="37">
        <v>1.72013524403763</v>
      </c>
      <c r="D13" s="18"/>
      <c r="E13" s="18"/>
      <c r="F13" s="18"/>
      <c r="G13" s="18"/>
    </row>
    <row r="14">
      <c r="A14" s="32" t="s">
        <v>39</v>
      </c>
      <c r="B14" s="73"/>
      <c r="C14" s="73"/>
      <c r="D14" s="73"/>
      <c r="E14" s="73"/>
      <c r="F14" s="73"/>
      <c r="G14" s="73"/>
    </row>
    <row r="15">
      <c r="A15" s="32" t="s">
        <v>67</v>
      </c>
      <c r="B15" s="74"/>
      <c r="C15" s="74"/>
      <c r="D15" s="73"/>
      <c r="E15" s="73"/>
      <c r="F15" s="73"/>
      <c r="G15" s="73"/>
    </row>
    <row r="16">
      <c r="A16" s="32"/>
      <c r="B16" s="73"/>
      <c r="C16" s="73"/>
      <c r="D16" s="73"/>
      <c r="E16" s="73"/>
      <c r="F16" s="73"/>
      <c r="G16" s="73"/>
    </row>
    <row r="17">
      <c r="A17" s="32"/>
      <c r="B17" s="73"/>
      <c r="C17" s="73"/>
      <c r="D17" s="73"/>
      <c r="E17" s="73"/>
      <c r="F17" s="73"/>
      <c r="G17" s="73"/>
    </row>
    <row r="18">
      <c r="A18" s="32" t="s">
        <v>39</v>
      </c>
      <c r="B18" s="73"/>
      <c r="C18" s="73"/>
      <c r="D18" s="73"/>
      <c r="E18" s="73"/>
      <c r="F18" s="73"/>
      <c r="G18" s="73"/>
    </row>
    <row r="19">
      <c r="A19" s="32" t="s">
        <v>40</v>
      </c>
      <c r="B19" s="74"/>
      <c r="C19" s="74"/>
      <c r="D19" s="73"/>
      <c r="E19" s="73"/>
      <c r="F19" s="73"/>
      <c r="G19" s="73"/>
    </row>
    <row r="21">
      <c r="A21" s="17"/>
      <c r="B21" s="17"/>
      <c r="C21" s="17"/>
      <c r="D21" s="17"/>
      <c r="E21" s="17"/>
      <c r="F21" s="17"/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</row>
    <row r="23">
      <c r="A23" s="17"/>
      <c r="B23" s="17"/>
      <c r="C23" s="17"/>
      <c r="D23" s="17"/>
      <c r="E23" s="17"/>
      <c r="F23" s="17"/>
    </row>
    <row r="24">
      <c r="A24" s="10" t="s">
        <v>195</v>
      </c>
      <c r="B24" s="17"/>
      <c r="C24" s="17"/>
      <c r="D24" s="34"/>
      <c r="E24" s="34" t="s">
        <v>196</v>
      </c>
      <c r="F24" s="34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8">
      <c r="A28" s="17" t="s">
        <v>181</v>
      </c>
      <c r="B28" s="34">
        <v>100.0</v>
      </c>
      <c r="C28" s="17"/>
      <c r="D28" s="17"/>
    </row>
    <row r="30">
      <c r="A30" s="31"/>
      <c r="B30" s="32" t="s">
        <v>33</v>
      </c>
      <c r="C30" s="31"/>
      <c r="D30" s="32" t="s">
        <v>81</v>
      </c>
      <c r="E30" s="31"/>
    </row>
    <row r="31">
      <c r="A31" s="32"/>
      <c r="B31" s="11" t="s">
        <v>189</v>
      </c>
      <c r="C31" s="11" t="s">
        <v>190</v>
      </c>
      <c r="D31" s="11" t="s">
        <v>189</v>
      </c>
      <c r="E31" s="11" t="s">
        <v>190</v>
      </c>
      <c r="F31" s="13" t="s">
        <v>184</v>
      </c>
    </row>
    <row r="32">
      <c r="A32" s="32" t="s">
        <v>39</v>
      </c>
      <c r="B32" s="11"/>
      <c r="C32" s="11"/>
      <c r="D32" s="18"/>
      <c r="E32" s="18"/>
    </row>
    <row r="33">
      <c r="A33" s="32" t="s">
        <v>82</v>
      </c>
      <c r="B33" s="11">
        <v>-4206.33234386791</v>
      </c>
      <c r="C33" s="11">
        <v>1.09408411290992</v>
      </c>
      <c r="D33" s="15">
        <v>-4207.4891246942</v>
      </c>
      <c r="E33" s="15">
        <v>1.23868582357603</v>
      </c>
      <c r="F33" s="68">
        <f>ABS(B33-D33) - 2 * SQRT(C33^2 + E33^2)</f>
        <v>-2.148586092</v>
      </c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7">
      <c r="A37" s="17" t="s">
        <v>181</v>
      </c>
      <c r="B37" s="34">
        <v>300.0</v>
      </c>
      <c r="C37" s="17"/>
      <c r="D37" s="17"/>
    </row>
    <row r="39">
      <c r="A39" s="31"/>
      <c r="B39" s="32" t="s">
        <v>33</v>
      </c>
      <c r="C39" s="31"/>
      <c r="D39" s="32" t="s">
        <v>81</v>
      </c>
      <c r="E39" s="31"/>
    </row>
    <row r="40">
      <c r="A40" s="32"/>
      <c r="B40" s="11" t="s">
        <v>189</v>
      </c>
      <c r="C40" s="11" t="s">
        <v>190</v>
      </c>
      <c r="D40" s="11" t="s">
        <v>189</v>
      </c>
      <c r="E40" s="11" t="s">
        <v>190</v>
      </c>
      <c r="F40" s="13" t="s">
        <v>184</v>
      </c>
    </row>
    <row r="41">
      <c r="A41" s="32" t="s">
        <v>39</v>
      </c>
      <c r="B41" s="11"/>
      <c r="C41" s="11"/>
      <c r="D41" s="18"/>
      <c r="E41" s="18"/>
      <c r="H41" s="47" t="s">
        <v>218</v>
      </c>
    </row>
    <row r="42">
      <c r="A42" s="32" t="s">
        <v>82</v>
      </c>
      <c r="B42" s="11">
        <v>-4440.79203337091</v>
      </c>
      <c r="C42" s="11">
        <v>0.457797829180137</v>
      </c>
      <c r="D42" s="15">
        <v>-4511.82345989056</v>
      </c>
      <c r="E42" s="15">
        <v>0.453763866127107</v>
      </c>
      <c r="F42" s="13">
        <f>ABS(B42-D42) - 2 * SQRT(C42^2 + E42^2)</f>
        <v>69.74227098</v>
      </c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6">
      <c r="A46" s="17" t="s">
        <v>181</v>
      </c>
      <c r="B46" s="34">
        <v>200.0</v>
      </c>
      <c r="D46" s="17" t="s">
        <v>198</v>
      </c>
      <c r="E46" s="34">
        <v>25000.0</v>
      </c>
    </row>
    <row r="47">
      <c r="J47" s="75" t="s">
        <v>33</v>
      </c>
    </row>
    <row r="48">
      <c r="A48" s="31"/>
      <c r="B48" s="10" t="s">
        <v>33</v>
      </c>
      <c r="C48" s="9"/>
      <c r="D48" s="32" t="s">
        <v>81</v>
      </c>
      <c r="E48" s="31"/>
      <c r="J48" s="33" t="s">
        <v>188</v>
      </c>
    </row>
    <row r="49">
      <c r="A49" s="32"/>
      <c r="B49" s="11" t="s">
        <v>189</v>
      </c>
      <c r="C49" s="11" t="s">
        <v>190</v>
      </c>
      <c r="D49" s="11" t="s">
        <v>189</v>
      </c>
      <c r="E49" s="11" t="s">
        <v>190</v>
      </c>
      <c r="J49" s="30" t="s">
        <v>81</v>
      </c>
    </row>
    <row r="50">
      <c r="A50" s="34" t="s">
        <v>39</v>
      </c>
      <c r="B50" s="34"/>
      <c r="C50" s="34"/>
      <c r="D50" s="18"/>
      <c r="E50" s="18"/>
      <c r="I50" s="30" t="s">
        <v>39</v>
      </c>
    </row>
    <row r="51">
      <c r="A51" s="34" t="s">
        <v>82</v>
      </c>
      <c r="B51" s="34">
        <v>-4234.07412656867</v>
      </c>
      <c r="C51" s="34">
        <v>0.756899218919154</v>
      </c>
      <c r="D51" s="66">
        <v>-4260.75067195644</v>
      </c>
      <c r="E51" s="66">
        <v>0.762333110564422</v>
      </c>
      <c r="I51" s="30" t="s">
        <v>82</v>
      </c>
      <c r="J51" s="13">
        <f>ABS(B51-D51) - 2 * SQRT(C51^2 + E51^2)</f>
        <v>24.52801268</v>
      </c>
    </row>
    <row r="52">
      <c r="A52" s="31"/>
      <c r="B52" s="12"/>
      <c r="C52" s="12"/>
    </row>
    <row r="53">
      <c r="A53" s="32"/>
      <c r="B53" s="12"/>
      <c r="C53" s="12"/>
    </row>
    <row r="54">
      <c r="A54" s="34" t="s">
        <v>39</v>
      </c>
      <c r="B54" s="49"/>
      <c r="C54" s="49"/>
      <c r="J54" s="30" t="s">
        <v>55</v>
      </c>
    </row>
    <row r="55">
      <c r="A55" s="34" t="s">
        <v>67</v>
      </c>
      <c r="B55" s="45">
        <v>-4232.87677797359</v>
      </c>
      <c r="C55" s="45">
        <v>0.747424776371411</v>
      </c>
      <c r="I55" s="32" t="s">
        <v>39</v>
      </c>
    </row>
    <row r="56">
      <c r="A56" s="32"/>
      <c r="B56" s="18"/>
      <c r="C56" s="18"/>
      <c r="I56" s="32" t="s">
        <v>82</v>
      </c>
    </row>
    <row r="57">
      <c r="A57" s="32"/>
      <c r="B57" s="18"/>
      <c r="C57" s="18"/>
      <c r="I57" s="45" t="s">
        <v>188</v>
      </c>
      <c r="J57" s="68">
        <f>ABS(B51-B55) - 2 * SQRT(C51^2 + C55^2)</f>
        <v>-0.9301289949</v>
      </c>
    </row>
    <row r="58">
      <c r="A58" s="34" t="s">
        <v>39</v>
      </c>
      <c r="B58" s="71"/>
      <c r="C58" s="71"/>
      <c r="I58" s="32" t="s">
        <v>39</v>
      </c>
    </row>
    <row r="59">
      <c r="A59" s="34" t="s">
        <v>40</v>
      </c>
      <c r="B59" s="45">
        <v>-4234.11678599554</v>
      </c>
      <c r="C59" s="45">
        <v>0.735065695541511</v>
      </c>
      <c r="I59" s="32" t="s">
        <v>67</v>
      </c>
    </row>
    <row r="61">
      <c r="I61" s="32" t="s">
        <v>39</v>
      </c>
    </row>
    <row r="62">
      <c r="I62" s="32" t="s">
        <v>82</v>
      </c>
    </row>
    <row r="63">
      <c r="I63" s="45" t="s">
        <v>188</v>
      </c>
      <c r="J63" s="68">
        <f>ABS(B51-B59) - 2 * SQRT(C51^2 + C59^2)</f>
        <v>-2.067523508</v>
      </c>
    </row>
    <row r="64">
      <c r="I64" s="32" t="s">
        <v>39</v>
      </c>
    </row>
    <row r="65">
      <c r="I65" s="32" t="s">
        <v>40</v>
      </c>
    </row>
    <row r="67">
      <c r="I67" s="32" t="s">
        <v>39</v>
      </c>
    </row>
    <row r="68">
      <c r="I68" s="32" t="s">
        <v>67</v>
      </c>
    </row>
    <row r="69">
      <c r="I69" s="45" t="s">
        <v>188</v>
      </c>
      <c r="J69" s="68">
        <f>ABS(B55-B59) - 2 * SQRT(C55^2 + C59^2)</f>
        <v>-0.8566229643</v>
      </c>
    </row>
    <row r="70">
      <c r="I70" s="32" t="s">
        <v>39</v>
      </c>
    </row>
    <row r="71">
      <c r="I71" s="32" t="s">
        <v>40</v>
      </c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5">
      <c r="A75" s="17" t="s">
        <v>181</v>
      </c>
      <c r="B75" s="34">
        <v>400.0</v>
      </c>
      <c r="D75" s="17" t="s">
        <v>198</v>
      </c>
      <c r="E75" s="34">
        <v>27500.0</v>
      </c>
    </row>
    <row r="77">
      <c r="A77" s="31"/>
      <c r="B77" s="10" t="s">
        <v>33</v>
      </c>
      <c r="C77" s="9"/>
      <c r="G77" s="30" t="s">
        <v>55</v>
      </c>
    </row>
    <row r="78">
      <c r="A78" s="32"/>
      <c r="B78" s="11" t="s">
        <v>189</v>
      </c>
      <c r="C78" s="11" t="s">
        <v>190</v>
      </c>
      <c r="F78" s="32" t="s">
        <v>39</v>
      </c>
    </row>
    <row r="79">
      <c r="A79" s="32" t="s">
        <v>39</v>
      </c>
      <c r="B79" s="11"/>
      <c r="C79" s="11"/>
      <c r="F79" s="32" t="s">
        <v>82</v>
      </c>
    </row>
    <row r="80">
      <c r="A80" s="32" t="s">
        <v>82</v>
      </c>
      <c r="B80" s="11">
        <v>-4448.88634008743</v>
      </c>
      <c r="C80" s="11">
        <v>0.393969298932046</v>
      </c>
      <c r="F80" s="33" t="s">
        <v>188</v>
      </c>
      <c r="G80" s="13">
        <f>ABS(B80-B84) - 2 * SQRT(C80^2 + C84^2)</f>
        <v>4.430755672</v>
      </c>
    </row>
    <row r="81">
      <c r="A81" s="31"/>
      <c r="B81" s="12"/>
      <c r="C81" s="12"/>
      <c r="F81" s="32" t="s">
        <v>39</v>
      </c>
    </row>
    <row r="82">
      <c r="A82" s="32"/>
      <c r="B82" s="12"/>
      <c r="C82" s="12"/>
      <c r="F82" s="32" t="s">
        <v>67</v>
      </c>
    </row>
    <row r="83">
      <c r="A83" s="32" t="s">
        <v>39</v>
      </c>
      <c r="B83" s="12"/>
      <c r="C83" s="12"/>
    </row>
    <row r="84">
      <c r="A84" s="32" t="s">
        <v>67</v>
      </c>
      <c r="B84" s="15">
        <v>-4443.3172111094</v>
      </c>
      <c r="C84" s="15">
        <v>0.41080608280917</v>
      </c>
      <c r="F84" s="32" t="s">
        <v>39</v>
      </c>
    </row>
    <row r="85">
      <c r="A85" s="32"/>
      <c r="B85" s="18"/>
      <c r="C85" s="18"/>
      <c r="F85" s="32" t="s">
        <v>82</v>
      </c>
    </row>
    <row r="86">
      <c r="A86" s="32"/>
      <c r="B86" s="18"/>
      <c r="C86" s="18"/>
      <c r="F86" s="33" t="s">
        <v>188</v>
      </c>
      <c r="G86" s="13">
        <f>ABS(B80-B88) - 2 * SQRT(C80^2 + C88^2)</f>
        <v>14.90716365</v>
      </c>
    </row>
    <row r="87">
      <c r="A87" s="10" t="s">
        <v>39</v>
      </c>
      <c r="B87" s="69"/>
      <c r="C87" s="69"/>
      <c r="F87" s="10" t="s">
        <v>39</v>
      </c>
    </row>
    <row r="88">
      <c r="A88" s="10" t="s">
        <v>40</v>
      </c>
      <c r="B88" s="70">
        <v>-4432.83528966828</v>
      </c>
      <c r="C88" s="70">
        <v>0.414617202124305</v>
      </c>
      <c r="F88" s="10" t="s">
        <v>40</v>
      </c>
    </row>
    <row r="90">
      <c r="F90" s="32" t="s">
        <v>39</v>
      </c>
    </row>
    <row r="91">
      <c r="F91" s="32" t="s">
        <v>67</v>
      </c>
    </row>
    <row r="92">
      <c r="F92" s="33" t="s">
        <v>188</v>
      </c>
      <c r="G92" s="13">
        <f>ABS(B84-B88) - 2 * SQRT(C84^2 + C88^2)</f>
        <v>9.314584194</v>
      </c>
    </row>
    <row r="93">
      <c r="F93" s="10" t="s">
        <v>39</v>
      </c>
    </row>
    <row r="94">
      <c r="F94" s="10" t="s">
        <v>40</v>
      </c>
    </row>
    <row r="97">
      <c r="A97" s="54" t="s">
        <v>199</v>
      </c>
      <c r="B97" s="55"/>
      <c r="C97" s="55"/>
      <c r="D97" s="55"/>
      <c r="E97" s="55"/>
      <c r="F97" s="55"/>
      <c r="G97" s="55"/>
    </row>
    <row r="99">
      <c r="A99" s="56" t="s">
        <v>200</v>
      </c>
      <c r="C99" s="2" t="s">
        <v>201</v>
      </c>
      <c r="D99" s="57" t="s">
        <v>202</v>
      </c>
      <c r="I99" s="2"/>
      <c r="J99" s="36"/>
    </row>
    <row r="100">
      <c r="A100" s="56" t="s">
        <v>203</v>
      </c>
      <c r="C100" s="16"/>
      <c r="D100" s="57" t="s">
        <v>204</v>
      </c>
      <c r="I100" s="17"/>
    </row>
    <row r="101">
      <c r="A101" s="56" t="s">
        <v>205</v>
      </c>
      <c r="I101" s="17"/>
    </row>
    <row r="104">
      <c r="A104" s="58" t="s">
        <v>216</v>
      </c>
    </row>
    <row r="106">
      <c r="A106" s="59"/>
    </row>
    <row r="108">
      <c r="A108" s="2"/>
      <c r="B108" s="63"/>
    </row>
    <row r="109">
      <c r="A109" s="2"/>
      <c r="B109" s="63"/>
    </row>
    <row r="111">
      <c r="A111" s="58"/>
    </row>
    <row r="112">
      <c r="A112" s="29"/>
    </row>
    <row r="113">
      <c r="A113" s="58"/>
      <c r="I113" s="58"/>
    </row>
    <row r="114">
      <c r="A114" s="61"/>
      <c r="B114" s="63"/>
      <c r="I114" s="61"/>
      <c r="J114" s="63"/>
    </row>
    <row r="116">
      <c r="A116" s="64"/>
      <c r="I116" s="64"/>
    </row>
    <row r="120">
      <c r="A120" s="29"/>
      <c r="B120" s="29"/>
    </row>
    <row r="121">
      <c r="B121" s="29"/>
    </row>
    <row r="122">
      <c r="B122" s="29"/>
    </row>
    <row r="123">
      <c r="B123" s="29"/>
    </row>
    <row r="124">
      <c r="B124" s="29"/>
    </row>
  </sheetData>
  <hyperlinks>
    <hyperlink r:id="rId1" ref="D99"/>
    <hyperlink r:id="rId2" ref="D100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6.13"/>
    <col customWidth="1" min="3" max="3" width="14.63"/>
    <col customWidth="1" min="4" max="4" width="21.75"/>
    <col customWidth="1" min="5" max="5" width="13.75"/>
    <col customWidth="1" min="6" max="6" width="23.13"/>
    <col customWidth="1" min="7" max="7" width="14.88"/>
    <col customWidth="1" min="9" max="9" width="21.88"/>
    <col customWidth="1" min="10" max="10" width="20.63"/>
    <col customWidth="1" min="11" max="12" width="22.63"/>
  </cols>
  <sheetData>
    <row r="1">
      <c r="A1" s="17" t="s">
        <v>177</v>
      </c>
      <c r="B1" s="17" t="s">
        <v>178</v>
      </c>
      <c r="C1" s="17" t="s">
        <v>179</v>
      </c>
      <c r="D1" s="22" t="s">
        <v>219</v>
      </c>
      <c r="F1" s="24"/>
    </row>
    <row r="2">
      <c r="F2" s="23"/>
    </row>
    <row r="3">
      <c r="A3" s="17" t="s">
        <v>181</v>
      </c>
      <c r="B3" s="17">
        <v>100.0</v>
      </c>
      <c r="C3" s="17" t="s">
        <v>182</v>
      </c>
      <c r="D3" s="17" t="s">
        <v>183</v>
      </c>
      <c r="F3" s="17"/>
      <c r="G3" s="17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12.73241665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-2699.597497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10" t="s">
        <v>33</v>
      </c>
      <c r="C8" s="9"/>
      <c r="D8" s="32" t="s">
        <v>55</v>
      </c>
      <c r="E8" s="31"/>
      <c r="F8" s="32" t="s">
        <v>81</v>
      </c>
      <c r="G8" s="31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11">
        <v>-2708.35436880178</v>
      </c>
      <c r="C11" s="11">
        <v>1.06338104951241</v>
      </c>
      <c r="D11" s="66">
        <v>-2719.15428917112</v>
      </c>
      <c r="E11" s="66">
        <v>1.0842222560237</v>
      </c>
      <c r="F11" s="66">
        <v>-2716.92856736065</v>
      </c>
      <c r="G11" s="66">
        <v>1.15364522848734</v>
      </c>
      <c r="I11" s="30" t="s">
        <v>82</v>
      </c>
      <c r="J11" s="36">
        <f>ABS(B11-D11) - 2 * SQRT(C11^2 + E11^2)</f>
        <v>7.762607638</v>
      </c>
      <c r="K11" s="36">
        <f>ABS(B11-F11) - 2 * SQRT(C11^2 + G11^2)</f>
        <v>5.436252371</v>
      </c>
      <c r="L11" s="68">
        <f>ABS(D11-F11) - 2 * SQRT(E11^2 + G11^2)</f>
        <v>-0.9406232204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-2724.25870897653</v>
      </c>
      <c r="C13" s="37">
        <v>1.17664584767753</v>
      </c>
      <c r="D13" s="18"/>
      <c r="E13" s="18"/>
      <c r="F13" s="18"/>
      <c r="G13" s="18"/>
    </row>
    <row r="14">
      <c r="A14" s="32" t="s">
        <v>39</v>
      </c>
      <c r="B14" s="18"/>
      <c r="C14" s="18"/>
      <c r="D14" s="16"/>
      <c r="E14" s="16"/>
      <c r="F14" s="16"/>
      <c r="G14" s="16"/>
      <c r="J14" s="30" t="s">
        <v>81</v>
      </c>
    </row>
    <row r="15">
      <c r="A15" s="32" t="s">
        <v>67</v>
      </c>
      <c r="B15" s="15">
        <v>-2706.57856639131</v>
      </c>
      <c r="C15" s="15">
        <v>1.01836778109829</v>
      </c>
      <c r="D15" s="16"/>
      <c r="E15" s="16"/>
      <c r="F15" s="16"/>
      <c r="G15" s="16"/>
      <c r="I15" s="32" t="s">
        <v>39</v>
      </c>
    </row>
    <row r="16">
      <c r="A16" s="32"/>
      <c r="B16" s="18"/>
      <c r="C16" s="18"/>
      <c r="D16" s="16"/>
      <c r="E16" s="16"/>
      <c r="F16" s="16"/>
      <c r="G16" s="16"/>
      <c r="I16" s="32" t="s">
        <v>82</v>
      </c>
    </row>
    <row r="17">
      <c r="A17" s="32"/>
      <c r="B17" s="18"/>
      <c r="C17" s="18"/>
      <c r="D17" s="16"/>
      <c r="E17" s="16"/>
      <c r="F17" s="16"/>
      <c r="G17" s="16"/>
      <c r="I17" s="33" t="s">
        <v>188</v>
      </c>
      <c r="J17" s="68">
        <f>ABS(B11-B15) - 2 * SQRT(C11^2 + C15^2)</f>
        <v>-1.168923175</v>
      </c>
    </row>
    <row r="18">
      <c r="A18" s="10" t="s">
        <v>39</v>
      </c>
      <c r="B18" s="69"/>
      <c r="C18" s="69"/>
      <c r="D18" s="16"/>
      <c r="E18" s="16"/>
      <c r="F18" s="16"/>
      <c r="G18" s="16"/>
      <c r="I18" s="32" t="s">
        <v>39</v>
      </c>
    </row>
    <row r="19">
      <c r="A19" s="10" t="s">
        <v>40</v>
      </c>
      <c r="B19" s="70">
        <v>-2699.59749653951</v>
      </c>
      <c r="C19" s="70">
        <v>1.04766959278646</v>
      </c>
      <c r="D19" s="16"/>
      <c r="E19" s="16"/>
      <c r="F19" s="16"/>
      <c r="G19" s="16"/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33" t="s">
        <v>188</v>
      </c>
      <c r="J23" s="36">
        <f>ABS(B11-B19) - 2 * SQRT(C11^2 + C19^2)</f>
        <v>5.771313131</v>
      </c>
    </row>
    <row r="24">
      <c r="A24" s="10" t="s">
        <v>195</v>
      </c>
      <c r="B24" s="17"/>
      <c r="C24" s="17"/>
      <c r="D24" s="17"/>
      <c r="E24" s="17"/>
      <c r="F24" s="17"/>
      <c r="I24" s="32" t="s">
        <v>39</v>
      </c>
    </row>
    <row r="25">
      <c r="I25" s="32" t="s">
        <v>40</v>
      </c>
    </row>
    <row r="26">
      <c r="A26" s="54" t="s">
        <v>199</v>
      </c>
      <c r="B26" s="55"/>
      <c r="C26" s="55"/>
      <c r="D26" s="55"/>
      <c r="E26" s="55"/>
    </row>
    <row r="27">
      <c r="I27" s="32" t="s">
        <v>39</v>
      </c>
    </row>
    <row r="28">
      <c r="A28" s="56" t="s">
        <v>200</v>
      </c>
      <c r="C28" s="2" t="s">
        <v>201</v>
      </c>
      <c r="D28" s="57" t="s">
        <v>202</v>
      </c>
      <c r="I28" s="32" t="s">
        <v>67</v>
      </c>
    </row>
    <row r="29">
      <c r="A29" s="56" t="s">
        <v>203</v>
      </c>
      <c r="C29" s="16"/>
      <c r="D29" s="57" t="s">
        <v>204</v>
      </c>
      <c r="I29" s="33" t="s">
        <v>188</v>
      </c>
      <c r="J29" s="36">
        <f>ABS(B15-B19) - 2 * SQRT(C15^2 + C19^2)</f>
        <v>4.058957935</v>
      </c>
    </row>
    <row r="30">
      <c r="A30" s="56" t="s">
        <v>205</v>
      </c>
      <c r="I30" s="32" t="s">
        <v>39</v>
      </c>
    </row>
    <row r="31">
      <c r="I31" s="32" t="s">
        <v>40</v>
      </c>
    </row>
    <row r="32">
      <c r="A32" s="58" t="s">
        <v>206</v>
      </c>
    </row>
    <row r="34">
      <c r="A34" s="59"/>
    </row>
    <row r="36">
      <c r="A36" s="2"/>
      <c r="B36" s="63"/>
    </row>
    <row r="37">
      <c r="A37" s="2"/>
      <c r="B37" s="63"/>
    </row>
    <row r="39">
      <c r="A39" s="58"/>
    </row>
    <row r="40">
      <c r="A40" s="29"/>
    </row>
    <row r="41">
      <c r="A41" s="58"/>
      <c r="I41" s="58"/>
    </row>
    <row r="42">
      <c r="A42" s="61"/>
      <c r="B42" s="62"/>
      <c r="I42" s="61"/>
      <c r="J42" s="62"/>
    </row>
    <row r="44">
      <c r="A44" s="64"/>
      <c r="I44" s="64"/>
    </row>
    <row r="48">
      <c r="A48" s="29"/>
      <c r="B48" s="29"/>
    </row>
    <row r="49">
      <c r="B49" s="29"/>
    </row>
    <row r="50">
      <c r="B50" s="29"/>
    </row>
    <row r="51">
      <c r="B51" s="29"/>
    </row>
    <row r="52">
      <c r="B52" s="29"/>
    </row>
  </sheetData>
  <hyperlinks>
    <hyperlink r:id="rId1" ref="D28"/>
    <hyperlink r:id="rId2" ref="D29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1.0"/>
    <col customWidth="1" min="3" max="3" width="14.63"/>
    <col customWidth="1" min="4" max="4" width="22.5"/>
    <col customWidth="1" min="5" max="5" width="24.63"/>
    <col customWidth="1" min="6" max="6" width="22.0"/>
    <col customWidth="1" min="7" max="7" width="14.0"/>
    <col customWidth="1" min="9" max="9" width="24.5"/>
    <col customWidth="1" min="10" max="10" width="20.88"/>
    <col customWidth="1" min="11" max="11" width="22.38"/>
    <col customWidth="1" min="12" max="12" width="22.88"/>
  </cols>
  <sheetData>
    <row r="1">
      <c r="A1" s="17" t="s">
        <v>177</v>
      </c>
      <c r="B1" s="17" t="s">
        <v>178</v>
      </c>
      <c r="C1" s="17" t="s">
        <v>179</v>
      </c>
      <c r="D1" s="22" t="s">
        <v>219</v>
      </c>
      <c r="F1" s="24"/>
    </row>
    <row r="2">
      <c r="F2" s="23"/>
    </row>
    <row r="3">
      <c r="A3" s="17" t="s">
        <v>181</v>
      </c>
      <c r="B3" s="17">
        <v>100.0</v>
      </c>
      <c r="C3" s="17" t="s">
        <v>182</v>
      </c>
      <c r="D3" s="17" t="s">
        <v>183</v>
      </c>
      <c r="F3" s="24"/>
    </row>
    <row r="4">
      <c r="F4" s="23"/>
    </row>
    <row r="5">
      <c r="F5" s="24"/>
    </row>
    <row r="6">
      <c r="A6" s="25" t="s">
        <v>185</v>
      </c>
      <c r="B6" s="26">
        <f>ABS(B11-B13) - 2 * SQRT(C11^2 + C13^2)</f>
        <v>6.839022043</v>
      </c>
      <c r="C6" s="27" t="s">
        <v>186</v>
      </c>
      <c r="D6" s="28" t="b">
        <f>ABS(B11-B13) &gt;= 2 * SQRT(C11^2 + C13^2)</f>
        <v>1</v>
      </c>
      <c r="F6" s="2" t="s">
        <v>187</v>
      </c>
      <c r="G6" s="29">
        <f>MAX(B11,D11,F11,B15,D15,F15,B19,D19,F19)</f>
        <v>-1566.232479</v>
      </c>
      <c r="I6" s="14"/>
      <c r="J6" s="14"/>
      <c r="K6" s="13" t="s">
        <v>184</v>
      </c>
      <c r="L6" s="14"/>
    </row>
    <row r="7">
      <c r="A7" s="17"/>
      <c r="B7" s="17"/>
      <c r="C7" s="17"/>
      <c r="D7" s="17"/>
      <c r="E7" s="17"/>
      <c r="F7" s="17"/>
      <c r="I7" s="14"/>
      <c r="J7" s="14"/>
      <c r="K7" s="14"/>
      <c r="L7" s="14"/>
    </row>
    <row r="8">
      <c r="A8" s="31"/>
      <c r="B8" s="32" t="s">
        <v>33</v>
      </c>
      <c r="C8" s="31"/>
      <c r="D8" s="10" t="s">
        <v>55</v>
      </c>
      <c r="E8" s="9"/>
      <c r="F8" s="32" t="s">
        <v>81</v>
      </c>
      <c r="G8" s="31"/>
      <c r="I8" s="14"/>
      <c r="J8" s="30" t="s">
        <v>33</v>
      </c>
      <c r="K8" s="30" t="s">
        <v>33</v>
      </c>
      <c r="L8" s="30" t="s">
        <v>55</v>
      </c>
    </row>
    <row r="9">
      <c r="A9" s="32"/>
      <c r="B9" s="11" t="s">
        <v>189</v>
      </c>
      <c r="C9" s="11" t="s">
        <v>190</v>
      </c>
      <c r="D9" s="11" t="s">
        <v>189</v>
      </c>
      <c r="E9" s="11" t="s">
        <v>190</v>
      </c>
      <c r="F9" s="11" t="s">
        <v>189</v>
      </c>
      <c r="G9" s="11" t="s">
        <v>190</v>
      </c>
      <c r="I9" s="14"/>
      <c r="J9" s="30" t="s">
        <v>55</v>
      </c>
      <c r="K9" s="30" t="s">
        <v>81</v>
      </c>
      <c r="L9" s="30" t="s">
        <v>81</v>
      </c>
    </row>
    <row r="10">
      <c r="A10" s="32" t="s">
        <v>39</v>
      </c>
      <c r="B10" s="11" t="s">
        <v>191</v>
      </c>
      <c r="C10" s="11" t="s">
        <v>191</v>
      </c>
      <c r="D10" s="18"/>
      <c r="E10" s="18"/>
      <c r="F10" s="18"/>
      <c r="G10" s="18"/>
      <c r="I10" s="30" t="s">
        <v>39</v>
      </c>
      <c r="J10" s="14"/>
      <c r="K10" s="14"/>
      <c r="L10" s="14"/>
    </row>
    <row r="11">
      <c r="A11" s="32" t="s">
        <v>82</v>
      </c>
      <c r="B11" s="44">
        <v>-1579.53116809869</v>
      </c>
      <c r="C11" s="44">
        <v>0.914129606040489</v>
      </c>
      <c r="D11" s="66">
        <v>-1575.57567254738</v>
      </c>
      <c r="E11" s="66">
        <v>0.997059575261622</v>
      </c>
      <c r="F11" s="66">
        <v>-1581.4374373115</v>
      </c>
      <c r="G11" s="66">
        <v>1.04292708714312</v>
      </c>
      <c r="I11" s="30" t="s">
        <v>82</v>
      </c>
      <c r="J11" s="36">
        <f>ABS(B11-D11) - 2 * SQRT(C11^2 + E11^2)</f>
        <v>1.250122576</v>
      </c>
      <c r="K11" s="68">
        <f>ABS(B11-F11) - 2 * SQRT(C11^2 + G11^2)</f>
        <v>-0.8674141474</v>
      </c>
      <c r="L11" s="13">
        <f>ABS(D11-F11) - 2 * SQRT(E11^2 + G11^2)</f>
        <v>2.976058815</v>
      </c>
    </row>
    <row r="12">
      <c r="A12" s="32"/>
      <c r="B12" s="37" t="s">
        <v>192</v>
      </c>
      <c r="C12" s="37" t="s">
        <v>192</v>
      </c>
      <c r="D12" s="18"/>
      <c r="E12" s="18"/>
      <c r="F12" s="18"/>
      <c r="G12" s="18"/>
    </row>
    <row r="13">
      <c r="A13" s="32"/>
      <c r="B13" s="37">
        <v>-1589.18371566529</v>
      </c>
      <c r="C13" s="37">
        <v>1.06927476885846</v>
      </c>
      <c r="D13" s="18"/>
      <c r="E13" s="18"/>
      <c r="F13" s="18"/>
      <c r="G13" s="18"/>
    </row>
    <row r="14">
      <c r="A14" s="34" t="s">
        <v>39</v>
      </c>
      <c r="B14" s="73"/>
      <c r="C14" s="73"/>
      <c r="D14" s="71"/>
      <c r="E14" s="71"/>
      <c r="F14" s="16"/>
      <c r="G14" s="16"/>
      <c r="J14" s="30" t="s">
        <v>55</v>
      </c>
    </row>
    <row r="15">
      <c r="A15" s="34" t="s">
        <v>67</v>
      </c>
      <c r="B15" s="74"/>
      <c r="C15" s="74"/>
      <c r="D15" s="45">
        <v>-1567.10824440008</v>
      </c>
      <c r="E15" s="45">
        <v>0.988520393659404</v>
      </c>
      <c r="F15" s="16"/>
      <c r="G15" s="16"/>
      <c r="I15" s="32" t="s">
        <v>39</v>
      </c>
    </row>
    <row r="16">
      <c r="A16" s="32"/>
      <c r="B16" s="73"/>
      <c r="C16" s="73"/>
      <c r="D16" s="18"/>
      <c r="E16" s="18"/>
      <c r="F16" s="16"/>
      <c r="G16" s="16"/>
      <c r="I16" s="32" t="s">
        <v>82</v>
      </c>
    </row>
    <row r="17">
      <c r="A17" s="32"/>
      <c r="B17" s="73"/>
      <c r="C17" s="73"/>
      <c r="D17" s="18"/>
      <c r="E17" s="18"/>
      <c r="F17" s="16"/>
      <c r="G17" s="16"/>
      <c r="I17" s="33" t="s">
        <v>188</v>
      </c>
      <c r="J17" s="13">
        <f>ABS(D11-D15) - 2 * SQRT(E11^2 + E15^2)</f>
        <v>5.659368059</v>
      </c>
    </row>
    <row r="18">
      <c r="A18" s="34" t="s">
        <v>39</v>
      </c>
      <c r="B18" s="73"/>
      <c r="C18" s="73"/>
      <c r="D18" s="71"/>
      <c r="E18" s="71"/>
      <c r="F18" s="16"/>
      <c r="G18" s="16"/>
      <c r="I18" s="32" t="s">
        <v>39</v>
      </c>
    </row>
    <row r="19">
      <c r="A19" s="34" t="s">
        <v>40</v>
      </c>
      <c r="B19" s="74"/>
      <c r="C19" s="74"/>
      <c r="D19" s="45">
        <v>-1566.23247886361</v>
      </c>
      <c r="E19" s="45">
        <v>0.931793920960271</v>
      </c>
      <c r="F19" s="16"/>
      <c r="G19" s="16"/>
      <c r="I19" s="32" t="s">
        <v>67</v>
      </c>
    </row>
    <row r="21">
      <c r="A21" s="17"/>
      <c r="B21" s="17"/>
      <c r="C21" s="17"/>
      <c r="D21" s="17"/>
      <c r="E21" s="17"/>
      <c r="F21" s="17"/>
      <c r="I21" s="32" t="s">
        <v>39</v>
      </c>
    </row>
    <row r="22">
      <c r="A22" s="42" t="s">
        <v>193</v>
      </c>
      <c r="B22" s="17"/>
      <c r="C22" s="43"/>
      <c r="D22" s="44"/>
      <c r="E22" s="44" t="s">
        <v>194</v>
      </c>
      <c r="F22" s="44"/>
      <c r="G22" s="43"/>
      <c r="I22" s="32" t="s">
        <v>82</v>
      </c>
    </row>
    <row r="23">
      <c r="A23" s="17"/>
      <c r="B23" s="17"/>
      <c r="C23" s="17"/>
      <c r="D23" s="17"/>
      <c r="E23" s="17"/>
      <c r="F23" s="17"/>
      <c r="I23" s="33" t="s">
        <v>188</v>
      </c>
      <c r="J23" s="13">
        <f>ABS(D11-D19) - 2 * SQRT(E11^2 + E19^2)</f>
        <v>6.613821809</v>
      </c>
    </row>
    <row r="24">
      <c r="A24" s="10" t="s">
        <v>195</v>
      </c>
      <c r="B24" s="17"/>
      <c r="C24" s="17"/>
      <c r="D24" s="34"/>
      <c r="E24" s="34" t="s">
        <v>196</v>
      </c>
      <c r="F24" s="34"/>
      <c r="I24" s="32" t="s">
        <v>39</v>
      </c>
    </row>
    <row r="25">
      <c r="I25" s="32" t="s">
        <v>40</v>
      </c>
    </row>
    <row r="27">
      <c r="I27" s="32" t="s">
        <v>39</v>
      </c>
    </row>
    <row r="28">
      <c r="I28" s="32" t="s">
        <v>67</v>
      </c>
    </row>
    <row r="29">
      <c r="I29" s="45" t="s">
        <v>188</v>
      </c>
      <c r="J29" s="68">
        <f>ABS(D15-D19) - 2 * SQRT(E15^2 + E19^2)</f>
        <v>-1.84115366</v>
      </c>
    </row>
    <row r="30">
      <c r="I30" s="32" t="s">
        <v>39</v>
      </c>
    </row>
    <row r="31">
      <c r="I31" s="32" t="s">
        <v>40</v>
      </c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5">
      <c r="A35" s="17" t="s">
        <v>181</v>
      </c>
      <c r="B35" s="34">
        <v>400.0</v>
      </c>
      <c r="D35" s="17" t="s">
        <v>198</v>
      </c>
      <c r="E35" s="34">
        <v>27500.0</v>
      </c>
    </row>
    <row r="37">
      <c r="B37" s="10" t="s">
        <v>55</v>
      </c>
      <c r="C37" s="9"/>
    </row>
    <row r="38">
      <c r="A38" s="31"/>
      <c r="B38" s="11" t="s">
        <v>189</v>
      </c>
      <c r="C38" s="11" t="s">
        <v>190</v>
      </c>
      <c r="F38" s="10" t="s">
        <v>55</v>
      </c>
    </row>
    <row r="39">
      <c r="A39" s="10" t="s">
        <v>39</v>
      </c>
      <c r="B39" s="9"/>
      <c r="C39" s="9"/>
      <c r="E39" s="32" t="s">
        <v>39</v>
      </c>
    </row>
    <row r="40">
      <c r="A40" s="10" t="s">
        <v>67</v>
      </c>
      <c r="B40" s="70">
        <v>-1646.07141079988</v>
      </c>
      <c r="C40" s="70">
        <v>0.394463219785171</v>
      </c>
      <c r="E40" s="32" t="s">
        <v>67</v>
      </c>
    </row>
    <row r="41">
      <c r="A41" s="32"/>
      <c r="B41" s="12"/>
      <c r="C41" s="12"/>
      <c r="E41" s="33" t="s">
        <v>188</v>
      </c>
      <c r="F41" s="36">
        <f>ABS(B40-B44) - 2 * SQRT(C40^2 + C44^2)</f>
        <v>1.415682331</v>
      </c>
    </row>
    <row r="42">
      <c r="A42" s="32"/>
      <c r="B42" s="12"/>
      <c r="C42" s="12"/>
      <c r="E42" s="32" t="s">
        <v>39</v>
      </c>
    </row>
    <row r="43">
      <c r="A43" s="32" t="s">
        <v>39</v>
      </c>
      <c r="B43" s="12"/>
      <c r="C43" s="12"/>
      <c r="E43" s="32" t="s">
        <v>40</v>
      </c>
    </row>
    <row r="44">
      <c r="A44" s="32" t="s">
        <v>40</v>
      </c>
      <c r="B44" s="15">
        <v>-1648.58087076165</v>
      </c>
      <c r="C44" s="15">
        <v>0.37879565051822</v>
      </c>
    </row>
    <row r="46">
      <c r="A46" s="54" t="s">
        <v>220</v>
      </c>
      <c r="B46" s="55"/>
      <c r="C46" s="55"/>
      <c r="D46" s="55"/>
      <c r="E46" s="55"/>
    </row>
    <row r="48">
      <c r="A48" s="56" t="s">
        <v>200</v>
      </c>
      <c r="C48" s="2" t="s">
        <v>201</v>
      </c>
      <c r="D48" s="57" t="s">
        <v>202</v>
      </c>
      <c r="E48" s="16"/>
      <c r="F48" s="16"/>
      <c r="G48" s="16"/>
      <c r="I48" s="2"/>
      <c r="J48" s="13"/>
    </row>
    <row r="49">
      <c r="A49" s="56" t="s">
        <v>203</v>
      </c>
      <c r="C49" s="16"/>
      <c r="D49" s="57" t="s">
        <v>204</v>
      </c>
      <c r="E49" s="16"/>
      <c r="F49" s="16"/>
      <c r="G49" s="16"/>
      <c r="I49" s="17"/>
    </row>
    <row r="50">
      <c r="A50" s="56" t="s">
        <v>205</v>
      </c>
      <c r="C50" s="16"/>
      <c r="D50" s="16"/>
      <c r="E50" s="16"/>
      <c r="F50" s="16"/>
      <c r="G50" s="16"/>
      <c r="I50" s="17"/>
    </row>
    <row r="53">
      <c r="A53" s="58" t="s">
        <v>206</v>
      </c>
      <c r="B53" s="29"/>
      <c r="C53" s="29"/>
      <c r="D53" s="29"/>
    </row>
    <row r="54">
      <c r="A54" s="29"/>
      <c r="B54" s="29"/>
      <c r="C54" s="29"/>
      <c r="D54" s="29"/>
    </row>
    <row r="55">
      <c r="A55" s="59"/>
    </row>
    <row r="57">
      <c r="A57" s="2"/>
      <c r="B57" s="63"/>
    </row>
    <row r="58">
      <c r="A58" s="2"/>
      <c r="B58" s="63"/>
    </row>
    <row r="60">
      <c r="A60" s="58"/>
    </row>
    <row r="61">
      <c r="A61" s="29"/>
    </row>
    <row r="62">
      <c r="A62" s="58"/>
      <c r="I62" s="58"/>
    </row>
    <row r="63">
      <c r="A63" s="61"/>
      <c r="B63" s="63"/>
      <c r="I63" s="61"/>
      <c r="J63" s="62"/>
    </row>
    <row r="65">
      <c r="A65" s="64"/>
      <c r="I65" s="64"/>
    </row>
    <row r="69">
      <c r="A69" s="29"/>
      <c r="B69" s="29"/>
    </row>
    <row r="70">
      <c r="B70" s="29"/>
    </row>
    <row r="71">
      <c r="B71" s="29"/>
    </row>
    <row r="72">
      <c r="B72" s="29"/>
    </row>
    <row r="73">
      <c r="B73" s="29"/>
    </row>
  </sheetData>
  <hyperlinks>
    <hyperlink r:id="rId1" ref="D48"/>
    <hyperlink r:id="rId2" ref="D49"/>
  </hyperlinks>
  <drawing r:id="rId3"/>
</worksheet>
</file>