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reasuryFutureTrading\wind\"/>
    </mc:Choice>
  </mc:AlternateContent>
  <xr:revisionPtr revIDLastSave="0" documentId="13_ncr:9_{C8825B64-D11C-46E6-8384-7EF3E8A830C1}" xr6:coauthVersionLast="47" xr6:coauthVersionMax="47" xr10:uidLastSave="{00000000-0000-0000-0000-000000000000}"/>
  <bookViews>
    <workbookView xWindow="28680" yWindow="-1860" windowWidth="29040" windowHeight="17640" activeTab="2" xr2:uid="{CE04314C-06A1-46A1-94B0-2C96A6D0A0FD}"/>
  </bookViews>
  <sheets>
    <sheet name="0831-vwap-all" sheetId="1" r:id="rId1"/>
    <sheet name="zcore 1 vs -1" sheetId="2" r:id="rId2"/>
    <sheet name="zcore 1 vs -0.5 SB" sheetId="4" r:id="rId3"/>
  </sheets>
  <definedNames>
    <definedName name="_xlnm._FilterDatabase" localSheetId="0" hidden="1">'0831-vwap-all'!$A$1:$H$259</definedName>
  </definedName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" i="4"/>
  <c r="N23" i="4"/>
  <c r="M23" i="4"/>
  <c r="L23" i="4"/>
  <c r="G23" i="4"/>
  <c r="F23" i="4"/>
  <c r="E23" i="4"/>
  <c r="R23" i="4" s="1"/>
  <c r="N22" i="4"/>
  <c r="M22" i="4"/>
  <c r="L22" i="4"/>
  <c r="G22" i="4"/>
  <c r="F22" i="4"/>
  <c r="E22" i="4"/>
  <c r="N21" i="4"/>
  <c r="M21" i="4"/>
  <c r="L21" i="4"/>
  <c r="G21" i="4"/>
  <c r="F21" i="4"/>
  <c r="E21" i="4"/>
  <c r="N20" i="4"/>
  <c r="M20" i="4"/>
  <c r="L20" i="4"/>
  <c r="G20" i="4"/>
  <c r="F20" i="4"/>
  <c r="E20" i="4"/>
  <c r="R20" i="4" s="1"/>
  <c r="N19" i="4"/>
  <c r="M19" i="4"/>
  <c r="L19" i="4"/>
  <c r="G19" i="4"/>
  <c r="F19" i="4"/>
  <c r="E19" i="4"/>
  <c r="N18" i="4"/>
  <c r="M18" i="4"/>
  <c r="L18" i="4"/>
  <c r="G18" i="4"/>
  <c r="F18" i="4"/>
  <c r="E18" i="4"/>
  <c r="N17" i="4"/>
  <c r="M17" i="4"/>
  <c r="L17" i="4"/>
  <c r="G17" i="4"/>
  <c r="F17" i="4"/>
  <c r="E17" i="4"/>
  <c r="N16" i="4"/>
  <c r="M16" i="4"/>
  <c r="L16" i="4"/>
  <c r="G16" i="4"/>
  <c r="F16" i="4"/>
  <c r="E16" i="4"/>
  <c r="N15" i="4"/>
  <c r="M15" i="4"/>
  <c r="L15" i="4"/>
  <c r="G15" i="4"/>
  <c r="F15" i="4"/>
  <c r="E15" i="4"/>
  <c r="N14" i="4"/>
  <c r="M14" i="4"/>
  <c r="L14" i="4"/>
  <c r="G14" i="4"/>
  <c r="F14" i="4"/>
  <c r="E14" i="4"/>
  <c r="N13" i="4"/>
  <c r="M13" i="4"/>
  <c r="L13" i="4"/>
  <c r="G13" i="4"/>
  <c r="F13" i="4"/>
  <c r="E13" i="4"/>
  <c r="N12" i="4"/>
  <c r="M12" i="4"/>
  <c r="L12" i="4"/>
  <c r="G12" i="4"/>
  <c r="F12" i="4"/>
  <c r="E12" i="4"/>
  <c r="N11" i="4"/>
  <c r="M11" i="4"/>
  <c r="L11" i="4"/>
  <c r="G11" i="4"/>
  <c r="F11" i="4"/>
  <c r="E11" i="4"/>
  <c r="N10" i="4"/>
  <c r="M10" i="4"/>
  <c r="L10" i="4"/>
  <c r="G10" i="4"/>
  <c r="F10" i="4"/>
  <c r="E10" i="4"/>
  <c r="R9" i="4"/>
  <c r="N9" i="4"/>
  <c r="M9" i="4"/>
  <c r="L9" i="4"/>
  <c r="G9" i="4"/>
  <c r="F9" i="4"/>
  <c r="E9" i="4"/>
  <c r="N8" i="4"/>
  <c r="M8" i="4"/>
  <c r="L8" i="4"/>
  <c r="G8" i="4"/>
  <c r="F8" i="4"/>
  <c r="E8" i="4"/>
  <c r="N7" i="4"/>
  <c r="M7" i="4"/>
  <c r="L7" i="4"/>
  <c r="G7" i="4"/>
  <c r="F7" i="4"/>
  <c r="E7" i="4"/>
  <c r="R7" i="4" s="1"/>
  <c r="N6" i="4"/>
  <c r="M6" i="4"/>
  <c r="L6" i="4"/>
  <c r="G6" i="4"/>
  <c r="F6" i="4"/>
  <c r="E6" i="4"/>
  <c r="N5" i="4"/>
  <c r="M5" i="4"/>
  <c r="L5" i="4"/>
  <c r="G5" i="4"/>
  <c r="F5" i="4"/>
  <c r="E5" i="4"/>
  <c r="R5" i="4" s="1"/>
  <c r="N4" i="4"/>
  <c r="M4" i="4"/>
  <c r="L4" i="4"/>
  <c r="G4" i="4"/>
  <c r="F4" i="4"/>
  <c r="E4" i="4"/>
  <c r="N3" i="4"/>
  <c r="M3" i="4"/>
  <c r="L3" i="4"/>
  <c r="G3" i="4"/>
  <c r="F3" i="4"/>
  <c r="E3" i="4"/>
  <c r="N2" i="4"/>
  <c r="M2" i="4"/>
  <c r="L2" i="4"/>
  <c r="G2" i="4"/>
  <c r="F2" i="4"/>
  <c r="E2" i="4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L2" i="2"/>
  <c r="N2" i="2"/>
  <c r="M2" i="2"/>
  <c r="G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" i="1"/>
  <c r="R13" i="4" l="1"/>
  <c r="R2" i="4"/>
  <c r="R17" i="4"/>
  <c r="R15" i="4"/>
  <c r="R10" i="4"/>
  <c r="R8" i="4"/>
  <c r="R18" i="4"/>
  <c r="R12" i="4"/>
  <c r="R14" i="4"/>
  <c r="R3" i="4"/>
  <c r="R22" i="4"/>
  <c r="R19" i="4"/>
  <c r="R16" i="4"/>
  <c r="R4" i="4"/>
  <c r="R21" i="4"/>
  <c r="R11" i="4"/>
  <c r="R6" i="4"/>
  <c r="F256" i="1"/>
  <c r="O2" i="2"/>
  <c r="Q2" i="2"/>
  <c r="P2" i="2"/>
  <c r="F208" i="1"/>
  <c r="F176" i="1"/>
  <c r="F128" i="1"/>
  <c r="F255" i="1"/>
  <c r="F223" i="1"/>
  <c r="H223" i="1" s="1"/>
  <c r="F207" i="1"/>
  <c r="F191" i="1"/>
  <c r="F175" i="1"/>
  <c r="F142" i="1"/>
  <c r="F127" i="1"/>
  <c r="F254" i="1"/>
  <c r="F222" i="1"/>
  <c r="F206" i="1"/>
  <c r="F174" i="1"/>
  <c r="F221" i="1"/>
  <c r="F189" i="1"/>
  <c r="F252" i="1"/>
  <c r="F236" i="1"/>
  <c r="F220" i="1"/>
  <c r="F204" i="1"/>
  <c r="F188" i="1"/>
  <c r="F172" i="1"/>
  <c r="F156" i="1"/>
  <c r="F140" i="1"/>
  <c r="F124" i="1"/>
  <c r="F108" i="1"/>
  <c r="F92" i="1"/>
  <c r="F251" i="1"/>
  <c r="F235" i="1"/>
  <c r="F219" i="1"/>
  <c r="F203" i="1"/>
  <c r="F187" i="1"/>
  <c r="F171" i="1"/>
  <c r="F155" i="1"/>
  <c r="F139" i="1"/>
  <c r="F123" i="1"/>
  <c r="F107" i="1"/>
  <c r="F91" i="1"/>
  <c r="F94" i="1"/>
  <c r="F253" i="1"/>
  <c r="F157" i="1"/>
  <c r="F159" i="1"/>
  <c r="F173" i="1"/>
  <c r="F240" i="1"/>
  <c r="H240" i="1" s="1"/>
  <c r="F158" i="1"/>
  <c r="F110" i="1"/>
  <c r="F190" i="1"/>
  <c r="F93" i="1"/>
  <c r="F126" i="1"/>
  <c r="F125" i="1"/>
  <c r="F141" i="1"/>
  <c r="F109" i="1"/>
  <c r="F160" i="1"/>
  <c r="F238" i="1"/>
  <c r="F237" i="1"/>
  <c r="F205" i="1"/>
  <c r="F192" i="1"/>
  <c r="F144" i="1"/>
  <c r="F218" i="1"/>
  <c r="F138" i="1"/>
  <c r="F58" i="1"/>
  <c r="F217" i="1"/>
  <c r="F73" i="1"/>
  <c r="F244" i="1"/>
  <c r="F228" i="1"/>
  <c r="F212" i="1"/>
  <c r="F196" i="1"/>
  <c r="F180" i="1"/>
  <c r="F164" i="1"/>
  <c r="F148" i="1"/>
  <c r="F132" i="1"/>
  <c r="F116" i="1"/>
  <c r="F100" i="1"/>
  <c r="F81" i="1"/>
  <c r="F65" i="1"/>
  <c r="F49" i="1"/>
  <c r="H49" i="1" s="1"/>
  <c r="F33" i="1"/>
  <c r="F17" i="1"/>
  <c r="F239" i="1"/>
  <c r="F250" i="1"/>
  <c r="F170" i="1"/>
  <c r="F39" i="1"/>
  <c r="F25" i="1"/>
  <c r="F168" i="1"/>
  <c r="F40" i="1"/>
  <c r="F243" i="1"/>
  <c r="F227" i="1"/>
  <c r="F211" i="1"/>
  <c r="F195" i="1"/>
  <c r="H195" i="1" s="1"/>
  <c r="F179" i="1"/>
  <c r="F163" i="1"/>
  <c r="F147" i="1"/>
  <c r="F131" i="1"/>
  <c r="F99" i="1"/>
  <c r="F80" i="1"/>
  <c r="F64" i="1"/>
  <c r="F32" i="1"/>
  <c r="F16" i="1"/>
  <c r="F44" i="1"/>
  <c r="F232" i="1"/>
  <c r="F120" i="1"/>
  <c r="F72" i="1"/>
  <c r="F68" i="1"/>
  <c r="F242" i="1"/>
  <c r="F226" i="1"/>
  <c r="F210" i="1"/>
  <c r="F194" i="1"/>
  <c r="F178" i="1"/>
  <c r="F162" i="1"/>
  <c r="F146" i="1"/>
  <c r="F130" i="1"/>
  <c r="F98" i="1"/>
  <c r="F79" i="1"/>
  <c r="F63" i="1"/>
  <c r="F47" i="1"/>
  <c r="F31" i="1"/>
  <c r="F15" i="1"/>
  <c r="F60" i="1"/>
  <c r="F249" i="1"/>
  <c r="F54" i="1"/>
  <c r="F56" i="1"/>
  <c r="F51" i="1"/>
  <c r="F241" i="1"/>
  <c r="F225" i="1"/>
  <c r="F209" i="1"/>
  <c r="F193" i="1"/>
  <c r="F177" i="1"/>
  <c r="F161" i="1"/>
  <c r="F145" i="1"/>
  <c r="F129" i="1"/>
  <c r="F113" i="1"/>
  <c r="F97" i="1"/>
  <c r="F28" i="1"/>
  <c r="G22" i="1"/>
  <c r="F74" i="1"/>
  <c r="F23" i="1"/>
  <c r="F153" i="1"/>
  <c r="F41" i="1"/>
  <c r="F112" i="1"/>
  <c r="F96" i="1"/>
  <c r="F77" i="1"/>
  <c r="F61" i="1"/>
  <c r="F45" i="1"/>
  <c r="F29" i="1"/>
  <c r="F13" i="1"/>
  <c r="F143" i="1"/>
  <c r="F12" i="1"/>
  <c r="F234" i="1"/>
  <c r="F105" i="1"/>
  <c r="F216" i="1"/>
  <c r="F24" i="1"/>
  <c r="F52" i="1"/>
  <c r="F111" i="1"/>
  <c r="F95" i="1"/>
  <c r="F224" i="1"/>
  <c r="F76" i="1"/>
  <c r="F202" i="1"/>
  <c r="F122" i="1"/>
  <c r="F169" i="1"/>
  <c r="F248" i="1"/>
  <c r="F75" i="1"/>
  <c r="F59" i="1"/>
  <c r="F43" i="1"/>
  <c r="F27" i="1"/>
  <c r="F14" i="1"/>
  <c r="G89" i="1"/>
  <c r="F71" i="1"/>
  <c r="G37" i="1"/>
  <c r="G81" i="1"/>
  <c r="F21" i="1"/>
  <c r="F20" i="1"/>
  <c r="G76" i="1"/>
  <c r="F106" i="1"/>
  <c r="F19" i="1"/>
  <c r="G75" i="1"/>
  <c r="F50" i="1"/>
  <c r="G184" i="1"/>
  <c r="F186" i="1"/>
  <c r="G15" i="1"/>
  <c r="F185" i="1"/>
  <c r="F121" i="1"/>
  <c r="G53" i="1"/>
  <c r="F152" i="1"/>
  <c r="G29" i="1"/>
  <c r="F247" i="1"/>
  <c r="F231" i="1"/>
  <c r="F215" i="1"/>
  <c r="F199" i="1"/>
  <c r="F183" i="1"/>
  <c r="F167" i="1"/>
  <c r="F151" i="1"/>
  <c r="F135" i="1"/>
  <c r="F119" i="1"/>
  <c r="F101" i="1"/>
  <c r="F78" i="1"/>
  <c r="F62" i="1"/>
  <c r="F46" i="1"/>
  <c r="F30" i="1"/>
  <c r="G126" i="1"/>
  <c r="G70" i="1"/>
  <c r="G51" i="1"/>
  <c r="G28" i="1"/>
  <c r="H28" i="1" s="1"/>
  <c r="G12" i="1"/>
  <c r="H12" i="1" s="1"/>
  <c r="G86" i="1"/>
  <c r="G204" i="1"/>
  <c r="F37" i="1"/>
  <c r="F66" i="1"/>
  <c r="G74" i="1"/>
  <c r="F154" i="1"/>
  <c r="F233" i="1"/>
  <c r="F137" i="1"/>
  <c r="F184" i="1"/>
  <c r="G13" i="1"/>
  <c r="F246" i="1"/>
  <c r="F230" i="1"/>
  <c r="F214" i="1"/>
  <c r="F198" i="1"/>
  <c r="F182" i="1"/>
  <c r="F166" i="1"/>
  <c r="F150" i="1"/>
  <c r="F134" i="1"/>
  <c r="F118" i="1"/>
  <c r="G124" i="1"/>
  <c r="G69" i="1"/>
  <c r="G43" i="1"/>
  <c r="G27" i="1"/>
  <c r="F55" i="1"/>
  <c r="G206" i="1"/>
  <c r="F38" i="1"/>
  <c r="G59" i="1"/>
  <c r="G19" i="1"/>
  <c r="F36" i="1"/>
  <c r="G57" i="1"/>
  <c r="F67" i="1"/>
  <c r="G56" i="1"/>
  <c r="F34" i="1"/>
  <c r="G32" i="1"/>
  <c r="F201" i="1"/>
  <c r="F103" i="1"/>
  <c r="G14" i="1"/>
  <c r="F200" i="1"/>
  <c r="F136" i="1"/>
  <c r="F245" i="1"/>
  <c r="F229" i="1"/>
  <c r="F213" i="1"/>
  <c r="F197" i="1"/>
  <c r="F181" i="1"/>
  <c r="F165" i="1"/>
  <c r="F149" i="1"/>
  <c r="F133" i="1"/>
  <c r="F117" i="1"/>
  <c r="H117" i="1" s="1"/>
  <c r="G107" i="1"/>
  <c r="H107" i="1" s="1"/>
  <c r="G68" i="1"/>
  <c r="G42" i="1"/>
  <c r="G26" i="1"/>
  <c r="G35" i="1"/>
  <c r="F104" i="1"/>
  <c r="G31" i="1"/>
  <c r="G72" i="1"/>
  <c r="G11" i="1"/>
  <c r="G106" i="1"/>
  <c r="G67" i="1"/>
  <c r="G41" i="1"/>
  <c r="G25" i="1"/>
  <c r="H25" i="1" s="1"/>
  <c r="G60" i="1"/>
  <c r="F22" i="1"/>
  <c r="G58" i="1"/>
  <c r="G34" i="1"/>
  <c r="F83" i="1"/>
  <c r="G185" i="1"/>
  <c r="G55" i="1"/>
  <c r="G167" i="1"/>
  <c r="F102" i="1"/>
  <c r="G71" i="1"/>
  <c r="F42" i="1"/>
  <c r="F26" i="1"/>
  <c r="G246" i="1"/>
  <c r="G105" i="1"/>
  <c r="G66" i="1"/>
  <c r="G40" i="1"/>
  <c r="G24" i="1"/>
  <c r="G21" i="1"/>
  <c r="F70" i="1"/>
  <c r="G36" i="1"/>
  <c r="F53" i="1"/>
  <c r="G78" i="1"/>
  <c r="G186" i="1"/>
  <c r="F35" i="1"/>
  <c r="G17" i="1"/>
  <c r="F82" i="1"/>
  <c r="G16" i="1"/>
  <c r="G54" i="1"/>
  <c r="G44" i="1"/>
  <c r="H44" i="1" s="1"/>
  <c r="F48" i="1"/>
  <c r="G166" i="1"/>
  <c r="G148" i="1"/>
  <c r="F57" i="1"/>
  <c r="G226" i="1"/>
  <c r="G88" i="1"/>
  <c r="G65" i="1"/>
  <c r="G39" i="1"/>
  <c r="G23" i="1"/>
  <c r="G129" i="1"/>
  <c r="G20" i="1"/>
  <c r="F69" i="1"/>
  <c r="G203" i="1"/>
  <c r="G18" i="1"/>
  <c r="G33" i="1"/>
  <c r="F18" i="1"/>
  <c r="H18" i="1" s="1"/>
  <c r="G73" i="1"/>
  <c r="G30" i="1"/>
  <c r="G52" i="1"/>
  <c r="F11" i="1"/>
  <c r="G225" i="1"/>
  <c r="G87" i="1"/>
  <c r="G62" i="1"/>
  <c r="G38" i="1"/>
  <c r="F115" i="1"/>
  <c r="G165" i="1"/>
  <c r="F114" i="1"/>
  <c r="G164" i="1"/>
  <c r="G245" i="1"/>
  <c r="G147" i="1"/>
  <c r="G244" i="1"/>
  <c r="G146" i="1"/>
  <c r="G227" i="1"/>
  <c r="G145" i="1"/>
  <c r="H145" i="1" s="1"/>
  <c r="G201" i="1"/>
  <c r="G102" i="1"/>
  <c r="G139" i="1"/>
  <c r="H139" i="1" s="1"/>
  <c r="G236" i="1"/>
  <c r="H236" i="1" s="1"/>
  <c r="G217" i="1"/>
  <c r="G198" i="1"/>
  <c r="G179" i="1"/>
  <c r="G158" i="1"/>
  <c r="G138" i="1"/>
  <c r="G119" i="1"/>
  <c r="G100" i="1"/>
  <c r="G156" i="1"/>
  <c r="G243" i="1"/>
  <c r="G104" i="1"/>
  <c r="G220" i="1"/>
  <c r="G182" i="1"/>
  <c r="G162" i="1"/>
  <c r="G161" i="1"/>
  <c r="G235" i="1"/>
  <c r="F90" i="1"/>
  <c r="G254" i="1"/>
  <c r="G234" i="1"/>
  <c r="G215" i="1"/>
  <c r="G196" i="1"/>
  <c r="G177" i="1"/>
  <c r="G155" i="1"/>
  <c r="H155" i="1" s="1"/>
  <c r="G136" i="1"/>
  <c r="G117" i="1"/>
  <c r="G98" i="1"/>
  <c r="G222" i="1"/>
  <c r="G85" i="1"/>
  <c r="G242" i="1"/>
  <c r="G122" i="1"/>
  <c r="G181" i="1"/>
  <c r="G180" i="1"/>
  <c r="G216" i="1"/>
  <c r="F89" i="1"/>
  <c r="G252" i="1"/>
  <c r="H252" i="1" s="1"/>
  <c r="G233" i="1"/>
  <c r="G214" i="1"/>
  <c r="G195" i="1"/>
  <c r="G174" i="1"/>
  <c r="G154" i="1"/>
  <c r="G135" i="1"/>
  <c r="G116" i="1"/>
  <c r="G97" i="1"/>
  <c r="G121" i="1"/>
  <c r="G101" i="1"/>
  <c r="G197" i="1"/>
  <c r="F88" i="1"/>
  <c r="G251" i="1"/>
  <c r="G232" i="1"/>
  <c r="G213" i="1"/>
  <c r="G194" i="1"/>
  <c r="G172" i="1"/>
  <c r="G153" i="1"/>
  <c r="G134" i="1"/>
  <c r="G115" i="1"/>
  <c r="G94" i="1"/>
  <c r="G202" i="1"/>
  <c r="G103" i="1"/>
  <c r="G219" i="1"/>
  <c r="G120" i="1"/>
  <c r="G99" i="1"/>
  <c r="F87" i="1"/>
  <c r="G250" i="1"/>
  <c r="G231" i="1"/>
  <c r="G212" i="1"/>
  <c r="G193" i="1"/>
  <c r="G171" i="1"/>
  <c r="H171" i="1" s="1"/>
  <c r="G152" i="1"/>
  <c r="G133" i="1"/>
  <c r="G114" i="1"/>
  <c r="G92" i="1"/>
  <c r="G183" i="1"/>
  <c r="G142" i="1"/>
  <c r="G200" i="1"/>
  <c r="G238" i="1"/>
  <c r="G82" i="1"/>
  <c r="G178" i="1"/>
  <c r="F86" i="1"/>
  <c r="G249" i="1"/>
  <c r="G230" i="1"/>
  <c r="G211" i="1"/>
  <c r="G190" i="1"/>
  <c r="G170" i="1"/>
  <c r="H170" i="1" s="1"/>
  <c r="G151" i="1"/>
  <c r="G132" i="1"/>
  <c r="G113" i="1"/>
  <c r="G91" i="1"/>
  <c r="G123" i="1"/>
  <c r="G84" i="1"/>
  <c r="G140" i="1"/>
  <c r="G199" i="1"/>
  <c r="G118" i="1"/>
  <c r="F85" i="1"/>
  <c r="G248" i="1"/>
  <c r="G229" i="1"/>
  <c r="G210" i="1"/>
  <c r="G188" i="1"/>
  <c r="G169" i="1"/>
  <c r="G150" i="1"/>
  <c r="G131" i="1"/>
  <c r="G110" i="1"/>
  <c r="G90" i="1"/>
  <c r="G163" i="1"/>
  <c r="G241" i="1"/>
  <c r="G83" i="1"/>
  <c r="G218" i="1"/>
  <c r="G137" i="1"/>
  <c r="F84" i="1"/>
  <c r="G247" i="1"/>
  <c r="G228" i="1"/>
  <c r="H228" i="1" s="1"/>
  <c r="G209" i="1"/>
  <c r="G187" i="1"/>
  <c r="G168" i="1"/>
  <c r="G149" i="1"/>
  <c r="G130" i="1"/>
  <c r="G108" i="1"/>
  <c r="G50" i="1"/>
  <c r="G49" i="1"/>
  <c r="G256" i="1"/>
  <c r="G240" i="1"/>
  <c r="G224" i="1"/>
  <c r="G208" i="1"/>
  <c r="H208" i="1" s="1"/>
  <c r="G192" i="1"/>
  <c r="G176" i="1"/>
  <c r="H176" i="1" s="1"/>
  <c r="G160" i="1"/>
  <c r="G144" i="1"/>
  <c r="G128" i="1"/>
  <c r="H128" i="1" s="1"/>
  <c r="G112" i="1"/>
  <c r="G96" i="1"/>
  <c r="G80" i="1"/>
  <c r="G64" i="1"/>
  <c r="G48" i="1"/>
  <c r="G255" i="1"/>
  <c r="G239" i="1"/>
  <c r="G223" i="1"/>
  <c r="G207" i="1"/>
  <c r="G191" i="1"/>
  <c r="G175" i="1"/>
  <c r="G159" i="1"/>
  <c r="G143" i="1"/>
  <c r="H143" i="1" s="1"/>
  <c r="G127" i="1"/>
  <c r="G111" i="1"/>
  <c r="G95" i="1"/>
  <c r="G79" i="1"/>
  <c r="H79" i="1" s="1"/>
  <c r="G63" i="1"/>
  <c r="G47" i="1"/>
  <c r="G46" i="1"/>
  <c r="G253" i="1"/>
  <c r="G237" i="1"/>
  <c r="G221" i="1"/>
  <c r="G205" i="1"/>
  <c r="G189" i="1"/>
  <c r="G173" i="1"/>
  <c r="G157" i="1"/>
  <c r="G141" i="1"/>
  <c r="H141" i="1" s="1"/>
  <c r="G125" i="1"/>
  <c r="H125" i="1" s="1"/>
  <c r="G109" i="1"/>
  <c r="G93" i="1"/>
  <c r="G77" i="1"/>
  <c r="G61" i="1"/>
  <c r="G45" i="1"/>
  <c r="S2" i="4" l="1"/>
  <c r="T2" i="4"/>
  <c r="H85" i="1"/>
  <c r="H238" i="1"/>
  <c r="H75" i="1"/>
  <c r="H227" i="1"/>
  <c r="H32" i="1"/>
  <c r="H109" i="1"/>
  <c r="H160" i="1"/>
  <c r="H84" i="1"/>
  <c r="H120" i="1"/>
  <c r="H220" i="1"/>
  <c r="H105" i="1"/>
  <c r="H256" i="1"/>
  <c r="H123" i="1"/>
  <c r="H175" i="1"/>
  <c r="H140" i="1"/>
  <c r="H27" i="1"/>
  <c r="H191" i="1"/>
  <c r="H156" i="1"/>
  <c r="H113" i="1"/>
  <c r="H255" i="1"/>
  <c r="H129" i="1"/>
  <c r="H29" i="1"/>
  <c r="H250" i="1"/>
  <c r="H177" i="1"/>
  <c r="H239" i="1"/>
  <c r="H192" i="1"/>
  <c r="H204" i="1"/>
  <c r="H33" i="1"/>
  <c r="H58" i="1"/>
  <c r="R2" i="2"/>
  <c r="H127" i="1"/>
  <c r="H178" i="1"/>
  <c r="H30" i="1"/>
  <c r="H126" i="1"/>
  <c r="H157" i="1"/>
  <c r="H218" i="1"/>
  <c r="H243" i="1"/>
  <c r="H13" i="1"/>
  <c r="H34" i="1"/>
  <c r="H142" i="1"/>
  <c r="H207" i="1"/>
  <c r="H187" i="1"/>
  <c r="H35" i="1"/>
  <c r="H162" i="1"/>
  <c r="H73" i="1"/>
  <c r="H159" i="1"/>
  <c r="H222" i="1"/>
  <c r="H203" i="1"/>
  <c r="H205" i="1"/>
  <c r="H91" i="1"/>
  <c r="H174" i="1"/>
  <c r="H102" i="1"/>
  <c r="H68" i="1"/>
  <c r="H94" i="1"/>
  <c r="H93" i="1"/>
  <c r="H189" i="1"/>
  <c r="H221" i="1"/>
  <c r="H148" i="1"/>
  <c r="H248" i="1"/>
  <c r="H99" i="1"/>
  <c r="H98" i="1"/>
  <c r="H244" i="1"/>
  <c r="H51" i="1"/>
  <c r="H206" i="1"/>
  <c r="H14" i="1"/>
  <c r="H40" i="1"/>
  <c r="H64" i="1"/>
  <c r="H130" i="1"/>
  <c r="H124" i="1"/>
  <c r="H80" i="1"/>
  <c r="H169" i="1"/>
  <c r="H190" i="1"/>
  <c r="H254" i="1"/>
  <c r="H37" i="1"/>
  <c r="H19" i="1"/>
  <c r="H161" i="1"/>
  <c r="H81" i="1"/>
  <c r="H45" i="1"/>
  <c r="H163" i="1"/>
  <c r="H92" i="1"/>
  <c r="H202" i="1"/>
  <c r="H242" i="1"/>
  <c r="H237" i="1"/>
  <c r="H108" i="1"/>
  <c r="H194" i="1"/>
  <c r="H97" i="1"/>
  <c r="H147" i="1"/>
  <c r="H241" i="1"/>
  <c r="H17" i="1"/>
  <c r="H116" i="1"/>
  <c r="H193" i="1"/>
  <c r="H217" i="1"/>
  <c r="H200" i="1"/>
  <c r="H146" i="1"/>
  <c r="H76" i="1"/>
  <c r="H100" i="1"/>
  <c r="H253" i="1"/>
  <c r="H96" i="1"/>
  <c r="H188" i="1"/>
  <c r="H70" i="1"/>
  <c r="H15" i="1"/>
  <c r="H16" i="1"/>
  <c r="H54" i="1"/>
  <c r="H110" i="1"/>
  <c r="H158" i="1"/>
  <c r="H72" i="1"/>
  <c r="H172" i="1"/>
  <c r="H61" i="1"/>
  <c r="H112" i="1"/>
  <c r="H251" i="1"/>
  <c r="H235" i="1"/>
  <c r="H225" i="1"/>
  <c r="H103" i="1"/>
  <c r="H219" i="1"/>
  <c r="H224" i="1"/>
  <c r="H114" i="1"/>
  <c r="H131" i="1"/>
  <c r="H164" i="1"/>
  <c r="H77" i="1"/>
  <c r="H209" i="1"/>
  <c r="H201" i="1"/>
  <c r="H173" i="1"/>
  <c r="H82" i="1"/>
  <c r="H138" i="1"/>
  <c r="H144" i="1"/>
  <c r="H122" i="1"/>
  <c r="H135" i="1"/>
  <c r="H50" i="1"/>
  <c r="H137" i="1"/>
  <c r="H41" i="1"/>
  <c r="H43" i="1"/>
  <c r="H154" i="1"/>
  <c r="H119" i="1"/>
  <c r="H74" i="1"/>
  <c r="H153" i="1"/>
  <c r="H48" i="1"/>
  <c r="H179" i="1"/>
  <c r="H115" i="1"/>
  <c r="H31" i="1"/>
  <c r="H134" i="1"/>
  <c r="H183" i="1"/>
  <c r="H106" i="1"/>
  <c r="H46" i="1"/>
  <c r="H234" i="1"/>
  <c r="H23" i="1"/>
  <c r="H78" i="1"/>
  <c r="H199" i="1"/>
  <c r="H56" i="1"/>
  <c r="H47" i="1"/>
  <c r="H89" i="1"/>
  <c r="H62" i="1"/>
  <c r="H39" i="1"/>
  <c r="H53" i="1"/>
  <c r="H83" i="1"/>
  <c r="H59" i="1"/>
  <c r="H166" i="1"/>
  <c r="H20" i="1"/>
  <c r="H132" i="1"/>
  <c r="H63" i="1"/>
  <c r="H168" i="1"/>
  <c r="H211" i="1"/>
  <c r="H212" i="1"/>
  <c r="H232" i="1"/>
  <c r="H216" i="1"/>
  <c r="H90" i="1"/>
  <c r="H65" i="1"/>
  <c r="H182" i="1"/>
  <c r="H210" i="1"/>
  <c r="H180" i="1"/>
  <c r="H229" i="1"/>
  <c r="H66" i="1"/>
  <c r="H196" i="1"/>
  <c r="H118" i="1"/>
  <c r="H95" i="1"/>
  <c r="H249" i="1"/>
  <c r="H11" i="1"/>
  <c r="H226" i="1"/>
  <c r="H22" i="1"/>
  <c r="H245" i="1"/>
  <c r="H55" i="1"/>
  <c r="H111" i="1"/>
  <c r="H52" i="1"/>
  <c r="H57" i="1"/>
  <c r="H24" i="1"/>
  <c r="H60" i="1"/>
  <c r="H136" i="1"/>
  <c r="H231" i="1"/>
  <c r="H21" i="1"/>
  <c r="H198" i="1"/>
  <c r="H247" i="1"/>
  <c r="H214" i="1"/>
  <c r="H215" i="1"/>
  <c r="H87" i="1"/>
  <c r="H104" i="1"/>
  <c r="H133" i="1"/>
  <c r="H67" i="1"/>
  <c r="H230" i="1"/>
  <c r="H152" i="1"/>
  <c r="H71" i="1"/>
  <c r="H151" i="1"/>
  <c r="H149" i="1"/>
  <c r="H246" i="1"/>
  <c r="H150" i="1"/>
  <c r="H165" i="1"/>
  <c r="H36" i="1"/>
  <c r="H121" i="1"/>
  <c r="H167" i="1"/>
  <c r="H181" i="1"/>
  <c r="H184" i="1"/>
  <c r="H185" i="1"/>
  <c r="H88" i="1"/>
  <c r="H86" i="1"/>
  <c r="H69" i="1"/>
  <c r="H26" i="1"/>
  <c r="H197" i="1"/>
  <c r="H42" i="1"/>
  <c r="H213" i="1"/>
  <c r="H38" i="1"/>
  <c r="H233" i="1"/>
  <c r="H101" i="1"/>
  <c r="H186" i="1"/>
</calcChain>
</file>

<file path=xl/sharedStrings.xml><?xml version="1.0" encoding="utf-8"?>
<sst xmlns="http://schemas.openxmlformats.org/spreadsheetml/2006/main" count="48" uniqueCount="24">
  <si>
    <t>ts_date</t>
  </si>
  <si>
    <t>TS</t>
  </si>
  <si>
    <t>TF</t>
  </si>
  <si>
    <t>t</t>
  </si>
  <si>
    <t>T</t>
  </si>
  <si>
    <t>diff</t>
  </si>
  <si>
    <t xml:space="preserve"> </t>
  </si>
  <si>
    <t>mean10</t>
  </si>
  <si>
    <t>std</t>
  </si>
  <si>
    <t>zcore10</t>
  </si>
  <si>
    <t>ts</t>
  </si>
  <si>
    <t>tf</t>
  </si>
  <si>
    <t>wind-ts</t>
  </si>
  <si>
    <t>wind-t</t>
  </si>
  <si>
    <t>wind-tf</t>
  </si>
  <si>
    <t>unwind-ts</t>
  </si>
  <si>
    <t>unwind-tf</t>
  </si>
  <si>
    <t>unwind-t</t>
  </si>
  <si>
    <t>diff-ts</t>
  </si>
  <si>
    <t>diff-tf</t>
  </si>
  <si>
    <t>diff-t</t>
  </si>
  <si>
    <t>P&amp;L</t>
  </si>
  <si>
    <t>SUM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</si>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</sst>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92D050"/>
      <name val="Calibri"/>
      <family val="2"/>
      <scheme val="minor"/>
    </font>
    <font>
      <sz val="11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</xf>
    <xf numFmtId="22" fontId="0" fillId="0" borderId="0" xfId="0" applyNumberFormat="1"/>
    <xf numFmtId="22" fontId="1" fillId="0" borderId="0" xfId="0" applyNumberFormat="1" applyFont="1"/>
    <xf numFmtId="0" fontId="1" fillId="0" borderId="0" xfId="0" applyFont="1"/>
    <xf numFmtId="0" fontId="3" fillId="0" borderId="0" xfId="0" applyNumberFormat="1" applyFont="1" applyFill="1" applyBorder="1" applyAlignment="1" applyProtection="1">
      <alignment vertical="center"/>
    </xf>
    <xf numFmtId="22" fontId="4" fillId="0" borderId="0" xfId="0" applyNumberFormat="1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FBC9-B0D6-40EB-8C93-A90C17F7DA06}">
  <dimension ref="A1:H25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85546875" style="1" bestFit="1" customWidth="1"/>
    <col min="4" max="4" width="10.85546875" customWidth="1"/>
    <col min="8" max="8" width="14.85546875" customWidth="1"/>
  </cols>
  <sheetData>
    <row r="1" spans="1:8" x14ac:dyDescent="0.25">
      <c r="A1" s="1" t="s">
        <v>0</v>
      </c>
      <c r="B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</row>
    <row r="2" spans="1:8" x14ac:dyDescent="0.25">
      <c r="A2" s="2">
        <v>44804.395833333336</v>
      </c>
      <c r="B2">
        <v>101.170237830319</v>
      </c>
      <c r="C2" s="1">
        <v>101.873493239941</v>
      </c>
      <c r="D2" s="1">
        <v>101.458898501856</v>
      </c>
      <c r="E2">
        <f>2*C2-B2-D2</f>
        <v>1.1178501477070029</v>
      </c>
    </row>
    <row r="3" spans="1:8" x14ac:dyDescent="0.25">
      <c r="A3" s="2">
        <v>44804.396527777775</v>
      </c>
      <c r="B3">
        <v>101.172839228573</v>
      </c>
      <c r="C3" s="1">
        <v>101.875625158368</v>
      </c>
      <c r="D3" s="1">
        <v>101.46907133676</v>
      </c>
      <c r="E3">
        <f t="shared" ref="E3:E66" si="0">2*C3-B3-D3</f>
        <v>1.1093397514029988</v>
      </c>
    </row>
    <row r="4" spans="1:8" x14ac:dyDescent="0.25">
      <c r="A4" s="2">
        <v>44804.397222222222</v>
      </c>
      <c r="B4">
        <v>101.178979191954</v>
      </c>
      <c r="C4" s="1">
        <v>101.88389686476501</v>
      </c>
      <c r="D4" s="1">
        <v>101.48513829365</v>
      </c>
      <c r="E4">
        <f t="shared" si="0"/>
        <v>1.1036762439260173</v>
      </c>
    </row>
    <row r="5" spans="1:8" x14ac:dyDescent="0.25">
      <c r="A5" s="2">
        <v>44804.397916666669</v>
      </c>
      <c r="B5">
        <v>101.177426418843</v>
      </c>
      <c r="C5" s="1">
        <v>101.886276059306</v>
      </c>
      <c r="D5" s="1">
        <v>101.485063528414</v>
      </c>
      <c r="E5">
        <f t="shared" si="0"/>
        <v>1.110062171354997</v>
      </c>
    </row>
    <row r="6" spans="1:8" x14ac:dyDescent="0.25">
      <c r="A6" s="2">
        <v>44804.398611111108</v>
      </c>
      <c r="B6">
        <v>101.182178930418</v>
      </c>
      <c r="C6" s="1">
        <v>101.890972300589</v>
      </c>
      <c r="D6" s="1">
        <v>101.486657959993</v>
      </c>
      <c r="E6">
        <f t="shared" si="0"/>
        <v>1.1131077107669967</v>
      </c>
    </row>
    <row r="7" spans="1:8" x14ac:dyDescent="0.25">
      <c r="A7" s="2">
        <v>44804.399305555555</v>
      </c>
      <c r="B7">
        <v>101.184375931445</v>
      </c>
      <c r="C7" s="1">
        <v>101.895269514441</v>
      </c>
      <c r="D7" s="1">
        <v>101.49222926159101</v>
      </c>
      <c r="E7">
        <f t="shared" si="0"/>
        <v>1.1139338358459838</v>
      </c>
    </row>
    <row r="8" spans="1:8" x14ac:dyDescent="0.25">
      <c r="A8" s="2">
        <v>44804.4</v>
      </c>
      <c r="B8">
        <v>101.19540484599899</v>
      </c>
      <c r="C8" s="1">
        <v>101.90862587494399</v>
      </c>
      <c r="D8" s="1">
        <v>101.506103323669</v>
      </c>
      <c r="E8">
        <f t="shared" si="0"/>
        <v>1.1157435802199984</v>
      </c>
    </row>
    <row r="9" spans="1:8" x14ac:dyDescent="0.25">
      <c r="A9" s="2">
        <v>44804.400694444441</v>
      </c>
      <c r="B9">
        <v>101.19879468538799</v>
      </c>
      <c r="C9" s="1">
        <v>101.914250123836</v>
      </c>
      <c r="D9" s="1">
        <v>101.51420013012</v>
      </c>
      <c r="E9">
        <f t="shared" si="0"/>
        <v>1.1155054321639994</v>
      </c>
    </row>
    <row r="10" spans="1:8" x14ac:dyDescent="0.25">
      <c r="A10" s="2">
        <v>44804.401388888888</v>
      </c>
      <c r="B10">
        <v>101.201571276983</v>
      </c>
      <c r="C10" s="1">
        <v>101.921621499046</v>
      </c>
      <c r="D10" s="1">
        <v>101.523130553714</v>
      </c>
      <c r="E10">
        <f t="shared" si="0"/>
        <v>1.1185411673949943</v>
      </c>
    </row>
    <row r="11" spans="1:8" x14ac:dyDescent="0.25">
      <c r="A11" s="2">
        <v>44804.402083333334</v>
      </c>
      <c r="B11">
        <v>101.20204250213</v>
      </c>
      <c r="C11" s="1">
        <v>101.918739666455</v>
      </c>
      <c r="D11" s="1">
        <v>101.518729468732</v>
      </c>
      <c r="E11">
        <f t="shared" si="0"/>
        <v>1.1167073620479897</v>
      </c>
      <c r="F11">
        <f>AVERAGE(E2:E10)</f>
        <v>1.1130844489758875</v>
      </c>
      <c r="G11">
        <f>_xlfn.STDEV.P($E$2:E10)</f>
        <v>4.4448852282177797E-3</v>
      </c>
      <c r="H11">
        <f>(E11-F11)/G11</f>
        <v>0.81507460509948992</v>
      </c>
    </row>
    <row r="12" spans="1:8" s="4" customFormat="1" x14ac:dyDescent="0.25">
      <c r="A12" s="3">
        <v>44804.402777777781</v>
      </c>
      <c r="B12" s="4">
        <v>101.199700030226</v>
      </c>
      <c r="C12" s="5">
        <v>101.917186983279</v>
      </c>
      <c r="D12" s="5">
        <v>101.51065852485701</v>
      </c>
      <c r="E12" s="4">
        <f t="shared" si="0"/>
        <v>1.1240154114749856</v>
      </c>
      <c r="F12" s="4">
        <f t="shared" ref="F12:F75" si="1">AVERAGE(E3:E11)</f>
        <v>1.1129574727915528</v>
      </c>
      <c r="G12" s="4">
        <f>_xlfn.STDEV.P($E$2:E11)</f>
        <v>4.3546066578218634E-3</v>
      </c>
      <c r="H12" s="4">
        <f t="shared" ref="H12:H75" si="2">(E12-F12)/G12</f>
        <v>2.5393656769366952</v>
      </c>
    </row>
    <row r="13" spans="1:8" s="4" customFormat="1" x14ac:dyDescent="0.25">
      <c r="A13" s="3">
        <v>44804.40347222222</v>
      </c>
      <c r="B13" s="4">
        <v>101.19932096154101</v>
      </c>
      <c r="C13" s="5">
        <v>101.916626916703</v>
      </c>
      <c r="D13" s="5">
        <v>101.507681446986</v>
      </c>
      <c r="E13" s="4">
        <f t="shared" si="0"/>
        <v>1.126251424878987</v>
      </c>
      <c r="F13" s="4">
        <f t="shared" si="1"/>
        <v>1.1145881016884402</v>
      </c>
      <c r="G13" s="4">
        <f>_xlfn.STDEV.P($E$2:E12)</f>
        <v>5.1448875478643328E-3</v>
      </c>
      <c r="H13" s="4">
        <f t="shared" si="2"/>
        <v>2.2669733948584065</v>
      </c>
    </row>
    <row r="14" spans="1:8" x14ac:dyDescent="0.25">
      <c r="A14" s="3">
        <v>44804.404166666667</v>
      </c>
      <c r="B14" s="4">
        <v>101.20450534846</v>
      </c>
      <c r="C14" s="5">
        <v>101.917999001586</v>
      </c>
      <c r="D14" s="5">
        <v>101.50780591009099</v>
      </c>
      <c r="E14" s="4">
        <f t="shared" si="0"/>
        <v>1.123686744620997</v>
      </c>
      <c r="F14" s="4">
        <f t="shared" si="1"/>
        <v>1.1170964551276592</v>
      </c>
      <c r="G14" s="4">
        <f>_xlfn.STDEV.P($E$2:E13)</f>
        <v>5.9143653017749336E-3</v>
      </c>
      <c r="H14" s="4">
        <f t="shared" si="2"/>
        <v>1.114285161141477</v>
      </c>
    </row>
    <row r="15" spans="1:8" s="4" customFormat="1" x14ac:dyDescent="0.25">
      <c r="A15" s="3">
        <v>44804.404861111114</v>
      </c>
      <c r="B15" s="4">
        <v>101.210858999991</v>
      </c>
      <c r="C15" s="5">
        <v>101.93380934552501</v>
      </c>
      <c r="D15" s="5">
        <v>101.519867791856</v>
      </c>
      <c r="E15" s="4">
        <f t="shared" si="0"/>
        <v>1.1368918992030075</v>
      </c>
      <c r="F15" s="4">
        <f t="shared" si="1"/>
        <v>1.1186102966016591</v>
      </c>
      <c r="G15" s="4">
        <f>_xlfn.STDEV.P($E$2:E14)</f>
        <v>6.0968357897927409E-3</v>
      </c>
      <c r="H15" s="4">
        <f t="shared" si="2"/>
        <v>2.9985394443385269</v>
      </c>
    </row>
    <row r="16" spans="1:8" x14ac:dyDescent="0.25">
      <c r="A16" s="3">
        <v>44804.405555555553</v>
      </c>
      <c r="B16" s="4">
        <v>101.208140024304</v>
      </c>
      <c r="C16" s="5">
        <v>101.92678225508701</v>
      </c>
      <c r="D16" s="5">
        <v>101.51107659231999</v>
      </c>
      <c r="E16" s="4">
        <f t="shared" si="0"/>
        <v>1.1343478935500144</v>
      </c>
      <c r="F16" s="4">
        <f t="shared" si="1"/>
        <v>1.1212529842056602</v>
      </c>
      <c r="G16" s="4">
        <f>_xlfn.STDEV.P($E$2:E15)</f>
        <v>7.9609212048630234E-3</v>
      </c>
      <c r="H16" s="4">
        <f t="shared" si="2"/>
        <v>1.6448987507067674</v>
      </c>
    </row>
    <row r="17" spans="1:8" x14ac:dyDescent="0.25">
      <c r="A17" s="6">
        <v>44804.40625</v>
      </c>
      <c r="B17" s="7">
        <v>101.203454025277</v>
      </c>
      <c r="C17" s="8">
        <v>101.911206335283</v>
      </c>
      <c r="D17" s="8">
        <v>101.501488713559</v>
      </c>
      <c r="E17" s="7">
        <f t="shared" si="0"/>
        <v>1.1174699317299996</v>
      </c>
      <c r="F17" s="7">
        <f t="shared" si="1"/>
        <v>1.1235212128394414</v>
      </c>
      <c r="G17" s="7">
        <f>_xlfn.STDEV.P($E$2:E16)</f>
        <v>8.7616338767056486E-3</v>
      </c>
      <c r="H17" s="7">
        <f t="shared" si="2"/>
        <v>-0.6906566965243951</v>
      </c>
    </row>
    <row r="18" spans="1:8" x14ac:dyDescent="0.25">
      <c r="A18" s="6">
        <v>44804.406944444447</v>
      </c>
      <c r="B18" s="7">
        <v>101.204038237528</v>
      </c>
      <c r="C18" s="8">
        <v>101.90965822445</v>
      </c>
      <c r="D18" s="8">
        <v>101.50561343437001</v>
      </c>
      <c r="E18" s="7">
        <f t="shared" si="0"/>
        <v>1.1096647770019956</v>
      </c>
      <c r="F18" s="7">
        <f t="shared" si="1"/>
        <v>1.123713029673886</v>
      </c>
      <c r="G18" s="7">
        <f>_xlfn.STDEV.P($E$2:E17)</f>
        <v>8.4881749394540677E-3</v>
      </c>
      <c r="H18" s="7">
        <f t="shared" si="2"/>
        <v>-1.6550380702678942</v>
      </c>
    </row>
    <row r="19" spans="1:8" x14ac:dyDescent="0.25">
      <c r="A19" s="6">
        <v>44804.407638888886</v>
      </c>
      <c r="B19" s="7">
        <v>101.201520633238</v>
      </c>
      <c r="C19" s="8">
        <v>101.90705907492099</v>
      </c>
      <c r="D19" s="8">
        <v>101.498644047186</v>
      </c>
      <c r="E19" s="7">
        <f t="shared" si="0"/>
        <v>1.1139534694179787</v>
      </c>
      <c r="F19" s="7">
        <f t="shared" si="1"/>
        <v>1.123064067989219</v>
      </c>
      <c r="G19" s="7">
        <f>_xlfn.STDEV.P($E$2:E18)</f>
        <v>8.4971799977577693E-3</v>
      </c>
      <c r="H19" s="7">
        <f t="shared" si="2"/>
        <v>-1.0721908413902497</v>
      </c>
    </row>
    <row r="20" spans="1:8" x14ac:dyDescent="0.25">
      <c r="A20" s="2">
        <v>44804.408333333333</v>
      </c>
      <c r="B20">
        <v>101.199569886086</v>
      </c>
      <c r="C20" s="1">
        <v>101.90488077838</v>
      </c>
      <c r="D20" s="1">
        <v>101.49097300914499</v>
      </c>
      <c r="E20">
        <f t="shared" si="0"/>
        <v>1.1192186615290183</v>
      </c>
      <c r="F20">
        <f t="shared" si="1"/>
        <v>1.1225543237695506</v>
      </c>
      <c r="G20">
        <f>_xlfn.STDEV.P($E$2:E19)</f>
        <v>8.3108349779595983E-3</v>
      </c>
      <c r="H20">
        <f t="shared" si="2"/>
        <v>-0.40136306994164617</v>
      </c>
    </row>
    <row r="21" spans="1:8" x14ac:dyDescent="0.25">
      <c r="A21" s="6">
        <v>44804.40902777778</v>
      </c>
      <c r="B21" s="7">
        <v>101.200668396697</v>
      </c>
      <c r="C21" s="8">
        <v>101.903858376591</v>
      </c>
      <c r="D21" s="8">
        <v>101.496092760016</v>
      </c>
      <c r="E21" s="7">
        <f t="shared" si="0"/>
        <v>1.1109555964690117</v>
      </c>
      <c r="F21" s="7">
        <f t="shared" si="1"/>
        <v>1.1228333570452205</v>
      </c>
      <c r="G21" s="7">
        <f>_xlfn.STDEV.P($E$2:E20)</f>
        <v>8.0952049628338265E-3</v>
      </c>
      <c r="H21" s="7">
        <f t="shared" si="2"/>
        <v>-1.4672587822965832</v>
      </c>
    </row>
    <row r="22" spans="1:8" s="7" customFormat="1" x14ac:dyDescent="0.25">
      <c r="A22" s="6">
        <v>44804.409722222219</v>
      </c>
      <c r="B22" s="7">
        <v>101.19982014637699</v>
      </c>
      <c r="C22" s="8">
        <v>101.902822453826</v>
      </c>
      <c r="D22" s="8">
        <v>101.501007830509</v>
      </c>
      <c r="E22" s="7">
        <f t="shared" si="0"/>
        <v>1.1048169307660203</v>
      </c>
      <c r="F22" s="7">
        <f t="shared" si="1"/>
        <v>1.1213822664890012</v>
      </c>
      <c r="G22" s="7">
        <f>_xlfn.STDEV.P($E$2:E21)</f>
        <v>8.0337915746234688E-3</v>
      </c>
      <c r="H22" s="7">
        <f t="shared" si="2"/>
        <v>-2.0619573670925493</v>
      </c>
    </row>
    <row r="23" spans="1:8" x14ac:dyDescent="0.25">
      <c r="A23" s="2">
        <v>44804.410416666666</v>
      </c>
      <c r="B23">
        <v>101.204466156869</v>
      </c>
      <c r="C23" s="1">
        <v>101.919438010148</v>
      </c>
      <c r="D23" s="1">
        <v>101.516072054619</v>
      </c>
      <c r="E23">
        <f t="shared" si="0"/>
        <v>1.1183378088079934</v>
      </c>
      <c r="F23">
        <f t="shared" si="1"/>
        <v>1.1190006560320047</v>
      </c>
      <c r="G23">
        <f>_xlfn.STDEV.P($E$2:E22)</f>
        <v>8.2955913801007319E-3</v>
      </c>
      <c r="H23">
        <f t="shared" si="2"/>
        <v>-7.9903552819796997E-2</v>
      </c>
    </row>
    <row r="24" spans="1:8" x14ac:dyDescent="0.25">
      <c r="A24" s="2">
        <v>44804.411111111112</v>
      </c>
      <c r="B24">
        <v>101.203067867192</v>
      </c>
      <c r="C24" s="1">
        <v>101.92165766709201</v>
      </c>
      <c r="D24" s="1">
        <v>101.51563135166001</v>
      </c>
      <c r="E24">
        <f t="shared" si="0"/>
        <v>1.1246161153320031</v>
      </c>
      <c r="F24">
        <f t="shared" si="1"/>
        <v>1.11840632983056</v>
      </c>
      <c r="G24">
        <f>_xlfn.STDEV.P($E$2:E23)</f>
        <v>8.1100908027687997E-3</v>
      </c>
      <c r="H24">
        <f t="shared" si="2"/>
        <v>0.76568631011173149</v>
      </c>
    </row>
    <row r="25" spans="1:8" x14ac:dyDescent="0.25">
      <c r="A25" s="2">
        <v>44804.411805555559</v>
      </c>
      <c r="B25">
        <v>101.204851030398</v>
      </c>
      <c r="C25" s="1">
        <v>101.925642413614</v>
      </c>
      <c r="D25" s="1">
        <v>101.52215599589</v>
      </c>
      <c r="E25">
        <f t="shared" si="0"/>
        <v>1.1242778009399927</v>
      </c>
      <c r="F25">
        <f t="shared" si="1"/>
        <v>1.1170423538448928</v>
      </c>
      <c r="G25">
        <f>_xlfn.STDEV.P($E$2:E24)</f>
        <v>8.0823216523091788E-3</v>
      </c>
      <c r="H25">
        <f t="shared" si="2"/>
        <v>0.89521889951419009</v>
      </c>
    </row>
    <row r="26" spans="1:8" x14ac:dyDescent="0.25">
      <c r="A26" s="2">
        <v>44804.412499999999</v>
      </c>
      <c r="B26">
        <v>101.204999999999</v>
      </c>
      <c r="C26" s="1">
        <v>101.924419851888</v>
      </c>
      <c r="D26" s="1">
        <v>101.525672998825</v>
      </c>
      <c r="E26">
        <f t="shared" si="0"/>
        <v>1.118166704952003</v>
      </c>
      <c r="F26">
        <f t="shared" si="1"/>
        <v>1.1159234546660015</v>
      </c>
      <c r="G26">
        <f>_xlfn.STDEV.P($E$2:E25)</f>
        <v>8.0328767394164929E-3</v>
      </c>
      <c r="H26">
        <f t="shared" si="2"/>
        <v>0.27925864653120819</v>
      </c>
    </row>
    <row r="27" spans="1:8" x14ac:dyDescent="0.25">
      <c r="A27" s="3">
        <v>44804.413194444445</v>
      </c>
      <c r="B27" s="4">
        <v>101.205</v>
      </c>
      <c r="C27" s="5">
        <v>101.929678612009</v>
      </c>
      <c r="D27" s="5">
        <v>101.52760396407</v>
      </c>
      <c r="E27" s="4">
        <f t="shared" si="0"/>
        <v>1.1267532599480035</v>
      </c>
      <c r="F27" s="4">
        <f t="shared" si="1"/>
        <v>1.1160008739128908</v>
      </c>
      <c r="G27" s="4">
        <f>_xlfn.STDEV.P($E$2:E26)</f>
        <v>7.8712985865742012E-3</v>
      </c>
      <c r="H27" s="4">
        <f t="shared" si="2"/>
        <v>1.3660244134878337</v>
      </c>
    </row>
    <row r="28" spans="1:8" x14ac:dyDescent="0.25">
      <c r="A28" s="2">
        <v>44804.413888888892</v>
      </c>
      <c r="B28">
        <v>101.203779705145</v>
      </c>
      <c r="C28" s="1">
        <v>101.920876409672</v>
      </c>
      <c r="D28" s="1">
        <v>101.514669516726</v>
      </c>
      <c r="E28">
        <f t="shared" si="0"/>
        <v>1.1233035974730115</v>
      </c>
      <c r="F28">
        <f t="shared" si="1"/>
        <v>1.117899594240225</v>
      </c>
      <c r="G28">
        <f>_xlfn.STDEV.P($E$2:E27)</f>
        <v>7.9146739105611132E-3</v>
      </c>
      <c r="H28">
        <f t="shared" si="2"/>
        <v>0.6827828024064897</v>
      </c>
    </row>
    <row r="29" spans="1:8" x14ac:dyDescent="0.25">
      <c r="A29" s="2">
        <v>44804.414583333331</v>
      </c>
      <c r="B29">
        <v>101.2</v>
      </c>
      <c r="C29" s="1">
        <v>101.915116369948</v>
      </c>
      <c r="D29" s="1">
        <v>101.508792503104</v>
      </c>
      <c r="E29">
        <f t="shared" si="0"/>
        <v>1.1214402367919831</v>
      </c>
      <c r="F29">
        <f t="shared" si="1"/>
        <v>1.1189384973574508</v>
      </c>
      <c r="G29">
        <f>_xlfn.STDEV.P($E$2:E28)</f>
        <v>7.8311403897662717E-3</v>
      </c>
      <c r="H29">
        <f t="shared" si="2"/>
        <v>0.31946042466581603</v>
      </c>
    </row>
    <row r="30" spans="1:8" x14ac:dyDescent="0.25">
      <c r="A30" s="3">
        <v>44804.415277777778</v>
      </c>
      <c r="B30" s="4">
        <v>101.2</v>
      </c>
      <c r="C30" s="5">
        <v>101.917497392261</v>
      </c>
      <c r="D30" s="5">
        <v>101.507500066658</v>
      </c>
      <c r="E30" s="4">
        <f t="shared" si="0"/>
        <v>1.1274947178639962</v>
      </c>
      <c r="F30" s="4">
        <f t="shared" si="1"/>
        <v>1.1191853390533357</v>
      </c>
      <c r="G30" s="4">
        <f>_xlfn.STDEV.P($E$2:E29)</f>
        <v>7.7136106100976071E-3</v>
      </c>
      <c r="H30" s="4">
        <f t="shared" si="2"/>
        <v>1.0772359703746273</v>
      </c>
    </row>
    <row r="31" spans="1:8" x14ac:dyDescent="0.25">
      <c r="A31" s="2">
        <v>44804.415972222225</v>
      </c>
      <c r="B31">
        <v>101.2</v>
      </c>
      <c r="C31" s="1">
        <v>101.911288528977</v>
      </c>
      <c r="D31" s="1">
        <v>101.501823007167</v>
      </c>
      <c r="E31">
        <f t="shared" si="0"/>
        <v>1.1207540507869851</v>
      </c>
      <c r="F31">
        <f t="shared" si="1"/>
        <v>1.1210230192083341</v>
      </c>
      <c r="G31">
        <f>_xlfn.STDEV.P($E$2:E30)</f>
        <v>7.7625810574998618E-3</v>
      </c>
      <c r="H31">
        <f t="shared" si="2"/>
        <v>-3.4649354300678371E-2</v>
      </c>
    </row>
    <row r="32" spans="1:8" x14ac:dyDescent="0.25">
      <c r="A32" s="6">
        <v>44804.416666666664</v>
      </c>
      <c r="B32" s="7">
        <v>101.2</v>
      </c>
      <c r="C32" s="8">
        <v>101.910101163763</v>
      </c>
      <c r="D32" s="8">
        <v>101.50480070528801</v>
      </c>
      <c r="E32" s="7">
        <f t="shared" si="0"/>
        <v>1.1154016222379965</v>
      </c>
      <c r="F32" s="7">
        <f t="shared" si="1"/>
        <v>1.1227938103217747</v>
      </c>
      <c r="G32" s="7">
        <f>_xlfn.STDEV.P($E$2:E31)</f>
        <v>7.6416692617662478E-3</v>
      </c>
      <c r="H32" s="7">
        <f t="shared" si="2"/>
        <v>-0.96735252868946964</v>
      </c>
    </row>
    <row r="33" spans="1:8" x14ac:dyDescent="0.25">
      <c r="A33" s="6">
        <v>44804.417361111111</v>
      </c>
      <c r="B33" s="7">
        <v>101.201566178638</v>
      </c>
      <c r="C33" s="8">
        <v>101.91458691028799</v>
      </c>
      <c r="D33" s="8">
        <v>101.51274513722301</v>
      </c>
      <c r="E33" s="7">
        <f t="shared" si="0"/>
        <v>1.1148625047149778</v>
      </c>
      <c r="F33" s="7">
        <f t="shared" si="1"/>
        <v>1.1224675673695528</v>
      </c>
      <c r="G33" s="7">
        <f>_xlfn.STDEV.P($E$2:E32)</f>
        <v>7.5399089722516782E-3</v>
      </c>
      <c r="H33" s="7">
        <f t="shared" si="2"/>
        <v>-1.0086411762480219</v>
      </c>
    </row>
    <row r="34" spans="1:8" x14ac:dyDescent="0.25">
      <c r="A34" s="2">
        <v>44804.418055555558</v>
      </c>
      <c r="B34">
        <v>101.202548615159</v>
      </c>
      <c r="C34" s="1">
        <v>101.9121505916</v>
      </c>
      <c r="D34" s="1">
        <v>101.504072269098</v>
      </c>
      <c r="E34">
        <f t="shared" si="0"/>
        <v>1.1176802989429859</v>
      </c>
      <c r="F34">
        <f t="shared" si="1"/>
        <v>1.12138383285655</v>
      </c>
      <c r="G34">
        <f>_xlfn.STDEV.P($E$2:E33)</f>
        <v>7.4494466134467528E-3</v>
      </c>
      <c r="H34">
        <f t="shared" si="2"/>
        <v>-0.49715557486899908</v>
      </c>
    </row>
    <row r="35" spans="1:8" x14ac:dyDescent="0.25">
      <c r="A35" s="2">
        <v>44804.418749999997</v>
      </c>
      <c r="B35">
        <v>101.19928548538</v>
      </c>
      <c r="C35" s="1">
        <v>101.90642896577801</v>
      </c>
      <c r="D35" s="1">
        <v>101.49178643313</v>
      </c>
      <c r="E35">
        <f t="shared" si="0"/>
        <v>1.1217860130460053</v>
      </c>
      <c r="F35">
        <f t="shared" si="1"/>
        <v>1.1206507770791048</v>
      </c>
      <c r="G35">
        <f>_xlfn.STDEV.P($E$2:E34)</f>
        <v>7.3369676093342556E-3</v>
      </c>
      <c r="H35">
        <f t="shared" si="2"/>
        <v>0.154728223885887</v>
      </c>
    </row>
    <row r="36" spans="1:8" x14ac:dyDescent="0.25">
      <c r="A36" s="2">
        <v>44804.419444444444</v>
      </c>
      <c r="B36">
        <v>101.19999999999899</v>
      </c>
      <c r="C36" s="1">
        <v>101.908279709788</v>
      </c>
      <c r="D36" s="1">
        <v>101.49281021509999</v>
      </c>
      <c r="E36">
        <f t="shared" si="0"/>
        <v>1.1237492044770221</v>
      </c>
      <c r="F36">
        <f t="shared" si="1"/>
        <v>1.1210529224228827</v>
      </c>
      <c r="G36">
        <f>_xlfn.STDEV.P($E$2:E35)</f>
        <v>7.2502168334925574E-3</v>
      </c>
      <c r="H36">
        <f t="shared" si="2"/>
        <v>0.37188985047783224</v>
      </c>
    </row>
    <row r="37" spans="1:8" x14ac:dyDescent="0.25">
      <c r="A37" s="2">
        <v>44804.420138888891</v>
      </c>
      <c r="B37">
        <v>101.19947328223</v>
      </c>
      <c r="C37" s="1">
        <v>101.904777156677</v>
      </c>
      <c r="D37" s="1">
        <v>101.491457386653</v>
      </c>
      <c r="E37">
        <f t="shared" si="0"/>
        <v>1.1186236444710005</v>
      </c>
      <c r="F37">
        <f t="shared" si="1"/>
        <v>1.1207191384816626</v>
      </c>
      <c r="G37">
        <f>_xlfn.STDEV.P($E$2:E36)</f>
        <v>7.1982469870985064E-3</v>
      </c>
      <c r="H37">
        <f t="shared" si="2"/>
        <v>-0.29111171295148519</v>
      </c>
    </row>
    <row r="38" spans="1:8" x14ac:dyDescent="0.25">
      <c r="A38" s="2">
        <v>44804.42083333333</v>
      </c>
      <c r="B38">
        <v>101.19526905786999</v>
      </c>
      <c r="C38" s="1">
        <v>101.899815090678</v>
      </c>
      <c r="D38" s="1">
        <v>101.484213117382</v>
      </c>
      <c r="E38">
        <f t="shared" si="0"/>
        <v>1.1201480061040172</v>
      </c>
      <c r="F38">
        <f t="shared" si="1"/>
        <v>1.1201991437036614</v>
      </c>
      <c r="G38">
        <f>_xlfn.STDEV.P($E$2:E37)</f>
        <v>7.0975772379743918E-3</v>
      </c>
      <c r="H38">
        <f t="shared" si="2"/>
        <v>-7.2049373933605731E-3</v>
      </c>
    </row>
    <row r="39" spans="1:8" x14ac:dyDescent="0.25">
      <c r="A39" s="2">
        <v>44804.421527777777</v>
      </c>
      <c r="B39">
        <v>101.19499999999999</v>
      </c>
      <c r="C39" s="1">
        <v>101.903890512139</v>
      </c>
      <c r="D39" s="1">
        <v>101.489198142585</v>
      </c>
      <c r="E39">
        <f t="shared" si="0"/>
        <v>1.1235828816930109</v>
      </c>
      <c r="F39">
        <f t="shared" si="1"/>
        <v>1.1200555625161097</v>
      </c>
      <c r="G39">
        <f>_xlfn.STDEV.P($E$2:E38)</f>
        <v>7.0049758331807337E-3</v>
      </c>
      <c r="H39">
        <f t="shared" si="2"/>
        <v>0.50354480313739314</v>
      </c>
    </row>
    <row r="40" spans="1:8" x14ac:dyDescent="0.25">
      <c r="A40" s="2">
        <v>44804.422222222223</v>
      </c>
      <c r="B40">
        <v>101.20027255567101</v>
      </c>
      <c r="C40" s="1">
        <v>101.90900349156099</v>
      </c>
      <c r="D40" s="1">
        <v>101.501169203667</v>
      </c>
      <c r="E40">
        <f t="shared" si="0"/>
        <v>1.1165652237839794</v>
      </c>
      <c r="F40">
        <f t="shared" si="1"/>
        <v>1.1196209140526667</v>
      </c>
      <c r="G40">
        <f>_xlfn.STDEV.P($E$2:E39)</f>
        <v>6.9556433114110576E-3</v>
      </c>
      <c r="H40">
        <f t="shared" si="2"/>
        <v>-0.43931094966792611</v>
      </c>
    </row>
    <row r="41" spans="1:8" x14ac:dyDescent="0.25">
      <c r="A41" s="2">
        <v>44804.42291666667</v>
      </c>
      <c r="B41">
        <v>101.2</v>
      </c>
      <c r="C41" s="1">
        <v>101.912623625915</v>
      </c>
      <c r="D41" s="1">
        <v>101.50083227463701</v>
      </c>
      <c r="E41">
        <f t="shared" si="0"/>
        <v>1.1244149771929983</v>
      </c>
      <c r="F41">
        <f t="shared" si="1"/>
        <v>1.1191554888301107</v>
      </c>
      <c r="G41">
        <f>_xlfn.STDEV.P($E$2:E40)</f>
        <v>6.8754720574004911E-3</v>
      </c>
      <c r="H41">
        <f t="shared" si="2"/>
        <v>0.76496396450720483</v>
      </c>
    </row>
    <row r="42" spans="1:8" x14ac:dyDescent="0.25">
      <c r="A42" s="2">
        <v>44804.423611111109</v>
      </c>
      <c r="B42">
        <v>101.2</v>
      </c>
      <c r="C42" s="1">
        <v>101.910908848806</v>
      </c>
      <c r="D42" s="1">
        <v>101.500227139741</v>
      </c>
      <c r="E42">
        <f t="shared" si="0"/>
        <v>1.1215905578710021</v>
      </c>
      <c r="F42">
        <f t="shared" si="1"/>
        <v>1.1201569727139997</v>
      </c>
      <c r="G42">
        <f>_xlfn.STDEV.P($E$2:E41)</f>
        <v>6.8453063514655708E-3</v>
      </c>
      <c r="H42">
        <f t="shared" si="2"/>
        <v>0.20942600424238098</v>
      </c>
    </row>
    <row r="43" spans="1:8" x14ac:dyDescent="0.25">
      <c r="A43" s="2">
        <v>44804.424305555556</v>
      </c>
      <c r="B43">
        <v>101.2</v>
      </c>
      <c r="C43" s="1">
        <v>101.91</v>
      </c>
      <c r="D43" s="1">
        <v>101.50178563754</v>
      </c>
      <c r="E43">
        <f t="shared" si="0"/>
        <v>1.1182143624599945</v>
      </c>
      <c r="F43">
        <f t="shared" si="1"/>
        <v>1.1209045341757802</v>
      </c>
      <c r="G43">
        <f>_xlfn.STDEV.P($E$2:E42)</f>
        <v>6.773639897869302E-3</v>
      </c>
      <c r="H43">
        <f t="shared" si="2"/>
        <v>-0.39715304568107984</v>
      </c>
    </row>
    <row r="44" spans="1:8" x14ac:dyDescent="0.25">
      <c r="A44" s="2">
        <v>44804.425000000003</v>
      </c>
      <c r="B44">
        <v>101.19850151959299</v>
      </c>
      <c r="C44" s="1">
        <v>101.905907908874</v>
      </c>
      <c r="D44" s="1">
        <v>101.494427604918</v>
      </c>
      <c r="E44">
        <f t="shared" si="0"/>
        <v>1.1188866932370019</v>
      </c>
      <c r="F44">
        <f t="shared" si="1"/>
        <v>1.1209638745665589</v>
      </c>
      <c r="G44">
        <f>_xlfn.STDEV.P($E$2:E43)</f>
        <v>6.6936065816872933E-3</v>
      </c>
      <c r="H44">
        <f t="shared" si="2"/>
        <v>-0.31032318738897641</v>
      </c>
    </row>
    <row r="45" spans="1:8" x14ac:dyDescent="0.25">
      <c r="A45" s="6">
        <v>44804.425694444442</v>
      </c>
      <c r="B45" s="7">
        <v>101.19499999999999</v>
      </c>
      <c r="C45" s="8">
        <v>101.898580556325</v>
      </c>
      <c r="D45" s="8">
        <v>101.48916806690301</v>
      </c>
      <c r="E45" s="7">
        <f t="shared" si="0"/>
        <v>1.1129930457470039</v>
      </c>
      <c r="F45" s="7">
        <f t="shared" si="1"/>
        <v>1.1206417279211141</v>
      </c>
      <c r="G45" s="7">
        <f>_xlfn.STDEV.P($E$2:E44)</f>
        <v>6.6153337763422051E-3</v>
      </c>
      <c r="H45" s="7">
        <f t="shared" si="2"/>
        <v>-1.1562050280007714</v>
      </c>
    </row>
    <row r="46" spans="1:8" x14ac:dyDescent="0.25">
      <c r="A46" s="6">
        <v>44804.426388888889</v>
      </c>
      <c r="B46" s="7">
        <v>101.196983237035</v>
      </c>
      <c r="C46" s="8">
        <v>101.896244508992</v>
      </c>
      <c r="D46" s="8">
        <v>101.485313969722</v>
      </c>
      <c r="E46" s="7">
        <f t="shared" si="0"/>
        <v>1.1101918112269971</v>
      </c>
      <c r="F46" s="7">
        <f t="shared" si="1"/>
        <v>1.1194465991733342</v>
      </c>
      <c r="G46" s="7">
        <f>_xlfn.STDEV.P($E$2:E45)</f>
        <v>6.6004316974803828E-3</v>
      </c>
      <c r="H46" s="7">
        <f t="shared" si="2"/>
        <v>-1.4021488851812587</v>
      </c>
    </row>
    <row r="47" spans="1:8" x14ac:dyDescent="0.25">
      <c r="A47" s="2">
        <v>44804.427083333336</v>
      </c>
      <c r="B47">
        <v>101.194999999999</v>
      </c>
      <c r="C47" s="1">
        <v>101.89815832425801</v>
      </c>
      <c r="D47" s="1">
        <v>101.484326759786</v>
      </c>
      <c r="E47">
        <f t="shared" si="0"/>
        <v>1.1169898887310126</v>
      </c>
      <c r="F47">
        <f t="shared" si="1"/>
        <v>1.1185097288128896</v>
      </c>
      <c r="G47">
        <f>_xlfn.STDEV.P($E$2:E46)</f>
        <v>6.6502844370976899E-3</v>
      </c>
      <c r="H47">
        <f t="shared" si="2"/>
        <v>-0.22853760560958603</v>
      </c>
    </row>
    <row r="48" spans="1:8" x14ac:dyDescent="0.25">
      <c r="A48" s="6">
        <v>44804.427777777775</v>
      </c>
      <c r="B48" s="7">
        <v>101.19499999999999</v>
      </c>
      <c r="C48" s="8">
        <v>101.897265165699</v>
      </c>
      <c r="D48" s="8">
        <v>101.485391325761</v>
      </c>
      <c r="E48" s="7">
        <f t="shared" si="0"/>
        <v>1.114139005637</v>
      </c>
      <c r="F48" s="7">
        <f t="shared" si="1"/>
        <v>1.1181588268825555</v>
      </c>
      <c r="G48" s="7">
        <f>_xlfn.STDEV.P($E$2:E47)</f>
        <v>6.5820941658411951E-3</v>
      </c>
      <c r="H48" s="7">
        <f t="shared" si="2"/>
        <v>-0.61072071354084301</v>
      </c>
    </row>
    <row r="49" spans="1:8" x14ac:dyDescent="0.25">
      <c r="A49" s="2">
        <v>44804.428472222222</v>
      </c>
      <c r="B49">
        <v>101.19499999999999</v>
      </c>
      <c r="C49" s="1">
        <v>101.900167763859</v>
      </c>
      <c r="D49" s="1">
        <v>101.48930014996699</v>
      </c>
      <c r="E49">
        <f t="shared" si="0"/>
        <v>1.1160353777510181</v>
      </c>
      <c r="F49">
        <f t="shared" si="1"/>
        <v>1.1171095073207766</v>
      </c>
      <c r="G49">
        <f>_xlfn.STDEV.P($E$2:E48)</f>
        <v>6.5437367025271793E-3</v>
      </c>
      <c r="H49">
        <f t="shared" si="2"/>
        <v>-0.16414620859419213</v>
      </c>
    </row>
    <row r="50" spans="1:8" x14ac:dyDescent="0.25">
      <c r="A50" s="2">
        <v>44804.429166666669</v>
      </c>
      <c r="B50">
        <v>101.194999999999</v>
      </c>
      <c r="C50" s="1">
        <v>101.904533379553</v>
      </c>
      <c r="D50" s="1">
        <v>101.493464646289</v>
      </c>
      <c r="E50">
        <f t="shared" si="0"/>
        <v>1.1206021128180055</v>
      </c>
      <c r="F50">
        <f t="shared" si="1"/>
        <v>1.1170506355393366</v>
      </c>
      <c r="G50">
        <f>_xlfn.STDEV.P($E$2:E49)</f>
        <v>6.4849748586236601E-3</v>
      </c>
      <c r="H50">
        <f t="shared" si="2"/>
        <v>0.54764703890041588</v>
      </c>
    </row>
    <row r="51" spans="1:8" x14ac:dyDescent="0.25">
      <c r="A51" s="2">
        <v>44804.429861111108</v>
      </c>
      <c r="B51">
        <v>101.19499999999999</v>
      </c>
      <c r="C51" s="1">
        <v>101.89808631021</v>
      </c>
      <c r="D51" s="1">
        <v>101.48451922647401</v>
      </c>
      <c r="E51">
        <f t="shared" si="0"/>
        <v>1.1166533939460095</v>
      </c>
      <c r="F51">
        <f t="shared" si="1"/>
        <v>1.116626983942115</v>
      </c>
      <c r="G51">
        <f>_xlfn.STDEV.P($E$2:E50)</f>
        <v>6.4255114421740102E-3</v>
      </c>
      <c r="H51">
        <f t="shared" si="2"/>
        <v>4.1101792646620816E-3</v>
      </c>
    </row>
    <row r="52" spans="1:8" x14ac:dyDescent="0.25">
      <c r="A52" s="2">
        <v>44804.430555555555</v>
      </c>
      <c r="B52">
        <v>101.19499999999999</v>
      </c>
      <c r="C52" s="1">
        <v>101.89316983179501</v>
      </c>
      <c r="D52" s="1">
        <v>101.476461875791</v>
      </c>
      <c r="E52">
        <f t="shared" si="0"/>
        <v>1.114877787799017</v>
      </c>
      <c r="F52">
        <f t="shared" si="1"/>
        <v>1.1160784101726715</v>
      </c>
      <c r="G52">
        <f>_xlfn.STDEV.P($E$2:E51)</f>
        <v>6.366281301630106E-3</v>
      </c>
      <c r="H52">
        <f t="shared" si="2"/>
        <v>-0.18859084554542974</v>
      </c>
    </row>
    <row r="53" spans="1:8" x14ac:dyDescent="0.25">
      <c r="A53" s="6">
        <v>44804.431250000001</v>
      </c>
      <c r="B53" s="7">
        <v>101.19321641037099</v>
      </c>
      <c r="C53" s="8">
        <v>101.88932407755399</v>
      </c>
      <c r="D53" s="8">
        <v>101.473175241517</v>
      </c>
      <c r="E53" s="7">
        <f t="shared" si="0"/>
        <v>1.1122565032199958</v>
      </c>
      <c r="F53" s="7">
        <f t="shared" si="1"/>
        <v>1.1157076796547851</v>
      </c>
      <c r="G53" s="7">
        <f>_xlfn.STDEV.P($E$2:E52)</f>
        <v>6.3233115017833803E-3</v>
      </c>
      <c r="H53" s="7">
        <f t="shared" si="2"/>
        <v>-0.54578624409314191</v>
      </c>
    </row>
    <row r="54" spans="1:8" x14ac:dyDescent="0.25">
      <c r="A54" s="6">
        <v>44804.431944444441</v>
      </c>
      <c r="B54" s="7">
        <v>101.19466677717401</v>
      </c>
      <c r="C54" s="8">
        <v>101.88841795501401</v>
      </c>
      <c r="D54" s="8">
        <v>101.472255333904</v>
      </c>
      <c r="E54" s="7">
        <f t="shared" si="0"/>
        <v>1.1099137989500036</v>
      </c>
      <c r="F54" s="7">
        <f t="shared" si="1"/>
        <v>1.1149709918751176</v>
      </c>
      <c r="G54" s="7">
        <f>_xlfn.STDEV.P($E$2:E53)</f>
        <v>6.3189675298523842E-3</v>
      </c>
      <c r="H54" s="7">
        <f t="shared" si="2"/>
        <v>-0.80031949859253559</v>
      </c>
    </row>
    <row r="55" spans="1:8" x14ac:dyDescent="0.25">
      <c r="A55" s="6">
        <v>44804.432638888888</v>
      </c>
      <c r="B55" s="7">
        <v>101.190999801133</v>
      </c>
      <c r="C55" s="8">
        <v>101.88580648473101</v>
      </c>
      <c r="D55" s="8">
        <v>101.471354829863</v>
      </c>
      <c r="E55" s="7">
        <f t="shared" si="0"/>
        <v>1.109258338466006</v>
      </c>
      <c r="F55" s="7">
        <f t="shared" si="1"/>
        <v>1.1146288533421176</v>
      </c>
      <c r="G55" s="7">
        <f>_xlfn.STDEV.P($E$2:E54)</f>
        <v>6.3620021628142441E-3</v>
      </c>
      <c r="H55" s="7">
        <f t="shared" si="2"/>
        <v>-0.84415483344255304</v>
      </c>
    </row>
    <row r="56" spans="1:8" x14ac:dyDescent="0.25">
      <c r="A56" s="6">
        <v>44804.433333333334</v>
      </c>
      <c r="B56" s="7">
        <v>101.19</v>
      </c>
      <c r="C56" s="8">
        <v>101.883534170102</v>
      </c>
      <c r="D56" s="8">
        <v>101.466123396885</v>
      </c>
      <c r="E56" s="7">
        <f t="shared" si="0"/>
        <v>1.110944943318998</v>
      </c>
      <c r="F56" s="7">
        <f t="shared" si="1"/>
        <v>1.1145251341464519</v>
      </c>
      <c r="G56" s="7">
        <f>_xlfn.STDEV.P($E$2:E55)</f>
        <v>6.4153721268739557E-3</v>
      </c>
      <c r="H56" s="7">
        <f t="shared" si="2"/>
        <v>-0.55806440478434283</v>
      </c>
    </row>
    <row r="57" spans="1:8" x14ac:dyDescent="0.25">
      <c r="A57" s="2">
        <v>44804.434027777781</v>
      </c>
      <c r="B57">
        <v>101.185986505654</v>
      </c>
      <c r="C57" s="1">
        <v>101.87662734165001</v>
      </c>
      <c r="D57" s="1">
        <v>101.44961426614501</v>
      </c>
      <c r="E57">
        <f t="shared" si="0"/>
        <v>1.1176539115010087</v>
      </c>
      <c r="F57">
        <f t="shared" si="1"/>
        <v>1.1138534735451171</v>
      </c>
      <c r="G57">
        <f>_xlfn.STDEV.P($E$2:E56)</f>
        <v>6.4256758309214042E-3</v>
      </c>
      <c r="H57">
        <f t="shared" si="2"/>
        <v>0.59144564025518498</v>
      </c>
    </row>
    <row r="58" spans="1:8" x14ac:dyDescent="0.25">
      <c r="A58" s="2">
        <v>44804.43472222222</v>
      </c>
      <c r="B58">
        <v>101.185</v>
      </c>
      <c r="C58" s="1">
        <v>101.87968958263799</v>
      </c>
      <c r="D58" s="1">
        <v>101.46046217696799</v>
      </c>
      <c r="E58">
        <f t="shared" si="0"/>
        <v>1.1139169883079916</v>
      </c>
      <c r="F58">
        <f t="shared" si="1"/>
        <v>1.114244018641118</v>
      </c>
      <c r="G58">
        <f>_xlfn.STDEV.P($E$2:E57)</f>
        <v>6.3680934064779624E-3</v>
      </c>
      <c r="H58">
        <f t="shared" si="2"/>
        <v>-5.1354512607140572E-2</v>
      </c>
    </row>
    <row r="59" spans="1:8" x14ac:dyDescent="0.25">
      <c r="A59" s="2">
        <v>44804.435416666667</v>
      </c>
      <c r="B59">
        <v>101.185</v>
      </c>
      <c r="C59" s="1">
        <v>101.87870736452599</v>
      </c>
      <c r="D59" s="1">
        <v>101.458406988211</v>
      </c>
      <c r="E59">
        <f t="shared" si="0"/>
        <v>1.1140077408409894</v>
      </c>
      <c r="F59">
        <f t="shared" si="1"/>
        <v>1.1140086420363373</v>
      </c>
      <c r="G59">
        <f>_xlfn.STDEV.P($E$2:E58)</f>
        <v>6.3329369681385372E-3</v>
      </c>
      <c r="H59">
        <f t="shared" si="2"/>
        <v>-1.4230290818242723E-4</v>
      </c>
    </row>
    <row r="60" spans="1:8" x14ac:dyDescent="0.25">
      <c r="A60" s="2">
        <v>44804.436111111114</v>
      </c>
      <c r="B60">
        <v>101.185</v>
      </c>
      <c r="C60" s="1">
        <v>101.875</v>
      </c>
      <c r="D60" s="1">
        <v>101.454800189829</v>
      </c>
      <c r="E60">
        <f t="shared" si="0"/>
        <v>1.1101998101709967</v>
      </c>
      <c r="F60">
        <f t="shared" si="1"/>
        <v>1.1132759340388911</v>
      </c>
      <c r="G60">
        <f>_xlfn.STDEV.P($E$2:E59)</f>
        <v>6.2971645100843377E-3</v>
      </c>
      <c r="H60">
        <f t="shared" si="2"/>
        <v>-0.48849348988236396</v>
      </c>
    </row>
    <row r="61" spans="1:8" x14ac:dyDescent="0.25">
      <c r="A61" s="2">
        <v>44804.436805555553</v>
      </c>
      <c r="B61">
        <v>101.185</v>
      </c>
      <c r="C61" s="1">
        <v>101.877144669907</v>
      </c>
      <c r="D61" s="1">
        <v>101.456056735611</v>
      </c>
      <c r="E61">
        <f t="shared" si="0"/>
        <v>1.1132326042029916</v>
      </c>
      <c r="F61">
        <f t="shared" si="1"/>
        <v>1.1125588691750008</v>
      </c>
      <c r="G61">
        <f>_xlfn.STDEV.P($E$2:E60)</f>
        <v>6.318261049036945E-3</v>
      </c>
      <c r="H61">
        <f t="shared" si="2"/>
        <v>0.10663298378491878</v>
      </c>
    </row>
    <row r="62" spans="1:8" x14ac:dyDescent="0.25">
      <c r="A62" s="2">
        <v>44804.4375</v>
      </c>
      <c r="B62">
        <v>101.18123870748801</v>
      </c>
      <c r="C62" s="1">
        <v>101.869261317309</v>
      </c>
      <c r="D62" s="1">
        <v>101.44080656714399</v>
      </c>
      <c r="E62">
        <f t="shared" si="0"/>
        <v>1.1164773599859927</v>
      </c>
      <c r="F62">
        <f t="shared" si="1"/>
        <v>1.1123760709976647</v>
      </c>
      <c r="G62">
        <f>_xlfn.STDEV.P($E$2:E61)</f>
        <v>6.2900205710797663E-3</v>
      </c>
      <c r="H62">
        <f t="shared" si="2"/>
        <v>0.65203109305952967</v>
      </c>
    </row>
    <row r="63" spans="1:8" x14ac:dyDescent="0.25">
      <c r="A63" s="3">
        <v>44804.438194444447</v>
      </c>
      <c r="B63" s="4">
        <v>101.182082635944</v>
      </c>
      <c r="C63" s="5">
        <v>101.869564338259</v>
      </c>
      <c r="D63" s="5">
        <v>101.437736593406</v>
      </c>
      <c r="E63" s="4">
        <f t="shared" si="0"/>
        <v>1.1193094471679927</v>
      </c>
      <c r="F63" s="4">
        <f t="shared" si="1"/>
        <v>1.1128450550827753</v>
      </c>
      <c r="G63" s="4">
        <f>_xlfn.STDEV.P($E$2:E62)</f>
        <v>6.2396127809814152E-3</v>
      </c>
      <c r="H63" s="4">
        <f t="shared" si="2"/>
        <v>1.0360245598767204</v>
      </c>
    </row>
    <row r="64" spans="1:8" x14ac:dyDescent="0.25">
      <c r="A64" s="2">
        <v>44804.438888888886</v>
      </c>
      <c r="B64">
        <v>101.185</v>
      </c>
      <c r="C64" s="1">
        <v>101.87409603696101</v>
      </c>
      <c r="D64" s="1">
        <v>101.444323941994</v>
      </c>
      <c r="E64">
        <f t="shared" si="0"/>
        <v>1.1188681319280107</v>
      </c>
      <c r="F64">
        <f t="shared" si="1"/>
        <v>1.1138890159958852</v>
      </c>
      <c r="G64">
        <f>_xlfn.STDEV.P($E$2:E63)</f>
        <v>6.1933431148136668E-3</v>
      </c>
      <c r="H64">
        <f t="shared" si="2"/>
        <v>0.80394640500638948</v>
      </c>
    </row>
    <row r="65" spans="1:8" x14ac:dyDescent="0.25">
      <c r="A65" s="3">
        <v>44804.439583333333</v>
      </c>
      <c r="B65" s="4">
        <v>101.182978426003</v>
      </c>
      <c r="C65" s="5">
        <v>101.874686390937</v>
      </c>
      <c r="D65" s="5">
        <v>101.443698213554</v>
      </c>
      <c r="E65" s="4">
        <f t="shared" si="0"/>
        <v>1.1226961423169968</v>
      </c>
      <c r="F65" s="4">
        <f t="shared" si="1"/>
        <v>1.114956770824997</v>
      </c>
      <c r="G65" s="4">
        <f>_xlfn.STDEV.P($E$2:E64)</f>
        <v>6.1463138143349515E-3</v>
      </c>
      <c r="H65" s="4">
        <f t="shared" si="2"/>
        <v>1.2591891214453375</v>
      </c>
    </row>
    <row r="66" spans="1:8" x14ac:dyDescent="0.25">
      <c r="A66" s="2">
        <v>44804.44027777778</v>
      </c>
      <c r="B66">
        <v>101.185</v>
      </c>
      <c r="C66" s="1">
        <v>101.874705434053</v>
      </c>
      <c r="D66" s="1">
        <v>101.44363350280101</v>
      </c>
      <c r="E66">
        <f t="shared" si="0"/>
        <v>1.1207773653049884</v>
      </c>
      <c r="F66">
        <f t="shared" si="1"/>
        <v>1.1162624596025523</v>
      </c>
      <c r="G66">
        <f>_xlfn.STDEV.P($E$2:E65)</f>
        <v>6.1315649345945293E-3</v>
      </c>
      <c r="H66">
        <f t="shared" si="2"/>
        <v>0.73633823511560526</v>
      </c>
    </row>
    <row r="67" spans="1:8" x14ac:dyDescent="0.25">
      <c r="A67" s="3">
        <v>44804.440972222219</v>
      </c>
      <c r="B67" s="4">
        <v>101.18499999999899</v>
      </c>
      <c r="C67" s="5">
        <v>101.876791727979</v>
      </c>
      <c r="D67" s="5">
        <v>101.44501654367799</v>
      </c>
      <c r="E67" s="4">
        <f t="shared" ref="E67:E130" si="3">2*C67-B67-D67</f>
        <v>1.1235669122810066</v>
      </c>
      <c r="F67" s="4">
        <f t="shared" si="1"/>
        <v>1.1166095100252167</v>
      </c>
      <c r="G67" s="4">
        <f>_xlfn.STDEV.P($E$2:E66)</f>
        <v>6.0966222611767307E-3</v>
      </c>
      <c r="H67" s="4">
        <f t="shared" si="2"/>
        <v>1.1411896551463594</v>
      </c>
    </row>
    <row r="68" spans="1:8" x14ac:dyDescent="0.25">
      <c r="A68" s="2">
        <v>44804.441666666666</v>
      </c>
      <c r="B68">
        <v>101.185</v>
      </c>
      <c r="C68" s="1">
        <v>101.87453163584399</v>
      </c>
      <c r="D68" s="1">
        <v>101.446177058323</v>
      </c>
      <c r="E68">
        <f t="shared" si="3"/>
        <v>1.117886213364983</v>
      </c>
      <c r="F68">
        <f t="shared" si="1"/>
        <v>1.1176817237999961</v>
      </c>
      <c r="G68">
        <f>_xlfn.STDEV.P($E$2:E67)</f>
        <v>6.0930265908190791E-3</v>
      </c>
      <c r="H68">
        <f t="shared" si="2"/>
        <v>3.3561246112890457E-2</v>
      </c>
    </row>
    <row r="69" spans="1:8" x14ac:dyDescent="0.25">
      <c r="A69" s="2">
        <v>44804.442361111112</v>
      </c>
      <c r="B69">
        <v>101.190533732305</v>
      </c>
      <c r="C69" s="1">
        <v>101.885693237347</v>
      </c>
      <c r="D69" s="1">
        <v>101.45876988715899</v>
      </c>
      <c r="E69">
        <f t="shared" si="3"/>
        <v>1.1220828552300048</v>
      </c>
      <c r="F69">
        <f t="shared" si="1"/>
        <v>1.1181126651915509</v>
      </c>
      <c r="G69">
        <f>_xlfn.STDEV.P($E$2:E68)</f>
        <v>6.0474056391556612E-3</v>
      </c>
      <c r="H69">
        <f t="shared" si="2"/>
        <v>0.65651128357386146</v>
      </c>
    </row>
    <row r="70" spans="1:8" x14ac:dyDescent="0.25">
      <c r="A70" s="2">
        <v>44804.443055555559</v>
      </c>
      <c r="B70">
        <v>101.191221085083</v>
      </c>
      <c r="C70" s="1">
        <v>101.886967661271</v>
      </c>
      <c r="D70" s="1">
        <v>101.458384757247</v>
      </c>
      <c r="E70">
        <f t="shared" si="3"/>
        <v>1.1243294802119976</v>
      </c>
      <c r="F70">
        <f t="shared" si="1"/>
        <v>1.1194330035314408</v>
      </c>
      <c r="G70">
        <f>_xlfn.STDEV.P($E$2:E69)</f>
        <v>6.0252987016195447E-3</v>
      </c>
      <c r="H70">
        <f t="shared" si="2"/>
        <v>0.81265293606783151</v>
      </c>
    </row>
    <row r="71" spans="1:8" x14ac:dyDescent="0.25">
      <c r="A71" s="2">
        <v>44804.443749999999</v>
      </c>
      <c r="B71">
        <v>101.189999999999</v>
      </c>
      <c r="C71" s="1">
        <v>101.88500000000001</v>
      </c>
      <c r="D71" s="1">
        <v>101.455941854389</v>
      </c>
      <c r="E71">
        <f t="shared" si="3"/>
        <v>1.1240581456120111</v>
      </c>
      <c r="F71">
        <f t="shared" si="1"/>
        <v>1.1206659897546638</v>
      </c>
      <c r="G71">
        <f>_xlfn.STDEV.P($E$2:E70)</f>
        <v>6.0318189430531794E-3</v>
      </c>
      <c r="H71">
        <f t="shared" si="2"/>
        <v>0.56237693627293694</v>
      </c>
    </row>
    <row r="72" spans="1:8" x14ac:dyDescent="0.25">
      <c r="A72" s="2">
        <v>44804.444444444445</v>
      </c>
      <c r="B72">
        <v>101.19061174970599</v>
      </c>
      <c r="C72" s="1">
        <v>101.882437599176</v>
      </c>
      <c r="D72" s="1">
        <v>101.45065647258301</v>
      </c>
      <c r="E72">
        <f t="shared" si="3"/>
        <v>1.1236069760630016</v>
      </c>
      <c r="F72">
        <f t="shared" si="1"/>
        <v>1.1215082992686658</v>
      </c>
      <c r="G72">
        <f>_xlfn.STDEV.P($E$2:E71)</f>
        <v>6.0327613161879293E-3</v>
      </c>
      <c r="H72">
        <f t="shared" si="2"/>
        <v>0.34787996480225142</v>
      </c>
    </row>
    <row r="73" spans="1:8" x14ac:dyDescent="0.25">
      <c r="A73" s="2">
        <v>44804.445138888892</v>
      </c>
      <c r="B73">
        <v>101.19177550023301</v>
      </c>
      <c r="C73" s="1">
        <v>101.885005620398</v>
      </c>
      <c r="D73" s="1">
        <v>101.458354517188</v>
      </c>
      <c r="E73">
        <f t="shared" si="3"/>
        <v>1.1198812233750033</v>
      </c>
      <c r="F73">
        <f t="shared" si="1"/>
        <v>1.1219858024792222</v>
      </c>
      <c r="G73">
        <f>_xlfn.STDEV.P($E$2:E72)</f>
        <v>6.0263986809113521E-3</v>
      </c>
      <c r="H73">
        <f t="shared" si="2"/>
        <v>-0.34922666349393233</v>
      </c>
    </row>
    <row r="74" spans="1:8" x14ac:dyDescent="0.25">
      <c r="A74" s="2">
        <v>44804.445833333331</v>
      </c>
      <c r="B74">
        <v>101.196150920099</v>
      </c>
      <c r="C74" s="1">
        <v>101.892917267526</v>
      </c>
      <c r="D74" s="1">
        <v>101.469996661914</v>
      </c>
      <c r="E74">
        <f t="shared" si="3"/>
        <v>1.1196869530390074</v>
      </c>
      <c r="F74">
        <f t="shared" si="1"/>
        <v>1.1220983681955548</v>
      </c>
      <c r="G74">
        <f>_xlfn.STDEV.P($E$2:E73)</f>
        <v>5.9881000937729405E-3</v>
      </c>
      <c r="H74">
        <f t="shared" si="2"/>
        <v>-0.40270121053169222</v>
      </c>
    </row>
    <row r="75" spans="1:8" x14ac:dyDescent="0.25">
      <c r="A75" s="2">
        <v>44804.446527777778</v>
      </c>
      <c r="B75">
        <v>101.195291451602</v>
      </c>
      <c r="C75" s="1">
        <v>101.89172529947901</v>
      </c>
      <c r="D75" s="1">
        <v>101.466926451784</v>
      </c>
      <c r="E75">
        <f t="shared" si="3"/>
        <v>1.1212326955720044</v>
      </c>
      <c r="F75">
        <f t="shared" si="1"/>
        <v>1.1217640138313338</v>
      </c>
      <c r="G75">
        <f>_xlfn.STDEV.P($E$2:E74)</f>
        <v>5.9497745750705646E-3</v>
      </c>
      <c r="H75">
        <f t="shared" si="2"/>
        <v>-8.9300569731768822E-2</v>
      </c>
    </row>
    <row r="76" spans="1:8" x14ac:dyDescent="0.25">
      <c r="A76" s="2">
        <v>44804.447222222225</v>
      </c>
      <c r="B76">
        <v>101.19499999999999</v>
      </c>
      <c r="C76" s="1">
        <v>101.890294380597</v>
      </c>
      <c r="D76" s="1">
        <v>101.463556932571</v>
      </c>
      <c r="E76">
        <f t="shared" si="3"/>
        <v>1.1220318286230082</v>
      </c>
      <c r="F76">
        <f t="shared" ref="F76:F139" si="4">AVERAGE(E67:E75)</f>
        <v>1.1218146060832244</v>
      </c>
      <c r="G76">
        <f>_xlfn.STDEV.P($E$2:E75)</f>
        <v>5.920285501393235E-3</v>
      </c>
      <c r="H76">
        <f t="shared" ref="H76:H139" si="5">(E76-F76)/G76</f>
        <v>3.6691227092464737E-2</v>
      </c>
    </row>
    <row r="77" spans="1:8" x14ac:dyDescent="0.25">
      <c r="A77" s="2">
        <v>44804.447916666664</v>
      </c>
      <c r="B77">
        <v>101.19055539264799</v>
      </c>
      <c r="C77" s="1">
        <v>101.89059966347</v>
      </c>
      <c r="D77" s="1">
        <v>101.46386913854499</v>
      </c>
      <c r="E77">
        <f t="shared" si="3"/>
        <v>1.1267747957470107</v>
      </c>
      <c r="F77">
        <f t="shared" si="4"/>
        <v>1.1216440412323356</v>
      </c>
      <c r="G77">
        <f>_xlfn.STDEV.P($E$2:E76)</f>
        <v>5.8973264860858517E-3</v>
      </c>
      <c r="H77">
        <f t="shared" si="5"/>
        <v>0.87001364546808435</v>
      </c>
    </row>
    <row r="78" spans="1:8" x14ac:dyDescent="0.25">
      <c r="A78" s="2">
        <v>44804.448611111111</v>
      </c>
      <c r="B78">
        <v>101.189999999999</v>
      </c>
      <c r="C78" s="1">
        <v>101.88892591262</v>
      </c>
      <c r="D78" s="1">
        <v>101.464192535652</v>
      </c>
      <c r="E78">
        <f t="shared" si="3"/>
        <v>1.1236592895889856</v>
      </c>
      <c r="F78">
        <f t="shared" si="4"/>
        <v>1.1226316614970056</v>
      </c>
      <c r="G78">
        <f>_xlfn.STDEV.P($E$2:E77)</f>
        <v>5.9388882945246605E-3</v>
      </c>
      <c r="H78">
        <f t="shared" si="5"/>
        <v>0.17303374655615453</v>
      </c>
    </row>
    <row r="79" spans="1:8" x14ac:dyDescent="0.25">
      <c r="A79" s="2">
        <v>44804.449305555558</v>
      </c>
      <c r="B79">
        <v>101.189999999999</v>
      </c>
      <c r="C79" s="1">
        <v>101.88848060878701</v>
      </c>
      <c r="D79" s="1">
        <v>101.46472013789</v>
      </c>
      <c r="E79">
        <f t="shared" si="3"/>
        <v>1.1222410796850113</v>
      </c>
      <c r="F79">
        <f t="shared" si="4"/>
        <v>1.1228068208702255</v>
      </c>
      <c r="G79">
        <f>_xlfn.STDEV.P($E$2:E78)</f>
        <v>5.9309019135716763E-3</v>
      </c>
      <c r="H79">
        <f t="shared" si="5"/>
        <v>-9.5388727289462738E-2</v>
      </c>
    </row>
    <row r="80" spans="1:8" x14ac:dyDescent="0.25">
      <c r="A80" s="2">
        <v>44804.45</v>
      </c>
      <c r="B80">
        <v>101.19</v>
      </c>
      <c r="C80" s="1">
        <v>101.888964665279</v>
      </c>
      <c r="D80" s="1">
        <v>101.466952327355</v>
      </c>
      <c r="E80">
        <f t="shared" si="3"/>
        <v>1.1209770032030093</v>
      </c>
      <c r="F80">
        <f t="shared" si="4"/>
        <v>1.1225747763672271</v>
      </c>
      <c r="G80">
        <f>_xlfn.STDEV.P($E$2:E79)</f>
        <v>5.9085422970210555E-3</v>
      </c>
      <c r="H80">
        <f t="shared" si="5"/>
        <v>-0.27041748774877844</v>
      </c>
    </row>
    <row r="81" spans="1:8" x14ac:dyDescent="0.25">
      <c r="A81" s="2">
        <v>44804.450694444444</v>
      </c>
      <c r="B81">
        <v>101.19</v>
      </c>
      <c r="C81" s="1">
        <v>101.88500000000001</v>
      </c>
      <c r="D81" s="1">
        <v>101.460357417561</v>
      </c>
      <c r="E81">
        <f t="shared" si="3"/>
        <v>1.1196425824390133</v>
      </c>
      <c r="F81">
        <f t="shared" si="4"/>
        <v>1.1222324272106714</v>
      </c>
      <c r="G81">
        <f>_xlfn.STDEV.P($E$2:E80)</f>
        <v>5.877797959689136E-3</v>
      </c>
      <c r="H81">
        <f t="shared" si="5"/>
        <v>-0.44061479986547636</v>
      </c>
    </row>
    <row r="82" spans="1:8" x14ac:dyDescent="0.25">
      <c r="A82" s="6">
        <v>44804.451388888891</v>
      </c>
      <c r="B82" s="7">
        <v>101.189999999999</v>
      </c>
      <c r="C82" s="8">
        <v>101.888438934783</v>
      </c>
      <c r="D82" s="8">
        <v>101.468709126352</v>
      </c>
      <c r="E82" s="7">
        <f t="shared" si="3"/>
        <v>1.1181687432149943</v>
      </c>
      <c r="F82" s="7">
        <f t="shared" si="4"/>
        <v>1.1217919390302282</v>
      </c>
      <c r="G82" s="7">
        <f>_xlfn.STDEV.P($E$2:E81)</f>
        <v>5.8423592707076769E-3</v>
      </c>
      <c r="H82" s="7">
        <f t="shared" si="5"/>
        <v>-0.6201597072949413</v>
      </c>
    </row>
    <row r="83" spans="1:8" x14ac:dyDescent="0.25">
      <c r="A83" s="2">
        <v>44804.45208333333</v>
      </c>
      <c r="B83">
        <v>101.19432906172599</v>
      </c>
      <c r="C83" s="1">
        <v>101.893750407497</v>
      </c>
      <c r="D83" s="1">
        <v>101.473877028001</v>
      </c>
      <c r="E83">
        <f t="shared" si="3"/>
        <v>1.1192947252669967</v>
      </c>
      <c r="F83">
        <f t="shared" si="4"/>
        <v>1.1216016634568939</v>
      </c>
      <c r="G83">
        <f>_xlfn.STDEV.P($E$2:E82)</f>
        <v>5.8062989254346695E-3</v>
      </c>
      <c r="H83">
        <f t="shared" si="5"/>
        <v>-0.39731646949688243</v>
      </c>
    </row>
    <row r="84" spans="1:8" x14ac:dyDescent="0.25">
      <c r="A84" s="6">
        <v>44804.452777777777</v>
      </c>
      <c r="B84" s="7">
        <v>101.195709134476</v>
      </c>
      <c r="C84" s="8">
        <v>101.888499302808</v>
      </c>
      <c r="D84" s="8">
        <v>101.466534338005</v>
      </c>
      <c r="E84" s="7">
        <f t="shared" si="3"/>
        <v>1.1147551331349916</v>
      </c>
      <c r="F84" s="7">
        <f t="shared" si="4"/>
        <v>1.1215580825933371</v>
      </c>
      <c r="G84" s="7">
        <f>_xlfn.STDEV.P($E$2:E83)</f>
        <v>5.7714511333577323E-3</v>
      </c>
      <c r="H84" s="7">
        <f t="shared" si="5"/>
        <v>-1.178724258622915</v>
      </c>
    </row>
    <row r="85" spans="1:8" x14ac:dyDescent="0.25">
      <c r="A85" s="6">
        <v>44804.453472222223</v>
      </c>
      <c r="B85" s="7">
        <v>101.194810934972</v>
      </c>
      <c r="C85" s="8">
        <v>101.88531826173499</v>
      </c>
      <c r="D85" s="8">
        <v>101.46016199942</v>
      </c>
      <c r="E85" s="7">
        <f t="shared" si="3"/>
        <v>1.1156635890779967</v>
      </c>
      <c r="F85" s="7">
        <f t="shared" si="4"/>
        <v>1.120838353433669</v>
      </c>
      <c r="G85" s="7">
        <f>_xlfn.STDEV.P($E$2:E84)</f>
        <v>5.7511570786926538E-3</v>
      </c>
      <c r="H85" s="7">
        <f t="shared" si="5"/>
        <v>-0.89977795509084668</v>
      </c>
    </row>
    <row r="86" spans="1:8" x14ac:dyDescent="0.25">
      <c r="A86" s="2">
        <v>44804.45416666667</v>
      </c>
      <c r="B86">
        <v>101.19</v>
      </c>
      <c r="C86" s="1">
        <v>101.88500000000001</v>
      </c>
      <c r="D86" s="1">
        <v>101.461296336327</v>
      </c>
      <c r="E86">
        <f t="shared" si="3"/>
        <v>1.118703663673017</v>
      </c>
      <c r="F86">
        <f t="shared" si="4"/>
        <v>1.120130771262001</v>
      </c>
      <c r="G86">
        <f>_xlfn.STDEV.P($E$2:E85)</f>
        <v>5.7248667703978188E-3</v>
      </c>
      <c r="H86">
        <f t="shared" si="5"/>
        <v>-0.24928223594011115</v>
      </c>
    </row>
    <row r="87" spans="1:8" x14ac:dyDescent="0.25">
      <c r="A87" s="2">
        <v>44804.454861111109</v>
      </c>
      <c r="B87">
        <v>101.189999999999</v>
      </c>
      <c r="C87" s="1">
        <v>101.882957783878</v>
      </c>
      <c r="D87" s="1">
        <v>101.45594719572</v>
      </c>
      <c r="E87">
        <f t="shared" si="3"/>
        <v>1.1199683720369933</v>
      </c>
      <c r="F87">
        <f t="shared" si="4"/>
        <v>1.1192339788093351</v>
      </c>
      <c r="G87">
        <f>_xlfn.STDEV.P($E$2:E86)</f>
        <v>5.6911692434626696E-3</v>
      </c>
      <c r="H87">
        <f t="shared" si="5"/>
        <v>0.12904083435961916</v>
      </c>
    </row>
    <row r="88" spans="1:8" x14ac:dyDescent="0.25">
      <c r="A88" s="2">
        <v>44804.455555555556</v>
      </c>
      <c r="B88">
        <v>101.189999999999</v>
      </c>
      <c r="C88" s="1">
        <v>101.88126912590999</v>
      </c>
      <c r="D88" s="1">
        <v>101.45153019597301</v>
      </c>
      <c r="E88">
        <f t="shared" si="3"/>
        <v>1.1210080558479802</v>
      </c>
      <c r="F88">
        <f t="shared" si="4"/>
        <v>1.1188238768591137</v>
      </c>
      <c r="G88">
        <f>_xlfn.STDEV.P($E$2:E87)</f>
        <v>5.660384406916014E-3</v>
      </c>
      <c r="H88">
        <f t="shared" si="5"/>
        <v>0.38587114087126145</v>
      </c>
    </row>
    <row r="89" spans="1:8" x14ac:dyDescent="0.25">
      <c r="A89" s="2">
        <v>44804.456250000003</v>
      </c>
      <c r="B89">
        <v>101.189999999999</v>
      </c>
      <c r="C89" s="1">
        <v>101.88</v>
      </c>
      <c r="D89" s="1">
        <v>101.447340171029</v>
      </c>
      <c r="E89">
        <f t="shared" si="3"/>
        <v>1.1226598289719902</v>
      </c>
      <c r="F89">
        <f t="shared" si="4"/>
        <v>1.1186868742105547</v>
      </c>
      <c r="G89">
        <f>_xlfn.STDEV.P($E$2:E88)</f>
        <v>5.6343673103211598E-3</v>
      </c>
      <c r="H89">
        <f t="shared" si="5"/>
        <v>0.70512881795224946</v>
      </c>
    </row>
    <row r="90" spans="1:8" x14ac:dyDescent="0.25">
      <c r="A90" s="2">
        <v>44804.456944444442</v>
      </c>
      <c r="B90">
        <v>101.19</v>
      </c>
      <c r="C90" s="1">
        <v>101.88225776535801</v>
      </c>
      <c r="D90" s="1">
        <v>101.451165789265</v>
      </c>
      <c r="E90">
        <f t="shared" si="3"/>
        <v>1.1233497414510083</v>
      </c>
      <c r="F90">
        <f t="shared" si="4"/>
        <v>1.1188738548515527</v>
      </c>
      <c r="G90">
        <f>_xlfn.STDEV.P($E$2:E89)</f>
        <v>5.619767575399749E-3</v>
      </c>
      <c r="H90">
        <f t="shared" si="5"/>
        <v>0.79645404180923884</v>
      </c>
    </row>
    <row r="91" spans="1:8" x14ac:dyDescent="0.25">
      <c r="A91" s="2">
        <v>44804.457638888889</v>
      </c>
      <c r="B91">
        <v>101.19</v>
      </c>
      <c r="C91" s="1">
        <v>101.88249900456699</v>
      </c>
      <c r="D91" s="1">
        <v>101.45634451194501</v>
      </c>
      <c r="E91">
        <f t="shared" si="3"/>
        <v>1.118653497188987</v>
      </c>
      <c r="F91">
        <f t="shared" si="4"/>
        <v>1.1192857614084408</v>
      </c>
      <c r="G91">
        <f>_xlfn.STDEV.P($E$2:E90)</f>
        <v>5.6111913883808802E-3</v>
      </c>
      <c r="H91">
        <f t="shared" si="5"/>
        <v>-0.11267913989942847</v>
      </c>
    </row>
    <row r="92" spans="1:8" x14ac:dyDescent="0.25">
      <c r="A92" s="6">
        <v>44804.458333333336</v>
      </c>
      <c r="B92" s="7">
        <v>101.19</v>
      </c>
      <c r="C92" s="8">
        <v>101.878998566799</v>
      </c>
      <c r="D92" s="8">
        <v>101.453783106038</v>
      </c>
      <c r="E92" s="7">
        <f t="shared" si="3"/>
        <v>1.1142140275599957</v>
      </c>
      <c r="F92" s="7">
        <f t="shared" si="4"/>
        <v>1.1193396229611068</v>
      </c>
      <c r="G92" s="7">
        <f>_xlfn.STDEV.P($E$2:E91)</f>
        <v>5.5799363512676562E-3</v>
      </c>
      <c r="H92" s="7">
        <f t="shared" si="5"/>
        <v>-0.91857596188291446</v>
      </c>
    </row>
    <row r="93" spans="1:8" x14ac:dyDescent="0.25">
      <c r="A93" s="6">
        <v>44804.459027777775</v>
      </c>
      <c r="B93" s="7">
        <v>101.19</v>
      </c>
      <c r="C93" s="8">
        <v>101.880208393153</v>
      </c>
      <c r="D93" s="8">
        <v>101.458504355451</v>
      </c>
      <c r="E93" s="7">
        <f t="shared" si="3"/>
        <v>1.1119124308549999</v>
      </c>
      <c r="F93" s="7">
        <f t="shared" si="4"/>
        <v>1.1187751009936622</v>
      </c>
      <c r="G93" s="7">
        <f>_xlfn.STDEV.P($E$2:E92)</f>
        <v>5.5678343983201397E-3</v>
      </c>
      <c r="H93" s="7">
        <f t="shared" si="5"/>
        <v>-1.2325564389509835</v>
      </c>
    </row>
    <row r="94" spans="1:8" x14ac:dyDescent="0.25">
      <c r="A94" s="6">
        <v>44804.459722222222</v>
      </c>
      <c r="B94" s="7">
        <v>101.191666750528</v>
      </c>
      <c r="C94" s="8">
        <v>101.88</v>
      </c>
      <c r="D94" s="8">
        <v>101.457549736827</v>
      </c>
      <c r="E94" s="7">
        <f t="shared" si="3"/>
        <v>1.1107835126449856</v>
      </c>
      <c r="F94" s="7">
        <f t="shared" si="4"/>
        <v>1.1184592451847744</v>
      </c>
      <c r="G94" s="7">
        <f>_xlfn.STDEV.P($E$2:E93)</f>
        <v>5.5798780988165582E-3</v>
      </c>
      <c r="H94" s="7">
        <f t="shared" si="5"/>
        <v>-1.3756093598920482</v>
      </c>
    </row>
    <row r="95" spans="1:8" s="7" customFormat="1" x14ac:dyDescent="0.25">
      <c r="A95" s="6">
        <v>44804.460416666669</v>
      </c>
      <c r="B95" s="7">
        <v>101.19499999999999</v>
      </c>
      <c r="C95" s="8">
        <v>101.87666330221499</v>
      </c>
      <c r="D95" s="8">
        <v>101.453175696</v>
      </c>
      <c r="E95" s="7">
        <f t="shared" si="3"/>
        <v>1.1051509084299909</v>
      </c>
      <c r="F95" s="7">
        <f t="shared" si="4"/>
        <v>1.1179170144699953</v>
      </c>
      <c r="G95" s="7">
        <f>_xlfn.STDEV.P($E$2:E94)</f>
        <v>5.6059981052770363E-3</v>
      </c>
      <c r="H95" s="7">
        <f t="shared" si="5"/>
        <v>-2.2772226818962711</v>
      </c>
    </row>
    <row r="96" spans="1:8" x14ac:dyDescent="0.25">
      <c r="A96" s="6">
        <v>44804.461111111108</v>
      </c>
      <c r="B96" s="7">
        <v>101.19177050682499</v>
      </c>
      <c r="C96" s="8">
        <v>101.875250554902</v>
      </c>
      <c r="D96" s="8">
        <v>101.45194405068401</v>
      </c>
      <c r="E96" s="7">
        <f t="shared" si="3"/>
        <v>1.1067865522949916</v>
      </c>
      <c r="F96" s="7">
        <f t="shared" si="4"/>
        <v>1.1164111527763256</v>
      </c>
      <c r="G96" s="7">
        <f>_xlfn.STDEV.P($E$2:E95)</f>
        <v>5.7388493248059936E-3</v>
      </c>
      <c r="H96" s="7">
        <f t="shared" si="5"/>
        <v>-1.6770958665410569</v>
      </c>
    </row>
    <row r="97" spans="1:8" x14ac:dyDescent="0.25">
      <c r="A97" s="6">
        <v>44804.461805555555</v>
      </c>
      <c r="B97" s="7">
        <v>101.19264230669199</v>
      </c>
      <c r="C97" s="8">
        <v>101.875184768178</v>
      </c>
      <c r="D97" s="8">
        <v>101.452564493325</v>
      </c>
      <c r="E97" s="7">
        <f t="shared" si="3"/>
        <v>1.1051627363390111</v>
      </c>
      <c r="F97" s="7">
        <f t="shared" si="4"/>
        <v>1.1149465061383255</v>
      </c>
      <c r="G97" s="7">
        <f>_xlfn.STDEV.P($E$2:E96)</f>
        <v>5.8269591327818259E-3</v>
      </c>
      <c r="H97" s="7">
        <f t="shared" si="5"/>
        <v>-1.6790524141952508</v>
      </c>
    </row>
    <row r="98" spans="1:8" x14ac:dyDescent="0.25">
      <c r="A98" s="2">
        <v>44804.462500000001</v>
      </c>
      <c r="B98">
        <v>101.19</v>
      </c>
      <c r="C98" s="1">
        <v>101.878668081198</v>
      </c>
      <c r="D98" s="1">
        <v>101.453453918672</v>
      </c>
      <c r="E98">
        <f t="shared" si="3"/>
        <v>1.1138822437240066</v>
      </c>
      <c r="F98">
        <f t="shared" si="4"/>
        <v>1.1131859150817733</v>
      </c>
      <c r="G98">
        <f>_xlfn.STDEV.P($E$2:E97)</f>
        <v>5.9438723506793261E-3</v>
      </c>
      <c r="H98">
        <f t="shared" si="5"/>
        <v>0.11715067234807816</v>
      </c>
    </row>
    <row r="99" spans="1:8" x14ac:dyDescent="0.25">
      <c r="A99" s="2">
        <v>44804.463194444441</v>
      </c>
      <c r="B99">
        <v>101.19</v>
      </c>
      <c r="C99" s="1">
        <v>101.88045464314</v>
      </c>
      <c r="D99" s="1">
        <v>101.46069120775</v>
      </c>
      <c r="E99">
        <f t="shared" si="3"/>
        <v>1.1102180785299964</v>
      </c>
      <c r="F99">
        <f t="shared" si="4"/>
        <v>1.1122106278319974</v>
      </c>
      <c r="G99">
        <f>_xlfn.STDEV.P($E$2:E98)</f>
        <v>5.9276381609035507E-3</v>
      </c>
      <c r="H99">
        <f t="shared" si="5"/>
        <v>-0.33614556892880004</v>
      </c>
    </row>
    <row r="100" spans="1:8" x14ac:dyDescent="0.25">
      <c r="A100" s="2">
        <v>44804.463888888888</v>
      </c>
      <c r="B100">
        <v>101.19</v>
      </c>
      <c r="C100" s="1">
        <v>101.880454628069</v>
      </c>
      <c r="D100" s="1">
        <v>101.459372593504</v>
      </c>
      <c r="E100">
        <f t="shared" si="3"/>
        <v>1.1115366626340091</v>
      </c>
      <c r="F100">
        <f t="shared" si="4"/>
        <v>1.1107515541741071</v>
      </c>
      <c r="G100">
        <f>_xlfn.STDEV.P($E$2:E99)</f>
        <v>5.9481565286646819E-3</v>
      </c>
      <c r="H100">
        <f t="shared" si="5"/>
        <v>0.13199189633266684</v>
      </c>
    </row>
    <row r="101" spans="1:8" x14ac:dyDescent="0.25">
      <c r="A101" s="2">
        <v>44804.464583333334</v>
      </c>
      <c r="B101">
        <v>101.189999999999</v>
      </c>
      <c r="C101" s="1">
        <v>101.88</v>
      </c>
      <c r="D101" s="1">
        <v>101.459839356438</v>
      </c>
      <c r="E101">
        <f t="shared" si="3"/>
        <v>1.1101606435629918</v>
      </c>
      <c r="F101">
        <f t="shared" si="4"/>
        <v>1.1099607947791097</v>
      </c>
      <c r="G101">
        <f>_xlfn.STDEV.P($E$2:E100)</f>
        <v>5.9517325706104707E-3</v>
      </c>
      <c r="H101">
        <f t="shared" si="5"/>
        <v>3.3578253308789011E-2</v>
      </c>
    </row>
    <row r="102" spans="1:8" x14ac:dyDescent="0.25">
      <c r="A102" s="2">
        <v>44804.465277777781</v>
      </c>
      <c r="B102">
        <v>101.189999999999</v>
      </c>
      <c r="C102" s="1">
        <v>101.88065290914101</v>
      </c>
      <c r="D102" s="1">
        <v>101.460348616302</v>
      </c>
      <c r="E102">
        <f t="shared" si="3"/>
        <v>1.1109572019810088</v>
      </c>
      <c r="F102">
        <f t="shared" si="4"/>
        <v>1.1095104187794425</v>
      </c>
      <c r="G102">
        <f>_xlfn.STDEV.P($E$2:E101)</f>
        <v>5.9704453741237142E-3</v>
      </c>
      <c r="H102">
        <f t="shared" si="5"/>
        <v>0.24232416694352077</v>
      </c>
    </row>
    <row r="103" spans="1:8" x14ac:dyDescent="0.25">
      <c r="A103" s="2">
        <v>44804.46597222222</v>
      </c>
      <c r="B103">
        <v>101.19</v>
      </c>
      <c r="C103" s="1">
        <v>101.88</v>
      </c>
      <c r="D103" s="1">
        <v>101.462000155257</v>
      </c>
      <c r="E103">
        <f t="shared" si="3"/>
        <v>1.1079998447429915</v>
      </c>
      <c r="F103">
        <f t="shared" si="4"/>
        <v>1.109404282237888</v>
      </c>
      <c r="G103">
        <f>_xlfn.STDEV.P($E$2:E102)</f>
        <v>5.9784387637539802E-3</v>
      </c>
      <c r="H103">
        <f t="shared" si="5"/>
        <v>-0.23491709966342769</v>
      </c>
    </row>
    <row r="104" spans="1:8" x14ac:dyDescent="0.25">
      <c r="A104" s="2">
        <v>44804.466666666667</v>
      </c>
      <c r="B104">
        <v>101.19</v>
      </c>
      <c r="C104" s="1">
        <v>101.88</v>
      </c>
      <c r="D104" s="1">
        <v>101.45782195919099</v>
      </c>
      <c r="E104">
        <f t="shared" si="3"/>
        <v>1.112178040808999</v>
      </c>
      <c r="F104">
        <f t="shared" si="4"/>
        <v>1.1090949858043331</v>
      </c>
      <c r="G104">
        <f>_xlfn.STDEV.P($E$2:E103)</f>
        <v>6.0246226561881493E-3</v>
      </c>
      <c r="H104">
        <f t="shared" si="5"/>
        <v>0.51174242448182905</v>
      </c>
    </row>
    <row r="105" spans="1:8" x14ac:dyDescent="0.25">
      <c r="A105" s="2">
        <v>44804.467361111114</v>
      </c>
      <c r="B105">
        <v>101.19</v>
      </c>
      <c r="C105" s="1">
        <v>101.87875024686301</v>
      </c>
      <c r="D105" s="1">
        <v>101.45788406948</v>
      </c>
      <c r="E105">
        <f t="shared" si="3"/>
        <v>1.1096164242460134</v>
      </c>
      <c r="F105">
        <f t="shared" si="4"/>
        <v>1.1098757782908895</v>
      </c>
      <c r="G105">
        <f>_xlfn.STDEV.P($E$2:E104)</f>
        <v>6.0184790421968426E-3</v>
      </c>
      <c r="H105">
        <f t="shared" si="5"/>
        <v>-4.3092954724558423E-2</v>
      </c>
    </row>
    <row r="106" spans="1:8" x14ac:dyDescent="0.25">
      <c r="A106" s="2">
        <v>44804.468055555553</v>
      </c>
      <c r="B106">
        <v>101.19</v>
      </c>
      <c r="C106" s="1">
        <v>101.881</v>
      </c>
      <c r="D106" s="1">
        <v>101.46</v>
      </c>
      <c r="E106">
        <f t="shared" si="3"/>
        <v>1.112000000000009</v>
      </c>
      <c r="F106">
        <f t="shared" si="4"/>
        <v>1.1101902085076698</v>
      </c>
      <c r="G106">
        <f>_xlfn.STDEV.P($E$2:E105)</f>
        <v>6.0387661547324995E-3</v>
      </c>
      <c r="H106">
        <f t="shared" si="5"/>
        <v>0.29969557455389545</v>
      </c>
    </row>
    <row r="107" spans="1:8" x14ac:dyDescent="0.25">
      <c r="A107" s="2">
        <v>44804.46875</v>
      </c>
      <c r="B107">
        <v>101.193750069399</v>
      </c>
      <c r="C107" s="1">
        <v>101.88437608370801</v>
      </c>
      <c r="D107" s="1">
        <v>101.46561382439</v>
      </c>
      <c r="E107">
        <f t="shared" si="3"/>
        <v>1.1093882736270047</v>
      </c>
      <c r="F107">
        <f t="shared" si="4"/>
        <v>1.1109499044700029</v>
      </c>
      <c r="G107">
        <f>_xlfn.STDEV.P($E$2:E106)</f>
        <v>6.0330453350955701E-3</v>
      </c>
      <c r="H107">
        <f t="shared" si="5"/>
        <v>-0.25884619727848762</v>
      </c>
    </row>
    <row r="108" spans="1:8" x14ac:dyDescent="0.25">
      <c r="A108" s="2">
        <v>44804.469444444447</v>
      </c>
      <c r="B108">
        <v>101.19499999999999</v>
      </c>
      <c r="C108" s="1">
        <v>101.890193952407</v>
      </c>
      <c r="D108" s="1">
        <v>101.475774150484</v>
      </c>
      <c r="E108">
        <f t="shared" si="3"/>
        <v>1.1096137543300131</v>
      </c>
      <c r="F108">
        <f t="shared" si="4"/>
        <v>1.1104505744592248</v>
      </c>
      <c r="G108">
        <f>_xlfn.STDEV.P($E$2:E107)</f>
        <v>6.0540070818132733E-3</v>
      </c>
      <c r="H108">
        <f t="shared" si="5"/>
        <v>-0.1382258259534562</v>
      </c>
    </row>
    <row r="109" spans="1:8" x14ac:dyDescent="0.25">
      <c r="A109" s="2">
        <v>44804.470138888886</v>
      </c>
      <c r="B109">
        <v>101.19499999999999</v>
      </c>
      <c r="C109" s="1">
        <v>101.890124464146</v>
      </c>
      <c r="D109" s="1">
        <v>101.471339185848</v>
      </c>
      <c r="E109">
        <f t="shared" si="3"/>
        <v>1.1139097424440081</v>
      </c>
      <c r="F109">
        <f t="shared" si="4"/>
        <v>1.1103834273258935</v>
      </c>
      <c r="G109">
        <f>_xlfn.STDEV.P($E$2:E108)</f>
        <v>6.0709145211372195E-3</v>
      </c>
      <c r="H109">
        <f t="shared" si="5"/>
        <v>0.58085402221312654</v>
      </c>
    </row>
    <row r="110" spans="1:8" x14ac:dyDescent="0.25">
      <c r="A110" s="2">
        <v>44804.470833333333</v>
      </c>
      <c r="B110">
        <v>101.19499999999999</v>
      </c>
      <c r="C110" s="1">
        <v>101.89</v>
      </c>
      <c r="D110" s="1">
        <v>101.46888659429599</v>
      </c>
      <c r="E110">
        <f t="shared" si="3"/>
        <v>1.116113405704013</v>
      </c>
      <c r="F110">
        <f t="shared" si="4"/>
        <v>1.1106471028603377</v>
      </c>
      <c r="G110">
        <f>_xlfn.STDEV.P($E$2:E109)</f>
        <v>6.0511155543544947E-3</v>
      </c>
      <c r="H110">
        <f t="shared" si="5"/>
        <v>0.90335456240652467</v>
      </c>
    </row>
    <row r="111" spans="1:8" x14ac:dyDescent="0.25">
      <c r="A111" s="2">
        <v>44804.47152777778</v>
      </c>
      <c r="B111">
        <v>101.19499999999999</v>
      </c>
      <c r="C111" s="1">
        <v>101.885411805225</v>
      </c>
      <c r="D111" s="1">
        <v>101.461084703666</v>
      </c>
      <c r="E111">
        <f t="shared" si="3"/>
        <v>1.1147389067840123</v>
      </c>
      <c r="F111">
        <f t="shared" si="4"/>
        <v>1.1113085208760067</v>
      </c>
      <c r="G111">
        <f>_xlfn.STDEV.P($E$2:E110)</f>
        <v>6.024187178699565E-3</v>
      </c>
      <c r="H111">
        <f t="shared" si="5"/>
        <v>0.56943547838865616</v>
      </c>
    </row>
    <row r="112" spans="1:8" x14ac:dyDescent="0.25">
      <c r="A112" s="2">
        <v>44804.472222222219</v>
      </c>
      <c r="B112">
        <v>101.19499999999999</v>
      </c>
      <c r="C112" s="1">
        <v>101.88545449509</v>
      </c>
      <c r="D112" s="1">
        <v>101.46499999999899</v>
      </c>
      <c r="E112">
        <f t="shared" si="3"/>
        <v>1.1109089901810165</v>
      </c>
      <c r="F112">
        <f t="shared" si="4"/>
        <v>1.1117287102985627</v>
      </c>
      <c r="G112">
        <f>_xlfn.STDEV.P($E$2:E111)</f>
        <v>6.0012576320989351E-3</v>
      </c>
      <c r="H112">
        <f t="shared" si="5"/>
        <v>-0.13659138930508918</v>
      </c>
    </row>
    <row r="113" spans="1:8" x14ac:dyDescent="0.25">
      <c r="A113" s="2">
        <v>44804.472916666666</v>
      </c>
      <c r="B113">
        <v>101.194999999999</v>
      </c>
      <c r="C113" s="1">
        <v>101.88944701261499</v>
      </c>
      <c r="D113" s="1">
        <v>101.46875360681599</v>
      </c>
      <c r="E113">
        <f t="shared" si="3"/>
        <v>1.1151404184149953</v>
      </c>
      <c r="F113">
        <f t="shared" si="4"/>
        <v>1.1120519486805653</v>
      </c>
      <c r="G113">
        <f>_xlfn.STDEV.P($E$2:E112)</f>
        <v>6.0033738521230347E-3</v>
      </c>
      <c r="H113">
        <f t="shared" si="5"/>
        <v>0.51445567284432769</v>
      </c>
    </row>
    <row r="114" spans="1:8" x14ac:dyDescent="0.25">
      <c r="A114" s="2">
        <v>44804.473611111112</v>
      </c>
      <c r="B114">
        <v>101.194999999999</v>
      </c>
      <c r="C114" s="1">
        <v>101.88982125456199</v>
      </c>
      <c r="D114" s="1">
        <v>101.46885170649099</v>
      </c>
      <c r="E114">
        <f t="shared" si="3"/>
        <v>1.1157908026339953</v>
      </c>
      <c r="F114">
        <f t="shared" si="4"/>
        <v>1.1123811017478984</v>
      </c>
      <c r="G114">
        <f>_xlfn.STDEV.P($E$2:E113)</f>
        <v>5.9793917782774804E-3</v>
      </c>
      <c r="H114">
        <f t="shared" si="5"/>
        <v>0.5702420935995578</v>
      </c>
    </row>
    <row r="115" spans="1:8" x14ac:dyDescent="0.25">
      <c r="A115" s="3">
        <v>44804.474305555559</v>
      </c>
      <c r="B115" s="4">
        <v>101.192858563781</v>
      </c>
      <c r="C115" s="5">
        <v>101.881963148145</v>
      </c>
      <c r="D115" s="5">
        <v>101.449781683916</v>
      </c>
      <c r="E115" s="4">
        <f t="shared" si="3"/>
        <v>1.1212860485930065</v>
      </c>
      <c r="F115" s="4">
        <f t="shared" si="4"/>
        <v>1.1130671437910076</v>
      </c>
      <c r="G115" s="4">
        <f>_xlfn.STDEV.P($E$2:E114)</f>
        <v>5.9541285174675761E-3</v>
      </c>
      <c r="H115" s="4">
        <f t="shared" si="5"/>
        <v>1.3803707423995313</v>
      </c>
    </row>
    <row r="116" spans="1:8" x14ac:dyDescent="0.25">
      <c r="A116" s="2">
        <v>44804.474999999999</v>
      </c>
      <c r="B116">
        <v>101.19499999999999</v>
      </c>
      <c r="C116" s="1">
        <v>101.87850068151801</v>
      </c>
      <c r="D116" s="1">
        <v>101.44717496394</v>
      </c>
      <c r="E116">
        <f t="shared" si="3"/>
        <v>1.1148263990960174</v>
      </c>
      <c r="F116">
        <f t="shared" si="4"/>
        <v>1.1140989269680073</v>
      </c>
      <c r="G116">
        <f>_xlfn.STDEV.P($E$2:E115)</f>
        <v>5.9408950854949833E-3</v>
      </c>
      <c r="H116">
        <f t="shared" si="5"/>
        <v>0.12245160325862804</v>
      </c>
    </row>
    <row r="117" spans="1:8" x14ac:dyDescent="0.25">
      <c r="A117" s="2">
        <v>44804.475694444445</v>
      </c>
      <c r="B117">
        <v>101.19104118012</v>
      </c>
      <c r="C117" s="1">
        <v>101.87560906445199</v>
      </c>
      <c r="D117" s="1">
        <v>101.44319344676499</v>
      </c>
      <c r="E117">
        <f t="shared" si="3"/>
        <v>1.1169835020189964</v>
      </c>
      <c r="F117">
        <f t="shared" si="4"/>
        <v>1.1147031631312307</v>
      </c>
      <c r="G117">
        <f>_xlfn.STDEV.P($E$2:E116)</f>
        <v>5.9188417924392637E-3</v>
      </c>
      <c r="H117">
        <f t="shared" si="5"/>
        <v>0.3852677546946085</v>
      </c>
    </row>
    <row r="118" spans="1:8" x14ac:dyDescent="0.25">
      <c r="A118" s="2">
        <v>44804.476388888892</v>
      </c>
      <c r="B118">
        <v>101.191666739971</v>
      </c>
      <c r="C118" s="1">
        <v>101.87817993267799</v>
      </c>
      <c r="D118" s="1">
        <v>101.450507856474</v>
      </c>
      <c r="E118">
        <f t="shared" si="3"/>
        <v>1.1141852689109868</v>
      </c>
      <c r="F118">
        <f t="shared" si="4"/>
        <v>1.1155220239855623</v>
      </c>
      <c r="G118">
        <f>_xlfn.STDEV.P($E$2:E117)</f>
        <v>5.8932842293498164E-3</v>
      </c>
      <c r="H118">
        <f t="shared" si="5"/>
        <v>-0.22682684604251885</v>
      </c>
    </row>
    <row r="119" spans="1:8" x14ac:dyDescent="0.25">
      <c r="A119" s="6">
        <v>44804.477083333331</v>
      </c>
      <c r="B119" s="7">
        <v>101.19096279781699</v>
      </c>
      <c r="C119" s="8">
        <v>101.872496656698</v>
      </c>
      <c r="D119" s="8">
        <v>101.442637641069</v>
      </c>
      <c r="E119" s="7">
        <f t="shared" si="3"/>
        <v>1.1113928745100168</v>
      </c>
      <c r="F119" s="7">
        <f t="shared" si="4"/>
        <v>1.1155526380374488</v>
      </c>
      <c r="G119" s="7">
        <f>_xlfn.STDEV.P($E$2:E118)</f>
        <v>5.8741736543725049E-3</v>
      </c>
      <c r="H119" s="7">
        <f t="shared" si="5"/>
        <v>-0.70814445949101368</v>
      </c>
    </row>
    <row r="120" spans="1:8" x14ac:dyDescent="0.25">
      <c r="A120" s="6">
        <v>44804.477777777778</v>
      </c>
      <c r="B120" s="7">
        <v>101.189999999999</v>
      </c>
      <c r="C120" s="8">
        <v>101.8706274476</v>
      </c>
      <c r="D120" s="8">
        <v>101.44135359595499</v>
      </c>
      <c r="E120" s="7">
        <f t="shared" si="3"/>
        <v>1.1099012992460047</v>
      </c>
      <c r="F120" s="7">
        <f t="shared" si="4"/>
        <v>1.1150281345714492</v>
      </c>
      <c r="G120" s="7">
        <f>_xlfn.STDEV.P($E$2:E119)</f>
        <v>5.8723708582285915E-3</v>
      </c>
      <c r="H120" s="7">
        <f t="shared" si="5"/>
        <v>-0.8730435201074942</v>
      </c>
    </row>
    <row r="121" spans="1:8" x14ac:dyDescent="0.25">
      <c r="A121" s="2">
        <v>44804.478472222225</v>
      </c>
      <c r="B121">
        <v>101.188571846667</v>
      </c>
      <c r="C121" s="1">
        <v>101.87069520341799</v>
      </c>
      <c r="D121" s="1">
        <v>101.44017888300699</v>
      </c>
      <c r="E121">
        <f t="shared" si="3"/>
        <v>1.1126396771619937</v>
      </c>
      <c r="F121">
        <f t="shared" si="4"/>
        <v>1.1144906226227818</v>
      </c>
      <c r="G121">
        <f>_xlfn.STDEV.P($E$2:E120)</f>
        <v>5.883703977795955E-3</v>
      </c>
      <c r="H121">
        <f t="shared" si="5"/>
        <v>-0.31458847484053382</v>
      </c>
    </row>
    <row r="122" spans="1:8" x14ac:dyDescent="0.25">
      <c r="A122" s="2">
        <v>44804.541666666664</v>
      </c>
      <c r="B122">
        <v>101.19073096078</v>
      </c>
      <c r="C122" s="1">
        <v>101.87921681507</v>
      </c>
      <c r="D122" s="1">
        <v>101.45115175487101</v>
      </c>
      <c r="E122">
        <f t="shared" si="3"/>
        <v>1.1165509144889825</v>
      </c>
      <c r="F122">
        <f t="shared" si="4"/>
        <v>1.1146829211762237</v>
      </c>
      <c r="G122">
        <f>_xlfn.STDEV.P($E$2:E121)</f>
        <v>5.8723247367138149E-3</v>
      </c>
      <c r="H122">
        <f t="shared" si="5"/>
        <v>0.31810116035989433</v>
      </c>
    </row>
    <row r="123" spans="1:8" x14ac:dyDescent="0.25">
      <c r="A123" s="2">
        <v>44804.542361111111</v>
      </c>
      <c r="B123">
        <v>101.19011897201</v>
      </c>
      <c r="C123" s="1">
        <v>101.882211793232</v>
      </c>
      <c r="D123" s="1">
        <v>101.461070836628</v>
      </c>
      <c r="E123">
        <f t="shared" si="3"/>
        <v>1.1132337778260109</v>
      </c>
      <c r="F123">
        <f t="shared" si="4"/>
        <v>1.1148396429622223</v>
      </c>
      <c r="G123">
        <f>_xlfn.STDEV.P($E$2:E122)</f>
        <v>5.8481095035686683E-3</v>
      </c>
      <c r="H123">
        <f t="shared" si="5"/>
        <v>-0.27459559969447811</v>
      </c>
    </row>
    <row r="124" spans="1:8" x14ac:dyDescent="0.25">
      <c r="A124" s="2">
        <v>44804.543055555558</v>
      </c>
      <c r="B124">
        <v>101.190834229544</v>
      </c>
      <c r="C124" s="1">
        <v>101.888510861852</v>
      </c>
      <c r="D124" s="1">
        <v>101.46746671303001</v>
      </c>
      <c r="E124">
        <f t="shared" si="3"/>
        <v>1.1187207811299942</v>
      </c>
      <c r="F124">
        <f t="shared" si="4"/>
        <v>1.1145555290946685</v>
      </c>
      <c r="G124">
        <f>_xlfn.STDEV.P($E$2:E123)</f>
        <v>5.8336057067683083E-3</v>
      </c>
      <c r="H124">
        <f t="shared" si="5"/>
        <v>0.71400986708667269</v>
      </c>
    </row>
    <row r="125" spans="1:8" x14ac:dyDescent="0.25">
      <c r="A125" s="2">
        <v>44804.543749999997</v>
      </c>
      <c r="B125">
        <v>101.19499999999999</v>
      </c>
      <c r="C125" s="1">
        <v>101.885183492097</v>
      </c>
      <c r="D125" s="1">
        <v>101.46344332856</v>
      </c>
      <c r="E125">
        <f t="shared" si="3"/>
        <v>1.1119236556340013</v>
      </c>
      <c r="F125">
        <f t="shared" si="4"/>
        <v>1.114270499376556</v>
      </c>
      <c r="G125">
        <f>_xlfn.STDEV.P($E$2:E124)</f>
        <v>5.8121513799925415E-3</v>
      </c>
      <c r="H125">
        <f t="shared" si="5"/>
        <v>-0.40378228114176945</v>
      </c>
    </row>
    <row r="126" spans="1:8" x14ac:dyDescent="0.25">
      <c r="A126" s="2">
        <v>44804.544444444444</v>
      </c>
      <c r="B126">
        <v>101.19499999999999</v>
      </c>
      <c r="C126" s="1">
        <v>101.888385128455</v>
      </c>
      <c r="D126" s="1">
        <v>101.46396631986001</v>
      </c>
      <c r="E126">
        <f t="shared" si="3"/>
        <v>1.1178039370499988</v>
      </c>
      <c r="F126">
        <f t="shared" si="4"/>
        <v>1.1139479723252208</v>
      </c>
      <c r="G126">
        <f>_xlfn.STDEV.P($E$2:E125)</f>
        <v>5.8058346925021157E-3</v>
      </c>
      <c r="H126">
        <f t="shared" si="5"/>
        <v>0.66415337828301413</v>
      </c>
    </row>
    <row r="127" spans="1:8" x14ac:dyDescent="0.25">
      <c r="A127" s="2">
        <v>44804.545138888891</v>
      </c>
      <c r="B127">
        <v>101.192993824778</v>
      </c>
      <c r="C127" s="1">
        <v>101.885140409493</v>
      </c>
      <c r="D127" s="1">
        <v>101.45884342023299</v>
      </c>
      <c r="E127">
        <f t="shared" si="3"/>
        <v>1.1184435739750143</v>
      </c>
      <c r="F127">
        <f t="shared" si="4"/>
        <v>1.11403913177311</v>
      </c>
      <c r="G127">
        <f>_xlfn.STDEV.P($E$2:E126)</f>
        <v>5.7831611843643374E-3</v>
      </c>
      <c r="H127">
        <f t="shared" si="5"/>
        <v>0.76159769051783721</v>
      </c>
    </row>
    <row r="128" spans="1:8" x14ac:dyDescent="0.25">
      <c r="A128" s="2">
        <v>44804.54583333333</v>
      </c>
      <c r="B128">
        <v>101.189999999999</v>
      </c>
      <c r="C128" s="1">
        <v>101.87866499220399</v>
      </c>
      <c r="D128" s="1">
        <v>101.452091921557</v>
      </c>
      <c r="E128">
        <f t="shared" si="3"/>
        <v>1.1152380628519865</v>
      </c>
      <c r="F128">
        <f t="shared" si="4"/>
        <v>1.114512276780224</v>
      </c>
      <c r="G128">
        <f>_xlfn.STDEV.P($E$2:E127)</f>
        <v>5.7618390707355532E-3</v>
      </c>
      <c r="H128">
        <f t="shared" si="5"/>
        <v>0.12596430807113498</v>
      </c>
    </row>
    <row r="129" spans="1:8" x14ac:dyDescent="0.25">
      <c r="A129" s="2">
        <v>44804.546527777777</v>
      </c>
      <c r="B129">
        <v>101.192667636474</v>
      </c>
      <c r="C129" s="1">
        <v>101.881671567916</v>
      </c>
      <c r="D129" s="1">
        <v>101.456286970644</v>
      </c>
      <c r="E129">
        <f t="shared" si="3"/>
        <v>1.1143885287140023</v>
      </c>
      <c r="F129">
        <f t="shared" si="4"/>
        <v>1.1149395199293319</v>
      </c>
      <c r="G129">
        <f>_xlfn.STDEV.P($E$2:E128)</f>
        <v>5.7409701012673927E-3</v>
      </c>
      <c r="H129">
        <f t="shared" si="5"/>
        <v>-9.5975280416110392E-2</v>
      </c>
    </row>
    <row r="130" spans="1:8" x14ac:dyDescent="0.25">
      <c r="A130" s="2">
        <v>44804.547222222223</v>
      </c>
      <c r="B130">
        <v>101.19499999999999</v>
      </c>
      <c r="C130" s="1">
        <v>101.886060102983</v>
      </c>
      <c r="D130" s="1">
        <v>101.464149584826</v>
      </c>
      <c r="E130">
        <f t="shared" si="3"/>
        <v>1.1129706211399935</v>
      </c>
      <c r="F130">
        <f t="shared" si="4"/>
        <v>1.1154381009813317</v>
      </c>
      <c r="G130">
        <f>_xlfn.STDEV.P($E$2:E129)</f>
        <v>5.7227007824686245E-3</v>
      </c>
      <c r="H130">
        <f t="shared" si="5"/>
        <v>-0.43117400946372897</v>
      </c>
    </row>
    <row r="131" spans="1:8" x14ac:dyDescent="0.25">
      <c r="A131" s="2">
        <v>44804.54791666667</v>
      </c>
      <c r="B131">
        <v>101.19499999999999</v>
      </c>
      <c r="C131" s="1">
        <v>101.884525212375</v>
      </c>
      <c r="D131" s="1">
        <v>101.458392934446</v>
      </c>
      <c r="E131">
        <f t="shared" ref="E131:E194" si="6">2*C131-B131-D131</f>
        <v>1.1156574903040024</v>
      </c>
      <c r="F131">
        <f t="shared" si="4"/>
        <v>1.1154748725344428</v>
      </c>
      <c r="G131">
        <f>_xlfn.STDEV.P($E$2:E130)</f>
        <v>5.7106680947779705E-3</v>
      </c>
      <c r="H131">
        <f t="shared" si="5"/>
        <v>3.1978354638860236E-2</v>
      </c>
    </row>
    <row r="132" spans="1:8" x14ac:dyDescent="0.25">
      <c r="A132" s="2">
        <v>44804.548611111109</v>
      </c>
      <c r="B132">
        <v>101.191018622665</v>
      </c>
      <c r="C132" s="1">
        <v>101.88073398931</v>
      </c>
      <c r="D132" s="1">
        <v>101.45297896997</v>
      </c>
      <c r="E132">
        <f t="shared" si="6"/>
        <v>1.1174703859850013</v>
      </c>
      <c r="F132">
        <f t="shared" si="4"/>
        <v>1.115375603180556</v>
      </c>
      <c r="G132">
        <f>_xlfn.STDEV.P($E$2:E131)</f>
        <v>5.6895820544089846E-3</v>
      </c>
      <c r="H132">
        <f t="shared" si="5"/>
        <v>0.36817867892809653</v>
      </c>
    </row>
    <row r="133" spans="1:8" x14ac:dyDescent="0.25">
      <c r="A133" s="3">
        <v>44804.549305555556</v>
      </c>
      <c r="B133" s="4">
        <v>101.19</v>
      </c>
      <c r="C133" s="5">
        <v>101.884763488028</v>
      </c>
      <c r="D133" s="5">
        <v>101.45689311869199</v>
      </c>
      <c r="E133" s="4">
        <f t="shared" si="6"/>
        <v>1.1226338573640078</v>
      </c>
      <c r="F133" s="4">
        <f t="shared" si="4"/>
        <v>1.1158463374204439</v>
      </c>
      <c r="G133" s="4">
        <f>_xlfn.STDEV.P($E$2:E132)</f>
        <v>5.6681073029646693E-3</v>
      </c>
      <c r="H133" s="4">
        <f t="shared" si="5"/>
        <v>1.1974931984815613</v>
      </c>
    </row>
    <row r="134" spans="1:8" x14ac:dyDescent="0.25">
      <c r="A134" s="3">
        <v>44804.55</v>
      </c>
      <c r="B134" s="4">
        <v>101.19</v>
      </c>
      <c r="C134" s="5">
        <v>101.886738548024</v>
      </c>
      <c r="D134" s="5">
        <v>101.459603484726</v>
      </c>
      <c r="E134" s="4">
        <f t="shared" si="6"/>
        <v>1.1238736113219971</v>
      </c>
      <c r="F134" s="4">
        <f t="shared" si="4"/>
        <v>1.1162811236686676</v>
      </c>
      <c r="G134" s="4">
        <f>_xlfn.STDEV.P($E$2:E133)</f>
        <v>5.6690174135725462E-3</v>
      </c>
      <c r="H134" s="4">
        <f t="shared" si="5"/>
        <v>1.339295172237766</v>
      </c>
    </row>
    <row r="135" spans="1:8" x14ac:dyDescent="0.25">
      <c r="A135" s="3">
        <v>44804.550694444442</v>
      </c>
      <c r="B135" s="4">
        <v>101.189999999999</v>
      </c>
      <c r="C135" s="5">
        <v>101.883423970856</v>
      </c>
      <c r="D135" s="5">
        <v>101.45118245397001</v>
      </c>
      <c r="E135" s="4">
        <f t="shared" si="6"/>
        <v>1.1256654877429924</v>
      </c>
      <c r="F135" s="4">
        <f t="shared" si="4"/>
        <v>1.1176088965228894</v>
      </c>
      <c r="G135" s="4">
        <f>_xlfn.STDEV.P($E$2:E134)</f>
        <v>5.6799888535446564E-3</v>
      </c>
      <c r="H135" s="4">
        <f t="shared" si="5"/>
        <v>1.4184167307080431</v>
      </c>
    </row>
    <row r="136" spans="1:8" x14ac:dyDescent="0.25">
      <c r="A136" s="3">
        <v>44804.551388888889</v>
      </c>
      <c r="B136" s="4">
        <v>101.19</v>
      </c>
      <c r="C136" s="5">
        <v>101.87815740612</v>
      </c>
      <c r="D136" s="5">
        <v>101.440141311787</v>
      </c>
      <c r="E136" s="4">
        <f t="shared" si="6"/>
        <v>1.1261735004529925</v>
      </c>
      <c r="F136" s="4">
        <f t="shared" si="4"/>
        <v>1.1184824021554443</v>
      </c>
      <c r="G136" s="4">
        <f>_xlfn.STDEV.P($E$2:E135)</f>
        <v>5.7085752497541649E-3</v>
      </c>
      <c r="H136" s="4">
        <f t="shared" si="5"/>
        <v>1.3472885897193747</v>
      </c>
    </row>
    <row r="137" spans="1:8" x14ac:dyDescent="0.25">
      <c r="A137" s="2">
        <v>44804.552083333336</v>
      </c>
      <c r="B137">
        <v>101.19</v>
      </c>
      <c r="C137" s="1">
        <v>101.876538710633</v>
      </c>
      <c r="D137" s="1">
        <v>101.44228249760199</v>
      </c>
      <c r="E137">
        <f t="shared" si="6"/>
        <v>1.1207949236640076</v>
      </c>
      <c r="F137">
        <f t="shared" si="4"/>
        <v>1.1193412828752196</v>
      </c>
      <c r="G137">
        <f>_xlfn.STDEV.P($E$2:E136)</f>
        <v>5.7416869883514772E-3</v>
      </c>
      <c r="H137">
        <f t="shared" si="5"/>
        <v>0.2531731164964322</v>
      </c>
    </row>
    <row r="138" spans="1:8" x14ac:dyDescent="0.25">
      <c r="A138" s="3">
        <v>44804.552777777775</v>
      </c>
      <c r="B138" s="4">
        <v>101.19</v>
      </c>
      <c r="C138" s="5">
        <v>101.879152182886</v>
      </c>
      <c r="D138" s="5">
        <v>101.44242230930701</v>
      </c>
      <c r="E138" s="4">
        <f t="shared" si="6"/>
        <v>1.1258820564650023</v>
      </c>
      <c r="F138" s="4">
        <f t="shared" si="4"/>
        <v>1.119958711854333</v>
      </c>
      <c r="G138" s="4">
        <f>_xlfn.STDEV.P($E$2:E137)</f>
        <v>5.7294560408002208E-3</v>
      </c>
      <c r="H138" s="4">
        <f t="shared" si="5"/>
        <v>1.0338406593031357</v>
      </c>
    </row>
    <row r="139" spans="1:8" x14ac:dyDescent="0.25">
      <c r="A139" s="3">
        <v>44804.553472222222</v>
      </c>
      <c r="B139" s="4">
        <v>101.19</v>
      </c>
      <c r="C139" s="5">
        <v>101.88220307277901</v>
      </c>
      <c r="D139" s="5">
        <v>101.444901020213</v>
      </c>
      <c r="E139" s="4">
        <f t="shared" si="6"/>
        <v>1.1295051253450197</v>
      </c>
      <c r="F139" s="4">
        <f t="shared" si="4"/>
        <v>1.1212357704933329</v>
      </c>
      <c r="G139" s="4">
        <f>_xlfn.STDEV.P($E$2:E138)</f>
        <v>5.7574435191512993E-3</v>
      </c>
      <c r="H139" s="4">
        <f t="shared" si="5"/>
        <v>1.4362893572781001</v>
      </c>
    </row>
    <row r="140" spans="1:8" x14ac:dyDescent="0.25">
      <c r="A140" s="2">
        <v>44804.554166666669</v>
      </c>
      <c r="B140">
        <v>101.186343747328</v>
      </c>
      <c r="C140" s="1">
        <v>101.866873356581</v>
      </c>
      <c r="D140" s="1">
        <v>101.42580532718</v>
      </c>
      <c r="E140">
        <f t="shared" si="6"/>
        <v>1.121597638653995</v>
      </c>
      <c r="F140">
        <f t="shared" ref="F140:F203" si="7">AVERAGE(E131:E139)</f>
        <v>1.1230729376272248</v>
      </c>
      <c r="G140">
        <f>_xlfn.STDEV.P($E$2:E139)</f>
        <v>5.8315270823829073E-3</v>
      </c>
      <c r="H140">
        <f t="shared" ref="H140:H203" si="8">(E140-F140)/G140</f>
        <v>-0.25298673098625135</v>
      </c>
    </row>
    <row r="141" spans="1:8" x14ac:dyDescent="0.25">
      <c r="A141" s="2">
        <v>44804.554861111108</v>
      </c>
      <c r="B141">
        <v>101.185</v>
      </c>
      <c r="C141" s="1">
        <v>101.870699978646</v>
      </c>
      <c r="D141" s="1">
        <v>101.430972015078</v>
      </c>
      <c r="E141">
        <f t="shared" si="6"/>
        <v>1.125427942214003</v>
      </c>
      <c r="F141">
        <f t="shared" si="7"/>
        <v>1.1237329541105572</v>
      </c>
      <c r="G141">
        <f>_xlfn.STDEV.P($E$2:E140)</f>
        <v>5.8221927829181959E-3</v>
      </c>
      <c r="H141">
        <f t="shared" si="8"/>
        <v>0.29112538293454704</v>
      </c>
    </row>
    <row r="142" spans="1:8" x14ac:dyDescent="0.25">
      <c r="A142" s="6">
        <v>44804.555555555555</v>
      </c>
      <c r="B142" s="7">
        <v>101.185</v>
      </c>
      <c r="C142" s="8">
        <v>101.867978807988</v>
      </c>
      <c r="D142" s="8">
        <v>101.43017968322</v>
      </c>
      <c r="E142" s="7">
        <f t="shared" si="6"/>
        <v>1.1207779327559848</v>
      </c>
      <c r="F142" s="7">
        <f t="shared" si="7"/>
        <v>1.1246171270248908</v>
      </c>
      <c r="G142" s="7">
        <f>_xlfn.STDEV.P($E$2:E141)</f>
        <v>5.8419236217971396E-3</v>
      </c>
      <c r="H142" s="7">
        <f t="shared" si="8"/>
        <v>-0.657179812242214</v>
      </c>
    </row>
    <row r="143" spans="1:8" x14ac:dyDescent="0.25">
      <c r="A143" s="6">
        <v>44804.556250000001</v>
      </c>
      <c r="B143" s="7">
        <v>101.185</v>
      </c>
      <c r="C143" s="8">
        <v>101.860602664195</v>
      </c>
      <c r="D143" s="8">
        <v>101.420305854566</v>
      </c>
      <c r="E143" s="7">
        <f t="shared" si="6"/>
        <v>1.1158994738240011</v>
      </c>
      <c r="F143" s="7">
        <f t="shared" si="7"/>
        <v>1.124410913179555</v>
      </c>
      <c r="G143" s="7">
        <f>_xlfn.STDEV.P($E$2:E142)</f>
        <v>5.8283746649037986E-3</v>
      </c>
      <c r="H143" s="7">
        <f t="shared" si="8"/>
        <v>-1.4603452668900037</v>
      </c>
    </row>
    <row r="144" spans="1:8" x14ac:dyDescent="0.25">
      <c r="A144" s="2">
        <v>44804.556944444441</v>
      </c>
      <c r="B144">
        <v>101.17792394831</v>
      </c>
      <c r="C144" s="1">
        <v>101.860095401121</v>
      </c>
      <c r="D144" s="1">
        <v>101.417718772893</v>
      </c>
      <c r="E144">
        <f t="shared" si="6"/>
        <v>1.1245480810390092</v>
      </c>
      <c r="F144">
        <f t="shared" si="7"/>
        <v>1.1235248979019998</v>
      </c>
      <c r="G144">
        <f>_xlfn.STDEV.P($E$2:E143)</f>
        <v>5.8090828485244158E-3</v>
      </c>
      <c r="H144">
        <f t="shared" si="8"/>
        <v>0.17613505671884735</v>
      </c>
    </row>
    <row r="145" spans="1:8" x14ac:dyDescent="0.25">
      <c r="A145" s="2">
        <v>44804.557638888888</v>
      </c>
      <c r="B145">
        <v>101.179210770366</v>
      </c>
      <c r="C145" s="1">
        <v>101.860856042569</v>
      </c>
      <c r="D145" s="1">
        <v>101.42130737616201</v>
      </c>
      <c r="E145">
        <f t="shared" si="6"/>
        <v>1.1211939386099914</v>
      </c>
      <c r="F145">
        <f t="shared" si="7"/>
        <v>1.1234007416015572</v>
      </c>
      <c r="G145">
        <f>_xlfn.STDEV.P($E$2:E144)</f>
        <v>5.819815412500793E-3</v>
      </c>
      <c r="H145">
        <f t="shared" si="8"/>
        <v>-0.37918779809161801</v>
      </c>
    </row>
    <row r="146" spans="1:8" x14ac:dyDescent="0.25">
      <c r="A146" s="2">
        <v>44804.558333333334</v>
      </c>
      <c r="B146">
        <v>101.179999999999</v>
      </c>
      <c r="C146" s="1">
        <v>101.86270513139399</v>
      </c>
      <c r="D146" s="1">
        <v>101.42439738086399</v>
      </c>
      <c r="E146">
        <f t="shared" si="6"/>
        <v>1.1210128819249974</v>
      </c>
      <c r="F146">
        <f t="shared" si="7"/>
        <v>1.1228474569523348</v>
      </c>
      <c r="G146">
        <f>_xlfn.STDEV.P($E$2:E145)</f>
        <v>5.8081673116808629E-3</v>
      </c>
      <c r="H146">
        <f t="shared" si="8"/>
        <v>-0.31586125689731476</v>
      </c>
    </row>
    <row r="147" spans="1:8" x14ac:dyDescent="0.25">
      <c r="A147" s="6">
        <v>44804.559027777781</v>
      </c>
      <c r="B147" s="7">
        <v>101.179999999999</v>
      </c>
      <c r="C147" s="8">
        <v>101.858077413194</v>
      </c>
      <c r="D147" s="8">
        <v>101.416938813445</v>
      </c>
      <c r="E147" s="7">
        <f t="shared" si="6"/>
        <v>1.1192160129439941</v>
      </c>
      <c r="F147" s="7">
        <f t="shared" si="7"/>
        <v>1.1228716745368894</v>
      </c>
      <c r="G147" s="7">
        <f>_xlfn.STDEV.P($E$2:E146)</f>
        <v>5.7957503458814707E-3</v>
      </c>
      <c r="H147" s="7">
        <f t="shared" si="8"/>
        <v>-0.63074863041557294</v>
      </c>
    </row>
    <row r="148" spans="1:8" x14ac:dyDescent="0.25">
      <c r="A148" s="6">
        <v>44804.55972222222</v>
      </c>
      <c r="B148" s="7">
        <v>101.17663158499199</v>
      </c>
      <c r="C148" s="8">
        <v>101.855920941344</v>
      </c>
      <c r="D148" s="8">
        <v>101.416372491716</v>
      </c>
      <c r="E148" s="7">
        <f t="shared" si="6"/>
        <v>1.118837805979993</v>
      </c>
      <c r="F148" s="7">
        <f t="shared" si="7"/>
        <v>1.122131003034555</v>
      </c>
      <c r="G148" s="7">
        <f>_xlfn.STDEV.P($E$2:E147)</f>
        <v>5.7777214870364082E-3</v>
      </c>
      <c r="H148" s="7">
        <f t="shared" si="8"/>
        <v>-0.56998196641201992</v>
      </c>
    </row>
    <row r="149" spans="1:8" x14ac:dyDescent="0.25">
      <c r="A149" s="6">
        <v>44804.560416666667</v>
      </c>
      <c r="B149" s="7">
        <v>101.17401805484801</v>
      </c>
      <c r="C149" s="8">
        <v>101.852348112692</v>
      </c>
      <c r="D149" s="8">
        <v>101.419119712945</v>
      </c>
      <c r="E149" s="7">
        <f t="shared" si="6"/>
        <v>1.1115584575909878</v>
      </c>
      <c r="F149" s="7">
        <f t="shared" si="7"/>
        <v>1.1209457453273299</v>
      </c>
      <c r="G149" s="7">
        <f>_xlfn.STDEV.P($E$2:E148)</f>
        <v>5.7591595583355816E-3</v>
      </c>
      <c r="H149" s="7">
        <f t="shared" si="8"/>
        <v>-1.6299752839379711</v>
      </c>
    </row>
    <row r="150" spans="1:8" x14ac:dyDescent="0.25">
      <c r="A150" s="6">
        <v>44804.561111111114</v>
      </c>
      <c r="B150" s="7">
        <v>101.173174929818</v>
      </c>
      <c r="C150" s="8">
        <v>101.85299669557401</v>
      </c>
      <c r="D150" s="8">
        <v>101.416384801112</v>
      </c>
      <c r="E150" s="7">
        <f t="shared" si="6"/>
        <v>1.1164336602180072</v>
      </c>
      <c r="F150" s="7">
        <f t="shared" si="7"/>
        <v>1.1198302807647735</v>
      </c>
      <c r="G150" s="7">
        <f>_xlfn.STDEV.P($E$2:E149)</f>
        <v>5.7600173819860271E-3</v>
      </c>
      <c r="H150" s="7">
        <f t="shared" si="8"/>
        <v>-0.58968928763809259</v>
      </c>
    </row>
    <row r="151" spans="1:8" x14ac:dyDescent="0.25">
      <c r="A151" s="6">
        <v>44804.561805555553</v>
      </c>
      <c r="B151" s="7">
        <v>101.175</v>
      </c>
      <c r="C151" s="8">
        <v>101.85726025995601</v>
      </c>
      <c r="D151" s="8">
        <v>101.42428996197501</v>
      </c>
      <c r="E151" s="7">
        <f t="shared" si="6"/>
        <v>1.1152305579370108</v>
      </c>
      <c r="F151" s="7">
        <f t="shared" si="7"/>
        <v>1.1188309160985517</v>
      </c>
      <c r="G151" s="7">
        <f>_xlfn.STDEV.P($E$2:E150)</f>
        <v>5.7412245555066264E-3</v>
      </c>
      <c r="H151" s="7">
        <f t="shared" si="8"/>
        <v>-0.62710631272690376</v>
      </c>
    </row>
    <row r="152" spans="1:8" x14ac:dyDescent="0.25">
      <c r="A152" s="2">
        <v>44804.5625</v>
      </c>
      <c r="B152">
        <v>101.175139651301</v>
      </c>
      <c r="C152" s="1">
        <v>101.858750515484</v>
      </c>
      <c r="D152" s="1">
        <v>101.419374219506</v>
      </c>
      <c r="E152">
        <f t="shared" si="6"/>
        <v>1.1229871601610171</v>
      </c>
      <c r="F152">
        <f t="shared" si="7"/>
        <v>1.1182145411186657</v>
      </c>
      <c r="G152">
        <f>_xlfn.STDEV.P($E$2:E151)</f>
        <v>5.7248198954685725E-3</v>
      </c>
      <c r="H152">
        <f t="shared" si="8"/>
        <v>0.83367147429897315</v>
      </c>
    </row>
    <row r="153" spans="1:8" x14ac:dyDescent="0.25">
      <c r="A153" s="2">
        <v>44804.563194444447</v>
      </c>
      <c r="B153">
        <v>101.174999999999</v>
      </c>
      <c r="C153" s="1">
        <v>101.853942922177</v>
      </c>
      <c r="D153" s="1">
        <v>101.415864374116</v>
      </c>
      <c r="E153">
        <f t="shared" si="6"/>
        <v>1.1170214702389956</v>
      </c>
      <c r="F153">
        <f t="shared" si="7"/>
        <v>1.1190020618227787</v>
      </c>
      <c r="G153">
        <f>_xlfn.STDEV.P($E$2:E152)</f>
        <v>5.7237861545760453E-3</v>
      </c>
      <c r="H153">
        <f t="shared" si="8"/>
        <v>-0.34602822857030108</v>
      </c>
    </row>
    <row r="154" spans="1:8" x14ac:dyDescent="0.25">
      <c r="A154" s="6">
        <v>44804.563888888886</v>
      </c>
      <c r="B154" s="7">
        <v>101.175</v>
      </c>
      <c r="C154" s="8">
        <v>101.848751349179</v>
      </c>
      <c r="D154" s="8">
        <v>101.407576289828</v>
      </c>
      <c r="E154" s="7">
        <f t="shared" si="6"/>
        <v>1.1149264085299961</v>
      </c>
      <c r="F154" s="7">
        <f t="shared" si="7"/>
        <v>1.1181657717338882</v>
      </c>
      <c r="G154" s="7">
        <f>_xlfn.STDEV.P($E$2:E153)</f>
        <v>5.7050267326709189E-3</v>
      </c>
      <c r="H154" s="7">
        <f t="shared" si="8"/>
        <v>-0.56780859331319811</v>
      </c>
    </row>
    <row r="155" spans="1:8" x14ac:dyDescent="0.25">
      <c r="A155" s="6">
        <v>44804.564583333333</v>
      </c>
      <c r="B155" s="7">
        <v>101.175337274542</v>
      </c>
      <c r="C155" s="8">
        <v>101.850154617333</v>
      </c>
      <c r="D155" s="8">
        <v>101.414390013367</v>
      </c>
      <c r="E155" s="7">
        <f t="shared" si="6"/>
        <v>1.1105819467570086</v>
      </c>
      <c r="F155" s="7">
        <f t="shared" si="7"/>
        <v>1.1174693795027777</v>
      </c>
      <c r="G155" s="7">
        <f>_xlfn.STDEV.P($E$2:E154)</f>
        <v>5.6899479453900084E-3</v>
      </c>
      <c r="H155" s="7">
        <f t="shared" si="8"/>
        <v>-1.210456196062264</v>
      </c>
    </row>
    <row r="156" spans="1:8" x14ac:dyDescent="0.25">
      <c r="A156" s="6">
        <v>44804.56527777778</v>
      </c>
      <c r="B156" s="7">
        <v>101.175</v>
      </c>
      <c r="C156" s="8">
        <v>101.850232801611</v>
      </c>
      <c r="D156" s="8">
        <v>101.415000408285</v>
      </c>
      <c r="E156" s="7">
        <f t="shared" si="6"/>
        <v>1.1104651949370066</v>
      </c>
      <c r="F156" s="7">
        <f t="shared" si="7"/>
        <v>1.1163103867063344</v>
      </c>
      <c r="G156" s="7">
        <f>_xlfn.STDEV.P($E$2:E155)</f>
        <v>5.6979757836229123E-3</v>
      </c>
      <c r="H156" s="7">
        <f t="shared" si="8"/>
        <v>-1.0258365411323906</v>
      </c>
    </row>
    <row r="157" spans="1:8" x14ac:dyDescent="0.25">
      <c r="A157" s="2">
        <v>44804.565972222219</v>
      </c>
      <c r="B157">
        <v>101.174999999999</v>
      </c>
      <c r="C157" s="1">
        <v>101.856924609182</v>
      </c>
      <c r="D157" s="1">
        <v>101.421057691678</v>
      </c>
      <c r="E157">
        <f t="shared" si="6"/>
        <v>1.1177915266870002</v>
      </c>
      <c r="F157">
        <f t="shared" si="7"/>
        <v>1.1153380735944469</v>
      </c>
      <c r="G157">
        <f>_xlfn.STDEV.P($E$2:E156)</f>
        <v>5.7064487515433842E-3</v>
      </c>
      <c r="H157">
        <f t="shared" si="8"/>
        <v>0.42994394576657224</v>
      </c>
    </row>
    <row r="158" spans="1:8" x14ac:dyDescent="0.25">
      <c r="A158" s="3">
        <v>44804.566666666666</v>
      </c>
      <c r="B158" s="4">
        <v>101.175</v>
      </c>
      <c r="C158" s="5">
        <v>101.860725249135</v>
      </c>
      <c r="D158" s="5">
        <v>101.4254727356</v>
      </c>
      <c r="E158" s="4">
        <f t="shared" si="6"/>
        <v>1.1209777626700088</v>
      </c>
      <c r="F158" s="4">
        <f t="shared" si="7"/>
        <v>1.11522182033967</v>
      </c>
      <c r="G158" s="4">
        <f>_xlfn.STDEV.P($E$2:E157)</f>
        <v>5.6882482179725176E-3</v>
      </c>
      <c r="H158" s="4">
        <f t="shared" si="8"/>
        <v>1.011900695921184</v>
      </c>
    </row>
    <row r="159" spans="1:8" x14ac:dyDescent="0.25">
      <c r="A159" s="2">
        <v>44804.567361111112</v>
      </c>
      <c r="B159">
        <v>101.175</v>
      </c>
      <c r="C159" s="1">
        <v>101.860640853793</v>
      </c>
      <c r="D159" s="1">
        <v>101.425447271067</v>
      </c>
      <c r="E159">
        <f t="shared" si="6"/>
        <v>1.1208344365190044</v>
      </c>
      <c r="F159">
        <f t="shared" si="7"/>
        <v>1.1162684097928945</v>
      </c>
      <c r="G159">
        <f>_xlfn.STDEV.P($E$2:E158)</f>
        <v>5.6775092282300779E-3</v>
      </c>
      <c r="H159">
        <f t="shared" si="8"/>
        <v>0.80423061285507857</v>
      </c>
    </row>
    <row r="160" spans="1:8" x14ac:dyDescent="0.25">
      <c r="A160" s="2">
        <v>44804.568055555559</v>
      </c>
      <c r="B160">
        <v>101.177000055503</v>
      </c>
      <c r="C160" s="1">
        <v>101.860608723751</v>
      </c>
      <c r="D160" s="1">
        <v>101.42489737080101</v>
      </c>
      <c r="E160">
        <f t="shared" si="6"/>
        <v>1.1193200211979928</v>
      </c>
      <c r="F160">
        <f t="shared" si="7"/>
        <v>1.1167573849374497</v>
      </c>
      <c r="G160">
        <f>_xlfn.STDEV.P($E$2:E159)</f>
        <v>5.66622839977111E-3</v>
      </c>
      <c r="H160">
        <f t="shared" si="8"/>
        <v>0.45226490704938987</v>
      </c>
    </row>
    <row r="161" spans="1:8" x14ac:dyDescent="0.25">
      <c r="A161" s="2">
        <v>44804.568749999999</v>
      </c>
      <c r="B161">
        <v>101.18</v>
      </c>
      <c r="C161" s="1">
        <v>101.861283938607</v>
      </c>
      <c r="D161" s="1">
        <v>101.42638657911399</v>
      </c>
      <c r="E161">
        <f t="shared" si="6"/>
        <v>1.1161812981000026</v>
      </c>
      <c r="F161">
        <f t="shared" si="7"/>
        <v>1.1172117697442256</v>
      </c>
      <c r="G161">
        <f>_xlfn.STDEV.P($E$2:E160)</f>
        <v>5.6504657008887727E-3</v>
      </c>
      <c r="H161">
        <f t="shared" si="8"/>
        <v>-0.18236933002902958</v>
      </c>
    </row>
    <row r="162" spans="1:8" x14ac:dyDescent="0.25">
      <c r="A162" s="2">
        <v>44804.569444444445</v>
      </c>
      <c r="B162">
        <v>101.18</v>
      </c>
      <c r="C162" s="1">
        <v>101.86180048368099</v>
      </c>
      <c r="D162" s="1">
        <v>101.425712940094</v>
      </c>
      <c r="E162">
        <f t="shared" si="6"/>
        <v>1.1178880272679805</v>
      </c>
      <c r="F162">
        <f t="shared" si="7"/>
        <v>1.1164555628485573</v>
      </c>
      <c r="G162">
        <f>_xlfn.STDEV.P($E$2:E161)</f>
        <v>5.633587468185825E-3</v>
      </c>
      <c r="H162">
        <f t="shared" si="8"/>
        <v>0.254272153847384</v>
      </c>
    </row>
    <row r="163" spans="1:8" x14ac:dyDescent="0.25">
      <c r="A163" s="3">
        <v>44804.570138888892</v>
      </c>
      <c r="B163" s="4">
        <v>101.17750005779401</v>
      </c>
      <c r="C163" s="5">
        <v>101.86274994699799</v>
      </c>
      <c r="D163" s="5">
        <v>101.42485918608401</v>
      </c>
      <c r="E163" s="4">
        <f t="shared" si="6"/>
        <v>1.1231406501179748</v>
      </c>
      <c r="F163" s="4">
        <f t="shared" si="7"/>
        <v>1.116551846962889</v>
      </c>
      <c r="G163" s="4">
        <f>_xlfn.STDEV.P($E$2:E162)</f>
        <v>5.6162043495447348E-3</v>
      </c>
      <c r="H163" s="4">
        <f t="shared" si="8"/>
        <v>1.1731772465900241</v>
      </c>
    </row>
    <row r="164" spans="1:8" x14ac:dyDescent="0.25">
      <c r="A164" s="2">
        <v>44804.570833333331</v>
      </c>
      <c r="B164">
        <v>101.18</v>
      </c>
      <c r="C164" s="1">
        <v>101.859850007364</v>
      </c>
      <c r="D164" s="1">
        <v>101.419996260057</v>
      </c>
      <c r="E164">
        <f t="shared" si="6"/>
        <v>1.1197037546709936</v>
      </c>
      <c r="F164">
        <f t="shared" si="7"/>
        <v>1.1174645404726644</v>
      </c>
      <c r="G164">
        <f>_xlfn.STDEV.P($E$2:E163)</f>
        <v>5.6169515560912792E-3</v>
      </c>
      <c r="H164">
        <f t="shared" si="8"/>
        <v>0.39865293050300027</v>
      </c>
    </row>
    <row r="165" spans="1:8" x14ac:dyDescent="0.25">
      <c r="A165" s="2">
        <v>44804.571527777778</v>
      </c>
      <c r="B165">
        <v>101.179999999999</v>
      </c>
      <c r="C165" s="1">
        <v>101.861667724181</v>
      </c>
      <c r="D165" s="1">
        <v>101.419375586849</v>
      </c>
      <c r="E165">
        <f t="shared" si="6"/>
        <v>1.1239598615140096</v>
      </c>
      <c r="F165">
        <f t="shared" si="7"/>
        <v>1.1184780746853293</v>
      </c>
      <c r="G165">
        <f>_xlfn.STDEV.P($E$2:E164)</f>
        <v>5.6025279737519831E-3</v>
      </c>
      <c r="H165">
        <f t="shared" si="8"/>
        <v>0.97844880995911498</v>
      </c>
    </row>
    <row r="166" spans="1:8" x14ac:dyDescent="0.25">
      <c r="A166" s="2">
        <v>44804.572222222225</v>
      </c>
      <c r="B166">
        <v>101.179999999999</v>
      </c>
      <c r="C166" s="1">
        <v>101.862857050606</v>
      </c>
      <c r="D166" s="1">
        <v>101.421410266065</v>
      </c>
      <c r="E166">
        <f t="shared" si="6"/>
        <v>1.1243038351479981</v>
      </c>
      <c r="F166">
        <f t="shared" si="7"/>
        <v>1.1199774820827741</v>
      </c>
      <c r="G166">
        <f>_xlfn.STDEV.P($E$2:E165)</f>
        <v>5.6084606411808853E-3</v>
      </c>
      <c r="H166">
        <f t="shared" si="8"/>
        <v>0.7713975976682732</v>
      </c>
    </row>
    <row r="167" spans="1:8" x14ac:dyDescent="0.25">
      <c r="A167" s="2">
        <v>44804.572916666664</v>
      </c>
      <c r="B167">
        <v>101.18</v>
      </c>
      <c r="C167" s="1">
        <v>101.86333392298999</v>
      </c>
      <c r="D167" s="1">
        <v>101.42293366948</v>
      </c>
      <c r="E167">
        <f t="shared" si="6"/>
        <v>1.1237341764999798</v>
      </c>
      <c r="F167">
        <f t="shared" si="7"/>
        <v>1.1207010719117738</v>
      </c>
      <c r="G167">
        <f>_xlfn.STDEV.P($E$2:E166)</f>
        <v>5.616494487381345E-3</v>
      </c>
      <c r="H167">
        <f t="shared" si="8"/>
        <v>0.54003517585932914</v>
      </c>
    </row>
    <row r="168" spans="1:8" x14ac:dyDescent="0.25">
      <c r="A168" s="3">
        <v>44804.573611111111</v>
      </c>
      <c r="B168" s="4">
        <v>101.18</v>
      </c>
      <c r="C168" s="5">
        <v>101.866666643881</v>
      </c>
      <c r="D168" s="5">
        <v>101.426142595077</v>
      </c>
      <c r="E168" s="4">
        <f t="shared" si="6"/>
        <v>1.127190692685005</v>
      </c>
      <c r="F168" s="4">
        <f t="shared" si="7"/>
        <v>1.1210073401151039</v>
      </c>
      <c r="G168" s="4">
        <f>_xlfn.STDEV.P($E$2:E167)</f>
        <v>5.6201768176927444E-3</v>
      </c>
      <c r="H168" s="4">
        <f t="shared" si="8"/>
        <v>1.1002060558727329</v>
      </c>
    </row>
    <row r="169" spans="1:8" x14ac:dyDescent="0.25">
      <c r="A169" s="2">
        <v>44804.574305555558</v>
      </c>
      <c r="B169">
        <v>101.18</v>
      </c>
      <c r="C169" s="1">
        <v>101.865277746141</v>
      </c>
      <c r="D169" s="1">
        <v>101.42612902561</v>
      </c>
      <c r="E169">
        <f t="shared" si="6"/>
        <v>1.1244264666720056</v>
      </c>
      <c r="F169">
        <f t="shared" si="7"/>
        <v>1.1217135908002152</v>
      </c>
      <c r="G169">
        <f>_xlfn.STDEV.P($E$2:E168)</f>
        <v>5.6524229884168274E-3</v>
      </c>
      <c r="H169">
        <f t="shared" si="8"/>
        <v>0.47994919653922063</v>
      </c>
    </row>
    <row r="170" spans="1:8" x14ac:dyDescent="0.25">
      <c r="A170" s="2">
        <v>44804.574999999997</v>
      </c>
      <c r="B170">
        <v>101.18</v>
      </c>
      <c r="C170" s="1">
        <v>101.866363587246</v>
      </c>
      <c r="D170" s="1">
        <v>101.426538625059</v>
      </c>
      <c r="E170">
        <f t="shared" si="6"/>
        <v>1.126188549432996</v>
      </c>
      <c r="F170">
        <f t="shared" si="7"/>
        <v>1.1222809736306611</v>
      </c>
      <c r="G170">
        <f>_xlfn.STDEV.P($E$2:E169)</f>
        <v>5.6598954460013087E-3</v>
      </c>
      <c r="H170">
        <f t="shared" si="8"/>
        <v>0.69039717069252426</v>
      </c>
    </row>
    <row r="171" spans="1:8" x14ac:dyDescent="0.25">
      <c r="A171" s="2">
        <v>44804.575694444444</v>
      </c>
      <c r="B171">
        <v>101.18</v>
      </c>
      <c r="C171" s="1">
        <v>101.86699662473301</v>
      </c>
      <c r="D171" s="1">
        <v>101.427906323923</v>
      </c>
      <c r="E171">
        <f t="shared" si="6"/>
        <v>1.1260869255430066</v>
      </c>
      <c r="F171">
        <f t="shared" si="7"/>
        <v>1.1233928904454382</v>
      </c>
      <c r="G171">
        <f>_xlfn.STDEV.P($E$2:E170)</f>
        <v>5.6809669209553259E-3</v>
      </c>
      <c r="H171">
        <f t="shared" si="8"/>
        <v>0.47422122590274574</v>
      </c>
    </row>
    <row r="172" spans="1:8" x14ac:dyDescent="0.25">
      <c r="A172" s="2">
        <v>44804.576388888891</v>
      </c>
      <c r="B172">
        <v>101.18</v>
      </c>
      <c r="C172" s="1">
        <v>101.86599962296199</v>
      </c>
      <c r="D172" s="1">
        <v>101.428153120806</v>
      </c>
      <c r="E172">
        <f t="shared" si="6"/>
        <v>1.1238461251179785</v>
      </c>
      <c r="F172">
        <f t="shared" si="7"/>
        <v>1.1243038791426632</v>
      </c>
      <c r="G172">
        <f>_xlfn.STDEV.P($E$2:E171)</f>
        <v>5.70039529752292E-3</v>
      </c>
      <c r="H172">
        <f t="shared" si="8"/>
        <v>-8.0302154638913367E-2</v>
      </c>
    </row>
    <row r="173" spans="1:8" x14ac:dyDescent="0.25">
      <c r="A173" s="2">
        <v>44804.57708333333</v>
      </c>
      <c r="B173">
        <v>101.18</v>
      </c>
      <c r="C173" s="1">
        <v>101.863393508155</v>
      </c>
      <c r="D173" s="1">
        <v>101.42491875107601</v>
      </c>
      <c r="E173">
        <f t="shared" si="6"/>
        <v>1.1218682652339851</v>
      </c>
      <c r="F173">
        <f t="shared" si="7"/>
        <v>1.1243822652537747</v>
      </c>
      <c r="G173">
        <f>_xlfn.STDEV.P($E$2:E172)</f>
        <v>5.702658793179132E-3</v>
      </c>
      <c r="H173">
        <f t="shared" si="8"/>
        <v>-0.44084699978834258</v>
      </c>
    </row>
    <row r="174" spans="1:8" x14ac:dyDescent="0.25">
      <c r="A174" s="2">
        <v>44804.577777777777</v>
      </c>
      <c r="B174">
        <v>101.179999999999</v>
      </c>
      <c r="C174" s="1">
        <v>101.862750207158</v>
      </c>
      <c r="D174" s="1">
        <v>101.42208343953899</v>
      </c>
      <c r="E174">
        <f t="shared" si="6"/>
        <v>1.1234169747780101</v>
      </c>
      <c r="F174">
        <f t="shared" si="7"/>
        <v>1.1246227664274404</v>
      </c>
      <c r="G174">
        <f>_xlfn.STDEV.P($E$2:E173)</f>
        <v>5.6945099490707494E-3</v>
      </c>
      <c r="H174">
        <f t="shared" si="8"/>
        <v>-0.21174634168952849</v>
      </c>
    </row>
    <row r="175" spans="1:8" x14ac:dyDescent="0.25">
      <c r="A175" s="2">
        <v>44804.578472222223</v>
      </c>
      <c r="B175">
        <v>101.18179613960901</v>
      </c>
      <c r="C175" s="1">
        <v>101.866177481677</v>
      </c>
      <c r="D175" s="1">
        <v>101.427369028759</v>
      </c>
      <c r="E175">
        <f t="shared" si="6"/>
        <v>1.1231897949859899</v>
      </c>
      <c r="F175">
        <f t="shared" si="7"/>
        <v>1.124562445678996</v>
      </c>
      <c r="G175">
        <f>_xlfn.STDEV.P($E$2:E174)</f>
        <v>5.6939018673857452E-3</v>
      </c>
      <c r="H175">
        <f t="shared" si="8"/>
        <v>-0.24107382335977992</v>
      </c>
    </row>
    <row r="176" spans="1:8" x14ac:dyDescent="0.25">
      <c r="A176" s="2">
        <v>44804.57916666667</v>
      </c>
      <c r="B176">
        <v>101.184128626468</v>
      </c>
      <c r="C176" s="1">
        <v>101.871101482092</v>
      </c>
      <c r="D176" s="1">
        <v>101.432130529624</v>
      </c>
      <c r="E176">
        <f t="shared" si="6"/>
        <v>1.1259438080920035</v>
      </c>
      <c r="F176">
        <f t="shared" si="7"/>
        <v>1.1244386634387729</v>
      </c>
      <c r="G176">
        <f>_xlfn.STDEV.P($E$2:E175)</f>
        <v>5.691874751679757E-3</v>
      </c>
      <c r="H176">
        <f t="shared" si="8"/>
        <v>0.26443741629880452</v>
      </c>
    </row>
    <row r="177" spans="1:8" x14ac:dyDescent="0.25">
      <c r="A177" s="3">
        <v>44804.579861111109</v>
      </c>
      <c r="B177" s="4">
        <v>101.18</v>
      </c>
      <c r="C177" s="5">
        <v>101.87341952581301</v>
      </c>
      <c r="D177" s="5">
        <v>101.435999432198</v>
      </c>
      <c r="E177" s="4">
        <f t="shared" si="6"/>
        <v>1.1308396194280022</v>
      </c>
      <c r="F177" s="4">
        <f t="shared" si="7"/>
        <v>1.1246841780601089</v>
      </c>
      <c r="G177" s="4">
        <f>_xlfn.STDEV.P($E$2:E176)</f>
        <v>5.7080790910990931E-3</v>
      </c>
      <c r="H177" s="4">
        <f t="shared" si="8"/>
        <v>1.0783735245525516</v>
      </c>
    </row>
    <row r="178" spans="1:8" x14ac:dyDescent="0.25">
      <c r="A178" s="2">
        <v>44804.580555555556</v>
      </c>
      <c r="B178">
        <v>101.18</v>
      </c>
      <c r="C178" s="1">
        <v>101.87166810286401</v>
      </c>
      <c r="D178" s="1">
        <v>101.436286102521</v>
      </c>
      <c r="E178">
        <f t="shared" si="6"/>
        <v>1.1270501032070115</v>
      </c>
      <c r="F178">
        <f t="shared" si="7"/>
        <v>1.1250896143648863</v>
      </c>
      <c r="G178">
        <f>_xlfn.STDEV.P($E$2:E177)</f>
        <v>5.7740628595470351E-3</v>
      </c>
      <c r="H178">
        <f t="shared" si="8"/>
        <v>0.3395336853466438</v>
      </c>
    </row>
    <row r="179" spans="1:8" x14ac:dyDescent="0.25">
      <c r="A179" s="3">
        <v>44804.581250000003</v>
      </c>
      <c r="B179" s="4">
        <v>101.18</v>
      </c>
      <c r="C179" s="5">
        <v>101.87420743403599</v>
      </c>
      <c r="D179" s="5">
        <v>101.43452951417601</v>
      </c>
      <c r="E179" s="4">
        <f t="shared" si="6"/>
        <v>1.1338853538959768</v>
      </c>
      <c r="F179" s="4">
        <f t="shared" si="7"/>
        <v>1.1253811295354426</v>
      </c>
      <c r="G179" s="4">
        <f>_xlfn.STDEV.P($E$2:E178)</f>
        <v>5.7975915622747428E-3</v>
      </c>
      <c r="H179" s="4">
        <f t="shared" si="8"/>
        <v>1.466854687707166</v>
      </c>
    </row>
    <row r="180" spans="1:8" x14ac:dyDescent="0.25">
      <c r="A180" s="2">
        <v>44804.581944444442</v>
      </c>
      <c r="B180">
        <v>101.18</v>
      </c>
      <c r="C180" s="1">
        <v>101.873184645405</v>
      </c>
      <c r="D180" s="1">
        <v>101.43452991233799</v>
      </c>
      <c r="E180">
        <f t="shared" si="6"/>
        <v>1.1318393784720087</v>
      </c>
      <c r="F180">
        <f t="shared" si="7"/>
        <v>1.1262363300313294</v>
      </c>
      <c r="G180">
        <f>_xlfn.STDEV.P($E$2:E179)</f>
        <v>5.9012498034202157E-3</v>
      </c>
      <c r="H180">
        <f t="shared" si="8"/>
        <v>0.94946810037288787</v>
      </c>
    </row>
    <row r="181" spans="1:8" x14ac:dyDescent="0.25">
      <c r="A181" s="2">
        <v>44804.582638888889</v>
      </c>
      <c r="B181">
        <v>101.18</v>
      </c>
      <c r="C181" s="1">
        <v>101.873213905271</v>
      </c>
      <c r="D181" s="1">
        <v>101.434913083005</v>
      </c>
      <c r="E181">
        <f t="shared" si="6"/>
        <v>1.1315147275369952</v>
      </c>
      <c r="F181">
        <f t="shared" si="7"/>
        <v>1.1268754914678851</v>
      </c>
      <c r="G181">
        <f>_xlfn.STDEV.P($E$2:E180)</f>
        <v>5.9727318466621685E-3</v>
      </c>
      <c r="H181">
        <f t="shared" si="8"/>
        <v>0.77673603774840683</v>
      </c>
    </row>
    <row r="182" spans="1:8" x14ac:dyDescent="0.25">
      <c r="A182" s="6">
        <v>44804.583333333336</v>
      </c>
      <c r="B182" s="7">
        <v>101.18</v>
      </c>
      <c r="C182" s="8">
        <v>101.87055550983099</v>
      </c>
      <c r="D182" s="8">
        <v>101.436931924907</v>
      </c>
      <c r="E182" s="7">
        <f t="shared" si="6"/>
        <v>1.1241790947549788</v>
      </c>
      <c r="F182" s="7">
        <f t="shared" si="7"/>
        <v>1.1277275584033315</v>
      </c>
      <c r="G182" s="7">
        <f>_xlfn.STDEV.P($E$2:E181)</f>
        <v>6.0376353440204089E-3</v>
      </c>
      <c r="H182" s="7">
        <f t="shared" si="8"/>
        <v>-0.58772407509954305</v>
      </c>
    </row>
    <row r="183" spans="1:8" x14ac:dyDescent="0.25">
      <c r="A183" s="2">
        <v>44804.584027777775</v>
      </c>
      <c r="B183">
        <v>101.182143020937</v>
      </c>
      <c r="C183" s="1">
        <v>101.87145180018101</v>
      </c>
      <c r="D183" s="1">
        <v>101.434285930173</v>
      </c>
      <c r="E183">
        <f t="shared" si="6"/>
        <v>1.1264746492520032</v>
      </c>
      <c r="F183">
        <f t="shared" si="7"/>
        <v>1.1279843172389974</v>
      </c>
      <c r="G183">
        <f>_xlfn.STDEV.P($E$2:E182)</f>
        <v>6.0367603626583803E-3</v>
      </c>
      <c r="H183">
        <f t="shared" si="8"/>
        <v>-0.25007916436976801</v>
      </c>
    </row>
    <row r="184" spans="1:8" x14ac:dyDescent="0.25">
      <c r="A184" s="2">
        <v>44804.584722222222</v>
      </c>
      <c r="B184">
        <v>101.18499999999899</v>
      </c>
      <c r="C184" s="1">
        <v>101.873870858971</v>
      </c>
      <c r="D184" s="1">
        <v>101.435729359341</v>
      </c>
      <c r="E184">
        <f t="shared" si="6"/>
        <v>1.1270123586020162</v>
      </c>
      <c r="F184">
        <f t="shared" si="7"/>
        <v>1.1283240588472188</v>
      </c>
      <c r="G184">
        <f>_xlfn.STDEV.P($E$2:E183)</f>
        <v>6.0502702041442978E-3</v>
      </c>
      <c r="H184">
        <f t="shared" si="8"/>
        <v>-0.21680027518507633</v>
      </c>
    </row>
    <row r="185" spans="1:8" x14ac:dyDescent="0.25">
      <c r="A185" s="2">
        <v>44804.585416666669</v>
      </c>
      <c r="B185">
        <v>101.185</v>
      </c>
      <c r="C185" s="1">
        <v>101.87875666856399</v>
      </c>
      <c r="D185" s="1">
        <v>101.441302663199</v>
      </c>
      <c r="E185">
        <f t="shared" si="6"/>
        <v>1.1312106739289902</v>
      </c>
      <c r="F185">
        <f t="shared" si="7"/>
        <v>1.1287487881378884</v>
      </c>
      <c r="G185">
        <f>_xlfn.STDEV.P($E$2:E184)</f>
        <v>6.0673146573775039E-3</v>
      </c>
      <c r="H185">
        <f t="shared" si="8"/>
        <v>0.40576201006953494</v>
      </c>
    </row>
    <row r="186" spans="1:8" x14ac:dyDescent="0.25">
      <c r="A186" s="2">
        <v>44804.586111111108</v>
      </c>
      <c r="B186">
        <v>101.185</v>
      </c>
      <c r="C186" s="1">
        <v>101.879889208831</v>
      </c>
      <c r="D186" s="1">
        <v>101.443862705214</v>
      </c>
      <c r="E186">
        <f t="shared" si="6"/>
        <v>1.1309157124480009</v>
      </c>
      <c r="F186">
        <f t="shared" si="7"/>
        <v>1.1293339954531092</v>
      </c>
      <c r="G186">
        <f>_xlfn.STDEV.P($E$2:E185)</f>
        <v>6.1235519792760809E-3</v>
      </c>
      <c r="H186">
        <f t="shared" si="8"/>
        <v>0.25830057460845202</v>
      </c>
    </row>
    <row r="187" spans="1:8" x14ac:dyDescent="0.25">
      <c r="A187" s="2">
        <v>44804.586805555555</v>
      </c>
      <c r="B187">
        <v>101.185</v>
      </c>
      <c r="C187" s="1">
        <v>101.881174668613</v>
      </c>
      <c r="D187" s="1">
        <v>101.442395254459</v>
      </c>
      <c r="E187">
        <f t="shared" si="6"/>
        <v>1.1349540827669955</v>
      </c>
      <c r="F187">
        <f t="shared" si="7"/>
        <v>1.1293424502331091</v>
      </c>
      <c r="G187">
        <f>_xlfn.STDEV.P($E$2:E186)</f>
        <v>6.1746763081955537E-3</v>
      </c>
      <c r="H187">
        <f t="shared" si="8"/>
        <v>0.90881404203134963</v>
      </c>
    </row>
    <row r="188" spans="1:8" x14ac:dyDescent="0.25">
      <c r="A188" s="2">
        <v>44804.587500000001</v>
      </c>
      <c r="B188">
        <v>101.18499999999899</v>
      </c>
      <c r="C188" s="1">
        <v>101.883101660777</v>
      </c>
      <c r="D188" s="1">
        <v>101.445279386211</v>
      </c>
      <c r="E188">
        <f t="shared" si="6"/>
        <v>1.1359239353440103</v>
      </c>
      <c r="F188">
        <f t="shared" si="7"/>
        <v>1.1302206701842183</v>
      </c>
      <c r="G188">
        <f>_xlfn.STDEV.P($E$2:E187)</f>
        <v>6.2738442496954941E-3</v>
      </c>
      <c r="H188">
        <f t="shared" si="8"/>
        <v>0.909054310691364</v>
      </c>
    </row>
    <row r="189" spans="1:8" x14ac:dyDescent="0.25">
      <c r="A189" s="3">
        <v>44804.588194444441</v>
      </c>
      <c r="B189" s="4">
        <v>101.187500746249</v>
      </c>
      <c r="C189" s="5">
        <v>101.889082258413</v>
      </c>
      <c r="D189" s="5">
        <v>101.451112895596</v>
      </c>
      <c r="E189" s="4">
        <f t="shared" si="6"/>
        <v>1.1395508749809977</v>
      </c>
      <c r="F189" s="4">
        <f t="shared" si="7"/>
        <v>1.1304471792339998</v>
      </c>
      <c r="G189" s="4">
        <f>_xlfn.STDEV.P($E$2:E188)</f>
        <v>6.3828260460591767E-3</v>
      </c>
      <c r="H189" s="4">
        <f t="shared" si="8"/>
        <v>1.4262797828586589</v>
      </c>
    </row>
    <row r="190" spans="1:8" x14ac:dyDescent="0.25">
      <c r="A190" s="3">
        <v>44804.588888888888</v>
      </c>
      <c r="B190" s="4">
        <v>101.192009463481</v>
      </c>
      <c r="C190" s="5">
        <v>101.89727945156601</v>
      </c>
      <c r="D190" s="5">
        <v>101.45976531126399</v>
      </c>
      <c r="E190" s="4">
        <f t="shared" si="6"/>
        <v>1.1427841283870208</v>
      </c>
      <c r="F190" s="4">
        <f t="shared" si="7"/>
        <v>1.1313040121794431</v>
      </c>
      <c r="G190" s="4">
        <f>_xlfn.STDEV.P($E$2:E189)</f>
        <v>6.5435383532231771E-3</v>
      </c>
      <c r="H190" s="4">
        <f t="shared" si="8"/>
        <v>1.754420252144302</v>
      </c>
    </row>
    <row r="191" spans="1:8" x14ac:dyDescent="0.25">
      <c r="A191" s="3">
        <v>44804.589583333334</v>
      </c>
      <c r="B191" s="4">
        <v>101.192854444275</v>
      </c>
      <c r="C191" s="5">
        <v>101.897825609696</v>
      </c>
      <c r="D191" s="5">
        <v>101.463368223305</v>
      </c>
      <c r="E191" s="4">
        <f t="shared" si="6"/>
        <v>1.1394285518120029</v>
      </c>
      <c r="F191" s="4">
        <f t="shared" si="7"/>
        <v>1.132556167829446</v>
      </c>
      <c r="G191" s="4">
        <f>_xlfn.STDEV.P($E$2:E190)</f>
        <v>6.7534523039673132E-3</v>
      </c>
      <c r="H191" s="4">
        <f t="shared" si="8"/>
        <v>1.017610501005489</v>
      </c>
    </row>
    <row r="192" spans="1:8" x14ac:dyDescent="0.25">
      <c r="A192" s="3">
        <v>44804.590277777781</v>
      </c>
      <c r="B192" s="4">
        <v>101.19</v>
      </c>
      <c r="C192" s="5">
        <v>101.898301357981</v>
      </c>
      <c r="D192" s="5">
        <v>101.46314004639</v>
      </c>
      <c r="E192" s="4">
        <f t="shared" si="6"/>
        <v>1.1434626695720027</v>
      </c>
      <c r="F192" s="4">
        <f t="shared" si="7"/>
        <v>1.1342505519468931</v>
      </c>
      <c r="G192" s="4">
        <f>_xlfn.STDEV.P($E$2:E191)</f>
        <v>6.8964782006393673E-3</v>
      </c>
      <c r="H192" s="4">
        <f t="shared" si="8"/>
        <v>1.3357712961748509</v>
      </c>
    </row>
    <row r="193" spans="1:8" x14ac:dyDescent="0.25">
      <c r="A193" s="3">
        <v>44804.59097222222</v>
      </c>
      <c r="B193" s="4">
        <v>101.19500286705301</v>
      </c>
      <c r="C193" s="5">
        <v>101.907895990653</v>
      </c>
      <c r="D193" s="5">
        <v>101.47125427289301</v>
      </c>
      <c r="E193" s="4">
        <f t="shared" si="6"/>
        <v>1.1495348413599942</v>
      </c>
      <c r="F193" s="4">
        <f t="shared" si="7"/>
        <v>1.1361381097602263</v>
      </c>
      <c r="G193" s="4">
        <f>_xlfn.STDEV.P($E$2:E192)</f>
        <v>7.1000385634541752E-3</v>
      </c>
      <c r="H193" s="4">
        <f t="shared" si="8"/>
        <v>1.8868533572091359</v>
      </c>
    </row>
    <row r="194" spans="1:8" x14ac:dyDescent="0.25">
      <c r="A194" s="3">
        <v>44804.591666666667</v>
      </c>
      <c r="B194" s="4">
        <v>101.19499999999999</v>
      </c>
      <c r="C194" s="5">
        <v>101.913772212563</v>
      </c>
      <c r="D194" s="5">
        <v>101.479516780425</v>
      </c>
      <c r="E194" s="4">
        <f t="shared" si="6"/>
        <v>1.1530276447010124</v>
      </c>
      <c r="F194" s="4">
        <f t="shared" si="7"/>
        <v>1.1386406078444462</v>
      </c>
      <c r="G194" s="4">
        <f>_xlfn.STDEV.P($E$2:E193)</f>
        <v>7.4105037145856586E-3</v>
      </c>
      <c r="H194" s="4">
        <f t="shared" si="8"/>
        <v>1.9414384515116041</v>
      </c>
    </row>
    <row r="195" spans="1:8" x14ac:dyDescent="0.25">
      <c r="A195" s="3">
        <v>44804.592361111114</v>
      </c>
      <c r="B195" s="4">
        <v>101.19499999999999</v>
      </c>
      <c r="C195" s="5">
        <v>101.911391499988</v>
      </c>
      <c r="D195" s="5">
        <v>101.47476279234201</v>
      </c>
      <c r="E195" s="4">
        <f t="shared" ref="E195:E256" si="9">2*C195-B195-D195</f>
        <v>1.1530202076340004</v>
      </c>
      <c r="F195" s="4">
        <f t="shared" si="7"/>
        <v>1.1410647157080041</v>
      </c>
      <c r="G195" s="4">
        <f>_xlfn.STDEV.P($E$2:E194)</f>
        <v>7.7765158737526843E-3</v>
      </c>
      <c r="H195" s="4">
        <f t="shared" si="8"/>
        <v>1.5373841087817395</v>
      </c>
    </row>
    <row r="196" spans="1:8" x14ac:dyDescent="0.25">
      <c r="A196" s="2">
        <v>44804.593055555553</v>
      </c>
      <c r="B196">
        <v>101.19499999999999</v>
      </c>
      <c r="C196" s="1">
        <v>101.901912486808</v>
      </c>
      <c r="D196" s="1">
        <v>101.463063974173</v>
      </c>
      <c r="E196">
        <f t="shared" si="9"/>
        <v>1.1457609994430129</v>
      </c>
      <c r="F196">
        <f t="shared" si="7"/>
        <v>1.1435207707286708</v>
      </c>
      <c r="G196">
        <f>_xlfn.STDEV.P($E$2:E195)</f>
        <v>8.1186849036159782E-3</v>
      </c>
      <c r="H196">
        <f t="shared" si="8"/>
        <v>0.27593492553755561</v>
      </c>
    </row>
    <row r="197" spans="1:8" x14ac:dyDescent="0.25">
      <c r="A197" s="3">
        <v>44804.59375</v>
      </c>
      <c r="B197" s="4">
        <v>101.195551682697</v>
      </c>
      <c r="C197" s="5">
        <v>101.908480581319</v>
      </c>
      <c r="D197" s="5">
        <v>101.466250227239</v>
      </c>
      <c r="E197" s="4">
        <f t="shared" si="9"/>
        <v>1.155159252701992</v>
      </c>
      <c r="F197" s="4">
        <f t="shared" si="7"/>
        <v>1.1447215392482282</v>
      </c>
      <c r="G197" s="4">
        <f>_xlfn.STDEV.P($E$2:E196)</f>
        <v>8.3089480204715255E-3</v>
      </c>
      <c r="H197" s="4">
        <f t="shared" si="8"/>
        <v>1.2562015586145818</v>
      </c>
    </row>
    <row r="198" spans="1:8" x14ac:dyDescent="0.25">
      <c r="A198" s="2">
        <v>44804.594444444447</v>
      </c>
      <c r="B198">
        <v>101.19499999999999</v>
      </c>
      <c r="C198" s="1">
        <v>101.90239913115499</v>
      </c>
      <c r="D198" s="1">
        <v>101.463129365303</v>
      </c>
      <c r="E198">
        <f t="shared" si="9"/>
        <v>1.1466688970069896</v>
      </c>
      <c r="F198">
        <f t="shared" si="7"/>
        <v>1.1468587967324484</v>
      </c>
      <c r="G198">
        <f>_xlfn.STDEV.P($E$2:E197)</f>
        <v>8.6613340923060098E-3</v>
      </c>
      <c r="H198">
        <f t="shared" si="8"/>
        <v>-2.1924997169603264E-2</v>
      </c>
    </row>
    <row r="199" spans="1:8" x14ac:dyDescent="0.25">
      <c r="A199" s="2">
        <v>44804.595138888886</v>
      </c>
      <c r="B199">
        <v>101.19499999999999</v>
      </c>
      <c r="C199" s="1">
        <v>101.89859675660399</v>
      </c>
      <c r="D199" s="1">
        <v>101.45323279295999</v>
      </c>
      <c r="E199">
        <f t="shared" si="9"/>
        <v>1.1489607202479988</v>
      </c>
      <c r="F199">
        <f t="shared" si="7"/>
        <v>1.1476496880686697</v>
      </c>
      <c r="G199">
        <f>_xlfn.STDEV.P($E$2:E198)</f>
        <v>8.8444693197155446E-3</v>
      </c>
      <c r="H199">
        <f t="shared" si="8"/>
        <v>0.14823186467576629</v>
      </c>
    </row>
    <row r="200" spans="1:8" x14ac:dyDescent="0.25">
      <c r="A200" s="2">
        <v>44804.595833333333</v>
      </c>
      <c r="B200">
        <v>101.190955350175</v>
      </c>
      <c r="C200" s="1">
        <v>101.896666309542</v>
      </c>
      <c r="D200" s="1">
        <v>101.450965692336</v>
      </c>
      <c r="E200">
        <f t="shared" si="9"/>
        <v>1.1514115765729969</v>
      </c>
      <c r="F200">
        <f t="shared" si="7"/>
        <v>1.1483359760532228</v>
      </c>
      <c r="G200">
        <f>_xlfn.STDEV.P($E$2:E199)</f>
        <v>9.0553424007020957E-3</v>
      </c>
      <c r="H200">
        <f t="shared" si="8"/>
        <v>0.33964486196961535</v>
      </c>
    </row>
    <row r="201" spans="1:8" x14ac:dyDescent="0.25">
      <c r="A201" s="2">
        <v>44804.59652777778</v>
      </c>
      <c r="B201">
        <v>101.194259851559</v>
      </c>
      <c r="C201" s="1">
        <v>101.89979704643299</v>
      </c>
      <c r="D201" s="1">
        <v>101.457541147146</v>
      </c>
      <c r="E201">
        <f t="shared" si="9"/>
        <v>1.1477930941609884</v>
      </c>
      <c r="F201">
        <f t="shared" si="7"/>
        <v>1.1496674232488888</v>
      </c>
      <c r="G201">
        <f>_xlfn.STDEV.P($E$2:E200)</f>
        <v>9.2965921520574701E-3</v>
      </c>
      <c r="H201">
        <f t="shared" si="8"/>
        <v>-0.20161464085370262</v>
      </c>
    </row>
    <row r="202" spans="1:8" x14ac:dyDescent="0.25">
      <c r="A202" s="2">
        <v>44804.597222222219</v>
      </c>
      <c r="B202">
        <v>101.190177975051</v>
      </c>
      <c r="C202" s="1">
        <v>101.895651374037</v>
      </c>
      <c r="D202" s="1">
        <v>101.45084344025901</v>
      </c>
      <c r="E202">
        <f t="shared" si="9"/>
        <v>1.1502813327639956</v>
      </c>
      <c r="F202">
        <f t="shared" si="7"/>
        <v>1.150148581536554</v>
      </c>
      <c r="G202">
        <f>_xlfn.STDEV.P($E$2:E201)</f>
        <v>9.4716544257225019E-3</v>
      </c>
      <c r="H202">
        <f t="shared" si="8"/>
        <v>1.4015632483496281E-2</v>
      </c>
    </row>
    <row r="203" spans="1:8" x14ac:dyDescent="0.25">
      <c r="A203" s="2">
        <v>44804.597916666666</v>
      </c>
      <c r="B203">
        <v>101.19</v>
      </c>
      <c r="C203" s="1">
        <v>101.891937502262</v>
      </c>
      <c r="D203" s="1">
        <v>101.443661589876</v>
      </c>
      <c r="E203">
        <f t="shared" si="9"/>
        <v>1.1502134146479932</v>
      </c>
      <c r="F203">
        <f t="shared" si="7"/>
        <v>1.1502315250258874</v>
      </c>
      <c r="G203">
        <f>_xlfn.STDEV.P($E$2:E202)</f>
        <v>9.6762119206073409E-3</v>
      </c>
      <c r="H203">
        <f t="shared" si="8"/>
        <v>-1.8716392368031984E-3</v>
      </c>
    </row>
    <row r="204" spans="1:8" x14ac:dyDescent="0.25">
      <c r="A204" s="2">
        <v>44804.598611111112</v>
      </c>
      <c r="B204">
        <v>101.19</v>
      </c>
      <c r="C204" s="1">
        <v>101.89529344496999</v>
      </c>
      <c r="D204" s="1">
        <v>101.449904544304</v>
      </c>
      <c r="E204">
        <f t="shared" si="9"/>
        <v>1.1506823456359854</v>
      </c>
      <c r="F204">
        <f t="shared" ref="F204:F256" si="10">AVERAGE(E195:E203)</f>
        <v>1.1499188327977743</v>
      </c>
      <c r="G204">
        <f>_xlfn.STDEV.P($E$2:E203)</f>
        <v>9.8713933526371478E-3</v>
      </c>
      <c r="H204">
        <f t="shared" ref="H204:H258" si="11">(E204-F204)/G204</f>
        <v>7.7346004858281234E-2</v>
      </c>
    </row>
    <row r="205" spans="1:8" x14ac:dyDescent="0.25">
      <c r="A205" s="2">
        <v>44804.599305555559</v>
      </c>
      <c r="B205">
        <v>101.19</v>
      </c>
      <c r="C205" s="1">
        <v>101.89428283303501</v>
      </c>
      <c r="D205" s="1">
        <v>101.450817601558</v>
      </c>
      <c r="E205">
        <f t="shared" si="9"/>
        <v>1.1477480645120153</v>
      </c>
      <c r="F205">
        <f t="shared" si="10"/>
        <v>1.1496590703535503</v>
      </c>
      <c r="G205">
        <f>_xlfn.STDEV.P($E$2:E204)</f>
        <v>1.006558979383301E-2</v>
      </c>
      <c r="H205">
        <f t="shared" si="11"/>
        <v>-0.18985532697804411</v>
      </c>
    </row>
    <row r="206" spans="1:8" x14ac:dyDescent="0.25">
      <c r="A206" s="2">
        <v>44804.6</v>
      </c>
      <c r="B206">
        <v>101.19</v>
      </c>
      <c r="C206" s="1">
        <v>101.89562657176999</v>
      </c>
      <c r="D206" s="1">
        <v>101.45</v>
      </c>
      <c r="E206">
        <f t="shared" si="9"/>
        <v>1.1512531435399893</v>
      </c>
      <c r="F206">
        <f t="shared" si="10"/>
        <v>1.1498798553612173</v>
      </c>
      <c r="G206">
        <f>_xlfn.STDEV.P($E$2:E205)</f>
        <v>1.0212768403023263E-2</v>
      </c>
      <c r="H206">
        <f t="shared" si="11"/>
        <v>0.13446776863807994</v>
      </c>
    </row>
    <row r="207" spans="1:8" x14ac:dyDescent="0.25">
      <c r="A207" s="2">
        <v>44804.600694444445</v>
      </c>
      <c r="B207">
        <v>101.19</v>
      </c>
      <c r="C207" s="1">
        <v>101.898541674832</v>
      </c>
      <c r="D207" s="1">
        <v>101.451176633131</v>
      </c>
      <c r="E207">
        <f t="shared" si="9"/>
        <v>1.1559067165330106</v>
      </c>
      <c r="F207">
        <f t="shared" si="10"/>
        <v>1.1494458432321057</v>
      </c>
      <c r="G207">
        <f>_xlfn.STDEV.P($E$2:E206)</f>
        <v>1.0401274587210078E-2</v>
      </c>
      <c r="H207">
        <f t="shared" si="11"/>
        <v>0.62116169001532218</v>
      </c>
    </row>
    <row r="208" spans="1:8" x14ac:dyDescent="0.25">
      <c r="A208" s="2">
        <v>44804.601388888892</v>
      </c>
      <c r="B208">
        <v>101.19</v>
      </c>
      <c r="C208" s="1">
        <v>101.895000014757</v>
      </c>
      <c r="D208" s="1">
        <v>101.44948146452801</v>
      </c>
      <c r="E208">
        <f t="shared" si="9"/>
        <v>1.150518564986001</v>
      </c>
      <c r="F208">
        <f t="shared" si="10"/>
        <v>1.1504722676238859</v>
      </c>
      <c r="G208">
        <f>_xlfn.STDEV.P($E$2:E207)</f>
        <v>1.0650963723859052E-2</v>
      </c>
      <c r="H208">
        <f t="shared" si="11"/>
        <v>4.3467768096359348E-3</v>
      </c>
    </row>
    <row r="209" spans="1:8" x14ac:dyDescent="0.25">
      <c r="A209" s="2">
        <v>44804.602083333331</v>
      </c>
      <c r="B209">
        <v>101.189999999999</v>
      </c>
      <c r="C209" s="1">
        <v>101.89730729444</v>
      </c>
      <c r="D209" s="1">
        <v>101.454098792981</v>
      </c>
      <c r="E209">
        <f t="shared" si="9"/>
        <v>1.1505157958999916</v>
      </c>
      <c r="F209">
        <f t="shared" si="10"/>
        <v>1.150645361483664</v>
      </c>
      <c r="G209">
        <f>_xlfn.STDEV.P($E$2:E208)</f>
        <v>1.0814301872301231E-2</v>
      </c>
      <c r="H209">
        <f t="shared" si="11"/>
        <v>-1.1980947563914768E-2</v>
      </c>
    </row>
    <row r="210" spans="1:8" x14ac:dyDescent="0.25">
      <c r="A210" s="2">
        <v>44804.602777777778</v>
      </c>
      <c r="B210">
        <v>101.189999999999</v>
      </c>
      <c r="C210" s="1">
        <v>101.89780017165199</v>
      </c>
      <c r="D210" s="1">
        <v>101.451160669402</v>
      </c>
      <c r="E210">
        <f t="shared" si="9"/>
        <v>1.154439673902985</v>
      </c>
      <c r="F210">
        <f t="shared" si="10"/>
        <v>1.1505458302977745</v>
      </c>
      <c r="G210">
        <f>_xlfn.STDEV.P($E$2:E209)</f>
        <v>1.097187080307869E-2</v>
      </c>
      <c r="H210">
        <f t="shared" si="11"/>
        <v>0.35489331537862207</v>
      </c>
    </row>
    <row r="211" spans="1:8" x14ac:dyDescent="0.25">
      <c r="A211" s="2">
        <v>44804.603472222225</v>
      </c>
      <c r="B211">
        <v>101.19</v>
      </c>
      <c r="C211" s="1">
        <v>101.900457347672</v>
      </c>
      <c r="D211" s="1">
        <v>101.45466139975299</v>
      </c>
      <c r="E211">
        <f t="shared" si="9"/>
        <v>1.1562532955910143</v>
      </c>
      <c r="F211">
        <f t="shared" si="10"/>
        <v>1.1512843391579963</v>
      </c>
      <c r="G211">
        <f>_xlfn.STDEV.P($E$2:E210)</f>
        <v>1.1175501539612829E-2</v>
      </c>
      <c r="H211">
        <f t="shared" si="11"/>
        <v>0.44462939004616042</v>
      </c>
    </row>
    <row r="212" spans="1:8" x14ac:dyDescent="0.25">
      <c r="A212" s="2">
        <v>44804.604166666664</v>
      </c>
      <c r="B212">
        <v>101.19</v>
      </c>
      <c r="C212" s="1">
        <v>101.90559573437</v>
      </c>
      <c r="D212" s="1">
        <v>101.464079291473</v>
      </c>
      <c r="E212">
        <f t="shared" si="9"/>
        <v>1.1571121772669954</v>
      </c>
      <c r="F212">
        <f t="shared" si="10"/>
        <v>1.1519478905832206</v>
      </c>
      <c r="G212">
        <f>_xlfn.STDEV.P($E$2:E211)</f>
        <v>1.1396721607472569E-2</v>
      </c>
      <c r="H212">
        <f t="shared" si="11"/>
        <v>0.4531379164679063</v>
      </c>
    </row>
    <row r="213" spans="1:8" x14ac:dyDescent="0.25">
      <c r="A213" s="2">
        <v>44804.604861111111</v>
      </c>
      <c r="B213">
        <v>101.19150015161399</v>
      </c>
      <c r="C213" s="1">
        <v>101.90930552920901</v>
      </c>
      <c r="D213" s="1">
        <v>101.46499999999899</v>
      </c>
      <c r="E213">
        <f t="shared" si="9"/>
        <v>1.1621109068050259</v>
      </c>
      <c r="F213">
        <f t="shared" si="10"/>
        <v>1.1527144197631098</v>
      </c>
      <c r="G213">
        <f>_xlfn.STDEV.P($E$2:E212)</f>
        <v>1.1621489777002572E-2</v>
      </c>
      <c r="H213">
        <f t="shared" si="11"/>
        <v>0.80854410426024081</v>
      </c>
    </row>
    <row r="214" spans="1:8" x14ac:dyDescent="0.25">
      <c r="A214" s="2">
        <v>44804.605555555558</v>
      </c>
      <c r="B214">
        <v>101.194999999999</v>
      </c>
      <c r="C214" s="1">
        <v>101.906328244663</v>
      </c>
      <c r="D214" s="1">
        <v>101.461630211879</v>
      </c>
      <c r="E214">
        <f t="shared" si="9"/>
        <v>1.1560262774480066</v>
      </c>
      <c r="F214">
        <f t="shared" si="10"/>
        <v>1.1539842598930032</v>
      </c>
      <c r="G214">
        <f>_xlfn.STDEV.P($E$2:E213)</f>
        <v>1.1911484276048665E-2</v>
      </c>
      <c r="H214">
        <f t="shared" si="11"/>
        <v>0.17143267015928229</v>
      </c>
    </row>
    <row r="215" spans="1:8" x14ac:dyDescent="0.25">
      <c r="A215" s="2">
        <v>44804.606249999997</v>
      </c>
      <c r="B215">
        <v>101.19499999999999</v>
      </c>
      <c r="C215" s="1">
        <v>101.908518486994</v>
      </c>
      <c r="D215" s="1">
        <v>101.461309476463</v>
      </c>
      <c r="E215">
        <f t="shared" si="9"/>
        <v>1.1607274975250021</v>
      </c>
      <c r="F215">
        <f t="shared" si="10"/>
        <v>1.1549040613303356</v>
      </c>
      <c r="G215">
        <f>_xlfn.STDEV.P($E$2:E214)</f>
        <v>1.2103337864555239E-2</v>
      </c>
      <c r="H215">
        <f t="shared" si="11"/>
        <v>0.48114299210968231</v>
      </c>
    </row>
    <row r="216" spans="1:8" x14ac:dyDescent="0.25">
      <c r="A216" s="2">
        <v>44804.606944444444</v>
      </c>
      <c r="B216">
        <v>101.192816025019</v>
      </c>
      <c r="C216" s="1">
        <v>101.90520811218001</v>
      </c>
      <c r="D216" s="1">
        <v>101.45809569033599</v>
      </c>
      <c r="E216">
        <f t="shared" si="9"/>
        <v>1.1595045090050178</v>
      </c>
      <c r="F216">
        <f t="shared" si="10"/>
        <v>1.1559567673286704</v>
      </c>
      <c r="G216">
        <f>_xlfn.STDEV.P($E$2:E215)</f>
        <v>1.2351963531517664E-2</v>
      </c>
      <c r="H216">
        <f t="shared" si="11"/>
        <v>0.28722086713540607</v>
      </c>
    </row>
    <row r="217" spans="1:8" x14ac:dyDescent="0.25">
      <c r="A217" s="2">
        <v>44804.607638888891</v>
      </c>
      <c r="B217">
        <v>101.18820079973599</v>
      </c>
      <c r="C217" s="1">
        <v>101.89928848884</v>
      </c>
      <c r="D217" s="1">
        <v>101.45315361218999</v>
      </c>
      <c r="E217">
        <f t="shared" si="9"/>
        <v>1.1572225657540116</v>
      </c>
      <c r="F217">
        <f t="shared" si="10"/>
        <v>1.1563565220477823</v>
      </c>
      <c r="G217">
        <f>_xlfn.STDEV.P($E$2:E216)</f>
        <v>1.2574144485803979E-2</v>
      </c>
      <c r="H217">
        <f t="shared" si="11"/>
        <v>6.8874960615180308E-2</v>
      </c>
    </row>
    <row r="218" spans="1:8" x14ac:dyDescent="0.25">
      <c r="A218" s="2">
        <v>44804.60833333333</v>
      </c>
      <c r="B218">
        <v>101.18815525240301</v>
      </c>
      <c r="C218" s="1">
        <v>101.905835158518</v>
      </c>
      <c r="D218" s="1">
        <v>101.460626119183</v>
      </c>
      <c r="E218">
        <f t="shared" si="9"/>
        <v>1.1628889454499927</v>
      </c>
      <c r="F218">
        <f t="shared" si="10"/>
        <v>1.1571014110220057</v>
      </c>
      <c r="G218">
        <f>_xlfn.STDEV.P($E$2:E217)</f>
        <v>1.2759049257665585E-2</v>
      </c>
      <c r="H218">
        <f t="shared" si="11"/>
        <v>0.45360232656127064</v>
      </c>
    </row>
    <row r="219" spans="1:8" x14ac:dyDescent="0.25">
      <c r="A219" s="2">
        <v>44804.609027777777</v>
      </c>
      <c r="B219">
        <v>101.194872186555</v>
      </c>
      <c r="C219" s="1">
        <v>101.914730899023</v>
      </c>
      <c r="D219" s="1">
        <v>101.475579168184</v>
      </c>
      <c r="E219">
        <f t="shared" si="9"/>
        <v>1.1590104433069968</v>
      </c>
      <c r="F219">
        <f t="shared" si="10"/>
        <v>1.1584762054164501</v>
      </c>
      <c r="G219">
        <f>_xlfn.STDEV.P($E$2:E218)</f>
        <v>1.3011760759357085E-2</v>
      </c>
      <c r="H219">
        <f t="shared" si="11"/>
        <v>4.1058078182266415E-2</v>
      </c>
    </row>
    <row r="220" spans="1:8" x14ac:dyDescent="0.25">
      <c r="A220" s="2">
        <v>44804.609722222223</v>
      </c>
      <c r="B220">
        <v>101.19499999999999</v>
      </c>
      <c r="C220" s="1">
        <v>101.91874994705999</v>
      </c>
      <c r="D220" s="1">
        <v>101.478250211527</v>
      </c>
      <c r="E220">
        <f t="shared" si="9"/>
        <v>1.1642496825929953</v>
      </c>
      <c r="F220">
        <f t="shared" si="10"/>
        <v>1.1589840686835626</v>
      </c>
      <c r="G220">
        <f>_xlfn.STDEV.P($E$2:E219)</f>
        <v>1.320447787767765E-2</v>
      </c>
      <c r="H220">
        <f t="shared" si="11"/>
        <v>0.39877486699677012</v>
      </c>
    </row>
    <row r="221" spans="1:8" x14ac:dyDescent="0.25">
      <c r="A221" s="2">
        <v>44804.61041666667</v>
      </c>
      <c r="B221">
        <v>101.199000048556</v>
      </c>
      <c r="C221" s="1">
        <v>101.921305283184</v>
      </c>
      <c r="D221" s="1">
        <v>101.482438862783</v>
      </c>
      <c r="E221">
        <f t="shared" si="9"/>
        <v>1.1611716550289941</v>
      </c>
      <c r="F221">
        <f t="shared" si="10"/>
        <v>1.159872556128227</v>
      </c>
      <c r="G221">
        <f>_xlfn.STDEV.P($E$2:E220)</f>
        <v>1.3458458601231526E-2</v>
      </c>
      <c r="H221">
        <f t="shared" si="11"/>
        <v>9.6526574049735206E-2</v>
      </c>
    </row>
    <row r="222" spans="1:8" x14ac:dyDescent="0.25">
      <c r="A222" s="2">
        <v>44804.611111111109</v>
      </c>
      <c r="B222">
        <v>101.195190447209</v>
      </c>
      <c r="C222" s="1">
        <v>101.919241187729</v>
      </c>
      <c r="D222" s="1">
        <v>101.475325741696</v>
      </c>
      <c r="E222">
        <f t="shared" si="9"/>
        <v>1.1679661865530022</v>
      </c>
      <c r="F222">
        <f t="shared" si="10"/>
        <v>1.1603236092128937</v>
      </c>
      <c r="G222">
        <f>_xlfn.STDEV.P($E$2:E221)</f>
        <v>1.3663212895312655E-2</v>
      </c>
      <c r="H222">
        <f t="shared" si="11"/>
        <v>0.55935433332305196</v>
      </c>
    </row>
    <row r="223" spans="1:8" x14ac:dyDescent="0.25">
      <c r="A223" s="2">
        <v>44804.611805555556</v>
      </c>
      <c r="B223">
        <v>101.197727468824</v>
      </c>
      <c r="C223" s="1">
        <v>101.917862849108</v>
      </c>
      <c r="D223" s="1">
        <v>101.476235437814</v>
      </c>
      <c r="E223">
        <f t="shared" si="9"/>
        <v>1.1617627915780133</v>
      </c>
      <c r="F223">
        <f t="shared" si="10"/>
        <v>1.1609741958515576</v>
      </c>
      <c r="G223">
        <f>_xlfn.STDEV.P($E$2:E222)</f>
        <v>1.3950782196926928E-2</v>
      </c>
      <c r="H223">
        <f t="shared" si="11"/>
        <v>5.6526990051457005E-2</v>
      </c>
    </row>
    <row r="224" spans="1:8" x14ac:dyDescent="0.25">
      <c r="A224" s="2">
        <v>44804.612500000003</v>
      </c>
      <c r="B224">
        <v>101.2</v>
      </c>
      <c r="C224" s="1">
        <v>101.917023483954</v>
      </c>
      <c r="D224" s="1">
        <v>101.476933961079</v>
      </c>
      <c r="E224">
        <f t="shared" si="9"/>
        <v>1.1571130068289932</v>
      </c>
      <c r="F224">
        <f t="shared" si="10"/>
        <v>1.1616115863104473</v>
      </c>
      <c r="G224">
        <f>_xlfn.STDEV.P($E$2:E223)</f>
        <v>1.414713958318075E-2</v>
      </c>
      <c r="H224">
        <f t="shared" si="11"/>
        <v>-0.3179850919688611</v>
      </c>
    </row>
    <row r="225" spans="1:8" x14ac:dyDescent="0.25">
      <c r="A225" s="2">
        <v>44804.613194444442</v>
      </c>
      <c r="B225">
        <v>101.2</v>
      </c>
      <c r="C225" s="1">
        <v>101.91848777489101</v>
      </c>
      <c r="D225" s="1">
        <v>101.478786550577</v>
      </c>
      <c r="E225">
        <f t="shared" si="9"/>
        <v>1.1581889992050094</v>
      </c>
      <c r="F225">
        <f t="shared" si="10"/>
        <v>1.161209976233113</v>
      </c>
      <c r="G225">
        <f>_xlfn.STDEV.P($E$2:E224)</f>
        <v>1.4285942822427407E-2</v>
      </c>
      <c r="H225">
        <f t="shared" si="11"/>
        <v>-0.21146500904098142</v>
      </c>
    </row>
    <row r="226" spans="1:8" x14ac:dyDescent="0.25">
      <c r="A226" s="2">
        <v>44804.613888888889</v>
      </c>
      <c r="B226">
        <v>101.2</v>
      </c>
      <c r="C226" s="1">
        <v>101.921314408694</v>
      </c>
      <c r="D226" s="1">
        <v>101.482418507251</v>
      </c>
      <c r="E226">
        <f t="shared" si="9"/>
        <v>1.1602103101370034</v>
      </c>
      <c r="F226">
        <f t="shared" si="10"/>
        <v>1.1610638084775564</v>
      </c>
      <c r="G226">
        <f>_xlfn.STDEV.P($E$2:E225)</f>
        <v>1.4431744736091316E-2</v>
      </c>
      <c r="H226">
        <f t="shared" si="11"/>
        <v>-5.914034346925396E-2</v>
      </c>
    </row>
    <row r="227" spans="1:8" x14ac:dyDescent="0.25">
      <c r="A227" s="2">
        <v>44804.614583333336</v>
      </c>
      <c r="B227">
        <v>101.2</v>
      </c>
      <c r="C227" s="1">
        <v>101.92073296094</v>
      </c>
      <c r="D227" s="1">
        <v>101.483000073284</v>
      </c>
      <c r="E227">
        <f t="shared" si="9"/>
        <v>1.1584658485959949</v>
      </c>
      <c r="F227">
        <f t="shared" si="10"/>
        <v>1.1613957800756667</v>
      </c>
      <c r="G227">
        <f>_xlfn.STDEV.P($E$2:E226)</f>
        <v>1.4594561244800538E-2</v>
      </c>
      <c r="H227">
        <f t="shared" si="11"/>
        <v>-0.20075502308886586</v>
      </c>
    </row>
    <row r="228" spans="1:8" x14ac:dyDescent="0.25">
      <c r="A228" s="2">
        <v>44804.615277777775</v>
      </c>
      <c r="B228">
        <v>101.2</v>
      </c>
      <c r="C228" s="1">
        <v>101.914797731871</v>
      </c>
      <c r="D228" s="1">
        <v>101.475067271366</v>
      </c>
      <c r="E228">
        <f t="shared" si="9"/>
        <v>1.1545281923760058</v>
      </c>
      <c r="F228">
        <f t="shared" si="10"/>
        <v>1.1609043248696669</v>
      </c>
      <c r="G228">
        <f>_xlfn.STDEV.P($E$2:E227)</f>
        <v>1.4734385634231359E-2</v>
      </c>
      <c r="H228">
        <f t="shared" si="11"/>
        <v>-0.43273826625304768</v>
      </c>
    </row>
    <row r="229" spans="1:8" x14ac:dyDescent="0.25">
      <c r="A229" s="2">
        <v>44804.615972222222</v>
      </c>
      <c r="B229">
        <v>101.198117015413</v>
      </c>
      <c r="C229" s="1">
        <v>101.913688955414</v>
      </c>
      <c r="D229" s="1">
        <v>101.47270208541001</v>
      </c>
      <c r="E229">
        <f t="shared" si="9"/>
        <v>1.1565588100049951</v>
      </c>
      <c r="F229">
        <f t="shared" si="10"/>
        <v>1.1604062969884457</v>
      </c>
      <c r="G229">
        <f>_xlfn.STDEV.P($E$2:E228)</f>
        <v>1.4833311399535061E-2</v>
      </c>
      <c r="H229">
        <f t="shared" si="11"/>
        <v>-0.25938152849479085</v>
      </c>
    </row>
    <row r="230" spans="1:8" x14ac:dyDescent="0.25">
      <c r="A230" s="2">
        <v>44804.616666666669</v>
      </c>
      <c r="B230">
        <v>101.194437635279</v>
      </c>
      <c r="C230" s="1">
        <v>101.90960882760101</v>
      </c>
      <c r="D230" s="1">
        <v>101.463876575771</v>
      </c>
      <c r="E230">
        <f t="shared" si="9"/>
        <v>1.1609034441520123</v>
      </c>
      <c r="F230">
        <f t="shared" si="10"/>
        <v>1.159551755589779</v>
      </c>
      <c r="G230">
        <f>_xlfn.STDEV.P($E$2:E229)</f>
        <v>1.4947770072913364E-2</v>
      </c>
      <c r="H230">
        <f t="shared" si="11"/>
        <v>9.0427438717612343E-2</v>
      </c>
    </row>
    <row r="231" spans="1:8" x14ac:dyDescent="0.25">
      <c r="A231" s="2">
        <v>44804.617361111108</v>
      </c>
      <c r="B231">
        <v>101.19499999999999</v>
      </c>
      <c r="C231" s="1">
        <v>101.906216194181</v>
      </c>
      <c r="D231" s="1">
        <v>101.459207082359</v>
      </c>
      <c r="E231">
        <f t="shared" si="9"/>
        <v>1.1582253060030041</v>
      </c>
      <c r="F231">
        <f t="shared" si="10"/>
        <v>1.1595219543812254</v>
      </c>
      <c r="G231">
        <f>_xlfn.STDEV.P($E$2:E230)</f>
        <v>1.5101297299065237E-2</v>
      </c>
      <c r="H231">
        <f t="shared" si="11"/>
        <v>-8.5863376671722155E-2</v>
      </c>
    </row>
    <row r="232" spans="1:8" x14ac:dyDescent="0.25">
      <c r="A232" s="2">
        <v>44804.618055555555</v>
      </c>
      <c r="B232">
        <v>101.194999999999</v>
      </c>
      <c r="C232" s="1">
        <v>101.904219868097</v>
      </c>
      <c r="D232" s="1">
        <v>101.459017395568</v>
      </c>
      <c r="E232">
        <f t="shared" si="9"/>
        <v>1.1544223406270078</v>
      </c>
      <c r="F232">
        <f t="shared" si="10"/>
        <v>1.1584396343201147</v>
      </c>
      <c r="G232">
        <f>_xlfn.STDEV.P($E$2:E231)</f>
        <v>1.5224235995071573E-2</v>
      </c>
      <c r="H232">
        <f t="shared" si="11"/>
        <v>-0.26387489621202476</v>
      </c>
    </row>
    <row r="233" spans="1:8" x14ac:dyDescent="0.25">
      <c r="A233" s="2">
        <v>44804.618750000001</v>
      </c>
      <c r="B233">
        <v>101.194999999999</v>
      </c>
      <c r="C233" s="1">
        <v>101.90583511961199</v>
      </c>
      <c r="D233" s="1">
        <v>101.45886046030201</v>
      </c>
      <c r="E233">
        <f t="shared" si="9"/>
        <v>1.1578097789229815</v>
      </c>
      <c r="F233">
        <f t="shared" si="10"/>
        <v>1.1576240286588917</v>
      </c>
      <c r="G233">
        <f>_xlfn.STDEV.P($E$2:E232)</f>
        <v>1.5310686888984152E-2</v>
      </c>
      <c r="H233">
        <f t="shared" si="11"/>
        <v>1.2132066016155723E-2</v>
      </c>
    </row>
    <row r="234" spans="1:8" x14ac:dyDescent="0.25">
      <c r="A234" s="2">
        <v>44804.619444444441</v>
      </c>
      <c r="B234">
        <v>101.194999999999</v>
      </c>
      <c r="C234" s="1">
        <v>101.90305395427799</v>
      </c>
      <c r="D234" s="1">
        <v>101.459543898646</v>
      </c>
      <c r="E234">
        <f t="shared" si="9"/>
        <v>1.1515640099109845</v>
      </c>
      <c r="F234">
        <f t="shared" si="10"/>
        <v>1.1577014477804459</v>
      </c>
      <c r="G234">
        <f>_xlfn.STDEV.P($E$2:E233)</f>
        <v>1.5423805892765147E-2</v>
      </c>
      <c r="H234">
        <f t="shared" si="11"/>
        <v>-0.39791980735055194</v>
      </c>
    </row>
    <row r="235" spans="1:8" x14ac:dyDescent="0.25">
      <c r="A235" s="6">
        <v>44804.620138888888</v>
      </c>
      <c r="B235" s="7">
        <v>101.19499999999999</v>
      </c>
      <c r="C235" s="8">
        <v>101.89722458459801</v>
      </c>
      <c r="D235" s="8">
        <v>101.450594886033</v>
      </c>
      <c r="E235" s="7">
        <f t="shared" si="9"/>
        <v>1.1488542831630184</v>
      </c>
      <c r="F235" s="7">
        <f t="shared" si="10"/>
        <v>1.1569653378588878</v>
      </c>
      <c r="G235" s="7">
        <f>_xlfn.STDEV.P($E$2:E234)</f>
        <v>1.5483873420323089E-2</v>
      </c>
      <c r="H235" s="7">
        <f t="shared" si="11"/>
        <v>-0.52383886613431907</v>
      </c>
    </row>
    <row r="236" spans="1:8" x14ac:dyDescent="0.25">
      <c r="A236" s="2">
        <v>44804.620833333334</v>
      </c>
      <c r="B236">
        <v>101.192497214075</v>
      </c>
      <c r="C236" s="1">
        <v>101.89891939921</v>
      </c>
      <c r="D236" s="1">
        <v>101.450136558346</v>
      </c>
      <c r="E236">
        <f t="shared" si="9"/>
        <v>1.1552050259989954</v>
      </c>
      <c r="F236">
        <f t="shared" si="10"/>
        <v>1.1557035570840004</v>
      </c>
      <c r="G236">
        <f>_xlfn.STDEV.P($E$2:E235)</f>
        <v>1.5524236653247691E-2</v>
      </c>
      <c r="H236">
        <f t="shared" si="11"/>
        <v>-3.2113082023951141E-2</v>
      </c>
    </row>
    <row r="237" spans="1:8" x14ac:dyDescent="0.25">
      <c r="A237" s="2">
        <v>44804.621527777781</v>
      </c>
      <c r="B237">
        <v>101.19</v>
      </c>
      <c r="C237" s="1">
        <v>101.896250234532</v>
      </c>
      <c r="D237" s="1">
        <v>101.44928758042499</v>
      </c>
      <c r="E237">
        <f t="shared" si="9"/>
        <v>1.1532128886390183</v>
      </c>
      <c r="F237">
        <f t="shared" si="10"/>
        <v>1.1553412434621118</v>
      </c>
      <c r="G237">
        <f>_xlfn.STDEV.P($E$2:E236)</f>
        <v>1.5608775507361131E-2</v>
      </c>
      <c r="H237">
        <f t="shared" si="11"/>
        <v>-0.13635629662876148</v>
      </c>
    </row>
    <row r="238" spans="1:8" x14ac:dyDescent="0.25">
      <c r="A238" s="6">
        <v>44804.62222222222</v>
      </c>
      <c r="B238" s="7">
        <v>101.1951087237</v>
      </c>
      <c r="C238" s="8">
        <v>101.901665747153</v>
      </c>
      <c r="D238" s="8">
        <v>101.461119709407</v>
      </c>
      <c r="E238" s="7">
        <f t="shared" si="9"/>
        <v>1.1471030611990045</v>
      </c>
      <c r="F238" s="7">
        <f t="shared" si="10"/>
        <v>1.1551950986024464</v>
      </c>
      <c r="G238" s="7">
        <f>_xlfn.STDEV.P($E$2:E237)</f>
        <v>1.5676019689738013E-2</v>
      </c>
      <c r="H238" s="7">
        <f t="shared" si="11"/>
        <v>-0.5162048506955611</v>
      </c>
    </row>
    <row r="239" spans="1:8" x14ac:dyDescent="0.25">
      <c r="A239" s="2">
        <v>44804.622916666667</v>
      </c>
      <c r="B239">
        <v>101.198000641052</v>
      </c>
      <c r="C239" s="1">
        <v>101.901915267549</v>
      </c>
      <c r="D239" s="1">
        <v>101.459042851956</v>
      </c>
      <c r="E239">
        <f t="shared" si="9"/>
        <v>1.146787042089997</v>
      </c>
      <c r="F239">
        <f t="shared" si="10"/>
        <v>1.1541444598462252</v>
      </c>
      <c r="G239">
        <f>_xlfn.STDEV.P($E$2:E238)</f>
        <v>1.5702237178502502E-2</v>
      </c>
      <c r="H239">
        <f t="shared" si="11"/>
        <v>-0.4685585673295618</v>
      </c>
    </row>
    <row r="240" spans="1:8" x14ac:dyDescent="0.25">
      <c r="A240" s="2">
        <v>44804.623611111114</v>
      </c>
      <c r="B240">
        <v>101.199499947101</v>
      </c>
      <c r="C240" s="1">
        <v>101.90514287677701</v>
      </c>
      <c r="D240" s="1">
        <v>101.456949253887</v>
      </c>
      <c r="E240">
        <f t="shared" si="9"/>
        <v>1.1538365525660055</v>
      </c>
      <c r="F240">
        <f t="shared" si="10"/>
        <v>1.1525759707282235</v>
      </c>
      <c r="G240">
        <f>_xlfn.STDEV.P($E$2:E239)</f>
        <v>1.5725948541379969E-2</v>
      </c>
      <c r="H240">
        <f t="shared" si="11"/>
        <v>8.0159351562482981E-2</v>
      </c>
    </row>
    <row r="241" spans="1:8" x14ac:dyDescent="0.25">
      <c r="A241" s="2">
        <v>44804.624305555553</v>
      </c>
      <c r="B241">
        <v>101.19499999999999</v>
      </c>
      <c r="C241" s="1">
        <v>101.903330747856</v>
      </c>
      <c r="D241" s="1">
        <v>101.460159177512</v>
      </c>
      <c r="E241">
        <f t="shared" si="9"/>
        <v>1.1515023182000164</v>
      </c>
      <c r="F241">
        <f t="shared" si="10"/>
        <v>1.1520883314574459</v>
      </c>
      <c r="G241">
        <f>_xlfn.STDEV.P($E$2:E240)</f>
        <v>1.5793784137448866E-2</v>
      </c>
      <c r="H241">
        <f t="shared" si="11"/>
        <v>-3.7104043738325487E-2</v>
      </c>
    </row>
    <row r="242" spans="1:8" x14ac:dyDescent="0.25">
      <c r="A242" s="2">
        <v>44804.625</v>
      </c>
      <c r="B242">
        <v>101.19499999999999</v>
      </c>
      <c r="C242" s="1">
        <v>101.90229978318899</v>
      </c>
      <c r="D242" s="1">
        <v>101.46445434803999</v>
      </c>
      <c r="E242">
        <f t="shared" si="9"/>
        <v>1.1451452183380013</v>
      </c>
      <c r="F242">
        <f t="shared" si="10"/>
        <v>1.1517638845211136</v>
      </c>
      <c r="G242">
        <f>_xlfn.STDEV.P($E$2:E241)</f>
        <v>1.5843860746278159E-2</v>
      </c>
      <c r="H242">
        <f t="shared" si="11"/>
        <v>-0.41774326908717729</v>
      </c>
    </row>
    <row r="243" spans="1:8" x14ac:dyDescent="0.25">
      <c r="A243" s="2">
        <v>44804.625694444447</v>
      </c>
      <c r="B243">
        <v>101.19499999999999</v>
      </c>
      <c r="C243" s="1">
        <v>101.90189244652601</v>
      </c>
      <c r="D243" s="1">
        <v>101.465350852238</v>
      </c>
      <c r="E243">
        <f t="shared" si="9"/>
        <v>1.1434340408140145</v>
      </c>
      <c r="F243">
        <f t="shared" si="10"/>
        <v>1.1503567111227824</v>
      </c>
      <c r="G243">
        <f>_xlfn.STDEV.P($E$2:E242)</f>
        <v>1.585650677375839E-2</v>
      </c>
      <c r="H243">
        <f t="shared" si="11"/>
        <v>-0.43658230703275341</v>
      </c>
    </row>
    <row r="244" spans="1:8" x14ac:dyDescent="0.25">
      <c r="A244" s="2">
        <v>44804.626388888886</v>
      </c>
      <c r="B244">
        <v>101.19499999999999</v>
      </c>
      <c r="C244" s="1">
        <v>101.902690612379</v>
      </c>
      <c r="D244" s="1">
        <v>101.46599828183</v>
      </c>
      <c r="E244">
        <f t="shared" si="9"/>
        <v>1.1443829429280186</v>
      </c>
      <c r="F244">
        <f t="shared" si="10"/>
        <v>1.1494533812231191</v>
      </c>
      <c r="G244">
        <f>_xlfn.STDEV.P($E$2:E243)</f>
        <v>1.5860785334323346E-2</v>
      </c>
      <c r="H244">
        <f t="shared" si="11"/>
        <v>-0.31968393671705164</v>
      </c>
    </row>
    <row r="245" spans="1:8" x14ac:dyDescent="0.25">
      <c r="A245" s="2">
        <v>44804.627083333333</v>
      </c>
      <c r="B245">
        <v>101.194999999999</v>
      </c>
      <c r="C245" s="1">
        <v>101.897679548214</v>
      </c>
      <c r="D245" s="1">
        <v>101.45912119510901</v>
      </c>
      <c r="E245">
        <f t="shared" si="9"/>
        <v>1.1412379013199967</v>
      </c>
      <c r="F245">
        <f t="shared" si="10"/>
        <v>1.1489565656414524</v>
      </c>
      <c r="G245">
        <f>_xlfn.STDEV.P($E$2:E244)</f>
        <v>1.5868964198401843E-2</v>
      </c>
      <c r="H245">
        <f t="shared" si="11"/>
        <v>-0.48640000852942128</v>
      </c>
    </row>
    <row r="246" spans="1:8" x14ac:dyDescent="0.25">
      <c r="A246" s="6">
        <v>44804.62777777778</v>
      </c>
      <c r="B246" s="7">
        <v>101.19499999999999</v>
      </c>
      <c r="C246" s="8">
        <v>101.89292939516299</v>
      </c>
      <c r="D246" s="8">
        <v>101.452255293143</v>
      </c>
      <c r="E246" s="7">
        <f t="shared" si="9"/>
        <v>1.1386034971829986</v>
      </c>
      <c r="F246" s="7">
        <f t="shared" si="10"/>
        <v>1.1474046628993415</v>
      </c>
      <c r="G246" s="7">
        <f>_xlfn.STDEV.P($E$2:E245)</f>
        <v>1.5863693285287462E-2</v>
      </c>
      <c r="H246" s="7">
        <f t="shared" si="11"/>
        <v>-0.55479928652588328</v>
      </c>
    </row>
    <row r="247" spans="1:8" x14ac:dyDescent="0.25">
      <c r="A247" s="2">
        <v>44804.628472222219</v>
      </c>
      <c r="B247">
        <v>101.19145092903899</v>
      </c>
      <c r="C247" s="1">
        <v>101.890641713283</v>
      </c>
      <c r="D247" s="1">
        <v>101.448290675618</v>
      </c>
      <c r="E247">
        <f t="shared" si="9"/>
        <v>1.1415418219090157</v>
      </c>
      <c r="F247">
        <f t="shared" si="10"/>
        <v>1.1457813971820059</v>
      </c>
      <c r="G247">
        <f>_xlfn.STDEV.P($E$2:E246)</f>
        <v>1.5849339773230817E-2</v>
      </c>
      <c r="H247">
        <f t="shared" si="11"/>
        <v>-0.26749223208343265</v>
      </c>
    </row>
    <row r="248" spans="1:8" x14ac:dyDescent="0.25">
      <c r="A248" s="2">
        <v>44804.629166666666</v>
      </c>
      <c r="B248">
        <v>101.19</v>
      </c>
      <c r="C248" s="1">
        <v>101.889786664784</v>
      </c>
      <c r="D248" s="1">
        <v>101.444783481908</v>
      </c>
      <c r="E248">
        <f t="shared" si="9"/>
        <v>1.1447898476599931</v>
      </c>
      <c r="F248">
        <f t="shared" si="10"/>
        <v>1.1451634817053404</v>
      </c>
      <c r="G248">
        <f>_xlfn.STDEV.P($E$2:E247)</f>
        <v>1.5844919317690238E-2</v>
      </c>
      <c r="H248">
        <f t="shared" si="11"/>
        <v>-2.3580684625521896E-2</v>
      </c>
    </row>
    <row r="249" spans="1:8" x14ac:dyDescent="0.25">
      <c r="A249" s="2">
        <v>44804.629861111112</v>
      </c>
      <c r="B249">
        <v>101.19</v>
      </c>
      <c r="C249" s="1">
        <v>101.890001027311</v>
      </c>
      <c r="D249" s="1">
        <v>101.441195469859</v>
      </c>
      <c r="E249">
        <f t="shared" si="9"/>
        <v>1.1488065847630082</v>
      </c>
      <c r="F249">
        <f t="shared" si="10"/>
        <v>1.1449415712131179</v>
      </c>
      <c r="G249">
        <f>_xlfn.STDEV.P($E$2:E248)</f>
        <v>1.5853793408381448E-2</v>
      </c>
      <c r="H249">
        <f t="shared" si="11"/>
        <v>0.24379108837428182</v>
      </c>
    </row>
    <row r="250" spans="1:8" x14ac:dyDescent="0.25">
      <c r="A250" s="2">
        <v>44804.630555555559</v>
      </c>
      <c r="B250">
        <v>101.19</v>
      </c>
      <c r="C250" s="1">
        <v>101.891230089351</v>
      </c>
      <c r="D250" s="1">
        <v>101.441015059191</v>
      </c>
      <c r="E250">
        <f t="shared" si="9"/>
        <v>1.1514451195109956</v>
      </c>
      <c r="F250">
        <f t="shared" si="10"/>
        <v>1.1443826859016737</v>
      </c>
      <c r="G250">
        <f>_xlfn.STDEV.P($E$2:E249)</f>
        <v>1.588246238263271E-2</v>
      </c>
      <c r="H250">
        <f t="shared" si="11"/>
        <v>0.44466868166768619</v>
      </c>
    </row>
    <row r="251" spans="1:8" x14ac:dyDescent="0.25">
      <c r="A251" s="2">
        <v>44804.631249999999</v>
      </c>
      <c r="B251">
        <v>101.19</v>
      </c>
      <c r="C251" s="1">
        <v>101.891039723849</v>
      </c>
      <c r="D251" s="1">
        <v>101.440065542165</v>
      </c>
      <c r="E251">
        <f t="shared" si="9"/>
        <v>1.1520139055330105</v>
      </c>
      <c r="F251">
        <f t="shared" si="10"/>
        <v>1.1443763304917824</v>
      </c>
      <c r="G251">
        <f>_xlfn.STDEV.P($E$2:E250)</f>
        <v>1.5925692335955876E-2</v>
      </c>
      <c r="H251">
        <f t="shared" si="11"/>
        <v>0.47957569944915485</v>
      </c>
    </row>
    <row r="252" spans="1:8" x14ac:dyDescent="0.25">
      <c r="A252" s="2">
        <v>44804.631944444445</v>
      </c>
      <c r="B252">
        <v>101.19085023878399</v>
      </c>
      <c r="C252" s="1">
        <v>101.889720333452</v>
      </c>
      <c r="D252" s="1">
        <v>101.44295888132901</v>
      </c>
      <c r="E252">
        <f t="shared" si="9"/>
        <v>1.1456315467910088</v>
      </c>
      <c r="F252">
        <f t="shared" si="10"/>
        <v>1.1451395179578947</v>
      </c>
      <c r="G252">
        <f>_xlfn.STDEV.P($E$2:E251)</f>
        <v>1.5971358597231287E-2</v>
      </c>
      <c r="H252">
        <f t="shared" si="11"/>
        <v>3.0806949209652774E-2</v>
      </c>
    </row>
    <row r="253" spans="1:8" x14ac:dyDescent="0.25">
      <c r="A253" s="2">
        <v>44804.632638888892</v>
      </c>
      <c r="B253">
        <v>101.19</v>
      </c>
      <c r="C253" s="1">
        <v>101.88500000000001</v>
      </c>
      <c r="D253" s="1">
        <v>101.434907669891</v>
      </c>
      <c r="E253">
        <f t="shared" si="9"/>
        <v>1.1450923301090086</v>
      </c>
      <c r="F253">
        <f t="shared" si="10"/>
        <v>1.1453836852886718</v>
      </c>
      <c r="G253">
        <f>_xlfn.STDEV.P($E$2:E252)</f>
        <v>1.5981704259617101E-2</v>
      </c>
      <c r="H253">
        <f t="shared" si="11"/>
        <v>-1.8230545061422496E-2</v>
      </c>
    </row>
    <row r="254" spans="1:8" x14ac:dyDescent="0.25">
      <c r="A254" s="2">
        <v>44804.633333333331</v>
      </c>
      <c r="B254">
        <v>101.19</v>
      </c>
      <c r="C254" s="1">
        <v>101.88511259970301</v>
      </c>
      <c r="D254" s="1">
        <v>101.42999132443801</v>
      </c>
      <c r="E254">
        <f t="shared" si="9"/>
        <v>1.1502338749680092</v>
      </c>
      <c r="F254">
        <f t="shared" si="10"/>
        <v>1.1454625060865595</v>
      </c>
      <c r="G254">
        <f>_xlfn.STDEV.P($E$2:E253)</f>
        <v>1.5989218538076531E-2</v>
      </c>
      <c r="H254">
        <f t="shared" si="11"/>
        <v>0.29841163719710312</v>
      </c>
    </row>
    <row r="255" spans="1:8" x14ac:dyDescent="0.25">
      <c r="A255" s="2">
        <v>44804.634027777778</v>
      </c>
      <c r="B255">
        <v>101.188749755847</v>
      </c>
      <c r="C255" s="1">
        <v>101.885366278156</v>
      </c>
      <c r="D255" s="1">
        <v>101.431842930269</v>
      </c>
      <c r="E255">
        <f t="shared" si="9"/>
        <v>1.1501398701959999</v>
      </c>
      <c r="F255">
        <f t="shared" si="10"/>
        <v>1.1464620587141165</v>
      </c>
      <c r="G255">
        <f>_xlfn.STDEV.P($E$2:E254)</f>
        <v>1.6022042003571598E-2</v>
      </c>
      <c r="H255">
        <f t="shared" si="11"/>
        <v>0.22954698789726977</v>
      </c>
    </row>
    <row r="256" spans="1:8" x14ac:dyDescent="0.25">
      <c r="A256" s="2">
        <v>44804.634722222225</v>
      </c>
      <c r="B256">
        <v>101.189137644683</v>
      </c>
      <c r="C256" s="1">
        <v>101.888752887313</v>
      </c>
      <c r="D256" s="1">
        <v>101.433838855489</v>
      </c>
      <c r="E256">
        <f t="shared" si="9"/>
        <v>1.1545292744540063</v>
      </c>
      <c r="F256">
        <f t="shared" si="10"/>
        <v>1.1477438779377833</v>
      </c>
      <c r="G256">
        <f>_xlfn.STDEV.P($E$2:E255)</f>
        <v>1.6053514950942007E-2</v>
      </c>
      <c r="H256">
        <f t="shared" si="11"/>
        <v>0.42267357254523541</v>
      </c>
    </row>
    <row r="257" spans="7:8" x14ac:dyDescent="0.25">
      <c r="G257" t="s">
        <v>6</v>
      </c>
      <c r="H257" t="s">
        <v>6</v>
      </c>
    </row>
    <row r="258" spans="7:8" x14ac:dyDescent="0.25">
      <c r="G258" t="s">
        <v>6</v>
      </c>
      <c r="H258" t="s">
        <v>6</v>
      </c>
    </row>
    <row r="259" spans="7:8" x14ac:dyDescent="0.25">
      <c r="G259" t="s">
        <v>6</v>
      </c>
    </row>
  </sheetData>
  <autoFilter ref="A1:H259" xr:uid="{C473FBC9-B0D6-40EB-8C93-A90C17F7DA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6D52-0872-4062-8D61-E896F26DC2A9}">
  <dimension ref="A1:S31"/>
  <sheetViews>
    <sheetView topLeftCell="B1" workbookViewId="0">
      <selection activeCell="J31" sqref="J31"/>
    </sheetView>
  </sheetViews>
  <sheetFormatPr defaultRowHeight="15" x14ac:dyDescent="0.25"/>
  <cols>
    <col min="1" max="1" width="14.85546875" bestFit="1" customWidth="1"/>
    <col min="4" max="4" width="12" bestFit="1" customWidth="1"/>
    <col min="5" max="5" width="13.5703125" customWidth="1"/>
    <col min="6" max="6" width="14.5703125" customWidth="1"/>
    <col min="7" max="7" width="13.42578125" customWidth="1"/>
    <col min="8" max="8" width="14.85546875" bestFit="1" customWidth="1"/>
    <col min="10" max="11" width="12" bestFit="1" customWidth="1"/>
    <col min="12" max="13" width="14.28515625" customWidth="1"/>
    <col min="14" max="14" width="17" customWidth="1"/>
    <col min="15" max="15" width="12.140625" customWidth="1"/>
    <col min="17" max="17" width="11" customWidth="1"/>
  </cols>
  <sheetData>
    <row r="1" spans="1:19" x14ac:dyDescent="0.25">
      <c r="B1" t="s">
        <v>10</v>
      </c>
      <c r="C1" t="s">
        <v>11</v>
      </c>
      <c r="D1" t="s">
        <v>3</v>
      </c>
      <c r="E1" t="s">
        <v>12</v>
      </c>
      <c r="F1" t="s">
        <v>14</v>
      </c>
      <c r="G1" t="s">
        <v>13</v>
      </c>
      <c r="I1" t="s">
        <v>10</v>
      </c>
      <c r="J1" t="s">
        <v>11</v>
      </c>
      <c r="K1" t="s">
        <v>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25">
      <c r="A2" s="3">
        <v>44804.402777777781</v>
      </c>
      <c r="B2" s="4">
        <v>101.199700030226</v>
      </c>
      <c r="C2" s="5">
        <v>101.917186983279</v>
      </c>
      <c r="D2" s="5">
        <v>101.51065852485701</v>
      </c>
      <c r="E2">
        <f>-2*20000*ROUND(B2, 3)</f>
        <v>-4048000</v>
      </c>
      <c r="F2">
        <f>3*10000*ROUND(C2,3)</f>
        <v>3057510</v>
      </c>
      <c r="G2">
        <f>-1*10000*ROUND(D2, 3)</f>
        <v>-1015110</v>
      </c>
      <c r="H2" s="6">
        <v>44804.406944444447</v>
      </c>
      <c r="I2" s="7">
        <v>101.204038237528</v>
      </c>
      <c r="J2" s="8">
        <v>101.90965822445</v>
      </c>
      <c r="K2" s="8">
        <v>101.50561343437001</v>
      </c>
      <c r="L2">
        <f>2*20000*ROUND(I2,3)</f>
        <v>4048159.9999999995</v>
      </c>
      <c r="M2">
        <f>-3*10000*ROUND(J2, 3)</f>
        <v>-3057300</v>
      </c>
      <c r="N2">
        <f>1*10000*ROUND(K2,3)</f>
        <v>1015060</v>
      </c>
      <c r="O2">
        <f>E2+L2</f>
        <v>159.99999999953434</v>
      </c>
      <c r="P2">
        <f>F2+M2</f>
        <v>210</v>
      </c>
      <c r="Q2">
        <f>G2+N2</f>
        <v>-50</v>
      </c>
      <c r="R2">
        <f>SUM(O2:Q2)</f>
        <v>319.99999999953434</v>
      </c>
      <c r="S2">
        <f>SUM(R2:R18)</f>
        <v>3689.9999999980209</v>
      </c>
    </row>
    <row r="3" spans="1:19" x14ac:dyDescent="0.25">
      <c r="A3" s="3">
        <v>44804.40347222222</v>
      </c>
      <c r="B3" s="4">
        <v>101.19932096154101</v>
      </c>
      <c r="C3" s="5">
        <v>101.916626916703</v>
      </c>
      <c r="D3" s="5">
        <v>101.507681446986</v>
      </c>
      <c r="E3">
        <f t="shared" ref="E3:E31" si="0">-2*20000*ROUND(B3, 3)</f>
        <v>-4047960</v>
      </c>
      <c r="F3">
        <f t="shared" ref="F3:F31" si="1">3*10000*ROUND(C3,3)</f>
        <v>3057510</v>
      </c>
      <c r="G3">
        <f t="shared" ref="G3:G31" si="2">-1*10000*ROUND(D3, 3)</f>
        <v>-1015080</v>
      </c>
      <c r="H3" s="6">
        <v>44804.407638888886</v>
      </c>
      <c r="I3" s="7">
        <v>101.201520633238</v>
      </c>
      <c r="J3" s="8">
        <v>101.90705907492099</v>
      </c>
      <c r="K3" s="8">
        <v>101.498644047186</v>
      </c>
      <c r="L3">
        <f t="shared" ref="L3:L18" si="3">2*20000*ROUND(I3,3)</f>
        <v>4048080</v>
      </c>
      <c r="M3">
        <f t="shared" ref="M3:M18" si="4">-3*10000*ROUND(J3, 3)</f>
        <v>-3057210</v>
      </c>
      <c r="N3">
        <f t="shared" ref="N3:N18" si="5">1*10000*ROUND(K3,3)</f>
        <v>1014990</v>
      </c>
      <c r="O3">
        <f t="shared" ref="O3:O18" si="6">E3+L3</f>
        <v>120</v>
      </c>
      <c r="P3">
        <f t="shared" ref="P3:P18" si="7">F3+M3</f>
        <v>300</v>
      </c>
      <c r="Q3">
        <f t="shared" ref="Q3:Q18" si="8">G3+N3</f>
        <v>-90</v>
      </c>
      <c r="R3">
        <f t="shared" ref="R3:R18" si="9">SUM(O3:Q3)</f>
        <v>330</v>
      </c>
    </row>
    <row r="4" spans="1:19" x14ac:dyDescent="0.25">
      <c r="A4" s="3">
        <v>44804.404166666667</v>
      </c>
      <c r="B4" s="4">
        <v>101.20450534846</v>
      </c>
      <c r="C4" s="5">
        <v>101.917999001586</v>
      </c>
      <c r="D4" s="5">
        <v>101.50780591009099</v>
      </c>
      <c r="E4">
        <f t="shared" si="0"/>
        <v>-4048200</v>
      </c>
      <c r="F4">
        <f t="shared" si="1"/>
        <v>3057540</v>
      </c>
      <c r="G4">
        <f t="shared" si="2"/>
        <v>-1015080</v>
      </c>
      <c r="H4" s="6">
        <v>44804.40902777778</v>
      </c>
      <c r="I4" s="7">
        <v>101.200668396697</v>
      </c>
      <c r="J4" s="8">
        <v>101.903858376591</v>
      </c>
      <c r="K4" s="8">
        <v>101.496092760016</v>
      </c>
      <c r="L4">
        <f t="shared" si="3"/>
        <v>4048039.9999999995</v>
      </c>
      <c r="M4">
        <f t="shared" si="4"/>
        <v>-3057120</v>
      </c>
      <c r="N4">
        <f t="shared" si="5"/>
        <v>1014960</v>
      </c>
      <c r="O4">
        <f t="shared" si="6"/>
        <v>-160.00000000046566</v>
      </c>
      <c r="P4">
        <f t="shared" si="7"/>
        <v>420</v>
      </c>
      <c r="Q4">
        <f t="shared" si="8"/>
        <v>-120</v>
      </c>
      <c r="R4">
        <f t="shared" si="9"/>
        <v>139.99999999953434</v>
      </c>
    </row>
    <row r="5" spans="1:19" x14ac:dyDescent="0.25">
      <c r="A5" s="3">
        <v>44804.404861111114</v>
      </c>
      <c r="B5" s="4">
        <v>101.210858999991</v>
      </c>
      <c r="C5" s="5">
        <v>101.93380934552501</v>
      </c>
      <c r="D5" s="5">
        <v>101.519867791856</v>
      </c>
      <c r="E5">
        <f t="shared" si="0"/>
        <v>-4048440</v>
      </c>
      <c r="F5">
        <f t="shared" si="1"/>
        <v>3058020</v>
      </c>
      <c r="G5">
        <f t="shared" si="2"/>
        <v>-1015200</v>
      </c>
      <c r="H5" s="6">
        <v>44804.409722222219</v>
      </c>
      <c r="I5" s="7">
        <v>101.19982014637699</v>
      </c>
      <c r="J5" s="8">
        <v>101.902822453826</v>
      </c>
      <c r="K5" s="8">
        <v>101.501007830509</v>
      </c>
      <c r="L5">
        <f t="shared" si="3"/>
        <v>4048000</v>
      </c>
      <c r="M5">
        <f t="shared" si="4"/>
        <v>-3057090</v>
      </c>
      <c r="N5">
        <f t="shared" si="5"/>
        <v>1015010</v>
      </c>
      <c r="O5">
        <f t="shared" si="6"/>
        <v>-440</v>
      </c>
      <c r="P5">
        <f t="shared" si="7"/>
        <v>930</v>
      </c>
      <c r="Q5">
        <f t="shared" si="8"/>
        <v>-190</v>
      </c>
      <c r="R5">
        <f t="shared" si="9"/>
        <v>300</v>
      </c>
    </row>
    <row r="6" spans="1:19" x14ac:dyDescent="0.25">
      <c r="A6" s="3">
        <v>44804.405555555553</v>
      </c>
      <c r="B6" s="4">
        <v>101.208140024304</v>
      </c>
      <c r="C6" s="5">
        <v>101.92678225508701</v>
      </c>
      <c r="D6" s="5">
        <v>101.51107659231999</v>
      </c>
      <c r="E6">
        <f t="shared" si="0"/>
        <v>-4048320</v>
      </c>
      <c r="F6">
        <f t="shared" si="1"/>
        <v>3057810</v>
      </c>
      <c r="G6">
        <f t="shared" si="2"/>
        <v>-1015110</v>
      </c>
      <c r="H6" s="6">
        <v>44804.417361111111</v>
      </c>
      <c r="I6" s="7">
        <v>101.201566178638</v>
      </c>
      <c r="J6" s="8">
        <v>101.91458691028799</v>
      </c>
      <c r="K6" s="8">
        <v>101.51274513722301</v>
      </c>
      <c r="L6">
        <f t="shared" si="3"/>
        <v>4048080</v>
      </c>
      <c r="M6">
        <f t="shared" si="4"/>
        <v>-3057450</v>
      </c>
      <c r="N6">
        <f t="shared" si="5"/>
        <v>1015130</v>
      </c>
      <c r="O6">
        <f t="shared" si="6"/>
        <v>-240</v>
      </c>
      <c r="P6">
        <f t="shared" si="7"/>
        <v>360</v>
      </c>
      <c r="Q6">
        <f t="shared" si="8"/>
        <v>20</v>
      </c>
      <c r="R6">
        <f t="shared" si="9"/>
        <v>140</v>
      </c>
    </row>
    <row r="7" spans="1:19" x14ac:dyDescent="0.25">
      <c r="A7" s="3">
        <v>44804.413194444445</v>
      </c>
      <c r="B7" s="4">
        <v>101.205</v>
      </c>
      <c r="C7" s="5">
        <v>101.929678612009</v>
      </c>
      <c r="D7" s="5">
        <v>101.52760396407</v>
      </c>
      <c r="E7">
        <f t="shared" si="0"/>
        <v>-4048200</v>
      </c>
      <c r="F7">
        <f t="shared" si="1"/>
        <v>3057900</v>
      </c>
      <c r="G7">
        <f t="shared" si="2"/>
        <v>-1015280</v>
      </c>
      <c r="H7" s="6">
        <v>44804.425694444442</v>
      </c>
      <c r="I7" s="7">
        <v>101.19499999999999</v>
      </c>
      <c r="J7" s="8">
        <v>101.898580556325</v>
      </c>
      <c r="K7" s="8">
        <v>101.48916806690301</v>
      </c>
      <c r="L7">
        <f t="shared" si="3"/>
        <v>4047799.9999999995</v>
      </c>
      <c r="M7">
        <f t="shared" si="4"/>
        <v>-3056970</v>
      </c>
      <c r="N7">
        <f t="shared" si="5"/>
        <v>1014890</v>
      </c>
      <c r="O7">
        <f t="shared" si="6"/>
        <v>-400.00000000046566</v>
      </c>
      <c r="P7">
        <f t="shared" si="7"/>
        <v>930</v>
      </c>
      <c r="Q7">
        <f t="shared" si="8"/>
        <v>-390</v>
      </c>
      <c r="R7">
        <f t="shared" si="9"/>
        <v>139.99999999953434</v>
      </c>
    </row>
    <row r="8" spans="1:19" x14ac:dyDescent="0.25">
      <c r="A8" s="3">
        <v>44804.415277777778</v>
      </c>
      <c r="B8" s="4">
        <v>101.2</v>
      </c>
      <c r="C8" s="5">
        <v>101.917497392261</v>
      </c>
      <c r="D8" s="5">
        <v>101.507500066658</v>
      </c>
      <c r="E8">
        <f t="shared" si="0"/>
        <v>-4048000</v>
      </c>
      <c r="F8">
        <f t="shared" si="1"/>
        <v>3057510</v>
      </c>
      <c r="G8">
        <f t="shared" si="2"/>
        <v>-1015080</v>
      </c>
      <c r="H8" s="6">
        <v>44804.426388888889</v>
      </c>
      <c r="I8" s="7">
        <v>101.196983237035</v>
      </c>
      <c r="J8" s="8">
        <v>101.896244508992</v>
      </c>
      <c r="K8" s="8">
        <v>101.485313969722</v>
      </c>
      <c r="L8">
        <f t="shared" si="3"/>
        <v>4047880</v>
      </c>
      <c r="M8">
        <f t="shared" si="4"/>
        <v>-3056880</v>
      </c>
      <c r="N8">
        <f t="shared" si="5"/>
        <v>1014850</v>
      </c>
      <c r="O8">
        <f t="shared" si="6"/>
        <v>-120</v>
      </c>
      <c r="P8">
        <f t="shared" si="7"/>
        <v>630</v>
      </c>
      <c r="Q8">
        <f t="shared" si="8"/>
        <v>-230</v>
      </c>
      <c r="R8">
        <f t="shared" si="9"/>
        <v>280</v>
      </c>
    </row>
    <row r="9" spans="1:19" x14ac:dyDescent="0.25">
      <c r="A9" s="3">
        <v>44804.438194444447</v>
      </c>
      <c r="B9" s="4">
        <v>101.182082635944</v>
      </c>
      <c r="C9" s="5">
        <v>101.869564338259</v>
      </c>
      <c r="D9" s="5">
        <v>101.437736593406</v>
      </c>
      <c r="E9">
        <f t="shared" si="0"/>
        <v>-4047280</v>
      </c>
      <c r="F9">
        <f t="shared" si="1"/>
        <v>3056100</v>
      </c>
      <c r="G9">
        <f t="shared" si="2"/>
        <v>-1014380</v>
      </c>
      <c r="H9" s="6">
        <v>44804.452777777777</v>
      </c>
      <c r="I9" s="7">
        <v>101.195709134476</v>
      </c>
      <c r="J9" s="8">
        <v>101.888499302808</v>
      </c>
      <c r="K9" s="8">
        <v>101.466534338005</v>
      </c>
      <c r="L9">
        <f t="shared" si="3"/>
        <v>4047840</v>
      </c>
      <c r="M9">
        <f t="shared" si="4"/>
        <v>-3056640</v>
      </c>
      <c r="N9">
        <f t="shared" si="5"/>
        <v>1014670</v>
      </c>
      <c r="O9">
        <f t="shared" si="6"/>
        <v>560</v>
      </c>
      <c r="P9">
        <f t="shared" si="7"/>
        <v>-540</v>
      </c>
      <c r="Q9">
        <f t="shared" si="8"/>
        <v>290</v>
      </c>
      <c r="R9">
        <f t="shared" si="9"/>
        <v>310</v>
      </c>
    </row>
    <row r="10" spans="1:19" x14ac:dyDescent="0.25">
      <c r="A10" s="3">
        <v>44804.439583333333</v>
      </c>
      <c r="B10" s="4">
        <v>101.182978426003</v>
      </c>
      <c r="C10" s="5">
        <v>101.874686390937</v>
      </c>
      <c r="D10" s="5">
        <v>101.443698213554</v>
      </c>
      <c r="E10">
        <f t="shared" si="0"/>
        <v>-4047320.0000000005</v>
      </c>
      <c r="F10">
        <f t="shared" si="1"/>
        <v>3056250</v>
      </c>
      <c r="G10">
        <f t="shared" si="2"/>
        <v>-1014440</v>
      </c>
      <c r="H10" s="6">
        <v>44804.459027777775</v>
      </c>
      <c r="I10" s="7">
        <v>101.19</v>
      </c>
      <c r="J10" s="8">
        <v>101.880208393153</v>
      </c>
      <c r="K10" s="8">
        <v>101.458504355451</v>
      </c>
      <c r="L10">
        <f t="shared" si="3"/>
        <v>4047600</v>
      </c>
      <c r="M10">
        <f t="shared" si="4"/>
        <v>-3056400</v>
      </c>
      <c r="N10">
        <f t="shared" si="5"/>
        <v>1014590</v>
      </c>
      <c r="O10">
        <f t="shared" si="6"/>
        <v>279.99999999953434</v>
      </c>
      <c r="P10">
        <f t="shared" si="7"/>
        <v>-150</v>
      </c>
      <c r="Q10">
        <f t="shared" si="8"/>
        <v>150</v>
      </c>
      <c r="R10">
        <f t="shared" si="9"/>
        <v>279.99999999953434</v>
      </c>
    </row>
    <row r="11" spans="1:19" x14ac:dyDescent="0.25">
      <c r="A11" s="3">
        <v>44804.440972222219</v>
      </c>
      <c r="B11" s="4">
        <v>101.18499999999899</v>
      </c>
      <c r="C11" s="5">
        <v>101.876791727979</v>
      </c>
      <c r="D11" s="5">
        <v>101.44501654367799</v>
      </c>
      <c r="E11">
        <f t="shared" si="0"/>
        <v>-4047400</v>
      </c>
      <c r="F11">
        <f t="shared" si="1"/>
        <v>3056310</v>
      </c>
      <c r="G11">
        <f t="shared" si="2"/>
        <v>-1014449.9999999999</v>
      </c>
      <c r="H11" s="6">
        <v>44804.459722222222</v>
      </c>
      <c r="I11" s="7">
        <v>101.191666750528</v>
      </c>
      <c r="J11" s="8">
        <v>101.88</v>
      </c>
      <c r="K11" s="8">
        <v>101.457549736827</v>
      </c>
      <c r="L11">
        <f t="shared" si="3"/>
        <v>4047679.9999999995</v>
      </c>
      <c r="M11">
        <f t="shared" si="4"/>
        <v>-3056400</v>
      </c>
      <c r="N11">
        <f t="shared" si="5"/>
        <v>1014580</v>
      </c>
      <c r="O11">
        <f t="shared" si="6"/>
        <v>279.99999999953434</v>
      </c>
      <c r="P11">
        <f t="shared" si="7"/>
        <v>-90</v>
      </c>
      <c r="Q11">
        <f t="shared" si="8"/>
        <v>130.00000000011642</v>
      </c>
      <c r="R11">
        <f t="shared" si="9"/>
        <v>319.99999999965075</v>
      </c>
    </row>
    <row r="12" spans="1:19" x14ac:dyDescent="0.25">
      <c r="A12" s="3">
        <v>44804.474305555559</v>
      </c>
      <c r="B12" s="4">
        <v>101.192858563781</v>
      </c>
      <c r="C12" s="5">
        <v>101.881963148145</v>
      </c>
      <c r="D12" s="5">
        <v>101.449781683916</v>
      </c>
      <c r="E12">
        <f t="shared" si="0"/>
        <v>-4047720</v>
      </c>
      <c r="F12">
        <f t="shared" si="1"/>
        <v>3056460</v>
      </c>
      <c r="G12">
        <f t="shared" si="2"/>
        <v>-1014500</v>
      </c>
      <c r="H12" s="6">
        <v>44804.460416666669</v>
      </c>
      <c r="I12" s="7">
        <v>101.19499999999999</v>
      </c>
      <c r="J12" s="8">
        <v>101.87666330221499</v>
      </c>
      <c r="K12" s="8">
        <v>101.453175696</v>
      </c>
      <c r="L12">
        <f t="shared" si="3"/>
        <v>4047799.9999999995</v>
      </c>
      <c r="M12">
        <f t="shared" si="4"/>
        <v>-3056310</v>
      </c>
      <c r="N12">
        <f t="shared" si="5"/>
        <v>1014530</v>
      </c>
      <c r="O12">
        <f t="shared" si="6"/>
        <v>79.999999999534339</v>
      </c>
      <c r="P12">
        <f t="shared" si="7"/>
        <v>150</v>
      </c>
      <c r="Q12">
        <f t="shared" si="8"/>
        <v>30</v>
      </c>
      <c r="R12">
        <f t="shared" si="9"/>
        <v>259.99999999953434</v>
      </c>
    </row>
    <row r="13" spans="1:19" x14ac:dyDescent="0.25">
      <c r="A13" s="3">
        <v>44804.549305555556</v>
      </c>
      <c r="B13" s="4">
        <v>101.19</v>
      </c>
      <c r="C13" s="5">
        <v>101.884763488028</v>
      </c>
      <c r="D13" s="5">
        <v>101.45689311869199</v>
      </c>
      <c r="E13">
        <f t="shared" si="0"/>
        <v>-4047600</v>
      </c>
      <c r="F13">
        <f t="shared" si="1"/>
        <v>3056550</v>
      </c>
      <c r="G13">
        <f t="shared" si="2"/>
        <v>-1014569.9999999999</v>
      </c>
      <c r="H13" s="6">
        <v>44804.461111111108</v>
      </c>
      <c r="I13" s="7">
        <v>101.19177050682499</v>
      </c>
      <c r="J13" s="8">
        <v>101.875250554902</v>
      </c>
      <c r="K13" s="8">
        <v>101.45194405068401</v>
      </c>
      <c r="L13">
        <f t="shared" si="3"/>
        <v>4047679.9999999995</v>
      </c>
      <c r="M13">
        <f t="shared" si="4"/>
        <v>-3056250</v>
      </c>
      <c r="N13">
        <f t="shared" si="5"/>
        <v>1014520</v>
      </c>
      <c r="O13">
        <f t="shared" si="6"/>
        <v>79.999999999534339</v>
      </c>
      <c r="P13">
        <f t="shared" si="7"/>
        <v>300</v>
      </c>
      <c r="Q13">
        <f t="shared" si="8"/>
        <v>-49.999999999883585</v>
      </c>
      <c r="R13">
        <f t="shared" si="9"/>
        <v>329.99999999965075</v>
      </c>
    </row>
    <row r="14" spans="1:19" x14ac:dyDescent="0.25">
      <c r="A14" s="3">
        <v>44804.55</v>
      </c>
      <c r="B14" s="4">
        <v>101.19</v>
      </c>
      <c r="C14" s="5">
        <v>101.886738548024</v>
      </c>
      <c r="D14" s="5">
        <v>101.459603484726</v>
      </c>
      <c r="E14">
        <f t="shared" si="0"/>
        <v>-4047600</v>
      </c>
      <c r="F14">
        <f t="shared" si="1"/>
        <v>3056610</v>
      </c>
      <c r="G14">
        <f t="shared" si="2"/>
        <v>-1014599.9999999999</v>
      </c>
      <c r="H14" s="6">
        <v>44804.461805555555</v>
      </c>
      <c r="I14" s="7">
        <v>101.19264230669199</v>
      </c>
      <c r="J14" s="8">
        <v>101.875184768178</v>
      </c>
      <c r="K14" s="8">
        <v>101.452564493325</v>
      </c>
      <c r="L14">
        <f t="shared" si="3"/>
        <v>4047720</v>
      </c>
      <c r="M14">
        <f t="shared" si="4"/>
        <v>-3056250</v>
      </c>
      <c r="N14">
        <f t="shared" si="5"/>
        <v>1014530</v>
      </c>
      <c r="O14">
        <f t="shared" si="6"/>
        <v>120</v>
      </c>
      <c r="P14">
        <f t="shared" si="7"/>
        <v>360</v>
      </c>
      <c r="Q14">
        <f t="shared" si="8"/>
        <v>-69.999999999883585</v>
      </c>
      <c r="R14">
        <f t="shared" si="9"/>
        <v>410.00000000011642</v>
      </c>
    </row>
    <row r="15" spans="1:19" x14ac:dyDescent="0.25">
      <c r="A15" s="3">
        <v>44804.550694444442</v>
      </c>
      <c r="B15" s="4">
        <v>101.189999999999</v>
      </c>
      <c r="C15" s="5">
        <v>101.883423970856</v>
      </c>
      <c r="D15" s="5">
        <v>101.45118245397001</v>
      </c>
      <c r="E15">
        <f t="shared" si="0"/>
        <v>-4047600</v>
      </c>
      <c r="F15">
        <f t="shared" si="1"/>
        <v>3056490</v>
      </c>
      <c r="G15">
        <f t="shared" si="2"/>
        <v>-1014509.9999999999</v>
      </c>
      <c r="H15" s="6">
        <v>44804.556250000001</v>
      </c>
      <c r="I15" s="7">
        <v>101.185</v>
      </c>
      <c r="J15" s="8">
        <v>101.860602664195</v>
      </c>
      <c r="K15" s="8">
        <v>101.420305854566</v>
      </c>
      <c r="L15">
        <f t="shared" si="3"/>
        <v>4047400</v>
      </c>
      <c r="M15">
        <f t="shared" si="4"/>
        <v>-3055830</v>
      </c>
      <c r="N15">
        <f t="shared" si="5"/>
        <v>1014200</v>
      </c>
      <c r="O15">
        <f t="shared" si="6"/>
        <v>-200</v>
      </c>
      <c r="P15">
        <f t="shared" si="7"/>
        <v>660</v>
      </c>
      <c r="Q15">
        <f t="shared" si="8"/>
        <v>-309.99999999988358</v>
      </c>
      <c r="R15">
        <f t="shared" si="9"/>
        <v>150.00000000011642</v>
      </c>
    </row>
    <row r="16" spans="1:19" x14ac:dyDescent="0.25">
      <c r="A16" s="3">
        <v>44804.551388888889</v>
      </c>
      <c r="B16" s="4">
        <v>101.19</v>
      </c>
      <c r="C16" s="5">
        <v>101.87815740612</v>
      </c>
      <c r="D16" s="5">
        <v>101.440141311787</v>
      </c>
      <c r="E16">
        <f t="shared" si="0"/>
        <v>-4047600</v>
      </c>
      <c r="F16">
        <f t="shared" si="1"/>
        <v>3056340</v>
      </c>
      <c r="G16">
        <f t="shared" si="2"/>
        <v>-1014400</v>
      </c>
      <c r="H16" s="6">
        <v>44804.560416666667</v>
      </c>
      <c r="I16" s="7">
        <v>101.17401805484801</v>
      </c>
      <c r="J16" s="8">
        <v>101.852348112692</v>
      </c>
      <c r="K16" s="8">
        <v>101.419119712945</v>
      </c>
      <c r="L16">
        <f t="shared" si="3"/>
        <v>4046960.0000000005</v>
      </c>
      <c r="M16">
        <f t="shared" si="4"/>
        <v>-3055560</v>
      </c>
      <c r="N16">
        <f t="shared" si="5"/>
        <v>1014190</v>
      </c>
      <c r="O16">
        <f t="shared" si="6"/>
        <v>-639.99999999953434</v>
      </c>
      <c r="P16">
        <f t="shared" si="7"/>
        <v>780</v>
      </c>
      <c r="Q16">
        <f t="shared" si="8"/>
        <v>-210</v>
      </c>
      <c r="R16">
        <f t="shared" si="9"/>
        <v>-69.999999999534339</v>
      </c>
    </row>
    <row r="17" spans="1:18" x14ac:dyDescent="0.25">
      <c r="A17" s="3">
        <v>44804.552777777775</v>
      </c>
      <c r="B17" s="4">
        <v>101.19</v>
      </c>
      <c r="C17" s="5">
        <v>101.879152182886</v>
      </c>
      <c r="D17" s="5">
        <v>101.44242230930701</v>
      </c>
      <c r="E17">
        <f t="shared" si="0"/>
        <v>-4047600</v>
      </c>
      <c r="F17">
        <f t="shared" si="1"/>
        <v>3056370</v>
      </c>
      <c r="G17">
        <f t="shared" si="2"/>
        <v>-1014419.9999999999</v>
      </c>
      <c r="H17" s="6">
        <v>44804.564583333333</v>
      </c>
      <c r="I17" s="7">
        <v>101.175337274542</v>
      </c>
      <c r="J17" s="8">
        <v>101.850154617333</v>
      </c>
      <c r="K17" s="8">
        <v>101.414390013367</v>
      </c>
      <c r="L17">
        <f t="shared" si="3"/>
        <v>4047000</v>
      </c>
      <c r="M17">
        <f t="shared" si="4"/>
        <v>-3055500</v>
      </c>
      <c r="N17">
        <f t="shared" si="5"/>
        <v>1014140</v>
      </c>
      <c r="O17">
        <f t="shared" si="6"/>
        <v>-600</v>
      </c>
      <c r="P17">
        <f t="shared" si="7"/>
        <v>870</v>
      </c>
      <c r="Q17">
        <f t="shared" si="8"/>
        <v>-279.99999999988358</v>
      </c>
      <c r="R17">
        <f t="shared" si="9"/>
        <v>-9.9999999998835847</v>
      </c>
    </row>
    <row r="18" spans="1:18" x14ac:dyDescent="0.25">
      <c r="A18" s="3">
        <v>44804.553472222222</v>
      </c>
      <c r="B18" s="4">
        <v>101.19</v>
      </c>
      <c r="C18" s="5">
        <v>101.88220307277901</v>
      </c>
      <c r="D18" s="5">
        <v>101.444901020213</v>
      </c>
      <c r="E18">
        <f t="shared" si="0"/>
        <v>-4047600</v>
      </c>
      <c r="F18">
        <f t="shared" si="1"/>
        <v>3056460</v>
      </c>
      <c r="G18">
        <f t="shared" si="2"/>
        <v>-1014449.9999999999</v>
      </c>
      <c r="H18" s="6">
        <v>44804.56527777778</v>
      </c>
      <c r="I18" s="7">
        <v>101.175</v>
      </c>
      <c r="J18" s="8">
        <v>101.850232801611</v>
      </c>
      <c r="K18" s="8">
        <v>101.415000408285</v>
      </c>
      <c r="L18">
        <f t="shared" si="3"/>
        <v>4047000</v>
      </c>
      <c r="M18">
        <f t="shared" si="4"/>
        <v>-3055500</v>
      </c>
      <c r="N18">
        <f t="shared" si="5"/>
        <v>1014150.0000000001</v>
      </c>
      <c r="O18">
        <f t="shared" si="6"/>
        <v>-600</v>
      </c>
      <c r="P18">
        <f t="shared" si="7"/>
        <v>960</v>
      </c>
      <c r="Q18">
        <f t="shared" si="8"/>
        <v>-299.99999999976717</v>
      </c>
      <c r="R18">
        <f t="shared" si="9"/>
        <v>60.000000000232831</v>
      </c>
    </row>
    <row r="19" spans="1:18" x14ac:dyDescent="0.25">
      <c r="A19" s="3">
        <v>44804.566666666666</v>
      </c>
      <c r="B19" s="4">
        <v>101.175</v>
      </c>
      <c r="C19" s="5">
        <v>101.860725249135</v>
      </c>
      <c r="D19" s="5">
        <v>101.4254727356</v>
      </c>
      <c r="E19">
        <f t="shared" si="0"/>
        <v>-4047000</v>
      </c>
      <c r="F19">
        <f t="shared" si="1"/>
        <v>3055830</v>
      </c>
      <c r="G19">
        <f t="shared" si="2"/>
        <v>-1014250</v>
      </c>
    </row>
    <row r="20" spans="1:18" x14ac:dyDescent="0.25">
      <c r="A20" s="3">
        <v>44804.570138888892</v>
      </c>
      <c r="B20" s="4">
        <v>101.17750005779401</v>
      </c>
      <c r="C20" s="5">
        <v>101.86274994699799</v>
      </c>
      <c r="D20" s="5">
        <v>101.42485918608401</v>
      </c>
      <c r="E20">
        <f t="shared" si="0"/>
        <v>-4047120</v>
      </c>
      <c r="F20">
        <f t="shared" si="1"/>
        <v>3055890</v>
      </c>
      <c r="G20">
        <f t="shared" si="2"/>
        <v>-1014250</v>
      </c>
    </row>
    <row r="21" spans="1:18" x14ac:dyDescent="0.25">
      <c r="A21" s="3">
        <v>44804.573611111111</v>
      </c>
      <c r="B21" s="4">
        <v>101.18</v>
      </c>
      <c r="C21" s="5">
        <v>101.866666643881</v>
      </c>
      <c r="D21" s="5">
        <v>101.426142595077</v>
      </c>
      <c r="E21">
        <f t="shared" si="0"/>
        <v>-4047200.0000000005</v>
      </c>
      <c r="F21">
        <f t="shared" si="1"/>
        <v>3056010</v>
      </c>
      <c r="G21">
        <f t="shared" si="2"/>
        <v>-1014260</v>
      </c>
    </row>
    <row r="22" spans="1:18" x14ac:dyDescent="0.25">
      <c r="A22" s="3">
        <v>44804.579861111109</v>
      </c>
      <c r="B22" s="4">
        <v>101.18</v>
      </c>
      <c r="C22" s="5">
        <v>101.87341952581301</v>
      </c>
      <c r="D22" s="5">
        <v>101.435999432198</v>
      </c>
      <c r="E22">
        <f t="shared" si="0"/>
        <v>-4047200.0000000005</v>
      </c>
      <c r="F22">
        <f t="shared" si="1"/>
        <v>3056190</v>
      </c>
      <c r="G22">
        <f t="shared" si="2"/>
        <v>-1014360.0000000001</v>
      </c>
    </row>
    <row r="23" spans="1:18" x14ac:dyDescent="0.25">
      <c r="A23" s="3">
        <v>44804.581250000003</v>
      </c>
      <c r="B23" s="4">
        <v>101.18</v>
      </c>
      <c r="C23" s="5">
        <v>101.87420743403599</v>
      </c>
      <c r="D23" s="5">
        <v>101.43452951417601</v>
      </c>
      <c r="E23">
        <f t="shared" si="0"/>
        <v>-4047200.0000000005</v>
      </c>
      <c r="F23">
        <f t="shared" si="1"/>
        <v>3056220</v>
      </c>
      <c r="G23">
        <f t="shared" si="2"/>
        <v>-1014350</v>
      </c>
    </row>
    <row r="24" spans="1:18" x14ac:dyDescent="0.25">
      <c r="A24" s="3">
        <v>44804.588194444441</v>
      </c>
      <c r="B24" s="4">
        <v>101.187500746249</v>
      </c>
      <c r="C24" s="5">
        <v>101.889082258413</v>
      </c>
      <c r="D24" s="5">
        <v>101.451112895596</v>
      </c>
      <c r="E24">
        <f t="shared" si="0"/>
        <v>-4047520</v>
      </c>
      <c r="F24">
        <f t="shared" si="1"/>
        <v>3056670</v>
      </c>
      <c r="G24">
        <f t="shared" si="2"/>
        <v>-1014509.9999999999</v>
      </c>
    </row>
    <row r="25" spans="1:18" x14ac:dyDescent="0.25">
      <c r="A25" s="3">
        <v>44804.588888888888</v>
      </c>
      <c r="B25" s="4">
        <v>101.192009463481</v>
      </c>
      <c r="C25" s="5">
        <v>101.89727945156601</v>
      </c>
      <c r="D25" s="5">
        <v>101.45976531126399</v>
      </c>
      <c r="E25">
        <f t="shared" si="0"/>
        <v>-4047679.9999999995</v>
      </c>
      <c r="F25">
        <f t="shared" si="1"/>
        <v>3056910</v>
      </c>
      <c r="G25">
        <f t="shared" si="2"/>
        <v>-1014599.9999999999</v>
      </c>
    </row>
    <row r="26" spans="1:18" x14ac:dyDescent="0.25">
      <c r="A26" s="3">
        <v>44804.589583333334</v>
      </c>
      <c r="B26" s="4">
        <v>101.192854444275</v>
      </c>
      <c r="C26" s="5">
        <v>101.897825609696</v>
      </c>
      <c r="D26" s="5">
        <v>101.463368223305</v>
      </c>
      <c r="E26">
        <f t="shared" si="0"/>
        <v>-4047720</v>
      </c>
      <c r="F26">
        <f t="shared" si="1"/>
        <v>3056940</v>
      </c>
      <c r="G26">
        <f t="shared" si="2"/>
        <v>-1014629.9999999999</v>
      </c>
    </row>
    <row r="27" spans="1:18" x14ac:dyDescent="0.25">
      <c r="A27" s="3">
        <v>44804.590277777781</v>
      </c>
      <c r="B27" s="4">
        <v>101.19</v>
      </c>
      <c r="C27" s="5">
        <v>101.898301357981</v>
      </c>
      <c r="D27" s="5">
        <v>101.46314004639</v>
      </c>
      <c r="E27">
        <f t="shared" si="0"/>
        <v>-4047600</v>
      </c>
      <c r="F27">
        <f t="shared" si="1"/>
        <v>3056940</v>
      </c>
      <c r="G27">
        <f t="shared" si="2"/>
        <v>-1014629.9999999999</v>
      </c>
    </row>
    <row r="28" spans="1:18" x14ac:dyDescent="0.25">
      <c r="A28" s="3">
        <v>44804.59097222222</v>
      </c>
      <c r="B28" s="4">
        <v>101.19500286705301</v>
      </c>
      <c r="C28" s="5">
        <v>101.907895990653</v>
      </c>
      <c r="D28" s="5">
        <v>101.47125427289301</v>
      </c>
      <c r="E28">
        <f t="shared" si="0"/>
        <v>-4047799.9999999995</v>
      </c>
      <c r="F28">
        <f t="shared" si="1"/>
        <v>3057240</v>
      </c>
      <c r="G28">
        <f t="shared" si="2"/>
        <v>-1014710</v>
      </c>
    </row>
    <row r="29" spans="1:18" x14ac:dyDescent="0.25">
      <c r="A29" s="3">
        <v>44804.591666666667</v>
      </c>
      <c r="B29" s="4">
        <v>101.19499999999999</v>
      </c>
      <c r="C29" s="5">
        <v>101.913772212563</v>
      </c>
      <c r="D29" s="5">
        <v>101.479516780425</v>
      </c>
      <c r="E29">
        <f t="shared" si="0"/>
        <v>-4047799.9999999995</v>
      </c>
      <c r="F29">
        <f t="shared" si="1"/>
        <v>3057420</v>
      </c>
      <c r="G29">
        <f t="shared" si="2"/>
        <v>-1014800</v>
      </c>
    </row>
    <row r="30" spans="1:18" x14ac:dyDescent="0.25">
      <c r="A30" s="3">
        <v>44804.592361111114</v>
      </c>
      <c r="B30" s="4">
        <v>101.19499999999999</v>
      </c>
      <c r="C30" s="5">
        <v>101.911391499988</v>
      </c>
      <c r="D30" s="5">
        <v>101.47476279234201</v>
      </c>
      <c r="E30">
        <f t="shared" si="0"/>
        <v>-4047799.9999999995</v>
      </c>
      <c r="F30">
        <f t="shared" si="1"/>
        <v>3057330</v>
      </c>
      <c r="G30">
        <f t="shared" si="2"/>
        <v>-1014750</v>
      </c>
    </row>
    <row r="31" spans="1:18" x14ac:dyDescent="0.25">
      <c r="A31" s="3">
        <v>44804.59375</v>
      </c>
      <c r="B31" s="4">
        <v>101.195551682697</v>
      </c>
      <c r="C31" s="5">
        <v>101.908480581319</v>
      </c>
      <c r="D31" s="5">
        <v>101.466250227239</v>
      </c>
      <c r="E31">
        <f t="shared" si="0"/>
        <v>-4047840</v>
      </c>
      <c r="F31">
        <f t="shared" si="1"/>
        <v>3057240</v>
      </c>
      <c r="G31">
        <f t="shared" si="2"/>
        <v>-1014659.9999999999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ADE7-9AF7-41E1-8C6B-19FF5CAEA2DF}">
  <dimension ref="A1:T23"/>
  <sheetViews>
    <sheetView tabSelected="1" workbookViewId="0">
      <selection activeCell="I40" sqref="I40"/>
    </sheetView>
  </sheetViews>
  <sheetFormatPr defaultRowHeight="15" x14ac:dyDescent="0.25"/>
  <cols>
    <col min="1" max="1" width="14.85546875" bestFit="1" customWidth="1"/>
    <col min="8" max="8" width="14.85546875" bestFit="1" customWidth="1"/>
  </cols>
  <sheetData>
    <row r="1" spans="1:20" x14ac:dyDescent="0.25">
      <c r="B1" t="s">
        <v>10</v>
      </c>
      <c r="C1" t="s">
        <v>11</v>
      </c>
      <c r="D1" t="s">
        <v>3</v>
      </c>
      <c r="E1" t="s">
        <v>12</v>
      </c>
      <c r="F1" t="s">
        <v>14</v>
      </c>
      <c r="G1" t="s">
        <v>13</v>
      </c>
      <c r="I1" t="s">
        <v>10</v>
      </c>
      <c r="J1" t="s">
        <v>11</v>
      </c>
      <c r="K1" t="s">
        <v>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A2" s="3">
        <v>44804.402777777781</v>
      </c>
      <c r="B2" s="4">
        <v>101.199700030226</v>
      </c>
      <c r="C2" s="5">
        <v>101.917186983279</v>
      </c>
      <c r="D2" s="5">
        <v>101.51065852485701</v>
      </c>
      <c r="E2">
        <f>2*20000*B2</f>
        <v>4047988.0012090397</v>
      </c>
      <c r="F2">
        <f>3*10000*C2</f>
        <v>3057515.60949837</v>
      </c>
      <c r="G2">
        <f>1*10000*D2</f>
        <v>1015106.5852485701</v>
      </c>
      <c r="H2" s="6">
        <v>44804.40625</v>
      </c>
      <c r="I2" s="7">
        <v>101.203454025277</v>
      </c>
      <c r="J2" s="8">
        <v>101.911206335283</v>
      </c>
      <c r="K2" s="8">
        <v>101.501488713559</v>
      </c>
      <c r="L2">
        <f>2*20000*I2</f>
        <v>4048138.1610110798</v>
      </c>
      <c r="M2">
        <f>3*10000*J2</f>
        <v>3057336.1900584898</v>
      </c>
      <c r="N2">
        <f>1*10000*K2</f>
        <v>1015014.88713559</v>
      </c>
      <c r="O2">
        <f>L2-E2</f>
        <v>150.1598020400852</v>
      </c>
      <c r="P2">
        <f>F2-M2</f>
        <v>179.41943988017738</v>
      </c>
      <c r="Q2">
        <f>N2-G2</f>
        <v>-91.698112980113365</v>
      </c>
      <c r="R2">
        <f>SUM(O2:Q2)</f>
        <v>237.88112894014921</v>
      </c>
      <c r="S2">
        <f>SUM(R2:R31)</f>
        <v>2373.2477542762645</v>
      </c>
      <c r="T2" s="10" t="e">
        <f>S2/W1*200</f>
        <v>#DIV/0!</v>
      </c>
    </row>
    <row r="3" spans="1:20" x14ac:dyDescent="0.25">
      <c r="A3" s="3">
        <v>44804.40347222222</v>
      </c>
      <c r="B3" s="4">
        <v>101.19932096154101</v>
      </c>
      <c r="C3" s="5">
        <v>101.916626916703</v>
      </c>
      <c r="D3" s="5">
        <v>101.507681446986</v>
      </c>
      <c r="E3">
        <f t="shared" ref="E3:E23" si="0">2*20000*B3</f>
        <v>4047972.8384616403</v>
      </c>
      <c r="F3">
        <f t="shared" ref="F3:F23" si="1">3*10000*C3</f>
        <v>3057498.8075010898</v>
      </c>
      <c r="G3">
        <f t="shared" ref="G3:G23" si="2">1*10000*D3</f>
        <v>1015076.8144698599</v>
      </c>
      <c r="H3" s="6">
        <v>44804.406944444447</v>
      </c>
      <c r="I3" s="7">
        <v>101.204038237528</v>
      </c>
      <c r="J3" s="8">
        <v>101.90965822445</v>
      </c>
      <c r="K3" s="8">
        <v>101.50561343437001</v>
      </c>
      <c r="L3">
        <f t="shared" ref="L3:L23" si="3">2*20000*I3</f>
        <v>4048161.5295011196</v>
      </c>
      <c r="M3">
        <f t="shared" ref="M3:M23" si="4">3*10000*J3</f>
        <v>3057289.7467335002</v>
      </c>
      <c r="N3">
        <f t="shared" ref="N3:N23" si="5">1*10000*K3</f>
        <v>1015056.1343437</v>
      </c>
      <c r="O3">
        <f t="shared" ref="O3:O23" si="6">L3-E3</f>
        <v>188.69103947933763</v>
      </c>
      <c r="P3">
        <f t="shared" ref="P3:P23" si="7">F3-M3</f>
        <v>209.06076758960262</v>
      </c>
      <c r="Q3">
        <f t="shared" ref="Q3:Q23" si="8">N3-G3</f>
        <v>-20.680126159917563</v>
      </c>
      <c r="R3">
        <f t="shared" ref="R3:R23" si="9">SUM(O3:Q3)</f>
        <v>377.07168090902269</v>
      </c>
    </row>
    <row r="4" spans="1:20" x14ac:dyDescent="0.25">
      <c r="A4" s="3">
        <v>44804.404166666667</v>
      </c>
      <c r="B4" s="4">
        <v>101.20450534846</v>
      </c>
      <c r="C4" s="5">
        <v>101.917999001586</v>
      </c>
      <c r="D4" s="5">
        <v>101.50780591009099</v>
      </c>
      <c r="E4">
        <f t="shared" si="0"/>
        <v>4048180.2139384001</v>
      </c>
      <c r="F4">
        <f t="shared" si="1"/>
        <v>3057539.9700475801</v>
      </c>
      <c r="G4">
        <f t="shared" si="2"/>
        <v>1015078.05910091</v>
      </c>
      <c r="H4" s="6">
        <v>44804.407638888886</v>
      </c>
      <c r="I4" s="7">
        <v>101.201520633238</v>
      </c>
      <c r="J4" s="8">
        <v>101.90705907492099</v>
      </c>
      <c r="K4" s="8">
        <v>101.498644047186</v>
      </c>
      <c r="L4">
        <f t="shared" si="3"/>
        <v>4048060.8253295203</v>
      </c>
      <c r="M4">
        <f t="shared" si="4"/>
        <v>3057211.7722476297</v>
      </c>
      <c r="N4">
        <f t="shared" si="5"/>
        <v>1014986.44047186</v>
      </c>
      <c r="O4">
        <f t="shared" si="6"/>
        <v>-119.38860887987539</v>
      </c>
      <c r="P4">
        <f t="shared" si="7"/>
        <v>328.19779995037243</v>
      </c>
      <c r="Q4">
        <f t="shared" si="8"/>
        <v>-91.618629049975425</v>
      </c>
      <c r="R4">
        <f t="shared" si="9"/>
        <v>117.19056202052161</v>
      </c>
    </row>
    <row r="5" spans="1:20" x14ac:dyDescent="0.25">
      <c r="A5" s="3">
        <v>44804.404861111114</v>
      </c>
      <c r="B5" s="4">
        <v>101.210858999991</v>
      </c>
      <c r="C5" s="5">
        <v>101.93380934552501</v>
      </c>
      <c r="D5" s="5">
        <v>101.519867791856</v>
      </c>
      <c r="E5">
        <f t="shared" si="0"/>
        <v>4048434.3599996404</v>
      </c>
      <c r="F5">
        <f t="shared" si="1"/>
        <v>3058014.2803657502</v>
      </c>
      <c r="G5">
        <f t="shared" si="2"/>
        <v>1015198.67791856</v>
      </c>
      <c r="H5" s="6">
        <v>44804.40902777778</v>
      </c>
      <c r="I5" s="7">
        <v>101.200668396697</v>
      </c>
      <c r="J5" s="8">
        <v>101.903858376591</v>
      </c>
      <c r="K5" s="8">
        <v>101.496092760016</v>
      </c>
      <c r="L5">
        <f t="shared" si="3"/>
        <v>4048026.7358678798</v>
      </c>
      <c r="M5">
        <f t="shared" si="4"/>
        <v>3057115.75129773</v>
      </c>
      <c r="N5">
        <f t="shared" si="5"/>
        <v>1014960.92760016</v>
      </c>
      <c r="O5">
        <f t="shared" si="6"/>
        <v>-407.62413176055998</v>
      </c>
      <c r="P5">
        <f t="shared" si="7"/>
        <v>898.52906802017242</v>
      </c>
      <c r="Q5">
        <f t="shared" si="8"/>
        <v>-237.75031839997973</v>
      </c>
      <c r="R5">
        <f t="shared" si="9"/>
        <v>253.15461785963271</v>
      </c>
    </row>
    <row r="6" spans="1:20" x14ac:dyDescent="0.25">
      <c r="A6" s="3">
        <v>44804.405555555553</v>
      </c>
      <c r="B6" s="4">
        <v>101.208140024304</v>
      </c>
      <c r="C6" s="5">
        <v>101.92678225508701</v>
      </c>
      <c r="D6" s="5">
        <v>101.51107659231999</v>
      </c>
      <c r="E6">
        <f t="shared" si="0"/>
        <v>4048325.6009721602</v>
      </c>
      <c r="F6">
        <f t="shared" si="1"/>
        <v>3057803.46765261</v>
      </c>
      <c r="G6">
        <f t="shared" si="2"/>
        <v>1015110.7659231999</v>
      </c>
      <c r="H6" s="6">
        <v>44804.409722222219</v>
      </c>
      <c r="I6" s="7">
        <v>101.19982014637699</v>
      </c>
      <c r="J6" s="8">
        <v>101.902822453826</v>
      </c>
      <c r="K6" s="8">
        <v>101.501007830509</v>
      </c>
      <c r="L6">
        <f t="shared" si="3"/>
        <v>4047992.8058550796</v>
      </c>
      <c r="M6">
        <f t="shared" si="4"/>
        <v>3057084.67361478</v>
      </c>
      <c r="N6">
        <f t="shared" si="5"/>
        <v>1015010.07830509</v>
      </c>
      <c r="O6">
        <f t="shared" si="6"/>
        <v>-332.7951170806773</v>
      </c>
      <c r="P6">
        <f t="shared" si="7"/>
        <v>718.79403783008456</v>
      </c>
      <c r="Q6">
        <f t="shared" si="8"/>
        <v>-100.68761810997967</v>
      </c>
      <c r="R6">
        <f t="shared" si="9"/>
        <v>285.31130263942759</v>
      </c>
    </row>
    <row r="7" spans="1:20" x14ac:dyDescent="0.25">
      <c r="A7" s="3">
        <v>44804.413194444445</v>
      </c>
      <c r="B7" s="4">
        <v>101.205</v>
      </c>
      <c r="C7" s="5">
        <v>101.929678612009</v>
      </c>
      <c r="D7" s="5">
        <v>101.52760396407</v>
      </c>
      <c r="E7">
        <f t="shared" si="0"/>
        <v>4048200</v>
      </c>
      <c r="F7">
        <f t="shared" si="1"/>
        <v>3057890.35836027</v>
      </c>
      <c r="G7">
        <f t="shared" si="2"/>
        <v>1015276.0396407</v>
      </c>
      <c r="H7" s="6">
        <v>44804.416666666664</v>
      </c>
      <c r="I7" s="7">
        <v>101.2</v>
      </c>
      <c r="J7" s="8">
        <v>101.910101163763</v>
      </c>
      <c r="K7" s="8">
        <v>101.50480070528801</v>
      </c>
      <c r="L7">
        <f t="shared" si="3"/>
        <v>4048000</v>
      </c>
      <c r="M7">
        <f t="shared" si="4"/>
        <v>3057303.0349128903</v>
      </c>
      <c r="N7">
        <f t="shared" si="5"/>
        <v>1015048.00705288</v>
      </c>
      <c r="O7">
        <f t="shared" si="6"/>
        <v>-200</v>
      </c>
      <c r="P7">
        <f t="shared" si="7"/>
        <v>587.32344737974927</v>
      </c>
      <c r="Q7">
        <f t="shared" si="8"/>
        <v>-228.03258781996556</v>
      </c>
      <c r="R7">
        <f t="shared" si="9"/>
        <v>159.29085955978371</v>
      </c>
    </row>
    <row r="8" spans="1:20" x14ac:dyDescent="0.25">
      <c r="A8" s="3">
        <v>44804.415277777778</v>
      </c>
      <c r="B8" s="4">
        <v>101.2</v>
      </c>
      <c r="C8" s="5">
        <v>101.917497392261</v>
      </c>
      <c r="D8" s="5">
        <v>101.507500066658</v>
      </c>
      <c r="E8">
        <f t="shared" si="0"/>
        <v>4048000</v>
      </c>
      <c r="F8">
        <f t="shared" si="1"/>
        <v>3057524.9217678299</v>
      </c>
      <c r="G8">
        <f t="shared" si="2"/>
        <v>1015075.0006665799</v>
      </c>
      <c r="H8" s="6">
        <v>44804.417361111111</v>
      </c>
      <c r="I8" s="7">
        <v>101.201566178638</v>
      </c>
      <c r="J8" s="8">
        <v>101.91458691028799</v>
      </c>
      <c r="K8" s="8">
        <v>101.51274513722301</v>
      </c>
      <c r="L8">
        <f t="shared" si="3"/>
        <v>4048062.64714552</v>
      </c>
      <c r="M8">
        <f t="shared" si="4"/>
        <v>3057437.6073086397</v>
      </c>
      <c r="N8">
        <f t="shared" si="5"/>
        <v>1015127.4513722301</v>
      </c>
      <c r="O8">
        <f t="shared" si="6"/>
        <v>62.647145519964397</v>
      </c>
      <c r="P8">
        <f t="shared" si="7"/>
        <v>87.314459190238267</v>
      </c>
      <c r="Q8">
        <f t="shared" si="8"/>
        <v>52.450705650146119</v>
      </c>
      <c r="R8">
        <f t="shared" si="9"/>
        <v>202.41231036034878</v>
      </c>
    </row>
    <row r="9" spans="1:20" x14ac:dyDescent="0.25">
      <c r="A9" s="3">
        <v>44804.438194444447</v>
      </c>
      <c r="B9" s="4">
        <v>101.182082635944</v>
      </c>
      <c r="C9" s="5">
        <v>101.869564338259</v>
      </c>
      <c r="D9" s="5">
        <v>101.437736593406</v>
      </c>
      <c r="E9">
        <f t="shared" si="0"/>
        <v>4047283.30543776</v>
      </c>
      <c r="F9">
        <f t="shared" si="1"/>
        <v>3056086.9301477699</v>
      </c>
      <c r="G9">
        <f t="shared" si="2"/>
        <v>1014377.36593406</v>
      </c>
      <c r="H9" s="6">
        <v>44804.451388888891</v>
      </c>
      <c r="I9" s="7">
        <v>101.189999999999</v>
      </c>
      <c r="J9" s="8">
        <v>101.888438934783</v>
      </c>
      <c r="K9" s="8">
        <v>101.468709126352</v>
      </c>
      <c r="L9">
        <f t="shared" si="3"/>
        <v>4047599.99999996</v>
      </c>
      <c r="M9">
        <f t="shared" si="4"/>
        <v>3056653.16804349</v>
      </c>
      <c r="N9">
        <f t="shared" si="5"/>
        <v>1014687.0912635199</v>
      </c>
      <c r="O9">
        <f t="shared" si="6"/>
        <v>316.6945621999912</v>
      </c>
      <c r="P9">
        <f t="shared" si="7"/>
        <v>-566.23789572017267</v>
      </c>
      <c r="Q9">
        <f t="shared" si="8"/>
        <v>309.7253294599941</v>
      </c>
      <c r="R9">
        <f t="shared" si="9"/>
        <v>60.181995939812623</v>
      </c>
    </row>
    <row r="10" spans="1:20" x14ac:dyDescent="0.25">
      <c r="A10" s="3">
        <v>44804.439583333333</v>
      </c>
      <c r="B10" s="4">
        <v>101.182978426003</v>
      </c>
      <c r="C10" s="5">
        <v>101.874686390937</v>
      </c>
      <c r="D10" s="5">
        <v>101.443698213554</v>
      </c>
      <c r="E10">
        <f t="shared" si="0"/>
        <v>4047319.1370401201</v>
      </c>
      <c r="F10">
        <f t="shared" si="1"/>
        <v>3056240.5917281099</v>
      </c>
      <c r="G10">
        <f t="shared" si="2"/>
        <v>1014436.98213554</v>
      </c>
      <c r="H10" s="6">
        <v>44804.452777777777</v>
      </c>
      <c r="I10" s="7">
        <v>101.195709134476</v>
      </c>
      <c r="J10" s="8">
        <v>101.888499302808</v>
      </c>
      <c r="K10" s="8">
        <v>101.466534338005</v>
      </c>
      <c r="L10">
        <f t="shared" si="3"/>
        <v>4047828.3653790401</v>
      </c>
      <c r="M10">
        <f t="shared" si="4"/>
        <v>3056654.9790842398</v>
      </c>
      <c r="N10">
        <f t="shared" si="5"/>
        <v>1014665.34338005</v>
      </c>
      <c r="O10">
        <f t="shared" si="6"/>
        <v>509.22833892004564</v>
      </c>
      <c r="P10">
        <f t="shared" si="7"/>
        <v>-414.3873561299406</v>
      </c>
      <c r="Q10">
        <f t="shared" si="8"/>
        <v>228.36124451004434</v>
      </c>
      <c r="R10">
        <f t="shared" si="9"/>
        <v>323.20222730014939</v>
      </c>
    </row>
    <row r="11" spans="1:20" x14ac:dyDescent="0.25">
      <c r="A11" s="3">
        <v>44804.440972222219</v>
      </c>
      <c r="B11" s="4">
        <v>101.18499999999899</v>
      </c>
      <c r="C11" s="5">
        <v>101.876791727979</v>
      </c>
      <c r="D11" s="5">
        <v>101.44501654367799</v>
      </c>
      <c r="E11">
        <f t="shared" si="0"/>
        <v>4047399.99999996</v>
      </c>
      <c r="F11">
        <f t="shared" si="1"/>
        <v>3056303.75183937</v>
      </c>
      <c r="G11">
        <f t="shared" si="2"/>
        <v>1014450.16543678</v>
      </c>
      <c r="H11" s="6">
        <v>44804.453472222223</v>
      </c>
      <c r="I11" s="7">
        <v>101.194810934972</v>
      </c>
      <c r="J11" s="8">
        <v>101.88531826173499</v>
      </c>
      <c r="K11" s="8">
        <v>101.46016199942</v>
      </c>
      <c r="L11">
        <f t="shared" si="3"/>
        <v>4047792.4373988798</v>
      </c>
      <c r="M11">
        <f t="shared" si="4"/>
        <v>3056559.54785205</v>
      </c>
      <c r="N11">
        <f t="shared" si="5"/>
        <v>1014601.6199942</v>
      </c>
      <c r="O11">
        <f t="shared" si="6"/>
        <v>392.43739891983569</v>
      </c>
      <c r="P11">
        <f t="shared" si="7"/>
        <v>-255.79601268004626</v>
      </c>
      <c r="Q11">
        <f t="shared" si="8"/>
        <v>151.4545574199874</v>
      </c>
      <c r="R11">
        <f t="shared" si="9"/>
        <v>288.09594365977682</v>
      </c>
    </row>
    <row r="12" spans="1:20" x14ac:dyDescent="0.25">
      <c r="A12" s="3">
        <v>44804.474305555559</v>
      </c>
      <c r="B12" s="4">
        <v>101.192858563781</v>
      </c>
      <c r="C12" s="5">
        <v>101.881963148145</v>
      </c>
      <c r="D12" s="5">
        <v>101.449781683916</v>
      </c>
      <c r="E12">
        <f t="shared" si="0"/>
        <v>4047714.3425512402</v>
      </c>
      <c r="F12">
        <f t="shared" si="1"/>
        <v>3056458.8944443502</v>
      </c>
      <c r="G12">
        <f t="shared" si="2"/>
        <v>1014497.81683916</v>
      </c>
      <c r="H12" s="6">
        <v>44804.477083333331</v>
      </c>
      <c r="I12" s="7">
        <v>101.19096279781699</v>
      </c>
      <c r="J12" s="8">
        <v>101.872496656698</v>
      </c>
      <c r="K12" s="8">
        <v>101.442637641069</v>
      </c>
      <c r="L12">
        <f t="shared" si="3"/>
        <v>4047638.5119126798</v>
      </c>
      <c r="M12">
        <f t="shared" si="4"/>
        <v>3056174.8997009401</v>
      </c>
      <c r="N12">
        <f t="shared" si="5"/>
        <v>1014426.37641069</v>
      </c>
      <c r="O12">
        <f t="shared" si="6"/>
        <v>-75.830638560466468</v>
      </c>
      <c r="P12">
        <f t="shared" si="7"/>
        <v>283.99474341003224</v>
      </c>
      <c r="Q12">
        <f t="shared" si="8"/>
        <v>-71.440428470028564</v>
      </c>
      <c r="R12">
        <f t="shared" si="9"/>
        <v>136.72367637953721</v>
      </c>
    </row>
    <row r="13" spans="1:20" x14ac:dyDescent="0.25">
      <c r="A13" s="3">
        <v>44804.549305555556</v>
      </c>
      <c r="B13" s="4">
        <v>101.19</v>
      </c>
      <c r="C13" s="5">
        <v>101.884763488028</v>
      </c>
      <c r="D13" s="5">
        <v>101.45689311869199</v>
      </c>
      <c r="E13">
        <f t="shared" si="0"/>
        <v>4047600</v>
      </c>
      <c r="F13">
        <f t="shared" si="1"/>
        <v>3056542.9046408399</v>
      </c>
      <c r="G13">
        <f t="shared" si="2"/>
        <v>1014568.9311869199</v>
      </c>
      <c r="H13" s="6">
        <v>44804.555555555555</v>
      </c>
      <c r="I13" s="7">
        <v>101.185</v>
      </c>
      <c r="J13" s="8">
        <v>101.867978807988</v>
      </c>
      <c r="K13" s="8">
        <v>101.43017968322</v>
      </c>
      <c r="L13">
        <f t="shared" si="3"/>
        <v>4047400</v>
      </c>
      <c r="M13">
        <f t="shared" si="4"/>
        <v>3056039.3642396401</v>
      </c>
      <c r="N13">
        <f t="shared" si="5"/>
        <v>1014301.7968322</v>
      </c>
      <c r="O13">
        <f t="shared" si="6"/>
        <v>-200</v>
      </c>
      <c r="P13">
        <f t="shared" si="7"/>
        <v>503.54040119983256</v>
      </c>
      <c r="Q13">
        <f t="shared" si="8"/>
        <v>-267.13435471989214</v>
      </c>
      <c r="R13">
        <f t="shared" si="9"/>
        <v>36.406046479940414</v>
      </c>
    </row>
    <row r="14" spans="1:20" x14ac:dyDescent="0.25">
      <c r="A14" s="3">
        <v>44804.55</v>
      </c>
      <c r="B14" s="4">
        <v>101.19</v>
      </c>
      <c r="C14" s="5">
        <v>101.886738548024</v>
      </c>
      <c r="D14" s="5">
        <v>101.459603484726</v>
      </c>
      <c r="E14">
        <f t="shared" si="0"/>
        <v>4047600</v>
      </c>
      <c r="F14">
        <f t="shared" si="1"/>
        <v>3056602.15644072</v>
      </c>
      <c r="G14">
        <f t="shared" si="2"/>
        <v>1014596.03484726</v>
      </c>
      <c r="H14" s="6">
        <v>44804.556250000001</v>
      </c>
      <c r="I14" s="7">
        <v>101.185</v>
      </c>
      <c r="J14" s="8">
        <v>101.860602664195</v>
      </c>
      <c r="K14" s="8">
        <v>101.420305854566</v>
      </c>
      <c r="L14">
        <f t="shared" si="3"/>
        <v>4047400</v>
      </c>
      <c r="M14">
        <f t="shared" si="4"/>
        <v>3055818.07992585</v>
      </c>
      <c r="N14">
        <f t="shared" si="5"/>
        <v>1014203.05854566</v>
      </c>
      <c r="O14">
        <f t="shared" si="6"/>
        <v>-200</v>
      </c>
      <c r="P14">
        <f t="shared" si="7"/>
        <v>784.07651486992836</v>
      </c>
      <c r="Q14">
        <f t="shared" si="8"/>
        <v>-392.97630159999244</v>
      </c>
      <c r="R14">
        <f t="shared" si="9"/>
        <v>191.10021326993592</v>
      </c>
    </row>
    <row r="15" spans="1:20" x14ac:dyDescent="0.25">
      <c r="A15" s="3">
        <v>44804.550694444442</v>
      </c>
      <c r="B15" s="4">
        <v>101.189999999999</v>
      </c>
      <c r="C15" s="5">
        <v>101.883423970856</v>
      </c>
      <c r="D15" s="5">
        <v>101.45118245397001</v>
      </c>
      <c r="E15">
        <f t="shared" si="0"/>
        <v>4047599.99999996</v>
      </c>
      <c r="F15">
        <f t="shared" si="1"/>
        <v>3056502.7191256802</v>
      </c>
      <c r="G15">
        <f t="shared" si="2"/>
        <v>1014511.8245397001</v>
      </c>
      <c r="H15" s="6">
        <v>44804.559027777781</v>
      </c>
      <c r="I15" s="7">
        <v>101.179999999999</v>
      </c>
      <c r="J15" s="8">
        <v>101.858077413194</v>
      </c>
      <c r="K15" s="8">
        <v>101.416938813445</v>
      </c>
      <c r="L15">
        <f t="shared" si="3"/>
        <v>4047199.99999996</v>
      </c>
      <c r="M15">
        <f t="shared" si="4"/>
        <v>3055742.3223958197</v>
      </c>
      <c r="N15">
        <f t="shared" si="5"/>
        <v>1014169.38813445</v>
      </c>
      <c r="O15">
        <f t="shared" si="6"/>
        <v>-400</v>
      </c>
      <c r="P15">
        <f t="shared" si="7"/>
        <v>760.3967298604548</v>
      </c>
      <c r="Q15">
        <f t="shared" si="8"/>
        <v>-342.43640525010414</v>
      </c>
      <c r="R15">
        <f t="shared" si="9"/>
        <v>17.960324610350654</v>
      </c>
    </row>
    <row r="16" spans="1:20" x14ac:dyDescent="0.25">
      <c r="A16" s="3">
        <v>44804.551388888889</v>
      </c>
      <c r="B16" s="4">
        <v>101.19</v>
      </c>
      <c r="C16" s="5">
        <v>101.87815740612</v>
      </c>
      <c r="D16" s="5">
        <v>101.440141311787</v>
      </c>
      <c r="E16">
        <f t="shared" si="0"/>
        <v>4047600</v>
      </c>
      <c r="F16">
        <f t="shared" si="1"/>
        <v>3056344.7221836001</v>
      </c>
      <c r="G16">
        <f t="shared" si="2"/>
        <v>1014401.41311787</v>
      </c>
      <c r="H16" s="6">
        <v>44804.55972222222</v>
      </c>
      <c r="I16" s="7">
        <v>101.17663158499199</v>
      </c>
      <c r="J16" s="8">
        <v>101.855920941344</v>
      </c>
      <c r="K16" s="8">
        <v>101.416372491716</v>
      </c>
      <c r="L16">
        <f t="shared" si="3"/>
        <v>4047065.2633996797</v>
      </c>
      <c r="M16">
        <f t="shared" si="4"/>
        <v>3055677.6282403199</v>
      </c>
      <c r="N16">
        <f t="shared" si="5"/>
        <v>1014163.72491716</v>
      </c>
      <c r="O16">
        <f t="shared" si="6"/>
        <v>-534.73660032032058</v>
      </c>
      <c r="P16">
        <f t="shared" si="7"/>
        <v>667.09394328016788</v>
      </c>
      <c r="Q16">
        <f t="shared" si="8"/>
        <v>-237.68820070999209</v>
      </c>
      <c r="R16">
        <f t="shared" si="9"/>
        <v>-105.33085775014479</v>
      </c>
    </row>
    <row r="17" spans="1:18" x14ac:dyDescent="0.25">
      <c r="A17" s="3">
        <v>44804.552777777775</v>
      </c>
      <c r="B17" s="4">
        <v>101.19</v>
      </c>
      <c r="C17" s="5">
        <v>101.879152182886</v>
      </c>
      <c r="D17" s="5">
        <v>101.44242230930701</v>
      </c>
      <c r="E17">
        <f t="shared" si="0"/>
        <v>4047600</v>
      </c>
      <c r="F17">
        <f t="shared" si="1"/>
        <v>3056374.5654865801</v>
      </c>
      <c r="G17">
        <f t="shared" si="2"/>
        <v>1014424.2230930701</v>
      </c>
      <c r="H17" s="6">
        <v>44804.560416666667</v>
      </c>
      <c r="I17" s="7">
        <v>101.17401805484801</v>
      </c>
      <c r="J17" s="8">
        <v>101.852348112692</v>
      </c>
      <c r="K17" s="8">
        <v>101.419119712945</v>
      </c>
      <c r="L17">
        <f t="shared" si="3"/>
        <v>4046960.7221939201</v>
      </c>
      <c r="M17">
        <f t="shared" si="4"/>
        <v>3055570.44338076</v>
      </c>
      <c r="N17">
        <f t="shared" si="5"/>
        <v>1014191.19712945</v>
      </c>
      <c r="O17">
        <f t="shared" si="6"/>
        <v>-639.27780607994646</v>
      </c>
      <c r="P17">
        <f t="shared" si="7"/>
        <v>804.12210582010448</v>
      </c>
      <c r="Q17">
        <f t="shared" si="8"/>
        <v>-233.02596362004988</v>
      </c>
      <c r="R17">
        <f t="shared" si="9"/>
        <v>-68.181663879891858</v>
      </c>
    </row>
    <row r="18" spans="1:18" x14ac:dyDescent="0.25">
      <c r="A18" s="3">
        <v>44804.553472222222</v>
      </c>
      <c r="B18" s="4">
        <v>101.19</v>
      </c>
      <c r="C18" s="5">
        <v>101.88220307277901</v>
      </c>
      <c r="D18" s="5">
        <v>101.444901020213</v>
      </c>
      <c r="E18">
        <f t="shared" si="0"/>
        <v>4047600</v>
      </c>
      <c r="F18">
        <f t="shared" si="1"/>
        <v>3056466.0921833701</v>
      </c>
      <c r="G18">
        <f t="shared" si="2"/>
        <v>1014449.01020213</v>
      </c>
      <c r="H18" s="6">
        <v>44804.561111111114</v>
      </c>
      <c r="I18" s="7">
        <v>101.173174929818</v>
      </c>
      <c r="J18" s="8">
        <v>101.85299669557401</v>
      </c>
      <c r="K18" s="8">
        <v>101.416384801112</v>
      </c>
      <c r="L18">
        <f t="shared" si="3"/>
        <v>4046926.99719272</v>
      </c>
      <c r="M18">
        <f t="shared" si="4"/>
        <v>3055589.90086722</v>
      </c>
      <c r="N18">
        <f t="shared" si="5"/>
        <v>1014163.84801112</v>
      </c>
      <c r="O18">
        <f t="shared" si="6"/>
        <v>-673.00280728004873</v>
      </c>
      <c r="P18">
        <f t="shared" si="7"/>
        <v>876.19131615012884</v>
      </c>
      <c r="Q18">
        <f t="shared" si="8"/>
        <v>-285.16219100996386</v>
      </c>
      <c r="R18">
        <f t="shared" si="9"/>
        <v>-81.973682139883749</v>
      </c>
    </row>
    <row r="19" spans="1:18" x14ac:dyDescent="0.25">
      <c r="A19" s="3">
        <v>44804.566666666666</v>
      </c>
      <c r="B19" s="4">
        <v>101.175</v>
      </c>
      <c r="C19" s="5">
        <v>101.860725249135</v>
      </c>
      <c r="D19" s="5">
        <v>101.4254727356</v>
      </c>
      <c r="E19">
        <f t="shared" si="0"/>
        <v>4047000</v>
      </c>
      <c r="F19">
        <f t="shared" si="1"/>
        <v>3055821.7574740499</v>
      </c>
      <c r="G19">
        <f t="shared" si="2"/>
        <v>1014254.727356</v>
      </c>
      <c r="H19" s="6">
        <v>44804.583333333336</v>
      </c>
      <c r="I19" s="7">
        <v>101.18</v>
      </c>
      <c r="J19" s="8">
        <v>101.87055550983099</v>
      </c>
      <c r="K19" s="8">
        <v>101.436931924907</v>
      </c>
      <c r="L19">
        <f t="shared" si="3"/>
        <v>4047200.0000000005</v>
      </c>
      <c r="M19">
        <f t="shared" si="4"/>
        <v>3056116.6652949299</v>
      </c>
      <c r="N19">
        <f t="shared" si="5"/>
        <v>1014369.31924907</v>
      </c>
      <c r="O19">
        <f t="shared" si="6"/>
        <v>200.00000000046566</v>
      </c>
      <c r="P19">
        <f t="shared" si="7"/>
        <v>-294.90782087994739</v>
      </c>
      <c r="Q19">
        <f t="shared" si="8"/>
        <v>114.59189307002816</v>
      </c>
      <c r="R19">
        <f t="shared" si="9"/>
        <v>19.684072190546431</v>
      </c>
    </row>
    <row r="20" spans="1:18" x14ac:dyDescent="0.25">
      <c r="A20" s="3">
        <v>44804.570138888892</v>
      </c>
      <c r="B20" s="4">
        <v>101.17750005779401</v>
      </c>
      <c r="C20" s="5">
        <v>101.86274994699799</v>
      </c>
      <c r="D20" s="5">
        <v>101.42485918608401</v>
      </c>
      <c r="E20">
        <f t="shared" si="0"/>
        <v>4047100.0023117601</v>
      </c>
      <c r="F20">
        <f t="shared" si="1"/>
        <v>3055882.4984099399</v>
      </c>
      <c r="G20">
        <f t="shared" si="2"/>
        <v>1014248.5918608401</v>
      </c>
      <c r="H20" s="6">
        <v>44804.620138888888</v>
      </c>
      <c r="I20" s="7">
        <v>101.19499999999999</v>
      </c>
      <c r="J20" s="8">
        <v>101.89722458459801</v>
      </c>
      <c r="K20" s="8">
        <v>101.450594886033</v>
      </c>
      <c r="L20">
        <f t="shared" si="3"/>
        <v>4047799.9999999995</v>
      </c>
      <c r="M20">
        <f t="shared" si="4"/>
        <v>3056916.73753794</v>
      </c>
      <c r="N20">
        <f t="shared" si="5"/>
        <v>1014505.94886033</v>
      </c>
      <c r="O20">
        <f t="shared" si="6"/>
        <v>699.99768823944032</v>
      </c>
      <c r="P20">
        <f t="shared" si="7"/>
        <v>-1034.2391280001029</v>
      </c>
      <c r="Q20">
        <f t="shared" si="8"/>
        <v>257.35699948994443</v>
      </c>
      <c r="R20">
        <f t="shared" si="9"/>
        <v>-76.884440270718187</v>
      </c>
    </row>
    <row r="21" spans="1:18" x14ac:dyDescent="0.25">
      <c r="A21" s="3">
        <v>44804.573611111111</v>
      </c>
      <c r="B21" s="4">
        <v>101.18</v>
      </c>
      <c r="C21" s="5">
        <v>101.866666643881</v>
      </c>
      <c r="D21" s="5">
        <v>101.426142595077</v>
      </c>
      <c r="E21">
        <f t="shared" si="0"/>
        <v>4047200.0000000005</v>
      </c>
      <c r="F21">
        <f t="shared" si="1"/>
        <v>3055999.9993164302</v>
      </c>
      <c r="G21">
        <f t="shared" si="2"/>
        <v>1014261.4259507699</v>
      </c>
      <c r="H21" s="6">
        <v>44804.62222222222</v>
      </c>
      <c r="I21" s="7">
        <v>101.1951087237</v>
      </c>
      <c r="J21" s="8">
        <v>101.901665747153</v>
      </c>
      <c r="K21" s="8">
        <v>101.461119709407</v>
      </c>
      <c r="L21">
        <f t="shared" si="3"/>
        <v>4047804.348948</v>
      </c>
      <c r="M21">
        <f t="shared" si="4"/>
        <v>3057049.97241459</v>
      </c>
      <c r="N21">
        <f t="shared" si="5"/>
        <v>1014611.19709407</v>
      </c>
      <c r="O21">
        <f t="shared" si="6"/>
        <v>604.34894799953327</v>
      </c>
      <c r="P21">
        <f t="shared" si="7"/>
        <v>-1049.9730981597677</v>
      </c>
      <c r="Q21">
        <f t="shared" si="8"/>
        <v>349.77114330010954</v>
      </c>
      <c r="R21">
        <f t="shared" si="9"/>
        <v>-95.853006860124879</v>
      </c>
    </row>
    <row r="22" spans="1:18" x14ac:dyDescent="0.25">
      <c r="A22" s="3">
        <v>44804.579861111109</v>
      </c>
      <c r="B22" s="4">
        <v>101.18</v>
      </c>
      <c r="C22" s="5">
        <v>101.87341952581301</v>
      </c>
      <c r="D22" s="5">
        <v>101.435999432198</v>
      </c>
      <c r="E22">
        <f t="shared" si="0"/>
        <v>4047200.0000000005</v>
      </c>
      <c r="F22">
        <f t="shared" si="1"/>
        <v>3056202.58577439</v>
      </c>
      <c r="G22">
        <f t="shared" si="2"/>
        <v>1014359.99432198</v>
      </c>
      <c r="H22" s="2">
        <v>44804.625</v>
      </c>
      <c r="I22">
        <v>101.19499999999999</v>
      </c>
      <c r="J22" s="1">
        <v>101.90229978318899</v>
      </c>
      <c r="K22" s="1">
        <v>101.46445434803999</v>
      </c>
      <c r="L22">
        <f t="shared" si="3"/>
        <v>4047799.9999999995</v>
      </c>
      <c r="M22">
        <f t="shared" si="4"/>
        <v>3057068.9934956697</v>
      </c>
      <c r="N22">
        <f t="shared" si="5"/>
        <v>1014644.5434803999</v>
      </c>
      <c r="O22">
        <f t="shared" si="6"/>
        <v>599.99999999906868</v>
      </c>
      <c r="P22">
        <f t="shared" si="7"/>
        <v>-866.40772127965465</v>
      </c>
      <c r="Q22">
        <f t="shared" si="8"/>
        <v>284.54915841983166</v>
      </c>
      <c r="R22" s="9">
        <f>SUM(O22:Q22)</f>
        <v>18.141437139245681</v>
      </c>
    </row>
    <row r="23" spans="1:18" x14ac:dyDescent="0.25">
      <c r="A23" s="3">
        <v>44804.581250000003</v>
      </c>
      <c r="B23" s="4">
        <v>101.18</v>
      </c>
      <c r="C23" s="5">
        <v>101.87420743403599</v>
      </c>
      <c r="D23" s="5">
        <v>101.43452951417601</v>
      </c>
      <c r="E23">
        <f t="shared" si="0"/>
        <v>4047200.0000000005</v>
      </c>
      <c r="F23">
        <f t="shared" si="1"/>
        <v>3056226.2230210798</v>
      </c>
      <c r="G23">
        <f t="shared" si="2"/>
        <v>1014345.29514176</v>
      </c>
      <c r="H23" s="2">
        <v>44804.625694444447</v>
      </c>
      <c r="I23">
        <v>101.19499999999999</v>
      </c>
      <c r="J23" s="1">
        <v>101.90189244652601</v>
      </c>
      <c r="K23" s="1">
        <v>101.465350852238</v>
      </c>
      <c r="L23">
        <f t="shared" si="3"/>
        <v>4047799.9999999995</v>
      </c>
      <c r="M23">
        <f t="shared" si="4"/>
        <v>3057056.77339578</v>
      </c>
      <c r="N23">
        <f t="shared" si="5"/>
        <v>1014653.50852238</v>
      </c>
      <c r="O23">
        <f t="shared" si="6"/>
        <v>599.99999999906868</v>
      </c>
      <c r="P23">
        <f t="shared" si="7"/>
        <v>-830.55037470022216</v>
      </c>
      <c r="Q23">
        <f t="shared" si="8"/>
        <v>308.21338061999995</v>
      </c>
      <c r="R23">
        <f t="shared" si="9"/>
        <v>77.663005918846466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0831-vwap-all</vt:lpstr>
      <vt:lpstr>zcore 1 vs -1</vt:lpstr>
      <vt:lpstr>zcore 1 vs -0.5 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guo</dc:creator>
  <cp:lastModifiedBy>xin guo</cp:lastModifiedBy>
  <dcterms:created xsi:type="dcterms:W3CDTF">2022-10-04T23:55:25Z</dcterms:created>
  <dcterms:modified xsi:type="dcterms:W3CDTF">2022-10-05T07:39:33Z</dcterms:modified>
</cp:coreProperties>
</file>