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bolar\documents\"/>
    </mc:Choice>
  </mc:AlternateContent>
  <xr:revisionPtr revIDLastSave="0" documentId="13_ncr:1_{7606E7B1-F793-4550-B8DE-FD7DE8C47134}" xr6:coauthVersionLast="47" xr6:coauthVersionMax="47" xr10:uidLastSave="{00000000-0000-0000-0000-000000000000}"/>
  <bookViews>
    <workbookView xWindow="-120" yWindow="-120" windowWidth="29040" windowHeight="15840" xr2:uid="{F65CDB09-F7AD-4761-AB37-8B010387F58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36" i="1"/>
  <c r="C37" i="1" s="1"/>
  <c r="D21" i="1"/>
  <c r="C14" i="1"/>
  <c r="U37" i="2" s="1"/>
  <c r="C12" i="1"/>
  <c r="B33" i="2"/>
  <c r="B35" i="2" s="1"/>
  <c r="B39" i="2" s="1"/>
  <c r="B6" i="2"/>
  <c r="B9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C3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J10" i="3"/>
  <c r="J9" i="3" s="1"/>
  <c r="J13" i="3" s="1"/>
  <c r="I10" i="3"/>
  <c r="I9" i="3" s="1"/>
  <c r="I13" i="3" s="1"/>
  <c r="H10" i="3"/>
  <c r="F10" i="3"/>
  <c r="E10" i="3"/>
  <c r="D10" i="3"/>
  <c r="H9" i="3"/>
  <c r="H13" i="3" s="1"/>
  <c r="F9" i="3"/>
  <c r="F13" i="3" s="1"/>
  <c r="E9" i="3"/>
  <c r="E13" i="3" s="1"/>
  <c r="D9" i="3"/>
  <c r="D13" i="3" s="1"/>
  <c r="M37" i="2" l="1"/>
  <c r="E37" i="2"/>
  <c r="R37" i="2"/>
  <c r="L37" i="2"/>
  <c r="Y37" i="2"/>
  <c r="Q37" i="2"/>
  <c r="T37" i="2"/>
  <c r="F37" i="2"/>
  <c r="X37" i="2"/>
  <c r="P37" i="2"/>
  <c r="J37" i="2"/>
  <c r="W37" i="2"/>
  <c r="O37" i="2"/>
  <c r="G37" i="2"/>
  <c r="B37" i="2"/>
  <c r="S37" i="2"/>
  <c r="K37" i="2"/>
  <c r="I37" i="2"/>
  <c r="V37" i="2"/>
  <c r="N37" i="2"/>
  <c r="H37" i="2"/>
  <c r="C7" i="1"/>
  <c r="C19" i="1"/>
  <c r="F7" i="1"/>
  <c r="C11" i="1"/>
  <c r="D37" i="2"/>
  <c r="C47" i="2" l="1"/>
  <c r="C37" i="2"/>
  <c r="C15" i="1"/>
  <c r="C16" i="1" s="1"/>
  <c r="B41" i="2" l="1"/>
  <c r="C17" i="1"/>
  <c r="C18" i="1" s="1"/>
  <c r="B13" i="2" s="1"/>
  <c r="B11" i="2" l="1"/>
  <c r="B27" i="2" s="1"/>
  <c r="B14" i="2"/>
  <c r="B16" i="2" l="1"/>
  <c r="C35" i="2"/>
  <c r="C39" i="2" s="1"/>
  <c r="B17" i="2" l="1"/>
  <c r="B21" i="2"/>
  <c r="C13" i="2"/>
  <c r="D47" i="2"/>
  <c r="C41" i="2"/>
  <c r="C11" i="2" l="1"/>
  <c r="C27" i="2" s="1"/>
  <c r="C28" i="2" s="1"/>
  <c r="B24" i="2"/>
  <c r="B22" i="2"/>
  <c r="C14" i="2"/>
  <c r="B25" i="2" l="1"/>
  <c r="C6" i="2" s="1"/>
  <c r="C9" i="2" s="1"/>
  <c r="B2" i="2"/>
  <c r="C16" i="2"/>
  <c r="C17" i="2" s="1"/>
  <c r="D35" i="2"/>
  <c r="D39" i="2" s="1"/>
  <c r="C21" i="2" l="1"/>
  <c r="C24" i="2" s="1"/>
  <c r="D13" i="2"/>
  <c r="E47" i="2"/>
  <c r="D41" i="2"/>
  <c r="D11" i="2" s="1"/>
  <c r="C22" i="2" l="1"/>
  <c r="E7" i="2"/>
  <c r="D27" i="2"/>
  <c r="D14" i="2"/>
  <c r="D16" i="2" s="1"/>
  <c r="D17" i="2" s="1"/>
  <c r="C25" i="2" l="1"/>
  <c r="D6" i="2" s="1"/>
  <c r="D9" i="2" s="1"/>
  <c r="C2" i="2"/>
  <c r="D21" i="2"/>
  <c r="D28" i="2"/>
  <c r="D24" i="2" l="1"/>
  <c r="E35" i="2"/>
  <c r="E39" i="2" s="1"/>
  <c r="D22" i="2" l="1"/>
  <c r="E13" i="2"/>
  <c r="F47" i="2"/>
  <c r="E41" i="2"/>
  <c r="E11" i="2" s="1"/>
  <c r="D25" i="2" l="1"/>
  <c r="E6" i="2" s="1"/>
  <c r="D2" i="2"/>
  <c r="E27" i="2"/>
  <c r="E28" i="2" s="1"/>
  <c r="E9" i="2"/>
  <c r="E14" i="2"/>
  <c r="E16" i="2" s="1"/>
  <c r="E17" i="2" s="1"/>
  <c r="E21" i="2" l="1"/>
  <c r="E24" i="2" s="1"/>
  <c r="F35" i="2"/>
  <c r="F39" i="2" s="1"/>
  <c r="E22" i="2" l="1"/>
  <c r="F13" i="2"/>
  <c r="F41" i="2"/>
  <c r="F11" i="2" s="1"/>
  <c r="G47" i="2"/>
  <c r="E25" i="2" l="1"/>
  <c r="F6" i="2" s="1"/>
  <c r="F9" i="2" s="1"/>
  <c r="E2" i="2"/>
  <c r="F27" i="2"/>
  <c r="F28" i="2" s="1"/>
  <c r="F14" i="2"/>
  <c r="F16" i="2" s="1"/>
  <c r="F17" i="2" l="1"/>
  <c r="F21" i="2"/>
  <c r="F24" i="2"/>
  <c r="G35" i="2"/>
  <c r="G39" i="2" s="1"/>
  <c r="F22" i="2" l="1"/>
  <c r="G13" i="2"/>
  <c r="H47" i="2"/>
  <c r="G41" i="2"/>
  <c r="G11" i="2" s="1"/>
  <c r="F25" i="2" l="1"/>
  <c r="G6" i="2" s="1"/>
  <c r="F2" i="2"/>
  <c r="G9" i="2"/>
  <c r="G27" i="2"/>
  <c r="G28" i="2" s="1"/>
  <c r="G14" i="2"/>
  <c r="G16" i="2" s="1"/>
  <c r="G17" i="2" s="1"/>
  <c r="G21" i="2" l="1"/>
  <c r="H35" i="2"/>
  <c r="H39" i="2" s="1"/>
  <c r="G22" i="2" l="1"/>
  <c r="G2" i="2" s="1"/>
  <c r="H41" i="2"/>
  <c r="H11" i="2" s="1"/>
  <c r="I47" i="2"/>
  <c r="H13" i="2"/>
  <c r="H27" i="2" l="1"/>
  <c r="H28" i="2" s="1"/>
  <c r="I7" i="2"/>
  <c r="G24" i="2"/>
  <c r="G25" i="2" s="1"/>
  <c r="H6" i="2" s="1"/>
  <c r="H14" i="2"/>
  <c r="H16" i="2" s="1"/>
  <c r="H17" i="2" s="1"/>
  <c r="H9" i="2" l="1"/>
  <c r="H21" i="2" s="1"/>
  <c r="H24" i="2" s="1"/>
  <c r="I35" i="2"/>
  <c r="I39" i="2" s="1"/>
  <c r="H22" i="2" l="1"/>
  <c r="I13" i="2"/>
  <c r="I41" i="2"/>
  <c r="I11" i="2" s="1"/>
  <c r="J47" i="2"/>
  <c r="H25" i="2" l="1"/>
  <c r="I6" i="2" s="1"/>
  <c r="H2" i="2"/>
  <c r="I27" i="2"/>
  <c r="I28" i="2" s="1"/>
  <c r="I9" i="2"/>
  <c r="I14" i="2"/>
  <c r="I16" i="2" s="1"/>
  <c r="I17" i="2" s="1"/>
  <c r="I21" i="2" l="1"/>
  <c r="J35" i="2"/>
  <c r="J39" i="2" s="1"/>
  <c r="I22" i="2" l="1"/>
  <c r="I2" i="2" s="1"/>
  <c r="I24" i="2"/>
  <c r="J13" i="2"/>
  <c r="K47" i="2"/>
  <c r="J41" i="2"/>
  <c r="J11" i="2" s="1"/>
  <c r="J27" i="2" l="1"/>
  <c r="J28" i="2" s="1"/>
  <c r="I25" i="2"/>
  <c r="J6" i="2" s="1"/>
  <c r="J14" i="2"/>
  <c r="J16" i="2" s="1"/>
  <c r="J17" i="2" s="1"/>
  <c r="J9" i="2" l="1"/>
  <c r="J21" i="2" s="1"/>
  <c r="K35" i="2"/>
  <c r="K39" i="2" l="1"/>
  <c r="L47" i="2" s="1"/>
  <c r="K41" i="2"/>
  <c r="K11" i="2" s="1"/>
  <c r="K13" i="2"/>
  <c r="J22" i="2"/>
  <c r="J2" i="2" s="1"/>
  <c r="J24" i="2"/>
  <c r="K14" i="2" l="1"/>
  <c r="K16" i="2" s="1"/>
  <c r="K17" i="2" s="1"/>
  <c r="K27" i="2"/>
  <c r="K28" i="2" s="1"/>
  <c r="J25" i="2"/>
  <c r="K6" i="2" s="1"/>
  <c r="L35" i="2"/>
  <c r="L39" i="2" s="1"/>
  <c r="K9" i="2" l="1"/>
  <c r="K21" i="2" s="1"/>
  <c r="L13" i="2"/>
  <c r="M47" i="2"/>
  <c r="L41" i="2"/>
  <c r="L11" i="2" s="1"/>
  <c r="L27" i="2" l="1"/>
  <c r="L28" i="2" s="1"/>
  <c r="M7" i="2"/>
  <c r="K22" i="2"/>
  <c r="K2" i="2" s="1"/>
  <c r="K24" i="2"/>
  <c r="L14" i="2"/>
  <c r="L16" i="2" s="1"/>
  <c r="L17" i="2" s="1"/>
  <c r="K25" i="2" l="1"/>
  <c r="L6" i="2" s="1"/>
  <c r="L9" i="2" s="1"/>
  <c r="M35" i="2"/>
  <c r="M39" i="2" s="1"/>
  <c r="L21" i="2" l="1"/>
  <c r="M13" i="2"/>
  <c r="M41" i="2"/>
  <c r="M11" i="2" s="1"/>
  <c r="N47" i="2"/>
  <c r="L22" i="2" l="1"/>
  <c r="L2" i="2" s="1"/>
  <c r="L24" i="2"/>
  <c r="M27" i="2"/>
  <c r="M28" i="2" s="1"/>
  <c r="M14" i="2"/>
  <c r="M16" i="2" s="1"/>
  <c r="M17" i="2" s="1"/>
  <c r="L25" i="2" l="1"/>
  <c r="M6" i="2" s="1"/>
  <c r="N35" i="2"/>
  <c r="N39" i="2" s="1"/>
  <c r="M9" i="2" l="1"/>
  <c r="M21" i="2" s="1"/>
  <c r="M22" i="2" s="1"/>
  <c r="M2" i="2" s="1"/>
  <c r="O47" i="2"/>
  <c r="N13" i="2"/>
  <c r="N41" i="2"/>
  <c r="N11" i="2" s="1"/>
  <c r="N27" i="2" l="1"/>
  <c r="N28" i="2" s="1"/>
  <c r="M24" i="2"/>
  <c r="M25" i="2" s="1"/>
  <c r="N6" i="2" s="1"/>
  <c r="N14" i="2"/>
  <c r="N16" i="2" s="1"/>
  <c r="N17" i="2" s="1"/>
  <c r="N9" i="2" l="1"/>
  <c r="N21" i="2" s="1"/>
  <c r="N24" i="2" s="1"/>
  <c r="O35" i="2"/>
  <c r="O39" i="2" l="1"/>
  <c r="O13" i="2" s="1"/>
  <c r="O41" i="2"/>
  <c r="O11" i="2" s="1"/>
  <c r="N22" i="2"/>
  <c r="N25" i="2" l="1"/>
  <c r="O6" i="2" s="1"/>
  <c r="N2" i="2"/>
  <c r="O27" i="2"/>
  <c r="O28" i="2" s="1"/>
  <c r="O9" i="2"/>
  <c r="P47" i="2"/>
  <c r="O14" i="2"/>
  <c r="O16" i="2" s="1"/>
  <c r="O17" i="2" s="1"/>
  <c r="P35" i="2"/>
  <c r="O21" i="2" l="1"/>
  <c r="O24" i="2" s="1"/>
  <c r="O22" i="2"/>
  <c r="P39" i="2"/>
  <c r="P13" i="2" s="1"/>
  <c r="O25" i="2" l="1"/>
  <c r="P6" i="2" s="1"/>
  <c r="O2" i="2"/>
  <c r="Q47" i="2"/>
  <c r="P9" i="2"/>
  <c r="P41" i="2"/>
  <c r="P11" i="2" s="1"/>
  <c r="P27" i="2" s="1"/>
  <c r="P28" i="2" s="1"/>
  <c r="P14" i="2"/>
  <c r="P16" i="2" l="1"/>
  <c r="P17" i="2" s="1"/>
  <c r="Q7" i="2"/>
  <c r="P21" i="2"/>
  <c r="P24" i="2" s="1"/>
  <c r="Q35" i="2"/>
  <c r="Q39" i="2" s="1"/>
  <c r="P22" i="2" l="1"/>
  <c r="Q13" i="2"/>
  <c r="R47" i="2"/>
  <c r="Q41" i="2"/>
  <c r="Q11" i="2" s="1"/>
  <c r="P25" i="2" l="1"/>
  <c r="Q6" i="2" s="1"/>
  <c r="P2" i="2"/>
  <c r="Q27" i="2"/>
  <c r="Q28" i="2" s="1"/>
  <c r="Q9" i="2"/>
  <c r="Q14" i="2"/>
  <c r="Q16" i="2" s="1"/>
  <c r="Q17" i="2" s="1"/>
  <c r="Q21" i="2" l="1"/>
  <c r="R35" i="2"/>
  <c r="R39" i="2" s="1"/>
  <c r="Q22" i="2" l="1"/>
  <c r="Q2" i="2" s="1"/>
  <c r="Q24" i="2"/>
  <c r="S47" i="2"/>
  <c r="R13" i="2"/>
  <c r="R41" i="2"/>
  <c r="R11" i="2" s="1"/>
  <c r="R27" i="2" l="1"/>
  <c r="R28" i="2" s="1"/>
  <c r="Q25" i="2"/>
  <c r="R6" i="2" s="1"/>
  <c r="R14" i="2"/>
  <c r="R16" i="2" s="1"/>
  <c r="R17" i="2" s="1"/>
  <c r="R9" i="2" l="1"/>
  <c r="R21" i="2" s="1"/>
  <c r="R24" i="2" s="1"/>
  <c r="S35" i="2"/>
  <c r="S39" i="2" s="1"/>
  <c r="R22" i="2" l="1"/>
  <c r="T47" i="2"/>
  <c r="S13" i="2"/>
  <c r="S41" i="2"/>
  <c r="S11" i="2" s="1"/>
  <c r="R25" i="2" l="1"/>
  <c r="S6" i="2" s="1"/>
  <c r="R2" i="2"/>
  <c r="S9" i="2"/>
  <c r="S27" i="2"/>
  <c r="S28" i="2" s="1"/>
  <c r="S14" i="2"/>
  <c r="S16" i="2" s="1"/>
  <c r="S17" i="2" s="1"/>
  <c r="S21" i="2" l="1"/>
  <c r="S24" i="2"/>
  <c r="T35" i="2"/>
  <c r="T39" i="2" l="1"/>
  <c r="T13" i="2" s="1"/>
  <c r="S22" i="2"/>
  <c r="T41" i="2"/>
  <c r="T11" i="2" s="1"/>
  <c r="S25" i="2" l="1"/>
  <c r="T6" i="2" s="1"/>
  <c r="S2" i="2"/>
  <c r="U7" i="2"/>
  <c r="T9" i="2"/>
  <c r="U47" i="2"/>
  <c r="T14" i="2"/>
  <c r="T16" i="2" s="1"/>
  <c r="T17" i="2" s="1"/>
  <c r="T27" i="2"/>
  <c r="T28" i="2" s="1"/>
  <c r="T21" i="2" l="1"/>
  <c r="T24" i="2"/>
  <c r="U35" i="2"/>
  <c r="U39" i="2" s="1"/>
  <c r="T22" i="2" l="1"/>
  <c r="U13" i="2"/>
  <c r="V47" i="2"/>
  <c r="U41" i="2"/>
  <c r="U11" i="2" s="1"/>
  <c r="T25" i="2" l="1"/>
  <c r="U6" i="2" s="1"/>
  <c r="T2" i="2"/>
  <c r="U27" i="2"/>
  <c r="U28" i="2" s="1"/>
  <c r="U9" i="2"/>
  <c r="U14" i="2"/>
  <c r="U16" i="2" s="1"/>
  <c r="U17" i="2" s="1"/>
  <c r="U21" i="2" l="1"/>
  <c r="U24" i="2" s="1"/>
  <c r="V35" i="2"/>
  <c r="V39" i="2" l="1"/>
  <c r="W47" i="2" s="1"/>
  <c r="U22" i="2"/>
  <c r="V41" i="2"/>
  <c r="V11" i="2" s="1"/>
  <c r="V13" i="2"/>
  <c r="V14" i="2"/>
  <c r="U25" i="2" l="1"/>
  <c r="V6" i="2" s="1"/>
  <c r="V9" i="2" s="1"/>
  <c r="V21" i="2" s="1"/>
  <c r="U2" i="2"/>
  <c r="V16" i="2"/>
  <c r="V17" i="2" s="1"/>
  <c r="V27" i="2"/>
  <c r="V28" i="2" s="1"/>
  <c r="W35" i="2"/>
  <c r="W39" i="2" s="1"/>
  <c r="V22" i="2" l="1"/>
  <c r="V2" i="2" s="1"/>
  <c r="W13" i="2"/>
  <c r="X47" i="2"/>
  <c r="W41" i="2"/>
  <c r="W11" i="2" s="1"/>
  <c r="W27" i="2" l="1"/>
  <c r="W28" i="2" s="1"/>
  <c r="V24" i="2"/>
  <c r="V25" i="2" s="1"/>
  <c r="W6" i="2" s="1"/>
  <c r="W14" i="2"/>
  <c r="W16" i="2" s="1"/>
  <c r="W17" i="2" s="1"/>
  <c r="W9" i="2" l="1"/>
  <c r="W21" i="2" s="1"/>
  <c r="X35" i="2"/>
  <c r="X39" i="2" s="1"/>
  <c r="X13" i="2"/>
  <c r="Y47" i="2"/>
  <c r="X41" i="2"/>
  <c r="X11" i="2" s="1"/>
  <c r="X27" i="2" l="1"/>
  <c r="X28" i="2" s="1"/>
  <c r="Y7" i="2"/>
  <c r="W22" i="2"/>
  <c r="W2" i="2" s="1"/>
  <c r="W24" i="2"/>
  <c r="X14" i="2"/>
  <c r="X16" i="2" s="1"/>
  <c r="X17" i="2" s="1"/>
  <c r="W25" i="2" l="1"/>
  <c r="X6" i="2" s="1"/>
  <c r="Y35" i="2"/>
  <c r="Y39" i="2" s="1"/>
  <c r="X9" i="2" l="1"/>
  <c r="X21" i="2" s="1"/>
  <c r="X24" i="2" s="1"/>
  <c r="Y41" i="2"/>
  <c r="Y11" i="2" s="1"/>
  <c r="Y13" i="2"/>
  <c r="Y27" i="2" l="1"/>
  <c r="Y28" i="2" s="1"/>
  <c r="X22" i="2"/>
  <c r="Y14" i="2"/>
  <c r="Y16" i="2" s="1"/>
  <c r="Y17" i="2" s="1"/>
  <c r="X25" i="2" l="1"/>
  <c r="Y6" i="2" s="1"/>
  <c r="Y9" i="2" s="1"/>
  <c r="Y21" i="2" s="1"/>
  <c r="X2" i="2"/>
  <c r="Y22" i="2" l="1"/>
  <c r="Y2" i="2" s="1"/>
  <c r="Y24" i="2"/>
  <c r="Y25" i="2" l="1"/>
</calcChain>
</file>

<file path=xl/sharedStrings.xml><?xml version="1.0" encoding="utf-8"?>
<sst xmlns="http://schemas.openxmlformats.org/spreadsheetml/2006/main" count="96" uniqueCount="94">
  <si>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</si>
  <si>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</si>
  <si>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</si>
  <si>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</si>
  <si>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</si>
  <si>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</si>
  <si>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</si>
  <si>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</si>
  <si>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</si>
  <si>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</si>
  <si>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</si>
  <si>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</si>
  <si>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</si>
  <si>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</si>
  <si>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</si>
  <si>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</si>
  <si>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</si>
  <si>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</si>
  <si>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</si>
  <si>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</si>
  <si>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</si>
  <si>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</si>
  <si>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</si>
  <si>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</si>
  <si>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</si>
  <si>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</si>
  <si>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</si>
  <si>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</si>
  <si>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</si>
  <si>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</si>
  <si>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</si>
  <si>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</si>
  <si>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</si>
  <si>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</si>
  <si>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</si>
  <si>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</si>
  <si>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</si>
  <si>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</si>
  <si>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</si>
  <si>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</si>
  <si>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</si>
  <si>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</si>
  <si>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</si>
  <si>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</si>
  <si>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</si>
  <si>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</si>
  <si>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</si>
  <si>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</si>
  <si>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</si>
  <si>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</si>
  <si>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</si>
  <si>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</si>
  <si>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</si>
  <si>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</si>
  <si>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</si>
  <si>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</si>
  <si>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</si>
  <si>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</si>
  <si>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</si>
  <si>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</si>
  <si>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</si>
  <si>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</si>
  <si>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</si>
  <si>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</si>
  <si>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</si>
  <si>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</si>
  <si>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</si>
  <si>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</si>
  <si>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</si>
  <si>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</si>
  <si>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</si>
  <si>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</si>
  <si>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</si>
  <si>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</si>
  <si>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</si>
  <si>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</si>
  <si>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</si>
  <si>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</si>
  <si>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</si>
  <si>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</si>
  <si>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</si>
  <si>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</si>
  <si>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</si>
  <si>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</si>
  <si>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</si>
  <si>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</si>
  <si>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</si>
  <si>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</si>
  <si>
    <t>Invest bank</t>
  </si>
  <si>
    <t>AVG order Client</t>
  </si>
  <si>
    <t>SSL</t>
  </si>
  <si>
    <t>Total</t>
  </si>
  <si>
    <t>LEFT</t>
  </si>
  <si>
    <t>domein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</si>
</sst>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_-;\-* #,##0_-;_-* &quot;-&quot;??_-;_-@_-"/>
    <numFmt numFmtId="166" formatCode="0.0%"/>
    <numFmt numFmtId="167" formatCode="_-[$€-2]\ * #,##0_-;\-[$€-2]\ * #,##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9" fontId="0" fillId="0" borderId="0" xfId="2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0" fillId="0" borderId="0" xfId="2" applyNumberFormat="1" applyFont="1"/>
    <xf numFmtId="166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4" fontId="7" fillId="0" borderId="0" xfId="0" applyNumberFormat="1" applyFont="1"/>
    <xf numFmtId="167" fontId="0" fillId="0" borderId="0" xfId="0" applyNumberFormat="1"/>
    <xf numFmtId="167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7"/>
  <sheetViews>
    <sheetView tabSelected="1" topLeftCell="A11" zoomScale="115" zoomScaleNormal="115" workbookViewId="0">
      <selection activeCell="P19" sqref="P19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8" t="s">
        <v>24</v>
      </c>
      <c r="E2" s="8" t="s">
        <v>25</v>
      </c>
    </row>
    <row r="3" spans="2:11" x14ac:dyDescent="0.25">
      <c r="B3" t="s">
        <v>0</v>
      </c>
      <c r="C3" s="1">
        <v>33</v>
      </c>
      <c r="E3" t="s">
        <v>26</v>
      </c>
      <c r="F3" s="1">
        <v>49</v>
      </c>
    </row>
    <row r="4" spans="2:11" x14ac:dyDescent="0.25">
      <c r="B4" t="s">
        <v>1</v>
      </c>
      <c r="C4" s="1">
        <v>8</v>
      </c>
      <c r="E4" t="s">
        <v>27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52</v>
      </c>
      <c r="C6" s="1">
        <v>10</v>
      </c>
      <c r="F6" s="1"/>
    </row>
    <row r="7" spans="2:11" x14ac:dyDescent="0.25">
      <c r="B7" s="8" t="s">
        <v>3</v>
      </c>
      <c r="C7" s="9">
        <f>SUM(C3:C6)</f>
        <v>61</v>
      </c>
      <c r="E7" s="8" t="s">
        <v>28</v>
      </c>
      <c r="F7" s="9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6">
        <v>80</v>
      </c>
    </row>
    <row r="11" spans="2:11" x14ac:dyDescent="0.25">
      <c r="B11" t="s">
        <v>18</v>
      </c>
      <c r="C11">
        <f>C10*D11</f>
        <v>24</v>
      </c>
      <c r="D11" s="7">
        <v>0.3</v>
      </c>
    </row>
    <row r="12" spans="2:11" x14ac:dyDescent="0.25">
      <c r="B12" t="s">
        <v>19</v>
      </c>
      <c r="C12">
        <f>ROUND(C10*D12,0)</f>
        <v>3</v>
      </c>
      <c r="D12" s="7">
        <v>3.2000000000000001E-2</v>
      </c>
    </row>
    <row r="14" spans="2:11" x14ac:dyDescent="0.25">
      <c r="B14" t="s">
        <v>89</v>
      </c>
      <c r="C14" s="1">
        <f>(Sheet3!D10*Sheet3!D5) + (Sheet3!E10*Sheet3!E5) + (Sheet3!F10*Sheet3!F5)</f>
        <v>593.75</v>
      </c>
    </row>
    <row r="15" spans="2:11" x14ac:dyDescent="0.25">
      <c r="B15" s="8" t="s">
        <v>20</v>
      </c>
      <c r="C15" s="9">
        <f>C14*C12</f>
        <v>1781.25</v>
      </c>
    </row>
    <row r="16" spans="2:11" x14ac:dyDescent="0.25">
      <c r="B16" t="s">
        <v>23</v>
      </c>
      <c r="C16" s="1">
        <f>C15*21%</f>
        <v>374.0625</v>
      </c>
    </row>
    <row r="17" spans="2:11" x14ac:dyDescent="0.25">
      <c r="B17" t="s">
        <v>21</v>
      </c>
      <c r="C17" s="2">
        <f>C15/ (AVERAGE(Sheet3!D14:F14))</f>
        <v>1775.3322259136212</v>
      </c>
    </row>
    <row r="18" spans="2:11" x14ac:dyDescent="0.25">
      <c r="B18" t="s">
        <v>22</v>
      </c>
      <c r="C18" s="1">
        <f>C17/10000 * 49</f>
        <v>8.6991279069767433</v>
      </c>
    </row>
    <row r="19" spans="2:11" x14ac:dyDescent="0.25">
      <c r="B19" t="s">
        <v>29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30</v>
      </c>
      <c r="C21" s="1">
        <f>C15-C16-C18-C19</f>
        <v>1344.4883720930231</v>
      </c>
      <c r="D21" s="10">
        <f>C21/C15</f>
        <v>0.75480048959608315</v>
      </c>
    </row>
    <row r="28" spans="2:11" x14ac:dyDescent="0.25">
      <c r="B28" t="s">
        <v>49</v>
      </c>
      <c r="C28">
        <v>50</v>
      </c>
      <c r="D28" t="s">
        <v>50</v>
      </c>
    </row>
    <row r="29" spans="2:11" x14ac:dyDescent="0.25">
      <c r="B29" t="s">
        <v>51</v>
      </c>
      <c r="C29">
        <v>500</v>
      </c>
    </row>
    <row r="30" spans="2:11" x14ac:dyDescent="0.25">
      <c r="B30" t="s">
        <v>53</v>
      </c>
      <c r="C30">
        <v>200</v>
      </c>
    </row>
    <row r="31" spans="2:11" x14ac:dyDescent="0.25">
      <c r="B31" t="s">
        <v>90</v>
      </c>
      <c r="C31">
        <v>100</v>
      </c>
    </row>
    <row r="32" spans="2:11" x14ac:dyDescent="0.25">
      <c r="B32" t="s">
        <v>93</v>
      </c>
      <c r="C32">
        <v>100</v>
      </c>
    </row>
    <row r="36" spans="2:3" x14ac:dyDescent="0.25">
      <c r="B36" t="s">
        <v>91</v>
      </c>
      <c r="C36" s="1">
        <f>-SUM(C28:C35)</f>
        <v>-950</v>
      </c>
    </row>
    <row r="37" spans="2:3" x14ac:dyDescent="0.25">
      <c r="B37" t="s">
        <v>92</v>
      </c>
      <c r="C37" s="1">
        <f>C21+C36</f>
        <v>394.48837209302314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9"/>
  <sheetViews>
    <sheetView workbookViewId="0">
      <selection activeCell="G4" sqref="G4"/>
    </sheetView>
  </sheetViews>
  <sheetFormatPr defaultRowHeight="15" x14ac:dyDescent="0.25"/>
  <cols>
    <col min="1" max="1" width="19.5703125" bestFit="1" customWidth="1"/>
    <col min="2" max="3" width="12.28515625" bestFit="1" customWidth="1"/>
    <col min="4" max="4" width="11.28515625" bestFit="1" customWidth="1"/>
    <col min="5" max="12" width="12.28515625" bestFit="1" customWidth="1"/>
    <col min="13" max="17" width="13.140625" bestFit="1" customWidth="1"/>
    <col min="18" max="18" width="13.42578125" bestFit="1" customWidth="1"/>
    <col min="19" max="19" width="13.140625" bestFit="1" customWidth="1"/>
    <col min="20" max="22" width="13.42578125" bestFit="1" customWidth="1"/>
    <col min="23" max="25" width="13.85546875" bestFit="1" customWidth="1"/>
  </cols>
  <sheetData>
    <row r="1" spans="1:25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</row>
    <row r="2" spans="1:25" x14ac:dyDescent="0.25">
      <c r="A2" t="s">
        <v>88</v>
      </c>
      <c r="B2" s="17">
        <f>B22</f>
        <v>221.34534883720931</v>
      </c>
      <c r="C2" s="17">
        <f>C22+B2</f>
        <v>1212.7707122093022</v>
      </c>
      <c r="D2" s="17">
        <f>D22+C2</f>
        <v>3368.0558466569764</v>
      </c>
      <c r="E2" s="17">
        <f>E22+D2</f>
        <v>6994.2193125726735</v>
      </c>
      <c r="F2" s="17">
        <f>F22+E2</f>
        <v>12728.256636308139</v>
      </c>
      <c r="G2" s="17">
        <f>G22+F2</f>
        <v>20463.063696247093</v>
      </c>
      <c r="H2" s="17">
        <f>H22+G2</f>
        <v>33517.732309314539</v>
      </c>
      <c r="I2" s="17">
        <f>I22+H2</f>
        <v>44197.849173987794</v>
      </c>
      <c r="J2" s="17">
        <f>J22+I2</f>
        <v>58552.226210975583</v>
      </c>
      <c r="K2" s="17">
        <f>K22+J2</f>
        <v>75660.002229469479</v>
      </c>
      <c r="L2" s="17">
        <f>L22+K2</f>
        <v>95709.745180576894</v>
      </c>
      <c r="M2" s="17">
        <f>M22+L2</f>
        <v>110842.82014450269</v>
      </c>
      <c r="N2" s="17">
        <f>N22+M2</f>
        <v>132696.58175437257</v>
      </c>
      <c r="O2" s="17">
        <f>O22+N2</f>
        <v>158962.33058256333</v>
      </c>
      <c r="P2" s="17">
        <f>P22+O2</f>
        <v>188999.34046177499</v>
      </c>
      <c r="Q2" s="17">
        <f>Q22+P2</f>
        <v>212273.75935486919</v>
      </c>
      <c r="R2" s="17">
        <f>R22+Q2</f>
        <v>244795.13769676513</v>
      </c>
      <c r="S2" s="17">
        <f>S22+R2</f>
        <v>283795.09605375963</v>
      </c>
      <c r="T2" s="17">
        <f>T22+S2</f>
        <v>329244.87930202432</v>
      </c>
      <c r="U2" s="17">
        <f>U22+T2</f>
        <v>363618.50028662174</v>
      </c>
      <c r="V2" s="17">
        <f>V22+U2</f>
        <v>410645.81543008325</v>
      </c>
      <c r="W2" s="17">
        <f>W22+V2</f>
        <v>465029.05904832564</v>
      </c>
      <c r="X2" s="17">
        <f>X22+W2</f>
        <v>524029.09829930728</v>
      </c>
      <c r="Y2" s="17">
        <f>Y22+X2</f>
        <v>565479.19815735624</v>
      </c>
    </row>
    <row r="3" spans="1: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4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t="s">
        <v>78</v>
      </c>
      <c r="B5" s="3">
        <v>100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t="s">
        <v>79</v>
      </c>
      <c r="B6" s="9">
        <f>B5</f>
        <v>100</v>
      </c>
      <c r="C6" s="9">
        <f>B25</f>
        <v>774.70872093023263</v>
      </c>
      <c r="D6" s="9">
        <f t="shared" ref="D6:Y6" si="0">C25</f>
        <v>2577.7059447674419</v>
      </c>
      <c r="E6" s="9">
        <f t="shared" si="0"/>
        <v>5603.741349563953</v>
      </c>
      <c r="F6" s="9">
        <f>E25</f>
        <v>7252.326931831396</v>
      </c>
      <c r="G6" s="9">
        <f t="shared" si="0"/>
        <v>11468.074647470932</v>
      </c>
      <c r="H6" s="9">
        <f t="shared" si="0"/>
        <v>15469.614119877908</v>
      </c>
      <c r="I6" s="9">
        <f t="shared" si="0"/>
        <v>16318.335766334303</v>
      </c>
      <c r="J6" s="9">
        <f t="shared" si="0"/>
        <v>13350.146080841569</v>
      </c>
      <c r="K6" s="9">
        <f t="shared" si="0"/>
        <v>17942.97129623474</v>
      </c>
      <c r="L6" s="9">
        <f t="shared" si="0"/>
        <v>21384.72002311737</v>
      </c>
      <c r="M6" s="9">
        <f t="shared" si="0"/>
        <v>25062.178688884269</v>
      </c>
      <c r="N6" s="9">
        <f t="shared" si="0"/>
        <v>18916.343704907249</v>
      </c>
      <c r="O6" s="9">
        <f t="shared" si="0"/>
        <v>27317.20201233734</v>
      </c>
      <c r="P6" s="9">
        <f t="shared" si="0"/>
        <v>32832.186035238432</v>
      </c>
      <c r="Q6" s="9">
        <f t="shared" si="0"/>
        <v>37546.262349014563</v>
      </c>
      <c r="R6" s="9">
        <f t="shared" si="0"/>
        <v>29093.02361636774</v>
      </c>
      <c r="S6" s="9">
        <f t="shared" si="0"/>
        <v>40651.722927369919</v>
      </c>
      <c r="T6" s="9">
        <f t="shared" si="0"/>
        <v>48749.947946243097</v>
      </c>
      <c r="U6" s="9">
        <f t="shared" si="0"/>
        <v>56812.229060330836</v>
      </c>
      <c r="V6" s="9">
        <f t="shared" si="0"/>
        <v>42967.026230746815</v>
      </c>
      <c r="W6" s="9">
        <f t="shared" si="0"/>
        <v>58784.143929326892</v>
      </c>
      <c r="X6" s="9">
        <f t="shared" si="0"/>
        <v>67979.054522802981</v>
      </c>
      <c r="Y6" s="9">
        <f t="shared" si="0"/>
        <v>73750.04906372707</v>
      </c>
    </row>
    <row r="7" spans="1:25" x14ac:dyDescent="0.25">
      <c r="A7" t="s">
        <v>73</v>
      </c>
      <c r="B7" s="1">
        <v>0</v>
      </c>
      <c r="C7" s="1">
        <v>0</v>
      </c>
      <c r="D7" s="1">
        <v>0</v>
      </c>
      <c r="E7" s="1">
        <f>SUM(B11:D11)*21%</f>
        <v>2468.8125</v>
      </c>
      <c r="F7" s="1">
        <v>0</v>
      </c>
      <c r="G7" s="1">
        <v>0</v>
      </c>
      <c r="H7" s="1">
        <v>0</v>
      </c>
      <c r="I7" s="1">
        <f>SUM(F11:H11)*21%</f>
        <v>10249.3125</v>
      </c>
      <c r="J7" s="1">
        <v>0</v>
      </c>
      <c r="K7" s="1">
        <v>0</v>
      </c>
      <c r="L7" s="1">
        <v>0</v>
      </c>
      <c r="M7" s="1">
        <f>SUM(J11:L11)*21%</f>
        <v>17930.0625</v>
      </c>
      <c r="N7" s="1">
        <v>0</v>
      </c>
      <c r="O7" s="1">
        <v>0</v>
      </c>
      <c r="P7" s="1">
        <v>0</v>
      </c>
      <c r="Q7" s="1">
        <f>SUM(N11:P11)*21%</f>
        <v>27319.03125</v>
      </c>
      <c r="R7" s="1">
        <v>0</v>
      </c>
      <c r="S7" s="1">
        <v>0</v>
      </c>
      <c r="T7" s="1">
        <v>0</v>
      </c>
      <c r="U7" s="1">
        <f>SUM(R11:T11)*21%</f>
        <v>40785.28125</v>
      </c>
      <c r="V7" s="1">
        <v>0</v>
      </c>
      <c r="W7" s="1">
        <v>0</v>
      </c>
      <c r="X7" s="1">
        <v>0</v>
      </c>
      <c r="Y7" s="1">
        <f>SUM(V11:X11)*21%</f>
        <v>54114.375</v>
      </c>
    </row>
    <row r="8" spans="1:25" x14ac:dyDescent="0.25">
      <c r="A8" t="s">
        <v>43</v>
      </c>
      <c r="B8" s="3">
        <v>50</v>
      </c>
      <c r="C8" s="3">
        <v>200</v>
      </c>
      <c r="D8" s="3">
        <v>350</v>
      </c>
      <c r="E8" s="3">
        <v>500</v>
      </c>
      <c r="F8" s="3">
        <v>650</v>
      </c>
      <c r="G8" s="3">
        <v>700</v>
      </c>
      <c r="H8" s="3">
        <v>850</v>
      </c>
      <c r="I8" s="3">
        <v>1000</v>
      </c>
      <c r="J8" s="3">
        <v>1100</v>
      </c>
      <c r="K8" s="3">
        <v>1200</v>
      </c>
      <c r="L8" s="3">
        <v>1400</v>
      </c>
      <c r="M8" s="3">
        <v>1500</v>
      </c>
      <c r="N8" s="3">
        <v>1650</v>
      </c>
      <c r="O8" s="3">
        <v>1750</v>
      </c>
      <c r="P8" s="3">
        <v>1950</v>
      </c>
      <c r="Q8" s="3">
        <v>2200</v>
      </c>
      <c r="R8" s="3">
        <v>2400</v>
      </c>
      <c r="S8" s="3">
        <v>2600</v>
      </c>
      <c r="T8" s="3">
        <v>2800</v>
      </c>
      <c r="U8" s="3">
        <v>3000</v>
      </c>
      <c r="V8" s="3">
        <v>3200</v>
      </c>
      <c r="W8" s="3">
        <v>3300</v>
      </c>
      <c r="X8" s="3">
        <v>3400</v>
      </c>
      <c r="Y8" s="3">
        <v>3600</v>
      </c>
    </row>
    <row r="9" spans="1:25" x14ac:dyDescent="0.25">
      <c r="A9" t="s">
        <v>81</v>
      </c>
      <c r="B9" s="15">
        <f>B6-B7-B8</f>
        <v>50</v>
      </c>
      <c r="C9" s="15">
        <f t="shared" ref="C9:Y9" si="1">C6-C7-C8</f>
        <v>574.70872093023263</v>
      </c>
      <c r="D9" s="15">
        <f t="shared" si="1"/>
        <v>2227.7059447674419</v>
      </c>
      <c r="E9" s="15">
        <f t="shared" si="1"/>
        <v>2634.928849563953</v>
      </c>
      <c r="F9" s="15">
        <f t="shared" si="1"/>
        <v>6602.326931831396</v>
      </c>
      <c r="G9" s="15">
        <f t="shared" si="1"/>
        <v>10768.074647470932</v>
      </c>
      <c r="H9" s="15">
        <f t="shared" si="1"/>
        <v>14619.614119877908</v>
      </c>
      <c r="I9" s="15">
        <f t="shared" si="1"/>
        <v>5069.0232663343031</v>
      </c>
      <c r="J9" s="15">
        <f t="shared" si="1"/>
        <v>12250.146080841569</v>
      </c>
      <c r="K9" s="15">
        <f t="shared" si="1"/>
        <v>16742.97129623474</v>
      </c>
      <c r="L9" s="15">
        <f t="shared" si="1"/>
        <v>19984.72002311737</v>
      </c>
      <c r="M9" s="15">
        <f t="shared" si="1"/>
        <v>5632.1161888842689</v>
      </c>
      <c r="N9" s="15">
        <f t="shared" si="1"/>
        <v>17266.343704907249</v>
      </c>
      <c r="O9" s="15">
        <f t="shared" si="1"/>
        <v>25567.20201233734</v>
      </c>
      <c r="P9" s="15">
        <f t="shared" si="1"/>
        <v>30882.186035238432</v>
      </c>
      <c r="Q9" s="15">
        <f t="shared" si="1"/>
        <v>8027.2310990145634</v>
      </c>
      <c r="R9" s="15">
        <f t="shared" si="1"/>
        <v>26693.02361636774</v>
      </c>
      <c r="S9" s="15">
        <f t="shared" si="1"/>
        <v>38051.722927369919</v>
      </c>
      <c r="T9" s="15">
        <f t="shared" si="1"/>
        <v>45949.947946243097</v>
      </c>
      <c r="U9" s="15">
        <f t="shared" si="1"/>
        <v>13026.947810330836</v>
      </c>
      <c r="V9" s="15">
        <f t="shared" si="1"/>
        <v>39767.026230746815</v>
      </c>
      <c r="W9" s="15">
        <f t="shared" si="1"/>
        <v>55484.143929326892</v>
      </c>
      <c r="X9" s="15">
        <f t="shared" si="1"/>
        <v>64579.054522802981</v>
      </c>
      <c r="Y9" s="15">
        <f t="shared" si="1"/>
        <v>16035.67406372707</v>
      </c>
    </row>
    <row r="10" spans="1:25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60</v>
      </c>
      <c r="B11" s="1">
        <f>B41+B47</f>
        <v>1187.5</v>
      </c>
      <c r="C11" s="1">
        <f>C41+C47</f>
        <v>3681.25</v>
      </c>
      <c r="D11" s="1">
        <f>D41+D47</f>
        <v>6887.5</v>
      </c>
      <c r="E11" s="1">
        <f t="shared" ref="E11:Y11" si="2">E41+E47</f>
        <v>10153.125</v>
      </c>
      <c r="F11" s="1">
        <f t="shared" si="2"/>
        <v>13418.75</v>
      </c>
      <c r="G11" s="1">
        <f t="shared" si="2"/>
        <v>16090.625</v>
      </c>
      <c r="H11" s="1">
        <f t="shared" si="2"/>
        <v>19296.875</v>
      </c>
      <c r="I11" s="1">
        <f t="shared" si="2"/>
        <v>23156.25</v>
      </c>
      <c r="J11" s="1">
        <f t="shared" si="2"/>
        <v>25293.75</v>
      </c>
      <c r="K11" s="1">
        <f t="shared" si="2"/>
        <v>27846.875</v>
      </c>
      <c r="L11" s="1">
        <f t="shared" si="2"/>
        <v>32240.625</v>
      </c>
      <c r="M11" s="1">
        <f t="shared" si="2"/>
        <v>34437.5</v>
      </c>
      <c r="N11" s="1">
        <f t="shared" si="2"/>
        <v>39959.375</v>
      </c>
      <c r="O11" s="1">
        <f t="shared" si="2"/>
        <v>42868.75</v>
      </c>
      <c r="P11" s="1">
        <f t="shared" si="2"/>
        <v>47262.5</v>
      </c>
      <c r="Q11" s="1">
        <f t="shared" si="2"/>
        <v>53615.625</v>
      </c>
      <c r="R11" s="1">
        <f t="shared" si="2"/>
        <v>58365.625</v>
      </c>
      <c r="S11" s="1">
        <f t="shared" si="2"/>
        <v>63531.25</v>
      </c>
      <c r="T11" s="1">
        <f t="shared" si="2"/>
        <v>72318.75</v>
      </c>
      <c r="U11" s="1">
        <f t="shared" si="2"/>
        <v>77900</v>
      </c>
      <c r="V11" s="1">
        <f t="shared" si="2"/>
        <v>83125</v>
      </c>
      <c r="W11" s="1">
        <f t="shared" si="2"/>
        <v>85975</v>
      </c>
      <c r="X11" s="1">
        <f t="shared" si="2"/>
        <v>88587.5</v>
      </c>
      <c r="Y11" s="1">
        <f t="shared" si="2"/>
        <v>93575</v>
      </c>
    </row>
    <row r="12" spans="1:25" x14ac:dyDescent="0.25">
      <c r="A12" t="s">
        <v>25</v>
      </c>
      <c r="B12" s="1">
        <f>Sheet1!$F$7</f>
        <v>54</v>
      </c>
      <c r="C12" s="1">
        <f>Sheet1!$F$7</f>
        <v>54</v>
      </c>
      <c r="D12" s="1">
        <f>Sheet1!$F$7</f>
        <v>54</v>
      </c>
      <c r="E12" s="1">
        <f>Sheet1!$F$7</f>
        <v>54</v>
      </c>
      <c r="F12" s="1">
        <f>Sheet1!$F$7</f>
        <v>54</v>
      </c>
      <c r="G12" s="1">
        <f>Sheet1!$F$7</f>
        <v>54</v>
      </c>
      <c r="H12" s="1">
        <f>Sheet1!$F$7</f>
        <v>54</v>
      </c>
      <c r="I12" s="1">
        <f>Sheet1!$F$7</f>
        <v>54</v>
      </c>
      <c r="J12" s="1">
        <f>Sheet1!$F$7</f>
        <v>54</v>
      </c>
      <c r="K12" s="1">
        <f>Sheet1!$F$7</f>
        <v>54</v>
      </c>
      <c r="L12" s="1">
        <f>Sheet1!$F$7</f>
        <v>54</v>
      </c>
      <c r="M12" s="1">
        <f>Sheet1!$F$7</f>
        <v>54</v>
      </c>
      <c r="N12" s="1">
        <f>Sheet1!$F$7</f>
        <v>54</v>
      </c>
      <c r="O12" s="1">
        <f>Sheet1!$F$7</f>
        <v>54</v>
      </c>
      <c r="P12" s="1">
        <f>Sheet1!$F$7</f>
        <v>54</v>
      </c>
      <c r="Q12" s="1">
        <f>Sheet1!$F$7</f>
        <v>54</v>
      </c>
      <c r="R12" s="1">
        <f>Sheet1!$F$7</f>
        <v>54</v>
      </c>
      <c r="S12" s="1">
        <f>Sheet1!$F$7</f>
        <v>54</v>
      </c>
      <c r="T12" s="1">
        <f>Sheet1!$F$7</f>
        <v>54</v>
      </c>
      <c r="U12" s="1">
        <f>Sheet1!$F$7</f>
        <v>54</v>
      </c>
      <c r="V12" s="1">
        <f>Sheet1!$F$7</f>
        <v>54</v>
      </c>
      <c r="W12" s="1">
        <f>Sheet1!$F$7</f>
        <v>54</v>
      </c>
      <c r="X12" s="1">
        <f>Sheet1!$F$7</f>
        <v>54</v>
      </c>
      <c r="Y12" s="1">
        <f>Sheet1!$F$7</f>
        <v>54</v>
      </c>
    </row>
    <row r="13" spans="1:25" x14ac:dyDescent="0.25">
      <c r="A13" t="s">
        <v>74</v>
      </c>
      <c r="B13" s="1">
        <f>Sheet1!$C$18 * B39</f>
        <v>17.398255813953487</v>
      </c>
      <c r="C13" s="1">
        <f>Sheet1!$C$18 * C39</f>
        <v>52.194767441860463</v>
      </c>
      <c r="D13" s="1">
        <f>Sheet1!$C$18 * D39</f>
        <v>95.690406976744171</v>
      </c>
      <c r="E13" s="1">
        <f>Sheet1!$C$18 * E39</f>
        <v>139.18604651162789</v>
      </c>
      <c r="F13" s="1">
        <f>Sheet1!$C$18 * F39</f>
        <v>182.6816860465116</v>
      </c>
      <c r="G13" s="1">
        <f>Sheet1!$C$18 * G39</f>
        <v>217.4781976744186</v>
      </c>
      <c r="H13" s="1">
        <f>Sheet1!$C$18 * H39</f>
        <v>260.9738372093023</v>
      </c>
      <c r="I13" s="1">
        <f>Sheet1!$C$18 * I39</f>
        <v>313.16860465116275</v>
      </c>
      <c r="J13" s="1">
        <f>Sheet1!$C$18 * J39</f>
        <v>339.26598837209298</v>
      </c>
      <c r="K13" s="1">
        <f>Sheet1!$C$18 * K39</f>
        <v>374.06249999999994</v>
      </c>
      <c r="L13" s="1">
        <f>Sheet1!$C$18 * L39</f>
        <v>434.95639534883719</v>
      </c>
      <c r="M13" s="1">
        <f>Sheet1!$C$18 * M39</f>
        <v>461.05377906976742</v>
      </c>
      <c r="N13" s="1">
        <f>Sheet1!$C$18 * N39</f>
        <v>539.34593023255809</v>
      </c>
      <c r="O13" s="1">
        <f>Sheet1!$C$18 * O39</f>
        <v>574.14244186046506</v>
      </c>
      <c r="P13" s="1">
        <f>Sheet1!$C$18 * P39</f>
        <v>635.03633720930225</v>
      </c>
      <c r="Q13" s="1">
        <f>Sheet1!$C$18 * Q39</f>
        <v>722.02761627906966</v>
      </c>
      <c r="R13" s="1">
        <f>Sheet1!$C$18 * R39</f>
        <v>782.92151162790685</v>
      </c>
      <c r="S13" s="1">
        <f>Sheet1!$C$18 * S39</f>
        <v>852.5145348837209</v>
      </c>
      <c r="T13" s="1">
        <f>Sheet1!$C$18 * T39</f>
        <v>974.30232558139528</v>
      </c>
      <c r="U13" s="1">
        <f>Sheet1!$C$18 * U39</f>
        <v>1043.8953488372092</v>
      </c>
      <c r="V13" s="1">
        <f>Sheet1!$C$18 * V39</f>
        <v>1113.4883720930231</v>
      </c>
      <c r="W13" s="1">
        <f>Sheet1!$C$18 * W39</f>
        <v>1148.2848837209301</v>
      </c>
      <c r="X13" s="1">
        <f>Sheet1!$C$18 * X39</f>
        <v>1183.0813953488371</v>
      </c>
      <c r="Y13" s="1">
        <f>Sheet1!$C$18 * Y39</f>
        <v>1252.674418604651</v>
      </c>
    </row>
    <row r="14" spans="1:25" x14ac:dyDescent="0.25">
      <c r="A14" t="s">
        <v>77</v>
      </c>
      <c r="B14" s="1">
        <f t="shared" ref="B14:Y14" si="3">B11*5%</f>
        <v>59.375</v>
      </c>
      <c r="C14" s="1">
        <f t="shared" si="3"/>
        <v>184.0625</v>
      </c>
      <c r="D14" s="1">
        <f t="shared" si="3"/>
        <v>344.375</v>
      </c>
      <c r="E14" s="1">
        <f t="shared" si="3"/>
        <v>507.65625</v>
      </c>
      <c r="F14" s="1">
        <f t="shared" si="3"/>
        <v>670.9375</v>
      </c>
      <c r="G14" s="1">
        <f t="shared" si="3"/>
        <v>804.53125</v>
      </c>
      <c r="H14" s="1">
        <f t="shared" si="3"/>
        <v>964.84375</v>
      </c>
      <c r="I14" s="1">
        <f t="shared" si="3"/>
        <v>1157.8125</v>
      </c>
      <c r="J14" s="1">
        <f t="shared" si="3"/>
        <v>1264.6875</v>
      </c>
      <c r="K14" s="1">
        <f t="shared" si="3"/>
        <v>1392.34375</v>
      </c>
      <c r="L14" s="1">
        <f t="shared" si="3"/>
        <v>1612.03125</v>
      </c>
      <c r="M14" s="1">
        <f t="shared" si="3"/>
        <v>1721.875</v>
      </c>
      <c r="N14" s="1">
        <f t="shared" si="3"/>
        <v>1997.96875</v>
      </c>
      <c r="O14" s="1">
        <f t="shared" si="3"/>
        <v>2143.4375</v>
      </c>
      <c r="P14" s="1">
        <f t="shared" si="3"/>
        <v>2363.125</v>
      </c>
      <c r="Q14" s="1">
        <f t="shared" si="3"/>
        <v>2680.78125</v>
      </c>
      <c r="R14" s="1">
        <f t="shared" si="3"/>
        <v>2918.28125</v>
      </c>
      <c r="S14" s="1">
        <f t="shared" si="3"/>
        <v>3176.5625</v>
      </c>
      <c r="T14" s="1">
        <f t="shared" si="3"/>
        <v>3615.9375</v>
      </c>
      <c r="U14" s="1">
        <f t="shared" si="3"/>
        <v>3895</v>
      </c>
      <c r="V14" s="1">
        <f t="shared" si="3"/>
        <v>4156.25</v>
      </c>
      <c r="W14" s="1">
        <f t="shared" si="3"/>
        <v>4298.75</v>
      </c>
      <c r="X14" s="1">
        <f t="shared" si="3"/>
        <v>4429.375</v>
      </c>
      <c r="Y14" s="1">
        <f t="shared" si="3"/>
        <v>4678.75</v>
      </c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47</v>
      </c>
      <c r="B16" s="9">
        <f>B11-B13-B12-B14</f>
        <v>1056.7267441860465</v>
      </c>
      <c r="C16" s="9">
        <f t="shared" ref="C16:D16" si="4">C11-C13-C12-C14</f>
        <v>3390.9927325581393</v>
      </c>
      <c r="D16" s="9">
        <f t="shared" si="4"/>
        <v>6393.4345930232557</v>
      </c>
      <c r="E16" s="9">
        <f>E11-E13-E12-E14</f>
        <v>9452.2827034883721</v>
      </c>
      <c r="F16" s="9">
        <f t="shared" ref="F16:Y16" si="5">F11-F13-F12-F14</f>
        <v>12511.130813953489</v>
      </c>
      <c r="G16" s="9">
        <f t="shared" si="5"/>
        <v>15014.615552325582</v>
      </c>
      <c r="H16" s="9">
        <f t="shared" si="5"/>
        <v>18017.057412790698</v>
      </c>
      <c r="I16" s="9">
        <f t="shared" si="5"/>
        <v>21631.268895348836</v>
      </c>
      <c r="J16" s="9">
        <f t="shared" si="5"/>
        <v>23635.796511627908</v>
      </c>
      <c r="K16" s="9">
        <f t="shared" si="5"/>
        <v>26026.46875</v>
      </c>
      <c r="L16" s="9">
        <f t="shared" si="5"/>
        <v>30139.637354651164</v>
      </c>
      <c r="M16" s="9">
        <f t="shared" si="5"/>
        <v>32200.571220930229</v>
      </c>
      <c r="N16" s="9">
        <f t="shared" si="5"/>
        <v>37368.060319767443</v>
      </c>
      <c r="O16" s="9">
        <f t="shared" si="5"/>
        <v>40097.170058139534</v>
      </c>
      <c r="P16" s="9">
        <f t="shared" si="5"/>
        <v>44210.338662790695</v>
      </c>
      <c r="Q16" s="9">
        <f t="shared" si="5"/>
        <v>50158.816133720931</v>
      </c>
      <c r="R16" s="9">
        <f t="shared" si="5"/>
        <v>54610.422238372092</v>
      </c>
      <c r="S16" s="9">
        <f t="shared" si="5"/>
        <v>59448.172965116282</v>
      </c>
      <c r="T16" s="9">
        <f t="shared" si="5"/>
        <v>67674.51017441861</v>
      </c>
      <c r="U16" s="9">
        <f t="shared" si="5"/>
        <v>72907.104651162794</v>
      </c>
      <c r="V16" s="9">
        <f t="shared" si="5"/>
        <v>77801.261627906977</v>
      </c>
      <c r="W16" s="9">
        <f t="shared" si="5"/>
        <v>80473.965116279069</v>
      </c>
      <c r="X16" s="9">
        <f t="shared" si="5"/>
        <v>82921.04360465116</v>
      </c>
      <c r="Y16" s="9">
        <f t="shared" si="5"/>
        <v>87589.575581395344</v>
      </c>
    </row>
    <row r="17" spans="1:25" x14ac:dyDescent="0.25">
      <c r="A17" t="s">
        <v>48</v>
      </c>
      <c r="B17" s="10">
        <f>(B16-B11*21%)/B11</f>
        <v>0.67987515299877599</v>
      </c>
      <c r="C17" s="10">
        <f t="shared" ref="C17:Y17" si="6">(C16-C11*21%)/C11</f>
        <v>0.71115252497334858</v>
      </c>
      <c r="D17" s="10">
        <f t="shared" si="6"/>
        <v>0.71826636559321322</v>
      </c>
      <c r="E17" s="10">
        <f t="shared" si="6"/>
        <v>0.72097275011273598</v>
      </c>
      <c r="F17" s="10">
        <f t="shared" si="6"/>
        <v>0.72236186783072109</v>
      </c>
      <c r="G17" s="10">
        <f t="shared" si="6"/>
        <v>0.72312817571260168</v>
      </c>
      <c r="H17" s="10">
        <f t="shared" si="6"/>
        <v>0.72367746916486209</v>
      </c>
      <c r="I17" s="10">
        <f t="shared" si="6"/>
        <v>0.72414386592599567</v>
      </c>
      <c r="J17" s="10">
        <f t="shared" si="6"/>
        <v>0.72445204889065118</v>
      </c>
      <c r="K17" s="10">
        <f t="shared" si="6"/>
        <v>0.72462798788014815</v>
      </c>
      <c r="L17" s="10">
        <f t="shared" si="6"/>
        <v>0.7248341527079939</v>
      </c>
      <c r="M17" s="10">
        <f t="shared" si="6"/>
        <v>0.72504381040813737</v>
      </c>
      <c r="N17" s="10">
        <f t="shared" si="6"/>
        <v>0.72515127100379928</v>
      </c>
      <c r="O17" s="10">
        <f t="shared" si="6"/>
        <v>0.72534731145973541</v>
      </c>
      <c r="P17" s="10">
        <f t="shared" si="6"/>
        <v>0.72542107723439719</v>
      </c>
      <c r="Q17" s="10">
        <f t="shared" si="6"/>
        <v>0.72552609213677788</v>
      </c>
      <c r="R17" s="10">
        <f t="shared" si="6"/>
        <v>0.72566071190657333</v>
      </c>
      <c r="S17" s="10">
        <f t="shared" si="6"/>
        <v>0.72573120259897739</v>
      </c>
      <c r="T17" s="10">
        <f t="shared" si="6"/>
        <v>0.7257809720773466</v>
      </c>
      <c r="U17" s="10">
        <f t="shared" si="6"/>
        <v>0.72590634982237223</v>
      </c>
      <c r="V17" s="10">
        <f t="shared" si="6"/>
        <v>0.72595502710264037</v>
      </c>
      <c r="W17" s="10">
        <f t="shared" si="6"/>
        <v>0.7260158780608208</v>
      </c>
      <c r="X17" s="10">
        <f t="shared" si="6"/>
        <v>0.72603548587160893</v>
      </c>
      <c r="Y17" s="10">
        <f t="shared" si="6"/>
        <v>0.72603607353882282</v>
      </c>
    </row>
    <row r="18" spans="1:25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20" spans="1:25" ht="15.75" customHeight="1" x14ac:dyDescent="0.25"/>
    <row r="21" spans="1:25" x14ac:dyDescent="0.25">
      <c r="A21" t="s">
        <v>80</v>
      </c>
      <c r="B21" s="1">
        <f t="shared" ref="B21:C21" si="7">B9+B16</f>
        <v>1106.7267441860465</v>
      </c>
      <c r="C21" s="1">
        <f t="shared" si="7"/>
        <v>3965.701453488372</v>
      </c>
      <c r="D21" s="1">
        <f>D9+D16</f>
        <v>8621.1405377906976</v>
      </c>
      <c r="E21" s="1">
        <f>E9+E16</f>
        <v>12087.211553052326</v>
      </c>
      <c r="F21" s="1">
        <f>F9+F16</f>
        <v>19113.457745784886</v>
      </c>
      <c r="G21" s="1">
        <f t="shared" ref="G21:Y21" si="8">G9+G16</f>
        <v>25782.690199796514</v>
      </c>
      <c r="H21" s="1">
        <f t="shared" si="8"/>
        <v>32636.671532668606</v>
      </c>
      <c r="I21" s="1">
        <f t="shared" si="8"/>
        <v>26700.292161683137</v>
      </c>
      <c r="J21" s="1">
        <f t="shared" si="8"/>
        <v>35885.942592469481</v>
      </c>
      <c r="K21" s="1">
        <f t="shared" si="8"/>
        <v>42769.44004623474</v>
      </c>
      <c r="L21" s="1">
        <f t="shared" si="8"/>
        <v>50124.357377768538</v>
      </c>
      <c r="M21" s="1">
        <f t="shared" si="8"/>
        <v>37832.687409814498</v>
      </c>
      <c r="N21" s="1">
        <f t="shared" si="8"/>
        <v>54634.404024674688</v>
      </c>
      <c r="O21" s="1">
        <f t="shared" si="8"/>
        <v>65664.372070476878</v>
      </c>
      <c r="P21" s="1">
        <f t="shared" si="8"/>
        <v>75092.524698029127</v>
      </c>
      <c r="Q21" s="1">
        <f t="shared" si="8"/>
        <v>58186.047232735495</v>
      </c>
      <c r="R21" s="1">
        <f t="shared" si="8"/>
        <v>81303.445854739839</v>
      </c>
      <c r="S21" s="1">
        <f t="shared" si="8"/>
        <v>97499.895892486209</v>
      </c>
      <c r="T21" s="1">
        <f t="shared" si="8"/>
        <v>113624.4581206617</v>
      </c>
      <c r="U21" s="1">
        <f t="shared" si="8"/>
        <v>85934.052461493629</v>
      </c>
      <c r="V21" s="1">
        <f t="shared" si="8"/>
        <v>117568.28785865378</v>
      </c>
      <c r="W21" s="1">
        <f t="shared" si="8"/>
        <v>135958.10904560596</v>
      </c>
      <c r="X21" s="1">
        <f t="shared" si="8"/>
        <v>147500.09812745414</v>
      </c>
      <c r="Y21" s="1">
        <f t="shared" si="8"/>
        <v>103625.24964512241</v>
      </c>
    </row>
    <row r="22" spans="1:25" x14ac:dyDescent="0.25">
      <c r="A22" t="s">
        <v>83</v>
      </c>
      <c r="B22" s="1">
        <f>B21*B23</f>
        <v>221.34534883720931</v>
      </c>
      <c r="C22" s="1">
        <f t="shared" ref="C22:Y22" si="9">C21*C23</f>
        <v>991.42536337209299</v>
      </c>
      <c r="D22" s="1">
        <f t="shared" si="9"/>
        <v>2155.2851344476744</v>
      </c>
      <c r="E22" s="1">
        <f>E21*E23</f>
        <v>3626.1634659156975</v>
      </c>
      <c r="F22" s="1">
        <f t="shared" si="9"/>
        <v>5734.0373237354661</v>
      </c>
      <c r="G22" s="1">
        <f t="shared" si="9"/>
        <v>7734.8070599389539</v>
      </c>
      <c r="H22" s="1">
        <f t="shared" si="9"/>
        <v>13054.668613067442</v>
      </c>
      <c r="I22" s="1">
        <f t="shared" si="9"/>
        <v>10680.116864673255</v>
      </c>
      <c r="J22" s="1">
        <f t="shared" si="9"/>
        <v>14354.377036987793</v>
      </c>
      <c r="K22" s="1">
        <f t="shared" si="9"/>
        <v>17107.776018493896</v>
      </c>
      <c r="L22" s="1">
        <f t="shared" si="9"/>
        <v>20049.742951107415</v>
      </c>
      <c r="M22" s="1">
        <f t="shared" si="9"/>
        <v>15133.074963925799</v>
      </c>
      <c r="N22" s="1">
        <f t="shared" si="9"/>
        <v>21853.761609869878</v>
      </c>
      <c r="O22" s="1">
        <f t="shared" si="9"/>
        <v>26265.748828190754</v>
      </c>
      <c r="P22" s="1">
        <f t="shared" si="9"/>
        <v>30037.009879211651</v>
      </c>
      <c r="Q22" s="1">
        <f t="shared" si="9"/>
        <v>23274.4188930942</v>
      </c>
      <c r="R22" s="1">
        <f t="shared" si="9"/>
        <v>32521.378341895936</v>
      </c>
      <c r="S22" s="1">
        <f t="shared" si="9"/>
        <v>38999.958356994488</v>
      </c>
      <c r="T22" s="1">
        <f t="shared" si="9"/>
        <v>45449.783248264685</v>
      </c>
      <c r="U22" s="1">
        <f t="shared" si="9"/>
        <v>34373.620984597452</v>
      </c>
      <c r="V22" s="1">
        <f t="shared" si="9"/>
        <v>47027.315143461514</v>
      </c>
      <c r="W22" s="1">
        <f t="shared" si="9"/>
        <v>54383.243618242384</v>
      </c>
      <c r="X22" s="1">
        <f t="shared" si="9"/>
        <v>59000.039250981659</v>
      </c>
      <c r="Y22" s="1">
        <f t="shared" si="9"/>
        <v>41450.099858048969</v>
      </c>
    </row>
    <row r="23" spans="1:25" x14ac:dyDescent="0.25">
      <c r="A23" t="s">
        <v>82</v>
      </c>
      <c r="B23" s="13">
        <v>0.2</v>
      </c>
      <c r="C23" s="13">
        <v>0.25</v>
      </c>
      <c r="D23" s="13">
        <v>0.25</v>
      </c>
      <c r="E23" s="13">
        <v>0.3</v>
      </c>
      <c r="F23" s="13">
        <v>0.3</v>
      </c>
      <c r="G23" s="13">
        <v>0.3</v>
      </c>
      <c r="H23" s="13">
        <v>0.4</v>
      </c>
      <c r="I23" s="13">
        <v>0.4</v>
      </c>
      <c r="J23" s="13">
        <v>0.4</v>
      </c>
      <c r="K23" s="13">
        <v>0.4</v>
      </c>
      <c r="L23" s="13">
        <v>0.4</v>
      </c>
      <c r="M23" s="13">
        <v>0.4</v>
      </c>
      <c r="N23" s="13">
        <v>0.4</v>
      </c>
      <c r="O23" s="13">
        <v>0.4</v>
      </c>
      <c r="P23" s="13">
        <v>0.4</v>
      </c>
      <c r="Q23" s="13">
        <v>0.4</v>
      </c>
      <c r="R23" s="13">
        <v>0.4</v>
      </c>
      <c r="S23" s="13">
        <v>0.4</v>
      </c>
      <c r="T23" s="13">
        <v>0.4</v>
      </c>
      <c r="U23" s="13">
        <v>0.4</v>
      </c>
      <c r="V23" s="13">
        <v>0.4</v>
      </c>
      <c r="W23" s="13">
        <v>0.4</v>
      </c>
      <c r="X23" s="13">
        <v>0.4</v>
      </c>
      <c r="Y23" s="13">
        <v>0.4</v>
      </c>
    </row>
    <row r="24" spans="1:25" x14ac:dyDescent="0.25">
      <c r="A24" t="s">
        <v>84</v>
      </c>
      <c r="B24" s="1">
        <f>B21*10%</f>
        <v>110.67267441860466</v>
      </c>
      <c r="C24" s="1">
        <f t="shared" ref="C24:Y24" si="10">C21*10%</f>
        <v>396.57014534883723</v>
      </c>
      <c r="D24" s="1">
        <f t="shared" si="10"/>
        <v>862.11405377906976</v>
      </c>
      <c r="E24" s="1">
        <f>E21*10%</f>
        <v>1208.7211553052327</v>
      </c>
      <c r="F24" s="1">
        <f t="shared" si="10"/>
        <v>1911.3457745784888</v>
      </c>
      <c r="G24" s="1">
        <f t="shared" si="10"/>
        <v>2578.2690199796516</v>
      </c>
      <c r="H24" s="1">
        <f t="shared" si="10"/>
        <v>3263.6671532668606</v>
      </c>
      <c r="I24" s="1">
        <f t="shared" si="10"/>
        <v>2670.0292161683137</v>
      </c>
      <c r="J24" s="1">
        <f t="shared" si="10"/>
        <v>3588.5942592469482</v>
      </c>
      <c r="K24" s="1">
        <f t="shared" si="10"/>
        <v>4276.944004623474</v>
      </c>
      <c r="L24" s="1">
        <f t="shared" si="10"/>
        <v>5012.4357377768538</v>
      </c>
      <c r="M24" s="1">
        <f t="shared" si="10"/>
        <v>3783.2687409814498</v>
      </c>
      <c r="N24" s="1">
        <f t="shared" si="10"/>
        <v>5463.4404024674695</v>
      </c>
      <c r="O24" s="1">
        <f t="shared" si="10"/>
        <v>6566.4372070476884</v>
      </c>
      <c r="P24" s="1">
        <f t="shared" si="10"/>
        <v>7509.2524698029129</v>
      </c>
      <c r="Q24" s="1">
        <f t="shared" si="10"/>
        <v>5818.60472327355</v>
      </c>
      <c r="R24" s="1">
        <f t="shared" si="10"/>
        <v>8130.3445854739839</v>
      </c>
      <c r="S24" s="1">
        <f t="shared" si="10"/>
        <v>9749.989589248622</v>
      </c>
      <c r="T24" s="1">
        <f t="shared" si="10"/>
        <v>11362.445812066171</v>
      </c>
      <c r="U24" s="1">
        <f t="shared" si="10"/>
        <v>8593.4052461493629</v>
      </c>
      <c r="V24" s="1">
        <f t="shared" si="10"/>
        <v>11756.828785865378</v>
      </c>
      <c r="W24" s="1">
        <f t="shared" si="10"/>
        <v>13595.810904560596</v>
      </c>
      <c r="X24" s="1">
        <f t="shared" si="10"/>
        <v>14750.009812745415</v>
      </c>
      <c r="Y24" s="1">
        <f t="shared" si="10"/>
        <v>10362.524964512242</v>
      </c>
    </row>
    <row r="25" spans="1:25" x14ac:dyDescent="0.25">
      <c r="A25" s="8" t="s">
        <v>85</v>
      </c>
      <c r="B25" s="9">
        <f>B21-B22-B24</f>
        <v>774.70872093023263</v>
      </c>
      <c r="C25" s="9">
        <f t="shared" ref="C25:Y25" si="11">C21-C22-C24</f>
        <v>2577.7059447674419</v>
      </c>
      <c r="D25" s="9">
        <f t="shared" si="11"/>
        <v>5603.741349563953</v>
      </c>
      <c r="E25" s="9">
        <f>E21-E22-E24</f>
        <v>7252.326931831396</v>
      </c>
      <c r="F25" s="9">
        <f t="shared" si="11"/>
        <v>11468.074647470932</v>
      </c>
      <c r="G25" s="9">
        <f t="shared" si="11"/>
        <v>15469.614119877908</v>
      </c>
      <c r="H25" s="9">
        <f t="shared" si="11"/>
        <v>16318.335766334303</v>
      </c>
      <c r="I25" s="9">
        <f t="shared" si="11"/>
        <v>13350.146080841569</v>
      </c>
      <c r="J25" s="9">
        <f t="shared" si="11"/>
        <v>17942.97129623474</v>
      </c>
      <c r="K25" s="9">
        <f t="shared" si="11"/>
        <v>21384.72002311737</v>
      </c>
      <c r="L25" s="9">
        <f t="shared" si="11"/>
        <v>25062.178688884269</v>
      </c>
      <c r="M25" s="9">
        <f t="shared" si="11"/>
        <v>18916.343704907249</v>
      </c>
      <c r="N25" s="9">
        <f t="shared" si="11"/>
        <v>27317.20201233734</v>
      </c>
      <c r="O25" s="9">
        <f t="shared" si="11"/>
        <v>32832.186035238432</v>
      </c>
      <c r="P25" s="9">
        <f t="shared" si="11"/>
        <v>37546.262349014563</v>
      </c>
      <c r="Q25" s="9">
        <f t="shared" si="11"/>
        <v>29093.02361636774</v>
      </c>
      <c r="R25" s="9">
        <f t="shared" si="11"/>
        <v>40651.722927369919</v>
      </c>
      <c r="S25" s="9">
        <f t="shared" si="11"/>
        <v>48749.947946243097</v>
      </c>
      <c r="T25" s="9">
        <f t="shared" si="11"/>
        <v>56812.229060330836</v>
      </c>
      <c r="U25" s="9">
        <f t="shared" si="11"/>
        <v>42967.026230746815</v>
      </c>
      <c r="V25" s="9">
        <f t="shared" si="11"/>
        <v>58784.143929326892</v>
      </c>
      <c r="W25" s="9">
        <f t="shared" si="11"/>
        <v>67979.054522802981</v>
      </c>
      <c r="X25" s="9">
        <f t="shared" si="11"/>
        <v>73750.04906372707</v>
      </c>
      <c r="Y25" s="9">
        <f t="shared" si="11"/>
        <v>51812.624822561207</v>
      </c>
    </row>
    <row r="27" spans="1:25" x14ac:dyDescent="0.25">
      <c r="A27" t="s">
        <v>87</v>
      </c>
      <c r="B27" s="16">
        <f>B11*12</f>
        <v>14250</v>
      </c>
      <c r="C27" s="16">
        <f>C11*12</f>
        <v>44175</v>
      </c>
      <c r="D27" s="16">
        <f t="shared" ref="D27:Y27" si="12">D11*12</f>
        <v>82650</v>
      </c>
      <c r="E27" s="16">
        <f t="shared" si="12"/>
        <v>121837.5</v>
      </c>
      <c r="F27" s="16">
        <f t="shared" si="12"/>
        <v>161025</v>
      </c>
      <c r="G27" s="16">
        <f t="shared" si="12"/>
        <v>193087.5</v>
      </c>
      <c r="H27" s="16">
        <f t="shared" si="12"/>
        <v>231562.5</v>
      </c>
      <c r="I27" s="16">
        <f t="shared" si="12"/>
        <v>277875</v>
      </c>
      <c r="J27" s="16">
        <f t="shared" si="12"/>
        <v>303525</v>
      </c>
      <c r="K27" s="16">
        <f t="shared" si="12"/>
        <v>334162.5</v>
      </c>
      <c r="L27" s="16">
        <f t="shared" si="12"/>
        <v>386887.5</v>
      </c>
      <c r="M27" s="16">
        <f t="shared" si="12"/>
        <v>413250</v>
      </c>
      <c r="N27" s="16">
        <f t="shared" si="12"/>
        <v>479512.5</v>
      </c>
      <c r="O27" s="16">
        <f t="shared" si="12"/>
        <v>514425</v>
      </c>
      <c r="P27" s="16">
        <f t="shared" si="12"/>
        <v>567150</v>
      </c>
      <c r="Q27" s="16">
        <f t="shared" si="12"/>
        <v>643387.5</v>
      </c>
      <c r="R27" s="16">
        <f t="shared" si="12"/>
        <v>700387.5</v>
      </c>
      <c r="S27" s="16">
        <f t="shared" si="12"/>
        <v>762375</v>
      </c>
      <c r="T27" s="16">
        <f t="shared" si="12"/>
        <v>867825</v>
      </c>
      <c r="U27" s="16">
        <f t="shared" si="12"/>
        <v>934800</v>
      </c>
      <c r="V27" s="16">
        <f t="shared" si="12"/>
        <v>997500</v>
      </c>
      <c r="W27" s="16">
        <f t="shared" si="12"/>
        <v>1031700</v>
      </c>
      <c r="X27" s="16">
        <f t="shared" si="12"/>
        <v>1063050</v>
      </c>
      <c r="Y27" s="16">
        <f t="shared" si="12"/>
        <v>1122900</v>
      </c>
    </row>
    <row r="28" spans="1:25" x14ac:dyDescent="0.25">
      <c r="A28" t="s">
        <v>86</v>
      </c>
      <c r="C28" s="5">
        <f t="shared" ref="C28:Y28" si="13">C27/B27</f>
        <v>3.1</v>
      </c>
      <c r="D28" s="5">
        <f t="shared" si="13"/>
        <v>1.8709677419354838</v>
      </c>
      <c r="E28" s="5">
        <f t="shared" si="13"/>
        <v>1.4741379310344827</v>
      </c>
      <c r="F28" s="5">
        <f t="shared" si="13"/>
        <v>1.3216374269005848</v>
      </c>
      <c r="G28" s="5">
        <f t="shared" si="13"/>
        <v>1.1991150442477876</v>
      </c>
      <c r="H28" s="5">
        <f t="shared" si="13"/>
        <v>1.1992619926199262</v>
      </c>
      <c r="I28" s="5">
        <f t="shared" si="13"/>
        <v>1.2</v>
      </c>
      <c r="J28" s="5">
        <f t="shared" si="13"/>
        <v>1.0923076923076922</v>
      </c>
      <c r="K28" s="5">
        <f t="shared" si="13"/>
        <v>1.1009389671361502</v>
      </c>
      <c r="L28" s="5">
        <f t="shared" si="13"/>
        <v>1.1577825159914712</v>
      </c>
      <c r="M28" s="5">
        <f t="shared" si="13"/>
        <v>1.0681399631675874</v>
      </c>
      <c r="N28" s="5">
        <f t="shared" si="13"/>
        <v>1.1603448275862069</v>
      </c>
      <c r="O28" s="5">
        <f t="shared" si="13"/>
        <v>1.0728083209509658</v>
      </c>
      <c r="P28" s="5">
        <f t="shared" si="13"/>
        <v>1.1024930747922437</v>
      </c>
      <c r="Q28" s="5">
        <f t="shared" si="13"/>
        <v>1.1344221105527639</v>
      </c>
      <c r="R28" s="5">
        <f t="shared" si="13"/>
        <v>1.0885935769656701</v>
      </c>
      <c r="S28" s="5">
        <f t="shared" si="13"/>
        <v>1.0885045778229909</v>
      </c>
      <c r="T28" s="5">
        <f t="shared" si="13"/>
        <v>1.1383177570093459</v>
      </c>
      <c r="U28" s="5">
        <f t="shared" si="13"/>
        <v>1.0771756978653531</v>
      </c>
      <c r="V28" s="5">
        <f t="shared" si="13"/>
        <v>1.0670731707317074</v>
      </c>
      <c r="W28" s="5">
        <f t="shared" si="13"/>
        <v>1.0342857142857143</v>
      </c>
      <c r="X28" s="5">
        <f t="shared" si="13"/>
        <v>1.0303867403314917</v>
      </c>
      <c r="Y28" s="5">
        <f t="shared" si="13"/>
        <v>1.0563002680965148</v>
      </c>
    </row>
    <row r="30" spans="1:2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2" spans="1:25" x14ac:dyDescent="0.25">
      <c r="A32" s="14" t="s">
        <v>76</v>
      </c>
    </row>
    <row r="33" spans="1:25" x14ac:dyDescent="0.25">
      <c r="A33" t="s">
        <v>44</v>
      </c>
      <c r="B33" s="15">
        <f t="shared" ref="B33:Y33" si="14">B8</f>
        <v>50</v>
      </c>
      <c r="C33" s="15">
        <f t="shared" si="14"/>
        <v>200</v>
      </c>
      <c r="D33" s="15">
        <f t="shared" si="14"/>
        <v>350</v>
      </c>
      <c r="E33" s="15">
        <f t="shared" si="14"/>
        <v>500</v>
      </c>
      <c r="F33" s="15">
        <f t="shared" si="14"/>
        <v>650</v>
      </c>
      <c r="G33" s="15">
        <f t="shared" si="14"/>
        <v>700</v>
      </c>
      <c r="H33" s="15">
        <f t="shared" si="14"/>
        <v>850</v>
      </c>
      <c r="I33" s="15">
        <f t="shared" si="14"/>
        <v>1000</v>
      </c>
      <c r="J33" s="15">
        <f t="shared" si="14"/>
        <v>1100</v>
      </c>
      <c r="K33" s="15">
        <f t="shared" si="14"/>
        <v>1200</v>
      </c>
      <c r="L33" s="15">
        <f t="shared" si="14"/>
        <v>1400</v>
      </c>
      <c r="M33" s="15">
        <f t="shared" si="14"/>
        <v>1500</v>
      </c>
      <c r="N33" s="15">
        <f t="shared" si="14"/>
        <v>1650</v>
      </c>
      <c r="O33" s="15">
        <f t="shared" si="14"/>
        <v>1750</v>
      </c>
      <c r="P33" s="15">
        <f t="shared" si="14"/>
        <v>1950</v>
      </c>
      <c r="Q33" s="15">
        <f t="shared" si="14"/>
        <v>2200</v>
      </c>
      <c r="R33" s="15">
        <f t="shared" si="14"/>
        <v>2400</v>
      </c>
      <c r="S33" s="15">
        <f t="shared" si="14"/>
        <v>2600</v>
      </c>
      <c r="T33" s="15">
        <f t="shared" si="14"/>
        <v>2800</v>
      </c>
      <c r="U33" s="15">
        <f t="shared" si="14"/>
        <v>3000</v>
      </c>
      <c r="V33" s="15">
        <f t="shared" si="14"/>
        <v>3200</v>
      </c>
      <c r="W33" s="15">
        <f t="shared" si="14"/>
        <v>3300</v>
      </c>
      <c r="X33" s="15">
        <f t="shared" si="14"/>
        <v>3400</v>
      </c>
      <c r="Y33" s="15">
        <f t="shared" si="14"/>
        <v>3600</v>
      </c>
    </row>
    <row r="34" spans="1:25" x14ac:dyDescent="0.25">
      <c r="A34" t="s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0.9</v>
      </c>
      <c r="H34" s="3">
        <v>0.9</v>
      </c>
      <c r="I34" s="3">
        <v>0.9</v>
      </c>
      <c r="J34" s="3">
        <v>0.9</v>
      </c>
      <c r="K34" s="3">
        <v>0.9</v>
      </c>
      <c r="L34" s="3">
        <v>0.9</v>
      </c>
      <c r="M34" s="3">
        <v>0.9</v>
      </c>
      <c r="N34" s="3">
        <v>0.85</v>
      </c>
      <c r="O34" s="3">
        <v>0.85</v>
      </c>
      <c r="P34" s="3">
        <v>0.85</v>
      </c>
      <c r="Q34" s="3">
        <v>0.85</v>
      </c>
      <c r="R34" s="3">
        <v>0.85</v>
      </c>
      <c r="S34" s="3">
        <v>0.85</v>
      </c>
      <c r="T34" s="3">
        <v>0.8</v>
      </c>
      <c r="U34" s="3">
        <v>0.8</v>
      </c>
      <c r="V34" s="3">
        <v>0.8</v>
      </c>
      <c r="W34" s="3">
        <v>0.8</v>
      </c>
      <c r="X34" s="3">
        <v>0.8</v>
      </c>
      <c r="Y34" s="3">
        <v>0.8</v>
      </c>
    </row>
    <row r="35" spans="1:25" x14ac:dyDescent="0.25">
      <c r="A35" t="s">
        <v>54</v>
      </c>
      <c r="B35">
        <f t="shared" ref="B35:F35" si="15">ROUND(B33/B34,0)</f>
        <v>50</v>
      </c>
      <c r="C35">
        <f t="shared" si="15"/>
        <v>200</v>
      </c>
      <c r="D35">
        <f t="shared" si="15"/>
        <v>350</v>
      </c>
      <c r="E35">
        <f t="shared" si="15"/>
        <v>500</v>
      </c>
      <c r="F35">
        <f t="shared" si="15"/>
        <v>650</v>
      </c>
      <c r="G35">
        <f>ROUND(G33/G34,0)</f>
        <v>778</v>
      </c>
      <c r="H35">
        <f t="shared" ref="H35:Y35" si="16">ROUND(H33/H34,0)</f>
        <v>944</v>
      </c>
      <c r="I35">
        <f t="shared" si="16"/>
        <v>1111</v>
      </c>
      <c r="J35">
        <f t="shared" si="16"/>
        <v>1222</v>
      </c>
      <c r="K35">
        <f t="shared" si="16"/>
        <v>1333</v>
      </c>
      <c r="L35">
        <f t="shared" si="16"/>
        <v>1556</v>
      </c>
      <c r="M35">
        <f t="shared" si="16"/>
        <v>1667</v>
      </c>
      <c r="N35">
        <f t="shared" si="16"/>
        <v>1941</v>
      </c>
      <c r="O35">
        <f t="shared" si="16"/>
        <v>2059</v>
      </c>
      <c r="P35">
        <f t="shared" si="16"/>
        <v>2294</v>
      </c>
      <c r="Q35">
        <f t="shared" si="16"/>
        <v>2588</v>
      </c>
      <c r="R35">
        <f t="shared" si="16"/>
        <v>2824</v>
      </c>
      <c r="S35">
        <f t="shared" si="16"/>
        <v>3059</v>
      </c>
      <c r="T35">
        <f t="shared" si="16"/>
        <v>3500</v>
      </c>
      <c r="U35">
        <f t="shared" si="16"/>
        <v>3750</v>
      </c>
      <c r="V35">
        <f t="shared" si="16"/>
        <v>4000</v>
      </c>
      <c r="W35">
        <f t="shared" si="16"/>
        <v>4125</v>
      </c>
      <c r="X35">
        <f t="shared" si="16"/>
        <v>4250</v>
      </c>
      <c r="Y35">
        <f t="shared" si="16"/>
        <v>4500</v>
      </c>
    </row>
    <row r="37" spans="1:25" x14ac:dyDescent="0.25">
      <c r="A37" t="s">
        <v>55</v>
      </c>
      <c r="B37" s="1">
        <f>Sheet1!$C$14</f>
        <v>593.75</v>
      </c>
      <c r="C37" s="1">
        <f>Sheet1!$C$14</f>
        <v>593.75</v>
      </c>
      <c r="D37" s="1">
        <f>Sheet1!$C$14</f>
        <v>593.75</v>
      </c>
      <c r="E37" s="1">
        <f>Sheet1!$C$14</f>
        <v>593.75</v>
      </c>
      <c r="F37" s="1">
        <f>Sheet1!$C$14</f>
        <v>593.75</v>
      </c>
      <c r="G37" s="1">
        <f>Sheet1!$C$14</f>
        <v>593.75</v>
      </c>
      <c r="H37" s="1">
        <f>Sheet1!$C$14</f>
        <v>593.75</v>
      </c>
      <c r="I37" s="1">
        <f>Sheet1!$C$14</f>
        <v>593.75</v>
      </c>
      <c r="J37" s="1">
        <f>Sheet1!$C$14</f>
        <v>593.75</v>
      </c>
      <c r="K37" s="1">
        <f>Sheet1!$C$14</f>
        <v>593.75</v>
      </c>
      <c r="L37" s="1">
        <f>Sheet1!$C$14</f>
        <v>593.75</v>
      </c>
      <c r="M37" s="1">
        <f>Sheet1!$C$14</f>
        <v>593.75</v>
      </c>
      <c r="N37" s="1">
        <f>Sheet1!$C$14</f>
        <v>593.75</v>
      </c>
      <c r="O37" s="1">
        <f>Sheet1!$C$14</f>
        <v>593.75</v>
      </c>
      <c r="P37" s="1">
        <f>Sheet1!$C$14</f>
        <v>593.75</v>
      </c>
      <c r="Q37" s="1">
        <f>Sheet1!$C$14</f>
        <v>593.75</v>
      </c>
      <c r="R37" s="1">
        <f>Sheet1!$C$14</f>
        <v>593.75</v>
      </c>
      <c r="S37" s="1">
        <f>Sheet1!$C$14</f>
        <v>593.75</v>
      </c>
      <c r="T37" s="1">
        <f>Sheet1!$C$14</f>
        <v>593.75</v>
      </c>
      <c r="U37" s="1">
        <f>Sheet1!$C$14</f>
        <v>593.75</v>
      </c>
      <c r="V37" s="1">
        <f>Sheet1!$C$14</f>
        <v>593.75</v>
      </c>
      <c r="W37" s="1">
        <f>Sheet1!$C$14</f>
        <v>593.75</v>
      </c>
      <c r="X37" s="1">
        <f>Sheet1!$C$14</f>
        <v>593.75</v>
      </c>
      <c r="Y37" s="1">
        <f>Sheet1!$C$14</f>
        <v>593.75</v>
      </c>
    </row>
    <row r="38" spans="1:25" x14ac:dyDescent="0.25">
      <c r="A38" t="s">
        <v>19</v>
      </c>
      <c r="B38" s="11">
        <v>3.2000000000000001E-2</v>
      </c>
      <c r="C38" s="11">
        <v>3.2000000000000001E-2</v>
      </c>
      <c r="D38" s="11">
        <v>3.2000000000000001E-2</v>
      </c>
      <c r="E38" s="11">
        <v>3.2000000000000001E-2</v>
      </c>
      <c r="F38" s="11">
        <v>3.2000000000000001E-2</v>
      </c>
      <c r="G38" s="11">
        <v>3.2000000000000001E-2</v>
      </c>
      <c r="H38" s="11">
        <v>3.2000000000000001E-2</v>
      </c>
      <c r="I38" s="11">
        <v>3.2000000000000001E-2</v>
      </c>
      <c r="J38" s="11">
        <v>3.2000000000000001E-2</v>
      </c>
      <c r="K38" s="11">
        <v>3.2000000000000001E-2</v>
      </c>
      <c r="L38" s="11">
        <v>3.2000000000000001E-2</v>
      </c>
      <c r="M38" s="11">
        <v>3.2000000000000001E-2</v>
      </c>
      <c r="N38" s="11">
        <v>3.2000000000000001E-2</v>
      </c>
      <c r="O38" s="11">
        <v>3.2000000000000001E-2</v>
      </c>
      <c r="P38" s="11">
        <v>3.2000000000000001E-2</v>
      </c>
      <c r="Q38" s="11">
        <v>3.2000000000000001E-2</v>
      </c>
      <c r="R38" s="11">
        <v>3.2000000000000001E-2</v>
      </c>
      <c r="S38" s="11">
        <v>3.2000000000000001E-2</v>
      </c>
      <c r="T38" s="11">
        <v>3.2000000000000001E-2</v>
      </c>
      <c r="U38" s="11">
        <v>3.2000000000000001E-2</v>
      </c>
      <c r="V38" s="11">
        <v>3.2000000000000001E-2</v>
      </c>
      <c r="W38" s="11">
        <v>3.2000000000000001E-2</v>
      </c>
      <c r="X38" s="11">
        <v>3.2000000000000001E-2</v>
      </c>
      <c r="Y38" s="11">
        <v>3.2000000000000001E-2</v>
      </c>
    </row>
    <row r="39" spans="1:25" x14ac:dyDescent="0.25">
      <c r="A39" t="s">
        <v>45</v>
      </c>
      <c r="B39">
        <f>ROUND(B35*B38,0)</f>
        <v>2</v>
      </c>
      <c r="C39">
        <f t="shared" ref="C39:Y39" si="17">ROUND(C35*C38,0)</f>
        <v>6</v>
      </c>
      <c r="D39">
        <f t="shared" si="17"/>
        <v>11</v>
      </c>
      <c r="E39">
        <f t="shared" si="17"/>
        <v>16</v>
      </c>
      <c r="F39">
        <f t="shared" si="17"/>
        <v>21</v>
      </c>
      <c r="G39">
        <f t="shared" si="17"/>
        <v>25</v>
      </c>
      <c r="H39">
        <f t="shared" si="17"/>
        <v>30</v>
      </c>
      <c r="I39">
        <f t="shared" si="17"/>
        <v>36</v>
      </c>
      <c r="J39">
        <f t="shared" si="17"/>
        <v>39</v>
      </c>
      <c r="K39">
        <f t="shared" si="17"/>
        <v>43</v>
      </c>
      <c r="L39">
        <f t="shared" si="17"/>
        <v>50</v>
      </c>
      <c r="M39">
        <f t="shared" si="17"/>
        <v>53</v>
      </c>
      <c r="N39">
        <f t="shared" si="17"/>
        <v>62</v>
      </c>
      <c r="O39">
        <f t="shared" si="17"/>
        <v>66</v>
      </c>
      <c r="P39">
        <f t="shared" si="17"/>
        <v>73</v>
      </c>
      <c r="Q39">
        <f t="shared" si="17"/>
        <v>83</v>
      </c>
      <c r="R39">
        <f t="shared" si="17"/>
        <v>90</v>
      </c>
      <c r="S39">
        <f t="shared" si="17"/>
        <v>98</v>
      </c>
      <c r="T39">
        <f t="shared" si="17"/>
        <v>112</v>
      </c>
      <c r="U39">
        <f t="shared" si="17"/>
        <v>120</v>
      </c>
      <c r="V39">
        <f t="shared" si="17"/>
        <v>128</v>
      </c>
      <c r="W39">
        <f t="shared" si="17"/>
        <v>132</v>
      </c>
      <c r="X39">
        <f t="shared" si="17"/>
        <v>136</v>
      </c>
      <c r="Y39">
        <f t="shared" si="17"/>
        <v>144</v>
      </c>
    </row>
    <row r="41" spans="1:25" x14ac:dyDescent="0.25">
      <c r="A41" s="8" t="s">
        <v>56</v>
      </c>
      <c r="B41" s="9">
        <f>B37*B39</f>
        <v>1187.5</v>
      </c>
      <c r="C41" s="9">
        <f>C37*C39</f>
        <v>3562.5</v>
      </c>
      <c r="D41" s="9">
        <f>D37*D39</f>
        <v>6531.25</v>
      </c>
      <c r="E41" s="9">
        <f t="shared" ref="E41:M41" si="18">E37*E39</f>
        <v>9500</v>
      </c>
      <c r="F41" s="9">
        <f t="shared" si="18"/>
        <v>12468.75</v>
      </c>
      <c r="G41" s="9">
        <f t="shared" si="18"/>
        <v>14843.75</v>
      </c>
      <c r="H41" s="9">
        <f t="shared" si="18"/>
        <v>17812.5</v>
      </c>
      <c r="I41" s="9">
        <f t="shared" si="18"/>
        <v>21375</v>
      </c>
      <c r="J41" s="9">
        <f t="shared" si="18"/>
        <v>23156.25</v>
      </c>
      <c r="K41" s="9">
        <f t="shared" si="18"/>
        <v>25531.25</v>
      </c>
      <c r="L41" s="9">
        <f t="shared" si="18"/>
        <v>29687.5</v>
      </c>
      <c r="M41" s="9">
        <f t="shared" si="18"/>
        <v>31468.75</v>
      </c>
      <c r="N41" s="9">
        <f t="shared" ref="N41:Y41" si="19">N37*N39</f>
        <v>36812.5</v>
      </c>
      <c r="O41" s="9">
        <f t="shared" si="19"/>
        <v>39187.5</v>
      </c>
      <c r="P41" s="9">
        <f t="shared" si="19"/>
        <v>43343.75</v>
      </c>
      <c r="Q41" s="9">
        <f t="shared" si="19"/>
        <v>49281.25</v>
      </c>
      <c r="R41" s="9">
        <f t="shared" si="19"/>
        <v>53437.5</v>
      </c>
      <c r="S41" s="9">
        <f t="shared" si="19"/>
        <v>58187.5</v>
      </c>
      <c r="T41" s="9">
        <f t="shared" si="19"/>
        <v>66500</v>
      </c>
      <c r="U41" s="9">
        <f t="shared" si="19"/>
        <v>71250</v>
      </c>
      <c r="V41" s="9">
        <f t="shared" si="19"/>
        <v>76000</v>
      </c>
      <c r="W41" s="9">
        <f t="shared" si="19"/>
        <v>78375</v>
      </c>
      <c r="X41" s="9">
        <f t="shared" si="19"/>
        <v>80750</v>
      </c>
      <c r="Y41" s="9">
        <f t="shared" si="19"/>
        <v>85500</v>
      </c>
    </row>
    <row r="45" spans="1:25" x14ac:dyDescent="0.25">
      <c r="A45" s="12" t="s">
        <v>57</v>
      </c>
    </row>
    <row r="46" spans="1:25" x14ac:dyDescent="0.25">
      <c r="A46" t="s">
        <v>58</v>
      </c>
      <c r="C46" s="13">
        <v>0.1</v>
      </c>
      <c r="D46" s="13">
        <v>0.1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0.1</v>
      </c>
      <c r="N46" s="13">
        <v>0.1</v>
      </c>
      <c r="O46" s="13">
        <v>0.1</v>
      </c>
      <c r="P46" s="13">
        <v>0.1</v>
      </c>
      <c r="Q46" s="13">
        <v>0.1</v>
      </c>
      <c r="R46" s="13">
        <v>0.1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</row>
    <row r="47" spans="1:25" x14ac:dyDescent="0.25">
      <c r="A47" s="8" t="s">
        <v>59</v>
      </c>
      <c r="C47" s="9">
        <f>B39*C46*B37</f>
        <v>118.75</v>
      </c>
      <c r="D47" s="9">
        <f>C39*D46*C37</f>
        <v>356.25000000000006</v>
      </c>
      <c r="E47" s="9">
        <f t="shared" ref="E47:M47" si="20">D39*E46*D37</f>
        <v>653.125</v>
      </c>
      <c r="F47" s="9">
        <f t="shared" si="20"/>
        <v>950</v>
      </c>
      <c r="G47" s="9">
        <f t="shared" si="20"/>
        <v>1246.875</v>
      </c>
      <c r="H47" s="9">
        <f t="shared" si="20"/>
        <v>1484.375</v>
      </c>
      <c r="I47" s="9">
        <f t="shared" si="20"/>
        <v>1781.25</v>
      </c>
      <c r="J47" s="9">
        <f t="shared" si="20"/>
        <v>2137.5</v>
      </c>
      <c r="K47" s="9">
        <f t="shared" si="20"/>
        <v>2315.625</v>
      </c>
      <c r="L47" s="9">
        <f t="shared" si="20"/>
        <v>2553.125</v>
      </c>
      <c r="M47" s="9">
        <f t="shared" si="20"/>
        <v>2968.75</v>
      </c>
      <c r="N47" s="9">
        <f t="shared" ref="N47" si="21">M39*N46*M37</f>
        <v>3146.8750000000005</v>
      </c>
      <c r="O47" s="9">
        <f t="shared" ref="O47" si="22">N39*O46*N37</f>
        <v>3681.25</v>
      </c>
      <c r="P47" s="9">
        <f t="shared" ref="P47" si="23">O39*P46*O37</f>
        <v>3918.7500000000005</v>
      </c>
      <c r="Q47" s="9">
        <f t="shared" ref="Q47" si="24">P39*Q46*P37</f>
        <v>4334.375</v>
      </c>
      <c r="R47" s="9">
        <f t="shared" ref="R47" si="25">Q39*R46*Q37</f>
        <v>4928.125</v>
      </c>
      <c r="S47" s="9">
        <f t="shared" ref="S47" si="26">R39*S46*R37</f>
        <v>5343.75</v>
      </c>
      <c r="T47" s="9">
        <f t="shared" ref="T47" si="27">S39*T46*S37</f>
        <v>5818.75</v>
      </c>
      <c r="U47" s="9">
        <f t="shared" ref="U47" si="28">T39*U46*T37</f>
        <v>6650.0000000000009</v>
      </c>
      <c r="V47" s="9">
        <f t="shared" ref="V47" si="29">U39*V46*U37</f>
        <v>7125</v>
      </c>
      <c r="W47" s="9">
        <f t="shared" ref="W47" si="30">V39*W46*V37</f>
        <v>7600</v>
      </c>
      <c r="X47" s="9">
        <f t="shared" ref="X47" si="31">W39*X46*W37</f>
        <v>7837.5000000000009</v>
      </c>
      <c r="Y47" s="9">
        <f t="shared" ref="Y47" si="32">X39*Y46*X37</f>
        <v>8075.0000000000009</v>
      </c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0"/>
      <c r="C59" s="10"/>
      <c r="D59" s="10"/>
    </row>
  </sheetData>
  <phoneticPr fontId="4" type="noConversion"/>
  <conditionalFormatting sqref="B17:Y17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J14"/>
  <sheetViews>
    <sheetView workbookViewId="0">
      <selection activeCell="G19" sqref="G19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</cols>
  <sheetData>
    <row r="5" spans="3:10" x14ac:dyDescent="0.25">
      <c r="C5" t="s">
        <v>16</v>
      </c>
      <c r="D5" s="5">
        <v>0.45</v>
      </c>
      <c r="E5" s="5">
        <v>0.35</v>
      </c>
      <c r="F5" s="5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8" spans="3:10" x14ac:dyDescent="0.25">
      <c r="C8" t="s">
        <v>10</v>
      </c>
      <c r="D8" s="5">
        <v>0.19</v>
      </c>
      <c r="E8" s="5">
        <v>0.28000000000000003</v>
      </c>
      <c r="F8" s="5">
        <v>0.37</v>
      </c>
      <c r="H8" s="5">
        <v>0.49</v>
      </c>
      <c r="I8" s="5">
        <v>0.57999999999999996</v>
      </c>
      <c r="J8" s="5">
        <v>0.69</v>
      </c>
    </row>
    <row r="9" spans="3:10" x14ac:dyDescent="0.25">
      <c r="C9" t="s">
        <v>11</v>
      </c>
      <c r="D9">
        <f>D10+D10*D8</f>
        <v>297.5</v>
      </c>
      <c r="E9">
        <f>E10+E10*E8</f>
        <v>633.6</v>
      </c>
      <c r="F9">
        <f>F10+F10*F8</f>
        <v>2109.8000000000002</v>
      </c>
      <c r="H9">
        <f>H10+H10*H8</f>
        <v>5140.4999999999991</v>
      </c>
      <c r="I9">
        <f>I10+I10*I8</f>
        <v>7015.2</v>
      </c>
      <c r="J9">
        <f>J10+J10*J8</f>
        <v>8450</v>
      </c>
    </row>
    <row r="10" spans="3:10" x14ac:dyDescent="0.25">
      <c r="C10" t="s">
        <v>12</v>
      </c>
      <c r="D10" s="1">
        <f>D14*D11</f>
        <v>250</v>
      </c>
      <c r="E10" s="1">
        <f>E14*E11</f>
        <v>495</v>
      </c>
      <c r="F10" s="1">
        <f>F14*F11</f>
        <v>1540</v>
      </c>
      <c r="H10" s="1">
        <f>H14*H11</f>
        <v>3449.9999999999995</v>
      </c>
      <c r="I10" s="1">
        <f>I14*I11</f>
        <v>4440</v>
      </c>
      <c r="J10" s="1">
        <f>J14*J11</f>
        <v>5000</v>
      </c>
    </row>
    <row r="11" spans="3:10" x14ac:dyDescent="0.25">
      <c r="C11" t="s">
        <v>13</v>
      </c>
      <c r="D11" s="4">
        <v>200</v>
      </c>
      <c r="E11" s="4">
        <v>500</v>
      </c>
      <c r="F11" s="4">
        <v>2000</v>
      </c>
      <c r="H11" s="4">
        <v>5000</v>
      </c>
      <c r="I11" s="4">
        <v>12000</v>
      </c>
      <c r="J11" s="4">
        <v>20000</v>
      </c>
    </row>
    <row r="12" spans="3:10" x14ac:dyDescent="0.25">
      <c r="D12" s="1"/>
      <c r="E12" s="1"/>
      <c r="F12" s="1"/>
      <c r="H12" s="1"/>
      <c r="I12" s="1"/>
      <c r="J12" s="1"/>
    </row>
    <row r="13" spans="3:10" x14ac:dyDescent="0.25">
      <c r="C13" t="s">
        <v>14</v>
      </c>
      <c r="D13" s="1">
        <f>D9/D11</f>
        <v>1.4875</v>
      </c>
      <c r="E13" s="1">
        <f>E9/E11</f>
        <v>1.2672000000000001</v>
      </c>
      <c r="F13" s="1">
        <f>F9/F11</f>
        <v>1.0549000000000002</v>
      </c>
      <c r="H13" s="1">
        <f>H9/H11</f>
        <v>1.0280999999999998</v>
      </c>
      <c r="I13" s="1">
        <f>I9/I11</f>
        <v>0.58460000000000001</v>
      </c>
      <c r="J13" s="1">
        <f>J9/J11</f>
        <v>0.42249999999999999</v>
      </c>
    </row>
    <row r="14" spans="3:10" x14ac:dyDescent="0.25">
      <c r="C14" t="s">
        <v>15</v>
      </c>
      <c r="D14" s="3">
        <v>1.25</v>
      </c>
      <c r="E14" s="3">
        <v>0.99</v>
      </c>
      <c r="F14" s="3">
        <v>0.77</v>
      </c>
      <c r="H14" s="3">
        <v>0.69</v>
      </c>
      <c r="I14" s="3">
        <v>0.37</v>
      </c>
      <c r="J14" s="3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2024-04-16T17:57:38Z</dcterms:modified>
</cp:coreProperties>
</file>