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16DF535D-3412-4FC3-8272-C0987E214386}" xr6:coauthVersionLast="47" xr6:coauthVersionMax="47" xr10:uidLastSave="{00000000-0000-0000-0000-000000000000}"/>
  <bookViews>
    <workbookView xWindow="-120" yWindow="-120" windowWidth="29040" windowHeight="1584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I16" i="3"/>
  <c r="H16" i="3"/>
  <c r="F16" i="3"/>
  <c r="E16" i="3"/>
  <c r="D16" i="3"/>
  <c r="H22" i="3"/>
  <c r="G22" i="3"/>
  <c r="F22" i="3"/>
  <c r="E22" i="3"/>
  <c r="D22" i="3"/>
  <c r="J27" i="3"/>
  <c r="J22" i="3" s="1"/>
  <c r="I27" i="3"/>
  <c r="I22" i="3" s="1"/>
  <c r="H27" i="3"/>
  <c r="F27" i="3"/>
  <c r="E27" i="3"/>
  <c r="D27" i="3"/>
  <c r="J10" i="3"/>
  <c r="J9" i="3" s="1"/>
  <c r="J13" i="3" s="1"/>
  <c r="D10" i="3"/>
  <c r="D9" i="3" s="1"/>
  <c r="D13" i="3" s="1"/>
  <c r="E10" i="3"/>
  <c r="E9" i="3" s="1"/>
  <c r="E13" i="3" s="1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I10" i="3"/>
  <c r="I9" i="3" s="1"/>
  <c r="I13" i="3" s="1"/>
  <c r="H10" i="3"/>
  <c r="H9" i="3" s="1"/>
  <c r="H13" i="3" s="1"/>
  <c r="F10" i="3"/>
  <c r="F9" i="3" s="1"/>
  <c r="F13" i="3" s="1"/>
  <c r="C14" i="1" l="1"/>
  <c r="U37" i="2" s="1"/>
  <c r="C7" i="1"/>
  <c r="C19" i="1"/>
  <c r="F7" i="1"/>
  <c r="C11" i="1"/>
  <c r="F37" i="2" l="1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C16" i="2" s="1"/>
  <c r="C17" i="2" s="1"/>
  <c r="B25" i="2"/>
  <c r="C6" i="2" s="1"/>
  <c r="C9" i="2" s="1"/>
  <c r="B2" i="2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I9" i="2" s="1"/>
  <c r="H2" i="2"/>
  <c r="I27" i="2"/>
  <c r="I28" i="2" s="1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Q47" i="2"/>
  <c r="P41" i="2"/>
  <c r="P11" i="2" s="1"/>
  <c r="P27" i="2" s="1"/>
  <c r="P28" i="2" s="1"/>
  <c r="O25" i="2" l="1"/>
  <c r="P6" i="2" s="1"/>
  <c r="P9" i="2" s="1"/>
  <c r="P14" i="2"/>
  <c r="P16" i="2" s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</calcChain>
</file>

<file path=xl/sharedStrings.xml><?xml version="1.0" encoding="utf-8"?>
<sst xmlns="http://schemas.openxmlformats.org/spreadsheetml/2006/main" count="121" uniqueCount="116">
  <si>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</si>
  <si>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</si>
  <si>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</si>
  <si>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</si>
  <si>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</si>
  <si>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</si>
  <si>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</si>
  <si>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</si>
  <si>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</si>
  <si>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</si>
  <si>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</si>
  <si>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</si>
  <si>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</si>
  <si>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</si>
  <si>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</si>
  <si>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</si>
  <si>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</si>
  <si>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</si>
  <si>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</si>
  <si>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</si>
  <si>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</si>
  <si>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</si>
  <si>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</si>
  <si>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</si>
  <si>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</si>
  <si>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</si>
  <si>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</si>
  <si>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</si>
  <si>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</si>
  <si>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</si>
  <si>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</si>
  <si>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</si>
  <si>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</si>
  <si>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</si>
  <si>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</si>
  <si>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</si>
  <si>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</si>
  <si>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</si>
  <si>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</si>
  <si>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</si>
  <si>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</si>
  <si>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</si>
  <si>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</si>
  <si>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</si>
  <si>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</si>
  <si>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</si>
  <si>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</si>
  <si>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</si>
  <si>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</si>
  <si>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</si>
  <si>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</si>
  <si>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</si>
  <si>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</si>
  <si>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</si>
  <si>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</si>
  <si>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</si>
  <si>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</si>
  <si>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</si>
  <si>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</si>
  <si>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</si>
  <si>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</si>
  <si>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</si>
  <si>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</si>
  <si>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</si>
  <si>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</si>
  <si>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</si>
  <si>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</si>
  <si>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</si>
  <si>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</si>
  <si>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</si>
  <si>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</si>
  <si>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</si>
  <si>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</si>
  <si>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</si>
  <si>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</si>
  <si>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</si>
  <si>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</si>
  <si>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</si>
  <si>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</si>
  <si>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</si>
  <si>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</si>
  <si>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</si>
  <si>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</si>
  <si>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</si>
  <si>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</si>
  <si>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</si>
  <si>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</si>
  <si>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</si>
  <si>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</si>
  <si>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</si>
  <si>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</si>
  <si>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</si>
  <si>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</si>
  <si>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</si>
  <si>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</si>
  <si>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</si>
  <si>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</si>
  <si>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</si>
  <si>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</si>
  <si>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</si>
  <si>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</si>
  <si>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</si>
  <si>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</si>
  <si>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</si>
  <si>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</si>
  <si>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</si>
  <si>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</si>
  <si>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</si>
  <si>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</si>
  <si>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</si>
  <si>
    <t>Enemy</t>
  </si>
  <si>
    <t>Datacellectief</t>
  </si>
  <si>
    <t>Generate Link that they click then we can count the visitors per sended mails</t>
  </si>
  <si>
    <t>incl Btw</t>
  </si>
  <si>
    <t>Active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</si>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</sst>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(Sheet3!D10*Sheet3!D5) + (Sheet3!E10*Sheet3!E5) + (Sheet3!F10*Sheet3!F5)</f>
        <v>372.5</v>
      </c>
    </row>
    <row r="15" spans="2:11" x14ac:dyDescent="0.25">
      <c r="B15" s="8" t="s">
        <v>20</v>
      </c>
      <c r="C15" s="9">
        <f>C14*C12</f>
        <v>3725</v>
      </c>
    </row>
    <row r="16" spans="2:11" x14ac:dyDescent="0.25">
      <c r="B16" t="s">
        <v>23</v>
      </c>
      <c r="C16" s="1">
        <f>C15*21%</f>
        <v>782.25</v>
      </c>
    </row>
    <row r="17" spans="2:11" x14ac:dyDescent="0.25">
      <c r="B17" t="s">
        <v>21</v>
      </c>
      <c r="C17" s="2">
        <f>C15/ (AVERAGE(Sheet3!D14:F14))</f>
        <v>9312.5</v>
      </c>
    </row>
    <row r="18" spans="2:11" x14ac:dyDescent="0.25">
      <c r="B18" t="s">
        <v>22</v>
      </c>
      <c r="C18" s="1">
        <f>C17/10000 * 49</f>
        <v>45.631250000000001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2843.1187500000001</v>
      </c>
      <c r="D21" s="10">
        <f>C21/C15</f>
        <v>0.76325335570469799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1893.1187500000001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122.4975</v>
      </c>
      <c r="C2" s="17">
        <f t="shared" ref="C2:Y2" si="0">C22+B2</f>
        <v>646.2421875</v>
      </c>
      <c r="D2" s="17">
        <f t="shared" si="0"/>
        <v>1786.427796875</v>
      </c>
      <c r="E2" s="17">
        <f t="shared" si="0"/>
        <v>3641.2648221874997</v>
      </c>
      <c r="F2" s="17">
        <f t="shared" si="0"/>
        <v>6654.7626623749993</v>
      </c>
      <c r="G2" s="17">
        <f t="shared" si="0"/>
        <v>10771.4307414875</v>
      </c>
      <c r="H2" s="17">
        <f t="shared" si="0"/>
        <v>17755.965204777502</v>
      </c>
      <c r="I2" s="17">
        <f t="shared" si="0"/>
        <v>23117.9544364225</v>
      </c>
      <c r="J2" s="17">
        <f t="shared" si="0"/>
        <v>30655.531552245</v>
      </c>
      <c r="K2" s="17">
        <f t="shared" si="0"/>
        <v>39776.557610156247</v>
      </c>
      <c r="L2" s="17">
        <f t="shared" si="0"/>
        <v>50529.010639111875</v>
      </c>
      <c r="M2" s="17">
        <f t="shared" si="0"/>
        <v>58026.652653589685</v>
      </c>
      <c r="N2" s="17">
        <f t="shared" si="0"/>
        <v>69488.533660828587</v>
      </c>
      <c r="O2" s="17">
        <f t="shared" si="0"/>
        <v>83513.119164448042</v>
      </c>
      <c r="P2" s="17">
        <f t="shared" si="0"/>
        <v>99658.759416257773</v>
      </c>
      <c r="Q2" s="17">
        <f t="shared" si="0"/>
        <v>111241.34804216263</v>
      </c>
      <c r="R2" s="17">
        <f t="shared" si="0"/>
        <v>128322.68235511506</v>
      </c>
      <c r="S2" s="17">
        <f t="shared" si="0"/>
        <v>149158.85451159126</v>
      </c>
      <c r="T2" s="17">
        <f t="shared" si="0"/>
        <v>173631.85058982938</v>
      </c>
      <c r="U2" s="17">
        <f t="shared" si="0"/>
        <v>190792.84962894843</v>
      </c>
      <c r="V2" s="17">
        <f t="shared" si="0"/>
        <v>215552.42914850794</v>
      </c>
      <c r="W2" s="17">
        <f t="shared" si="0"/>
        <v>244677.72890828771</v>
      </c>
      <c r="X2" s="17">
        <f t="shared" si="0"/>
        <v>276495.69878817757</v>
      </c>
      <c r="Y2" s="17">
        <f t="shared" si="0"/>
        <v>297043.14372812252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428.74124999999992</v>
      </c>
      <c r="D6" s="9">
        <f t="shared" ref="D6:Y6" si="1">C25</f>
        <v>1361.7361875000001</v>
      </c>
      <c r="E6" s="9">
        <f t="shared" si="1"/>
        <v>2964.4825843749995</v>
      </c>
      <c r="F6" s="9">
        <f>E25</f>
        <v>3709.6740506249998</v>
      </c>
      <c r="G6" s="9">
        <f t="shared" si="1"/>
        <v>6026.9956803749992</v>
      </c>
      <c r="H6" s="9">
        <f t="shared" si="1"/>
        <v>8233.336158225</v>
      </c>
      <c r="I6" s="9">
        <f t="shared" si="1"/>
        <v>8730.6680791124982</v>
      </c>
      <c r="J6" s="9">
        <f t="shared" si="1"/>
        <v>6702.4865395562492</v>
      </c>
      <c r="K6" s="9">
        <f t="shared" si="1"/>
        <v>9421.9713947781256</v>
      </c>
      <c r="L6" s="9">
        <f t="shared" si="1"/>
        <v>11401.282572389064</v>
      </c>
      <c r="M6" s="9">
        <f t="shared" si="1"/>
        <v>13440.566286194529</v>
      </c>
      <c r="N6" s="9">
        <f t="shared" si="1"/>
        <v>9372.0525180972654</v>
      </c>
      <c r="O6" s="9">
        <f t="shared" si="1"/>
        <v>14327.351259048632</v>
      </c>
      <c r="P6" s="9">
        <f t="shared" si="1"/>
        <v>17530.731879524319</v>
      </c>
      <c r="Q6" s="9">
        <f t="shared" si="1"/>
        <v>20182.050314762157</v>
      </c>
      <c r="R6" s="9">
        <f t="shared" si="1"/>
        <v>14478.235782381076</v>
      </c>
      <c r="S6" s="9">
        <f t="shared" si="1"/>
        <v>21351.667891190536</v>
      </c>
      <c r="T6" s="9">
        <f t="shared" si="1"/>
        <v>26045.215195595265</v>
      </c>
      <c r="U6" s="9">
        <f t="shared" si="1"/>
        <v>30591.24509779763</v>
      </c>
      <c r="V6" s="9">
        <f t="shared" si="1"/>
        <v>21451.248798898814</v>
      </c>
      <c r="W6" s="9">
        <f t="shared" si="1"/>
        <v>30949.474399449402</v>
      </c>
      <c r="X6" s="9">
        <f t="shared" si="1"/>
        <v>36406.624699724693</v>
      </c>
      <c r="Y6" s="9">
        <f t="shared" si="1"/>
        <v>39772.462349862348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1548.855</v>
      </c>
      <c r="F7" s="1">
        <v>0</v>
      </c>
      <c r="G7" s="1">
        <v>0</v>
      </c>
      <c r="H7" s="1">
        <v>0</v>
      </c>
      <c r="I7" s="1">
        <f>SUM(F11:H11)*21%</f>
        <v>6430.0949999999993</v>
      </c>
      <c r="J7" s="1">
        <v>0</v>
      </c>
      <c r="K7" s="1">
        <v>0</v>
      </c>
      <c r="L7" s="1">
        <v>0</v>
      </c>
      <c r="M7" s="1">
        <f>SUM(J11:L11)*21%</f>
        <v>11248.754999999999</v>
      </c>
      <c r="N7" s="1">
        <v>0</v>
      </c>
      <c r="O7" s="1">
        <v>0</v>
      </c>
      <c r="P7" s="1">
        <v>0</v>
      </c>
      <c r="Q7" s="1">
        <f>SUM(N11:P11)*21%</f>
        <v>17139.0975</v>
      </c>
      <c r="R7" s="1">
        <v>0</v>
      </c>
      <c r="S7" s="1">
        <v>0</v>
      </c>
      <c r="T7" s="1">
        <v>0</v>
      </c>
      <c r="U7" s="1">
        <f>SUM(R11:T11)*21%</f>
        <v>25587.397499999999</v>
      </c>
      <c r="V7" s="1">
        <v>0</v>
      </c>
      <c r="W7" s="1">
        <v>0</v>
      </c>
      <c r="X7" s="1">
        <v>0</v>
      </c>
      <c r="Y7" s="1">
        <f>SUM(V11:X11)*21%</f>
        <v>33949.65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228.74124999999992</v>
      </c>
      <c r="D9" s="15">
        <f t="shared" si="2"/>
        <v>1011.7361875000001</v>
      </c>
      <c r="E9" s="15">
        <f t="shared" si="2"/>
        <v>915.62758437499951</v>
      </c>
      <c r="F9" s="15">
        <f t="shared" si="2"/>
        <v>3059.6740506249998</v>
      </c>
      <c r="G9" s="15">
        <f t="shared" si="2"/>
        <v>5326.9956803749992</v>
      </c>
      <c r="H9" s="15">
        <f t="shared" si="2"/>
        <v>7383.336158225</v>
      </c>
      <c r="I9" s="15">
        <f t="shared" si="2"/>
        <v>1300.5730791124988</v>
      </c>
      <c r="J9" s="15">
        <f t="shared" si="2"/>
        <v>5602.4865395562492</v>
      </c>
      <c r="K9" s="15">
        <f t="shared" si="2"/>
        <v>8221.9713947781256</v>
      </c>
      <c r="L9" s="15">
        <f t="shared" si="2"/>
        <v>10001.282572389064</v>
      </c>
      <c r="M9" s="15">
        <f t="shared" si="2"/>
        <v>691.81128619453011</v>
      </c>
      <c r="N9" s="15">
        <f t="shared" si="2"/>
        <v>7722.0525180972654</v>
      </c>
      <c r="O9" s="15">
        <f t="shared" si="2"/>
        <v>12577.351259048632</v>
      </c>
      <c r="P9" s="15">
        <f t="shared" si="2"/>
        <v>15580.731879524319</v>
      </c>
      <c r="Q9" s="15">
        <f t="shared" si="2"/>
        <v>842.95281476215678</v>
      </c>
      <c r="R9" s="15">
        <f t="shared" si="2"/>
        <v>12078.235782381076</v>
      </c>
      <c r="S9" s="15">
        <f t="shared" si="2"/>
        <v>18751.667891190536</v>
      </c>
      <c r="T9" s="15">
        <f t="shared" si="2"/>
        <v>23245.215195595265</v>
      </c>
      <c r="U9" s="15">
        <f t="shared" si="2"/>
        <v>2003.8475977976304</v>
      </c>
      <c r="V9" s="15">
        <f t="shared" si="2"/>
        <v>18251.248798898814</v>
      </c>
      <c r="W9" s="15">
        <f t="shared" si="2"/>
        <v>27649.474399449402</v>
      </c>
      <c r="X9" s="15">
        <f t="shared" si="2"/>
        <v>33006.624699724693</v>
      </c>
      <c r="Y9" s="15">
        <f t="shared" si="2"/>
        <v>2222.8123498623463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745</v>
      </c>
      <c r="C11" s="1">
        <f>C41+C47</f>
        <v>2309.5</v>
      </c>
      <c r="D11" s="1">
        <f>D41+D47</f>
        <v>4321</v>
      </c>
      <c r="E11" s="1">
        <f t="shared" ref="E11:Y11" si="3">E41+E47</f>
        <v>6369.75</v>
      </c>
      <c r="F11" s="1">
        <f t="shared" si="3"/>
        <v>8418.5</v>
      </c>
      <c r="G11" s="1">
        <f t="shared" si="3"/>
        <v>10094.75</v>
      </c>
      <c r="H11" s="1">
        <f t="shared" si="3"/>
        <v>12106.25</v>
      </c>
      <c r="I11" s="1">
        <f t="shared" si="3"/>
        <v>14527.5</v>
      </c>
      <c r="J11" s="1">
        <f t="shared" si="3"/>
        <v>15868.5</v>
      </c>
      <c r="K11" s="1">
        <f t="shared" si="3"/>
        <v>17470.25</v>
      </c>
      <c r="L11" s="1">
        <f t="shared" si="3"/>
        <v>20226.75</v>
      </c>
      <c r="M11" s="1">
        <f t="shared" si="3"/>
        <v>21605</v>
      </c>
      <c r="N11" s="1">
        <f t="shared" si="3"/>
        <v>25069.25</v>
      </c>
      <c r="O11" s="1">
        <f t="shared" si="3"/>
        <v>26894.5</v>
      </c>
      <c r="P11" s="1">
        <f t="shared" si="3"/>
        <v>29651</v>
      </c>
      <c r="Q11" s="1">
        <f t="shared" si="3"/>
        <v>33636.75</v>
      </c>
      <c r="R11" s="1">
        <f t="shared" si="3"/>
        <v>36616.75</v>
      </c>
      <c r="S11" s="1">
        <f t="shared" si="3"/>
        <v>39857.5</v>
      </c>
      <c r="T11" s="1">
        <f t="shared" si="3"/>
        <v>45370.5</v>
      </c>
      <c r="U11" s="1">
        <f t="shared" si="3"/>
        <v>48872</v>
      </c>
      <c r="V11" s="1">
        <f t="shared" si="3"/>
        <v>52150</v>
      </c>
      <c r="W11" s="1">
        <f t="shared" si="3"/>
        <v>53938</v>
      </c>
      <c r="X11" s="1">
        <f t="shared" si="3"/>
        <v>55577</v>
      </c>
      <c r="Y11" s="1">
        <f t="shared" si="3"/>
        <v>58706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91.262500000000003</v>
      </c>
      <c r="C13" s="1">
        <f>Sheet1!$C$18 * C39</f>
        <v>273.78750000000002</v>
      </c>
      <c r="D13" s="1">
        <f>Sheet1!$C$18 * D39</f>
        <v>501.94375000000002</v>
      </c>
      <c r="E13" s="1">
        <f>Sheet1!$C$18 * E39</f>
        <v>730.1</v>
      </c>
      <c r="F13" s="1">
        <f>Sheet1!$C$18 * F39</f>
        <v>958.25625000000002</v>
      </c>
      <c r="G13" s="1">
        <f>Sheet1!$C$18 * G39</f>
        <v>1140.78125</v>
      </c>
      <c r="H13" s="1">
        <f>Sheet1!$C$18 * H39</f>
        <v>1368.9375</v>
      </c>
      <c r="I13" s="1">
        <f>Sheet1!$C$18 * I39</f>
        <v>1642.7250000000001</v>
      </c>
      <c r="J13" s="1">
        <f>Sheet1!$C$18 * J39</f>
        <v>1779.6187500000001</v>
      </c>
      <c r="K13" s="1">
        <f>Sheet1!$C$18 * K39</f>
        <v>1962.14375</v>
      </c>
      <c r="L13" s="1">
        <f>Sheet1!$C$18 * L39</f>
        <v>2281.5625</v>
      </c>
      <c r="M13" s="1">
        <f>Sheet1!$C$18 * M39</f>
        <v>2418.4562500000002</v>
      </c>
      <c r="N13" s="1">
        <f>Sheet1!$C$18 * N39</f>
        <v>2829.1375000000003</v>
      </c>
      <c r="O13" s="1">
        <f>Sheet1!$C$18 * O39</f>
        <v>3011.6624999999999</v>
      </c>
      <c r="P13" s="1">
        <f>Sheet1!$C$18 * P39</f>
        <v>3331.0812500000002</v>
      </c>
      <c r="Q13" s="1">
        <f>Sheet1!$C$18 * Q39</f>
        <v>3787.3937500000002</v>
      </c>
      <c r="R13" s="1">
        <f>Sheet1!$C$18 * R39</f>
        <v>4106.8125</v>
      </c>
      <c r="S13" s="1">
        <f>Sheet1!$C$18 * S39</f>
        <v>4471.8625000000002</v>
      </c>
      <c r="T13" s="1">
        <f>Sheet1!$C$18 * T39</f>
        <v>5110.7</v>
      </c>
      <c r="U13" s="1">
        <f>Sheet1!$C$18 * U39</f>
        <v>5475.75</v>
      </c>
      <c r="V13" s="1">
        <f>Sheet1!$C$18 * V39</f>
        <v>5840.8</v>
      </c>
      <c r="W13" s="1">
        <f>Sheet1!$C$18 * W39</f>
        <v>6023.3249999999998</v>
      </c>
      <c r="X13" s="1">
        <f>Sheet1!$C$18 * X39</f>
        <v>6205.85</v>
      </c>
      <c r="Y13" s="1">
        <f>Sheet1!$C$18 * Y39</f>
        <v>6570.9000000000005</v>
      </c>
    </row>
    <row r="14" spans="1:25" x14ac:dyDescent="0.25">
      <c r="A14" t="s">
        <v>77</v>
      </c>
      <c r="B14" s="1">
        <f t="shared" ref="B14:Y14" si="4">B11*5%</f>
        <v>37.25</v>
      </c>
      <c r="C14" s="1">
        <f t="shared" si="4"/>
        <v>115.47500000000001</v>
      </c>
      <c r="D14" s="1">
        <f t="shared" si="4"/>
        <v>216.05</v>
      </c>
      <c r="E14" s="1">
        <f t="shared" si="4"/>
        <v>318.48750000000001</v>
      </c>
      <c r="F14" s="1">
        <f t="shared" si="4"/>
        <v>420.92500000000001</v>
      </c>
      <c r="G14" s="1">
        <f t="shared" si="4"/>
        <v>504.73750000000001</v>
      </c>
      <c r="H14" s="1">
        <f t="shared" si="4"/>
        <v>605.3125</v>
      </c>
      <c r="I14" s="1">
        <f t="shared" si="4"/>
        <v>726.375</v>
      </c>
      <c r="J14" s="1">
        <f t="shared" si="4"/>
        <v>793.42500000000007</v>
      </c>
      <c r="K14" s="1">
        <f t="shared" si="4"/>
        <v>873.51250000000005</v>
      </c>
      <c r="L14" s="1">
        <f t="shared" si="4"/>
        <v>1011.3375000000001</v>
      </c>
      <c r="M14" s="1">
        <f t="shared" si="4"/>
        <v>1080.25</v>
      </c>
      <c r="N14" s="1">
        <f t="shared" si="4"/>
        <v>1253.4625000000001</v>
      </c>
      <c r="O14" s="1">
        <f t="shared" si="4"/>
        <v>1344.7250000000001</v>
      </c>
      <c r="P14" s="1">
        <f t="shared" si="4"/>
        <v>1482.5500000000002</v>
      </c>
      <c r="Q14" s="1">
        <f t="shared" si="4"/>
        <v>1681.8375000000001</v>
      </c>
      <c r="R14" s="1">
        <f t="shared" si="4"/>
        <v>1830.8375000000001</v>
      </c>
      <c r="S14" s="1">
        <f t="shared" si="4"/>
        <v>1992.875</v>
      </c>
      <c r="T14" s="1">
        <f t="shared" si="4"/>
        <v>2268.5250000000001</v>
      </c>
      <c r="U14" s="1">
        <f t="shared" si="4"/>
        <v>2443.6</v>
      </c>
      <c r="V14" s="1">
        <f t="shared" si="4"/>
        <v>2607.5</v>
      </c>
      <c r="W14" s="1">
        <f t="shared" si="4"/>
        <v>2696.9</v>
      </c>
      <c r="X14" s="1">
        <f t="shared" si="4"/>
        <v>2778.8500000000004</v>
      </c>
      <c r="Y14" s="1">
        <f t="shared" si="4"/>
        <v>2935.3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562.48749999999995</v>
      </c>
      <c r="C16" s="9">
        <f>C11-C13-C12-C14</f>
        <v>1866.2375000000002</v>
      </c>
      <c r="D16" s="9">
        <f>D11-D13-D12-D14</f>
        <v>3549.0062499999999</v>
      </c>
      <c r="E16" s="9">
        <f>E11-E13-E12-E14</f>
        <v>5267.1624999999995</v>
      </c>
      <c r="F16" s="9">
        <f t="shared" ref="F16:Y16" si="5">F11-F13-F12-F14</f>
        <v>6985.3187499999995</v>
      </c>
      <c r="G16" s="9">
        <f t="shared" si="5"/>
        <v>8395.2312500000007</v>
      </c>
      <c r="H16" s="9">
        <f t="shared" si="5"/>
        <v>10078</v>
      </c>
      <c r="I16" s="9">
        <f t="shared" si="5"/>
        <v>12104.4</v>
      </c>
      <c r="J16" s="9">
        <f t="shared" si="5"/>
        <v>13241.456250000001</v>
      </c>
      <c r="K16" s="9">
        <f t="shared" si="5"/>
        <v>14580.59375</v>
      </c>
      <c r="L16" s="9">
        <f t="shared" si="5"/>
        <v>16879.849999999999</v>
      </c>
      <c r="M16" s="9">
        <f t="shared" si="5"/>
        <v>18052.293750000001</v>
      </c>
      <c r="N16" s="9">
        <f t="shared" si="5"/>
        <v>20932.649999999998</v>
      </c>
      <c r="O16" s="9">
        <f t="shared" si="5"/>
        <v>22484.112500000003</v>
      </c>
      <c r="P16" s="9">
        <f t="shared" si="5"/>
        <v>24783.368750000001</v>
      </c>
      <c r="Q16" s="9">
        <f t="shared" si="5"/>
        <v>28113.518749999999</v>
      </c>
      <c r="R16" s="9">
        <f t="shared" si="5"/>
        <v>30625.1</v>
      </c>
      <c r="S16" s="9">
        <f t="shared" si="5"/>
        <v>33338.762499999997</v>
      </c>
      <c r="T16" s="9">
        <f t="shared" si="5"/>
        <v>37937.275000000001</v>
      </c>
      <c r="U16" s="9">
        <f t="shared" si="5"/>
        <v>40898.65</v>
      </c>
      <c r="V16" s="9">
        <f t="shared" si="5"/>
        <v>43647.7</v>
      </c>
      <c r="W16" s="9">
        <f t="shared" si="5"/>
        <v>45163.775000000001</v>
      </c>
      <c r="X16" s="9">
        <f t="shared" si="5"/>
        <v>46538.3</v>
      </c>
      <c r="Y16" s="9">
        <f t="shared" si="5"/>
        <v>49145.799999999996</v>
      </c>
    </row>
    <row r="17" spans="1:25" x14ac:dyDescent="0.25">
      <c r="A17" t="s">
        <v>48</v>
      </c>
      <c r="B17" s="10">
        <f>(B16-B11*21%)/B11</f>
        <v>0.54501677852348984</v>
      </c>
      <c r="C17" s="10">
        <f t="shared" ref="C17:Y17" si="6">(C16-C11*21%)/C11</f>
        <v>0.59806992855596464</v>
      </c>
      <c r="D17" s="10">
        <f t="shared" si="6"/>
        <v>0.61133909974542933</v>
      </c>
      <c r="E17" s="10">
        <f t="shared" si="6"/>
        <v>0.61690254719572968</v>
      </c>
      <c r="F17" s="10">
        <f t="shared" si="6"/>
        <v>0.61975812199322911</v>
      </c>
      <c r="G17" s="10">
        <f t="shared" si="6"/>
        <v>0.62164330468808049</v>
      </c>
      <c r="H17" s="10">
        <f t="shared" si="6"/>
        <v>0.62246257098606095</v>
      </c>
      <c r="I17" s="10">
        <f t="shared" si="6"/>
        <v>0.6232059886422302</v>
      </c>
      <c r="J17" s="10">
        <f t="shared" si="6"/>
        <v>0.62444914453161926</v>
      </c>
      <c r="K17" s="10">
        <f t="shared" si="6"/>
        <v>0.62459559823127886</v>
      </c>
      <c r="L17" s="10">
        <f t="shared" si="6"/>
        <v>0.62453100473383016</v>
      </c>
      <c r="M17" s="10">
        <f t="shared" si="6"/>
        <v>0.6255609233973618</v>
      </c>
      <c r="N17" s="10">
        <f t="shared" si="6"/>
        <v>0.62499306919832054</v>
      </c>
      <c r="O17" s="10">
        <f t="shared" si="6"/>
        <v>0.62601154511145407</v>
      </c>
      <c r="P17" s="10">
        <f t="shared" si="6"/>
        <v>0.62583584870662046</v>
      </c>
      <c r="Q17" s="10">
        <f t="shared" si="6"/>
        <v>0.62579771381004412</v>
      </c>
      <c r="R17" s="10">
        <f t="shared" si="6"/>
        <v>0.62636860180108822</v>
      </c>
      <c r="S17" s="10">
        <f t="shared" si="6"/>
        <v>0.62644891174810258</v>
      </c>
      <c r="T17" s="10">
        <f t="shared" si="6"/>
        <v>0.62616612115802117</v>
      </c>
      <c r="U17" s="10">
        <f t="shared" si="6"/>
        <v>0.62685238991651671</v>
      </c>
      <c r="V17" s="10">
        <f t="shared" si="6"/>
        <v>0.62696452540747838</v>
      </c>
      <c r="W17" s="10">
        <f t="shared" si="6"/>
        <v>0.62732757981386034</v>
      </c>
      <c r="X17" s="10">
        <f t="shared" si="6"/>
        <v>0.62736617665581096</v>
      </c>
      <c r="Y17" s="10">
        <f t="shared" si="6"/>
        <v>0.62715122815385127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612.48749999999995</v>
      </c>
      <c r="C21" s="1">
        <f>C9+C16</f>
        <v>2094.9787500000002</v>
      </c>
      <c r="D21" s="1">
        <f>D9+D16</f>
        <v>4560.7424375000001</v>
      </c>
      <c r="E21" s="1">
        <f>E9+E16</f>
        <v>6182.7900843749994</v>
      </c>
      <c r="F21" s="1">
        <f>F9+F16</f>
        <v>10044.992800624999</v>
      </c>
      <c r="G21" s="1">
        <f t="shared" ref="G21:Y21" si="7">G9+G16</f>
        <v>13722.226930375</v>
      </c>
      <c r="H21" s="1">
        <f t="shared" si="7"/>
        <v>17461.336158225</v>
      </c>
      <c r="I21" s="1">
        <f t="shared" si="7"/>
        <v>13404.973079112498</v>
      </c>
      <c r="J21" s="1">
        <f t="shared" si="7"/>
        <v>18843.942789556251</v>
      </c>
      <c r="K21" s="1">
        <f t="shared" si="7"/>
        <v>22802.565144778127</v>
      </c>
      <c r="L21" s="1">
        <f t="shared" si="7"/>
        <v>26881.132572389062</v>
      </c>
      <c r="M21" s="1">
        <f t="shared" si="7"/>
        <v>18744.105036194531</v>
      </c>
      <c r="N21" s="1">
        <f t="shared" si="7"/>
        <v>28654.702518097263</v>
      </c>
      <c r="O21" s="1">
        <f t="shared" si="7"/>
        <v>35061.463759048638</v>
      </c>
      <c r="P21" s="1">
        <f t="shared" si="7"/>
        <v>40364.100629524321</v>
      </c>
      <c r="Q21" s="1">
        <f t="shared" si="7"/>
        <v>28956.471564762156</v>
      </c>
      <c r="R21" s="1">
        <f t="shared" si="7"/>
        <v>42703.335782381073</v>
      </c>
      <c r="S21" s="1">
        <f t="shared" si="7"/>
        <v>52090.43039119053</v>
      </c>
      <c r="T21" s="1">
        <f t="shared" si="7"/>
        <v>61182.490195595266</v>
      </c>
      <c r="U21" s="1">
        <f t="shared" si="7"/>
        <v>42902.497597797628</v>
      </c>
      <c r="V21" s="1">
        <f t="shared" si="7"/>
        <v>61898.948798898811</v>
      </c>
      <c r="W21" s="1">
        <f t="shared" si="7"/>
        <v>72813.2493994494</v>
      </c>
      <c r="X21" s="1">
        <f t="shared" si="7"/>
        <v>79544.924699724696</v>
      </c>
      <c r="Y21" s="1">
        <f t="shared" si="7"/>
        <v>51368.612349862342</v>
      </c>
    </row>
    <row r="22" spans="1:25" x14ac:dyDescent="0.25">
      <c r="A22" t="s">
        <v>83</v>
      </c>
      <c r="B22" s="1">
        <f>B21*B23</f>
        <v>122.4975</v>
      </c>
      <c r="C22" s="1">
        <f t="shared" ref="C22:Y22" si="8">C21*C23</f>
        <v>523.74468750000005</v>
      </c>
      <c r="D22" s="1">
        <f t="shared" si="8"/>
        <v>1140.185609375</v>
      </c>
      <c r="E22" s="1">
        <f>E21*E23</f>
        <v>1854.8370253124997</v>
      </c>
      <c r="F22" s="1">
        <f t="shared" si="8"/>
        <v>3013.4978401874996</v>
      </c>
      <c r="G22" s="1">
        <f t="shared" si="8"/>
        <v>4116.6680791125</v>
      </c>
      <c r="H22" s="1">
        <f t="shared" si="8"/>
        <v>6984.5344632900005</v>
      </c>
      <c r="I22" s="1">
        <f t="shared" si="8"/>
        <v>5361.9892316449996</v>
      </c>
      <c r="J22" s="1">
        <f t="shared" si="8"/>
        <v>7537.5771158225007</v>
      </c>
      <c r="K22" s="1">
        <f t="shared" si="8"/>
        <v>9121.026057911251</v>
      </c>
      <c r="L22" s="1">
        <f t="shared" si="8"/>
        <v>10752.453028955626</v>
      </c>
      <c r="M22" s="1">
        <f t="shared" si="8"/>
        <v>7497.6420144778131</v>
      </c>
      <c r="N22" s="1">
        <f t="shared" si="8"/>
        <v>11461.881007238906</v>
      </c>
      <c r="O22" s="1">
        <f t="shared" si="8"/>
        <v>14024.585503619455</v>
      </c>
      <c r="P22" s="1">
        <f t="shared" si="8"/>
        <v>16145.640251809729</v>
      </c>
      <c r="Q22" s="1">
        <f t="shared" si="8"/>
        <v>11582.588625904864</v>
      </c>
      <c r="R22" s="1">
        <f t="shared" si="8"/>
        <v>17081.334312952429</v>
      </c>
      <c r="S22" s="1">
        <f t="shared" si="8"/>
        <v>20836.172156476212</v>
      </c>
      <c r="T22" s="1">
        <f t="shared" si="8"/>
        <v>24472.996078238109</v>
      </c>
      <c r="U22" s="1">
        <f t="shared" si="8"/>
        <v>17160.999039119051</v>
      </c>
      <c r="V22" s="1">
        <f t="shared" si="8"/>
        <v>24759.579519559527</v>
      </c>
      <c r="W22" s="1">
        <f t="shared" si="8"/>
        <v>29125.299759779762</v>
      </c>
      <c r="X22" s="1">
        <f t="shared" si="8"/>
        <v>31817.969879889879</v>
      </c>
      <c r="Y22" s="1">
        <f t="shared" si="8"/>
        <v>20547.444939944937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61.248750000000001</v>
      </c>
      <c r="C24" s="1">
        <f t="shared" ref="C24:Y24" si="9">C21*10%</f>
        <v>209.49787500000002</v>
      </c>
      <c r="D24" s="1">
        <f t="shared" si="9"/>
        <v>456.07424375000005</v>
      </c>
      <c r="E24" s="1">
        <f>E21*10%</f>
        <v>618.27900843750001</v>
      </c>
      <c r="F24" s="1">
        <f t="shared" si="9"/>
        <v>1004.4992800625</v>
      </c>
      <c r="G24" s="1">
        <f t="shared" si="9"/>
        <v>1372.2226930375</v>
      </c>
      <c r="H24" s="1">
        <f t="shared" si="9"/>
        <v>1746.1336158225001</v>
      </c>
      <c r="I24" s="1">
        <f t="shared" si="9"/>
        <v>1340.4973079112499</v>
      </c>
      <c r="J24" s="1">
        <f t="shared" si="9"/>
        <v>1884.3942789556252</v>
      </c>
      <c r="K24" s="1">
        <f t="shared" si="9"/>
        <v>2280.2565144778127</v>
      </c>
      <c r="L24" s="1">
        <f t="shared" si="9"/>
        <v>2688.1132572389065</v>
      </c>
      <c r="M24" s="1">
        <f t="shared" si="9"/>
        <v>1874.4105036194533</v>
      </c>
      <c r="N24" s="1">
        <f t="shared" si="9"/>
        <v>2865.4702518097265</v>
      </c>
      <c r="O24" s="1">
        <f t="shared" si="9"/>
        <v>3506.1463759048638</v>
      </c>
      <c r="P24" s="1">
        <f t="shared" si="9"/>
        <v>4036.4100629524323</v>
      </c>
      <c r="Q24" s="1">
        <f t="shared" si="9"/>
        <v>2895.647156476216</v>
      </c>
      <c r="R24" s="1">
        <f t="shared" si="9"/>
        <v>4270.3335782381073</v>
      </c>
      <c r="S24" s="1">
        <f t="shared" si="9"/>
        <v>5209.043039119053</v>
      </c>
      <c r="T24" s="1">
        <f t="shared" si="9"/>
        <v>6118.2490195595274</v>
      </c>
      <c r="U24" s="1">
        <f t="shared" si="9"/>
        <v>4290.2497597797628</v>
      </c>
      <c r="V24" s="1">
        <f t="shared" si="9"/>
        <v>6189.8948798898818</v>
      </c>
      <c r="W24" s="1">
        <f t="shared" si="9"/>
        <v>7281.3249399449405</v>
      </c>
      <c r="X24" s="1">
        <f t="shared" si="9"/>
        <v>7954.4924699724697</v>
      </c>
      <c r="Y24" s="1">
        <f t="shared" si="9"/>
        <v>5136.8612349862342</v>
      </c>
    </row>
    <row r="25" spans="1:25" x14ac:dyDescent="0.25">
      <c r="A25" s="8" t="s">
        <v>85</v>
      </c>
      <c r="B25" s="9">
        <f>B21-B22-B24</f>
        <v>428.74124999999992</v>
      </c>
      <c r="C25" s="9">
        <f t="shared" ref="C25:Y25" si="10">C21-C22-C24</f>
        <v>1361.7361875000001</v>
      </c>
      <c r="D25" s="9">
        <f t="shared" si="10"/>
        <v>2964.4825843749995</v>
      </c>
      <c r="E25" s="9">
        <f>E21-E22-E24</f>
        <v>3709.6740506249998</v>
      </c>
      <c r="F25" s="9">
        <f t="shared" si="10"/>
        <v>6026.9956803749992</v>
      </c>
      <c r="G25" s="9">
        <f t="shared" si="10"/>
        <v>8233.336158225</v>
      </c>
      <c r="H25" s="9">
        <f t="shared" si="10"/>
        <v>8730.6680791124982</v>
      </c>
      <c r="I25" s="9">
        <f t="shared" si="10"/>
        <v>6702.4865395562492</v>
      </c>
      <c r="J25" s="9">
        <f t="shared" si="10"/>
        <v>9421.9713947781256</v>
      </c>
      <c r="K25" s="9">
        <f t="shared" si="10"/>
        <v>11401.282572389064</v>
      </c>
      <c r="L25" s="9">
        <f t="shared" si="10"/>
        <v>13440.566286194529</v>
      </c>
      <c r="M25" s="9">
        <f t="shared" si="10"/>
        <v>9372.0525180972654</v>
      </c>
      <c r="N25" s="9">
        <f t="shared" si="10"/>
        <v>14327.351259048632</v>
      </c>
      <c r="O25" s="9">
        <f t="shared" si="10"/>
        <v>17530.731879524319</v>
      </c>
      <c r="P25" s="9">
        <f t="shared" si="10"/>
        <v>20182.050314762157</v>
      </c>
      <c r="Q25" s="9">
        <f t="shared" si="10"/>
        <v>14478.235782381076</v>
      </c>
      <c r="R25" s="9">
        <f t="shared" si="10"/>
        <v>21351.667891190536</v>
      </c>
      <c r="S25" s="9">
        <f t="shared" si="10"/>
        <v>26045.215195595265</v>
      </c>
      <c r="T25" s="9">
        <f t="shared" si="10"/>
        <v>30591.24509779763</v>
      </c>
      <c r="U25" s="9">
        <f t="shared" si="10"/>
        <v>21451.248798898814</v>
      </c>
      <c r="V25" s="9">
        <f t="shared" si="10"/>
        <v>30949.474399449402</v>
      </c>
      <c r="W25" s="9">
        <f t="shared" si="10"/>
        <v>36406.624699724693</v>
      </c>
      <c r="X25" s="9">
        <f t="shared" si="10"/>
        <v>39772.462349862348</v>
      </c>
      <c r="Y25" s="9">
        <f t="shared" si="10"/>
        <v>25684.306174931171</v>
      </c>
    </row>
    <row r="27" spans="1:25" x14ac:dyDescent="0.25">
      <c r="A27" t="s">
        <v>87</v>
      </c>
      <c r="B27" s="16">
        <f>B11*12</f>
        <v>8940</v>
      </c>
      <c r="C27" s="16">
        <f>C11*12</f>
        <v>27714</v>
      </c>
      <c r="D27" s="16">
        <f t="shared" ref="D27:Y27" si="11">D11*12</f>
        <v>51852</v>
      </c>
      <c r="E27" s="16">
        <f t="shared" si="11"/>
        <v>76437</v>
      </c>
      <c r="F27" s="16">
        <f t="shared" si="11"/>
        <v>101022</v>
      </c>
      <c r="G27" s="16">
        <f t="shared" si="11"/>
        <v>121137</v>
      </c>
      <c r="H27" s="16">
        <f t="shared" si="11"/>
        <v>145275</v>
      </c>
      <c r="I27" s="16">
        <f t="shared" si="11"/>
        <v>174330</v>
      </c>
      <c r="J27" s="16">
        <f t="shared" si="11"/>
        <v>190422</v>
      </c>
      <c r="K27" s="16">
        <f t="shared" si="11"/>
        <v>209643</v>
      </c>
      <c r="L27" s="16">
        <f t="shared" si="11"/>
        <v>242721</v>
      </c>
      <c r="M27" s="16">
        <f t="shared" si="11"/>
        <v>259260</v>
      </c>
      <c r="N27" s="16">
        <f t="shared" si="11"/>
        <v>300831</v>
      </c>
      <c r="O27" s="16">
        <f t="shared" si="11"/>
        <v>322734</v>
      </c>
      <c r="P27" s="16">
        <f t="shared" si="11"/>
        <v>355812</v>
      </c>
      <c r="Q27" s="16">
        <f t="shared" si="11"/>
        <v>403641</v>
      </c>
      <c r="R27" s="16">
        <f t="shared" si="11"/>
        <v>439401</v>
      </c>
      <c r="S27" s="16">
        <f t="shared" si="11"/>
        <v>478290</v>
      </c>
      <c r="T27" s="16">
        <f t="shared" si="11"/>
        <v>544446</v>
      </c>
      <c r="U27" s="16">
        <f t="shared" si="11"/>
        <v>586464</v>
      </c>
      <c r="V27" s="16">
        <f t="shared" si="11"/>
        <v>625800</v>
      </c>
      <c r="W27" s="16">
        <f t="shared" si="11"/>
        <v>647256</v>
      </c>
      <c r="X27" s="16">
        <f t="shared" si="11"/>
        <v>666924</v>
      </c>
      <c r="Y27" s="16">
        <f t="shared" si="11"/>
        <v>704472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372.5</v>
      </c>
      <c r="C37" s="1">
        <f>Sheet1!$C$14</f>
        <v>372.5</v>
      </c>
      <c r="D37" s="1">
        <f>Sheet1!$C$14</f>
        <v>372.5</v>
      </c>
      <c r="E37" s="1">
        <f>Sheet1!$C$14</f>
        <v>372.5</v>
      </c>
      <c r="F37" s="1">
        <f>Sheet1!$C$14</f>
        <v>372.5</v>
      </c>
      <c r="G37" s="1">
        <f>Sheet1!$C$14</f>
        <v>372.5</v>
      </c>
      <c r="H37" s="1">
        <f>Sheet1!$C$14</f>
        <v>372.5</v>
      </c>
      <c r="I37" s="1">
        <f>Sheet1!$C$14</f>
        <v>372.5</v>
      </c>
      <c r="J37" s="1">
        <f>Sheet1!$C$14</f>
        <v>372.5</v>
      </c>
      <c r="K37" s="1">
        <f>Sheet1!$C$14</f>
        <v>372.5</v>
      </c>
      <c r="L37" s="1">
        <f>Sheet1!$C$14</f>
        <v>372.5</v>
      </c>
      <c r="M37" s="1">
        <f>Sheet1!$C$14</f>
        <v>372.5</v>
      </c>
      <c r="N37" s="1">
        <f>Sheet1!$C$14</f>
        <v>372.5</v>
      </c>
      <c r="O37" s="1">
        <f>Sheet1!$C$14</f>
        <v>372.5</v>
      </c>
      <c r="P37" s="1">
        <f>Sheet1!$C$14</f>
        <v>372.5</v>
      </c>
      <c r="Q37" s="1">
        <f>Sheet1!$C$14</f>
        <v>372.5</v>
      </c>
      <c r="R37" s="1">
        <f>Sheet1!$C$14</f>
        <v>372.5</v>
      </c>
      <c r="S37" s="1">
        <f>Sheet1!$C$14</f>
        <v>372.5</v>
      </c>
      <c r="T37" s="1">
        <f>Sheet1!$C$14</f>
        <v>372.5</v>
      </c>
      <c r="U37" s="1">
        <f>Sheet1!$C$14</f>
        <v>372.5</v>
      </c>
      <c r="V37" s="1">
        <f>Sheet1!$C$14</f>
        <v>372.5</v>
      </c>
      <c r="W37" s="1">
        <f>Sheet1!$C$14</f>
        <v>372.5</v>
      </c>
      <c r="X37" s="1">
        <f>Sheet1!$C$14</f>
        <v>372.5</v>
      </c>
      <c r="Y37" s="1">
        <f>Sheet1!$C$14</f>
        <v>372.5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745</v>
      </c>
      <c r="C41" s="9">
        <f>C37*C39</f>
        <v>2235</v>
      </c>
      <c r="D41" s="9">
        <f>D37*D39</f>
        <v>4097.5</v>
      </c>
      <c r="E41" s="9">
        <f t="shared" ref="E41:M41" si="17">E37*E39</f>
        <v>5960</v>
      </c>
      <c r="F41" s="9">
        <f t="shared" si="17"/>
        <v>7822.5</v>
      </c>
      <c r="G41" s="9">
        <f t="shared" si="17"/>
        <v>9312.5</v>
      </c>
      <c r="H41" s="9">
        <f t="shared" si="17"/>
        <v>11175</v>
      </c>
      <c r="I41" s="9">
        <f t="shared" si="17"/>
        <v>13410</v>
      </c>
      <c r="J41" s="9">
        <f t="shared" si="17"/>
        <v>14527.5</v>
      </c>
      <c r="K41" s="9">
        <f t="shared" si="17"/>
        <v>16017.5</v>
      </c>
      <c r="L41" s="9">
        <f t="shared" si="17"/>
        <v>18625</v>
      </c>
      <c r="M41" s="9">
        <f t="shared" si="17"/>
        <v>19742.5</v>
      </c>
      <c r="N41" s="9">
        <f t="shared" ref="N41:Y41" si="18">N37*N39</f>
        <v>23095</v>
      </c>
      <c r="O41" s="9">
        <f t="shared" si="18"/>
        <v>24585</v>
      </c>
      <c r="P41" s="9">
        <f t="shared" si="18"/>
        <v>27192.5</v>
      </c>
      <c r="Q41" s="9">
        <f t="shared" si="18"/>
        <v>30917.5</v>
      </c>
      <c r="R41" s="9">
        <f t="shared" si="18"/>
        <v>33525</v>
      </c>
      <c r="S41" s="9">
        <f t="shared" si="18"/>
        <v>36505</v>
      </c>
      <c r="T41" s="9">
        <f t="shared" si="18"/>
        <v>41720</v>
      </c>
      <c r="U41" s="9">
        <f t="shared" si="18"/>
        <v>44700</v>
      </c>
      <c r="V41" s="9">
        <f t="shared" si="18"/>
        <v>47680</v>
      </c>
      <c r="W41" s="9">
        <f t="shared" si="18"/>
        <v>49170</v>
      </c>
      <c r="X41" s="9">
        <f t="shared" si="18"/>
        <v>50660</v>
      </c>
      <c r="Y41" s="9">
        <f t="shared" si="18"/>
        <v>53640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74.5</v>
      </c>
      <c r="D47" s="9">
        <f>C39*D46*C37</f>
        <v>223.50000000000003</v>
      </c>
      <c r="E47" s="9">
        <f t="shared" ref="E47:M47" si="19">D39*E46*D37</f>
        <v>409.75000000000006</v>
      </c>
      <c r="F47" s="9">
        <f t="shared" si="19"/>
        <v>596</v>
      </c>
      <c r="G47" s="9">
        <f t="shared" si="19"/>
        <v>782.25</v>
      </c>
      <c r="H47" s="9">
        <f t="shared" si="19"/>
        <v>931.25</v>
      </c>
      <c r="I47" s="9">
        <f t="shared" si="19"/>
        <v>1117.5</v>
      </c>
      <c r="J47" s="9">
        <f t="shared" si="19"/>
        <v>1341</v>
      </c>
      <c r="K47" s="9">
        <f t="shared" si="19"/>
        <v>1452.7500000000002</v>
      </c>
      <c r="L47" s="9">
        <f t="shared" si="19"/>
        <v>1601.75</v>
      </c>
      <c r="M47" s="9">
        <f t="shared" si="19"/>
        <v>1862.5</v>
      </c>
      <c r="N47" s="9">
        <f t="shared" ref="N47:Y47" si="20">M39*N46*M37</f>
        <v>1974.2500000000002</v>
      </c>
      <c r="O47" s="9">
        <f t="shared" si="20"/>
        <v>2309.5</v>
      </c>
      <c r="P47" s="9">
        <f t="shared" si="20"/>
        <v>2458.5</v>
      </c>
      <c r="Q47" s="9">
        <f t="shared" si="20"/>
        <v>2719.2500000000005</v>
      </c>
      <c r="R47" s="9">
        <f t="shared" si="20"/>
        <v>3091.7500000000005</v>
      </c>
      <c r="S47" s="9">
        <f t="shared" si="20"/>
        <v>3352.5</v>
      </c>
      <c r="T47" s="9">
        <f t="shared" si="20"/>
        <v>3650.5000000000005</v>
      </c>
      <c r="U47" s="9">
        <f t="shared" si="20"/>
        <v>4172</v>
      </c>
      <c r="V47" s="9">
        <f t="shared" si="20"/>
        <v>4470</v>
      </c>
      <c r="W47" s="9">
        <f t="shared" si="20"/>
        <v>4768</v>
      </c>
      <c r="X47" s="9">
        <f t="shared" si="20"/>
        <v>4917</v>
      </c>
      <c r="Y47" s="9">
        <f t="shared" si="20"/>
        <v>5066.0000000000009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N27"/>
  <sheetViews>
    <sheetView tabSelected="1" topLeftCell="C1" workbookViewId="0">
      <selection activeCell="N27" sqref="N27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8" spans="3:10" x14ac:dyDescent="0.25">
      <c r="C8" t="s">
        <v>10</v>
      </c>
      <c r="D8" s="5">
        <v>0.19</v>
      </c>
      <c r="E8" s="5">
        <v>0.28000000000000003</v>
      </c>
      <c r="F8" s="5">
        <v>0.37</v>
      </c>
      <c r="H8" s="5">
        <v>0.49</v>
      </c>
      <c r="I8" s="5">
        <v>0.57999999999999996</v>
      </c>
      <c r="J8" s="5">
        <v>0.69</v>
      </c>
    </row>
    <row r="9" spans="3:10" x14ac:dyDescent="0.25">
      <c r="C9" t="s">
        <v>11</v>
      </c>
      <c r="D9">
        <f>D10+D10*D8</f>
        <v>297.5</v>
      </c>
      <c r="E9">
        <f>E10+E10*E8</f>
        <v>512</v>
      </c>
      <c r="F9">
        <f>F10+F10*F8</f>
        <v>822</v>
      </c>
      <c r="H9">
        <f>H10+H10*H8</f>
        <v>1862.5</v>
      </c>
      <c r="I9">
        <f>I10+I10*I8</f>
        <v>2370</v>
      </c>
      <c r="J9">
        <f>J10+J10*J8</f>
        <v>2873</v>
      </c>
    </row>
    <row r="10" spans="3:10" x14ac:dyDescent="0.25">
      <c r="C10" t="s">
        <v>12</v>
      </c>
      <c r="D10" s="1">
        <f>D14*D11</f>
        <v>250</v>
      </c>
      <c r="E10" s="1">
        <f>E14*E11</f>
        <v>400</v>
      </c>
      <c r="F10" s="1">
        <f>F14*F11</f>
        <v>600</v>
      </c>
      <c r="H10" s="1">
        <f>H14*H11</f>
        <v>1250</v>
      </c>
      <c r="I10" s="1">
        <f>I14*I11</f>
        <v>1500</v>
      </c>
      <c r="J10" s="1">
        <f>J14*J11</f>
        <v>1700.0000000000002</v>
      </c>
    </row>
    <row r="11" spans="3:10" x14ac:dyDescent="0.25">
      <c r="C11" t="s">
        <v>13</v>
      </c>
      <c r="D11" s="4">
        <v>500</v>
      </c>
      <c r="E11" s="4">
        <v>1000</v>
      </c>
      <c r="F11" s="4">
        <v>2000</v>
      </c>
      <c r="H11" s="4">
        <v>5000</v>
      </c>
      <c r="I11" s="4">
        <v>7500</v>
      </c>
      <c r="J11" s="4">
        <v>10000</v>
      </c>
    </row>
    <row r="12" spans="3:10" x14ac:dyDescent="0.25">
      <c r="D12" s="1"/>
      <c r="E12" s="1"/>
      <c r="F12" s="1"/>
      <c r="H12" s="1"/>
      <c r="I12" s="1"/>
      <c r="J12" s="1"/>
    </row>
    <row r="13" spans="3:10" x14ac:dyDescent="0.25">
      <c r="C13" t="s">
        <v>14</v>
      </c>
      <c r="D13" s="1">
        <f>D9/D11</f>
        <v>0.59499999999999997</v>
      </c>
      <c r="E13" s="1">
        <f>E9/E11</f>
        <v>0.51200000000000001</v>
      </c>
      <c r="F13" s="1">
        <f>F9/F11</f>
        <v>0.41099999999999998</v>
      </c>
      <c r="H13" s="1">
        <f>H9/H11</f>
        <v>0.3725</v>
      </c>
      <c r="I13" s="1">
        <f>I9/I11</f>
        <v>0.316</v>
      </c>
      <c r="J13" s="1">
        <f>J9/J11</f>
        <v>0.2873</v>
      </c>
    </row>
    <row r="14" spans="3:10" x14ac:dyDescent="0.25">
      <c r="C14" t="s">
        <v>15</v>
      </c>
      <c r="D14" s="3">
        <v>0.5</v>
      </c>
      <c r="E14" s="3">
        <v>0.4</v>
      </c>
      <c r="F14" s="3">
        <v>0.3</v>
      </c>
      <c r="H14" s="3">
        <v>0.25</v>
      </c>
      <c r="I14" s="3">
        <v>0.2</v>
      </c>
      <c r="J14" s="3">
        <v>0.17</v>
      </c>
    </row>
    <row r="16" spans="3:10" x14ac:dyDescent="0.25">
      <c r="C16" t="s">
        <v>113</v>
      </c>
      <c r="D16" s="1">
        <f>D10/79%</f>
        <v>316.45569620253161</v>
      </c>
      <c r="E16" s="1">
        <f>E10/79%</f>
        <v>506.3291139240506</v>
      </c>
      <c r="F16" s="1">
        <f>F10/79%</f>
        <v>759.49367088607596</v>
      </c>
      <c r="G16" s="1"/>
      <c r="H16" s="1">
        <f>H10/79%</f>
        <v>1582.2784810126582</v>
      </c>
      <c r="I16" s="1">
        <f>I10/79%</f>
        <v>1898.7341772151897</v>
      </c>
      <c r="J16" s="1">
        <f>J10/79%</f>
        <v>2151.8987341772154</v>
      </c>
    </row>
    <row r="17" spans="3:14" x14ac:dyDescent="0.25">
      <c r="C17" t="s">
        <v>114</v>
      </c>
      <c r="D17" t="s">
        <v>115</v>
      </c>
      <c r="F17" s="1" t="s">
        <v>115</v>
      </c>
      <c r="H17" t="s">
        <v>115</v>
      </c>
      <c r="N17" t="s">
        <v>112</v>
      </c>
    </row>
    <row r="22" spans="3:14" x14ac:dyDescent="0.25">
      <c r="C22" t="s">
        <v>110</v>
      </c>
      <c r="D22" s="19">
        <f t="shared" ref="D22:J22" si="0">D27/70%</f>
        <v>0.5</v>
      </c>
      <c r="E22" s="19">
        <f t="shared" si="0"/>
        <v>0.3928571428571429</v>
      </c>
      <c r="F22" s="19">
        <f t="shared" si="0"/>
        <v>0.27142857142857146</v>
      </c>
      <c r="G22" s="19">
        <f t="shared" si="0"/>
        <v>0</v>
      </c>
      <c r="H22" s="19">
        <f t="shared" si="0"/>
        <v>0.23571428571428574</v>
      </c>
      <c r="I22" s="19">
        <f t="shared" si="0"/>
        <v>0.17142857142857143</v>
      </c>
      <c r="J22" s="19">
        <f t="shared" si="0"/>
        <v>0.15714285714285717</v>
      </c>
    </row>
    <row r="23" spans="3:14" x14ac:dyDescent="0.25">
      <c r="C23" t="s">
        <v>111</v>
      </c>
    </row>
    <row r="25" spans="3:14" x14ac:dyDescent="0.25">
      <c r="D25">
        <v>500</v>
      </c>
      <c r="E25">
        <v>1000</v>
      </c>
      <c r="F25">
        <v>2500</v>
      </c>
      <c r="H25">
        <v>5000</v>
      </c>
      <c r="I25">
        <v>15000</v>
      </c>
      <c r="J25">
        <v>20000</v>
      </c>
    </row>
    <row r="26" spans="3:14" x14ac:dyDescent="0.25">
      <c r="D26">
        <v>175</v>
      </c>
      <c r="E26">
        <v>275</v>
      </c>
      <c r="F26">
        <v>475</v>
      </c>
      <c r="H26">
        <v>825</v>
      </c>
      <c r="I26">
        <v>1800</v>
      </c>
      <c r="J26">
        <v>2200</v>
      </c>
    </row>
    <row r="27" spans="3:14" x14ac:dyDescent="0.25">
      <c r="D27">
        <f>D26/D25</f>
        <v>0.35</v>
      </c>
      <c r="E27">
        <f>E26/E25</f>
        <v>0.27500000000000002</v>
      </c>
      <c r="F27">
        <f>F26/F25</f>
        <v>0.19</v>
      </c>
      <c r="H27">
        <f>H26/H25</f>
        <v>0.16500000000000001</v>
      </c>
      <c r="I27">
        <f>I26/I25</f>
        <v>0.12</v>
      </c>
      <c r="J27">
        <f>J26/J25</f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2024-04-25T20:39:50Z</dcterms:modified>
</cp:coreProperties>
</file>