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xGino/GitHub/PERSONAL/xgino/"/>
    </mc:Choice>
  </mc:AlternateContent>
  <xr:revisionPtr revIDLastSave="0" documentId="13_ncr:1_{4CFEA2FE-2150-AB46-B361-B0B64F88F7DA}" xr6:coauthVersionLast="47" xr6:coauthVersionMax="47" xr10:uidLastSave="{00000000-0000-0000-0000-000000000000}"/>
  <bookViews>
    <workbookView xWindow="4340" yWindow="500" windowWidth="24460" windowHeight="15700" activeTab="1" xr2:uid="{00000000-000D-0000-FFFF-FFFF00000000}"/>
  </bookViews>
  <sheets>
    <sheet name="Overview" sheetId="3" r:id="rId1"/>
    <sheet name="TODO" sheetId="1" r:id="rId2"/>
    <sheet name="Categ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 l="1"/>
  <c r="J26" i="1"/>
  <c r="J25" i="1"/>
  <c r="J24" i="1"/>
  <c r="J23" i="1"/>
  <c r="J22" i="1"/>
  <c r="J21" i="1" l="1"/>
  <c r="J20" i="1"/>
  <c r="J19" i="1"/>
  <c r="J18" i="1"/>
  <c r="J17" i="1"/>
  <c r="J16" i="1"/>
  <c r="J15" i="1"/>
  <c r="J13" i="1"/>
  <c r="J14" i="1"/>
  <c r="J12" i="1"/>
  <c r="J11" i="1"/>
  <c r="J9" i="1"/>
  <c r="J10" i="1"/>
  <c r="J8" i="1"/>
  <c r="J7" i="1"/>
  <c r="J6" i="1"/>
  <c r="J3" i="1"/>
  <c r="J4" i="1"/>
  <c r="J5" i="1"/>
  <c r="C1" i="3" l="1"/>
  <c r="D1" i="3" s="1"/>
  <c r="C23" i="3"/>
  <c r="C24" i="3" s="1"/>
  <c r="C25" i="3" s="1"/>
  <c r="C18" i="3"/>
  <c r="C19" i="3" s="1"/>
  <c r="C20" i="3" s="1"/>
  <c r="C13" i="3"/>
  <c r="C14" i="3" s="1"/>
  <c r="C15" i="3" s="1"/>
  <c r="C8" i="3"/>
  <c r="C9" i="3" s="1"/>
  <c r="C10" i="3" s="1"/>
  <c r="E4" i="3"/>
  <c r="E5" i="3" s="1"/>
  <c r="E6" i="3" s="1"/>
  <c r="D4" i="3"/>
  <c r="D5" i="3" s="1"/>
  <c r="D6" i="3" s="1"/>
  <c r="E29" i="3"/>
  <c r="E30" i="3" s="1"/>
  <c r="D29" i="3"/>
  <c r="D30" i="3" s="1"/>
  <c r="E24" i="3"/>
  <c r="E25" i="3" s="1"/>
  <c r="D24" i="3"/>
  <c r="D25" i="3" s="1"/>
  <c r="E19" i="3"/>
  <c r="E20" i="3" s="1"/>
  <c r="D19" i="3"/>
  <c r="D20" i="3" s="1"/>
  <c r="E14" i="3"/>
  <c r="E15" i="3" s="1"/>
  <c r="D14" i="3"/>
  <c r="D15" i="3" s="1"/>
  <c r="E9" i="3"/>
  <c r="E10" i="3" s="1"/>
  <c r="D9" i="3"/>
  <c r="D10" i="3" s="1"/>
  <c r="C4" i="3" l="1"/>
  <c r="C5" i="3" s="1"/>
  <c r="C6" i="3" s="1"/>
  <c r="C28" i="3"/>
  <c r="C29" i="3" s="1"/>
  <c r="C30" i="3" s="1"/>
</calcChain>
</file>

<file path=xl/sharedStrings.xml><?xml version="1.0" encoding="utf-8"?>
<sst xmlns="http://schemas.openxmlformats.org/spreadsheetml/2006/main" count="162" uniqueCount="88">
  <si>
    <t>Date</t>
  </si>
  <si>
    <t>Start time</t>
  </si>
  <si>
    <t>End time</t>
  </si>
  <si>
    <t>Total Time</t>
  </si>
  <si>
    <t>Category</t>
  </si>
  <si>
    <t>Task</t>
  </si>
  <si>
    <t>Description</t>
  </si>
  <si>
    <t>Univercity</t>
  </si>
  <si>
    <t>Project</t>
  </si>
  <si>
    <t>Goldelux</t>
  </si>
  <si>
    <t>LuxeRaise</t>
  </si>
  <si>
    <t>QR Dive</t>
  </si>
  <si>
    <t>WebResolute</t>
  </si>
  <si>
    <t>Bolar</t>
  </si>
  <si>
    <t>E Commerce</t>
  </si>
  <si>
    <t>SaaS</t>
  </si>
  <si>
    <t>Rofix</t>
  </si>
  <si>
    <t>CV Finder</t>
  </si>
  <si>
    <t>PDF Scanner APP</t>
  </si>
  <si>
    <t>Portfolio</t>
  </si>
  <si>
    <t>Cupid Media</t>
  </si>
  <si>
    <t>Agency</t>
  </si>
  <si>
    <t>Status</t>
  </si>
  <si>
    <t>Note</t>
  </si>
  <si>
    <t>Completed</t>
  </si>
  <si>
    <t>Progress</t>
  </si>
  <si>
    <t>Cancel</t>
  </si>
  <si>
    <t>Subcategory</t>
  </si>
  <si>
    <t>October</t>
  </si>
  <si>
    <t>November</t>
  </si>
  <si>
    <t>December</t>
  </si>
  <si>
    <t>Total Hours</t>
  </si>
  <si>
    <t>Average Week</t>
  </si>
  <si>
    <t>Average Day</t>
  </si>
  <si>
    <t>Total Univercity</t>
  </si>
  <si>
    <t>Total Ecommerce</t>
  </si>
  <si>
    <t>Total SaaS</t>
  </si>
  <si>
    <t>Total Agency</t>
  </si>
  <si>
    <t>Total Project</t>
  </si>
  <si>
    <t>Today Hours</t>
  </si>
  <si>
    <t>Create Todo log</t>
  </si>
  <si>
    <t>Creating log that I keep track day hours</t>
  </si>
  <si>
    <t>Install 3party software</t>
  </si>
  <si>
    <t xml:space="preserve">Google Analytics, Hotjar, ads,  </t>
  </si>
  <si>
    <t>Install Contacts</t>
  </si>
  <si>
    <t>Create contact option on home</t>
  </si>
  <si>
    <t>Robots txt and meta tags</t>
  </si>
  <si>
    <t>header html</t>
  </si>
  <si>
    <t>Domain betalen</t>
  </si>
  <si>
    <t>Xgino betalen</t>
  </si>
  <si>
    <t>Zoek pet</t>
  </si>
  <si>
    <t>Vali Foto</t>
  </si>
  <si>
    <t>Upgrade tier fix</t>
  </si>
  <si>
    <t>Fix upgrade tier</t>
  </si>
  <si>
    <t>Vacuum foto logo</t>
  </si>
  <si>
    <t>Fix footer</t>
  </si>
  <si>
    <t>Fix footer area and logo</t>
  </si>
  <si>
    <t>Create mail</t>
  </si>
  <si>
    <t>Fix mail in spam</t>
  </si>
  <si>
    <t>Image Update</t>
  </si>
  <si>
    <t>Update MG MP RD and SD Home image</t>
  </si>
  <si>
    <t xml:space="preserve">Fix PC </t>
  </si>
  <si>
    <t>PC Broke down, find alternative working around</t>
  </si>
  <si>
    <t>fill finance Septerber</t>
  </si>
  <si>
    <t>filling in september financial status and prognose</t>
  </si>
  <si>
    <t>Update Image Steel Zuiger</t>
  </si>
  <si>
    <t>Gym</t>
  </si>
  <si>
    <t>Bredius rollers</t>
  </si>
  <si>
    <t>Site overzetten new domain</t>
  </si>
  <si>
    <t>Other domain overzetten</t>
  </si>
  <si>
    <t>Overzetten van domain naar new hosting</t>
  </si>
  <si>
    <t>Do 01 and 02 module 4 appache</t>
  </si>
  <si>
    <t>appache</t>
  </si>
  <si>
    <t>Check Verkoop prognose Fix mail add promotie</t>
  </si>
  <si>
    <t>check voeg speler toe, maar server error 500, fix in code next time</t>
  </si>
  <si>
    <t>Create message</t>
  </si>
  <si>
    <t>Message to mohsen</t>
  </si>
  <si>
    <t>Fix Personal Github MAC</t>
  </si>
  <si>
    <t>Mac Github</t>
  </si>
  <si>
    <t>Hockey Stick zoeken</t>
  </si>
  <si>
    <t>Hockey</t>
  </si>
  <si>
    <t>QR Dive Mail</t>
  </si>
  <si>
    <t>QR dive mail fix end in spam | Only work for gmail not outlook</t>
  </si>
  <si>
    <t>make project planning for xgino data science projects</t>
  </si>
  <si>
    <t>Xgino project</t>
  </si>
  <si>
    <t>Clean up QR dive todo items and prioritize them</t>
  </si>
  <si>
    <t>QR Dive todo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</si>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</sst>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]hh:mm;@" x16r2:formatCode16="[$-en-150,1]hh:mm;@"/>
    <numFmt numFmtId="166" formatCode="[$]dddd\,\ d\ mmmm\ yyyy;@" x16r2:formatCode16="[$-en-150,1]dddd\,\ 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Gadugi"/>
      <family val="2"/>
    </font>
    <font>
      <sz val="11"/>
      <name val="Gadugi"/>
      <family val="2"/>
    </font>
    <font>
      <b/>
      <sz val="11"/>
      <name val="Gadugi"/>
      <family val="2"/>
    </font>
    <font>
      <b/>
      <sz val="11"/>
      <color theme="0"/>
      <name val="Gadugi"/>
      <family val="2"/>
    </font>
    <font>
      <sz val="11"/>
      <color theme="0"/>
      <name val="Gadug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5" fillId="2" borderId="0" xfId="1" applyFont="1"/>
    <xf numFmtId="0" fontId="5" fillId="2" borderId="0" xfId="1" applyFont="1" applyAlignment="1">
      <alignment horizontal="left" vertical="top"/>
    </xf>
    <xf numFmtId="0" fontId="5" fillId="2" borderId="0" xfId="1" applyFont="1" applyAlignment="1">
      <alignment wrapText="1"/>
    </xf>
    <xf numFmtId="165" fontId="5" fillId="2" borderId="0" xfId="1" applyNumberFormat="1" applyFont="1"/>
    <xf numFmtId="166" fontId="3" fillId="0" borderId="0" xfId="0" applyNumberFormat="1" applyFont="1"/>
    <xf numFmtId="0" fontId="6" fillId="0" borderId="0" xfId="0" applyFont="1" applyAlignment="1">
      <alignment horizontal="center" vertical="center"/>
    </xf>
    <xf numFmtId="20" fontId="3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center" vertical="center"/>
    </xf>
  </cellXfs>
  <cellStyles count="2">
    <cellStyle name="Accent3" xfId="1" builtinId="37"/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  <dxf>
      <fill>
        <patternFill>
          <bgColor rgb="FFCC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748-6135-473A-8E0B-41E3CB1ABF0D}">
  <dimension ref="A1:J30"/>
  <sheetViews>
    <sheetView workbookViewId="0">
      <selection activeCell="I8" sqref="I8"/>
    </sheetView>
  </sheetViews>
  <sheetFormatPr baseColWidth="10" defaultColWidth="8.83203125" defaultRowHeight="15" x14ac:dyDescent="0.2"/>
  <cols>
    <col min="2" max="2" width="15" bestFit="1" customWidth="1"/>
    <col min="4" max="4" width="10.6640625" bestFit="1" customWidth="1"/>
  </cols>
  <sheetData>
    <row r="1" spans="1:5" x14ac:dyDescent="0.2">
      <c r="A1">
        <v>2024</v>
      </c>
      <c r="B1" t="s">
        <v>39</v>
      </c>
      <c r="C1" s="7">
        <f ca="1">SUMIFS(TODO!J:J,TODO!B:B,TODAY())</f>
        <v>0.12499999999999994</v>
      </c>
      <c r="D1" s="8">
        <f ca="1">C1*24</f>
        <v>2.9999999999999987</v>
      </c>
    </row>
    <row r="2" spans="1:5" x14ac:dyDescent="0.2">
      <c r="C2" s="7"/>
    </row>
    <row r="3" spans="1:5" x14ac:dyDescent="0.2">
      <c r="C3" t="s">
        <v>28</v>
      </c>
      <c r="D3" t="s">
        <v>29</v>
      </c>
      <c r="E3" t="s">
        <v>30</v>
      </c>
    </row>
    <row r="4" spans="1:5" x14ac:dyDescent="0.2">
      <c r="B4" s="1" t="s">
        <v>31</v>
      </c>
      <c r="C4" s="7">
        <f>SUMIFS(TODO!J:J, TODO!B:B, "&gt;="&amp;DATE($A1, MONTH(DATEVALUE(C$3 &amp; " 1")), 1), TODO!B:B, "&lt;="&amp;EOMONTH(DATE($A1, MONTH(DATEVALUE(C$3 &amp; " 1")), 1), 0))</f>
        <v>1.3749999999999998</v>
      </c>
      <c r="D4" s="7">
        <f>SUMIFS(TODO!K:K, TODO!C:C, "&gt;="&amp;DATE($A1, MONTH(DATEVALUE(D$3 &amp; " 1")), 1), TODO!C:C, "&lt;="&amp;EOMONTH(DATE($A1, MONTH(DATEVALUE(D$3 &amp; " 1")), 1), 0))</f>
        <v>0</v>
      </c>
      <c r="E4" s="7">
        <f>SUMIFS(TODO!L:L, TODO!D:D, "&gt;="&amp;DATE($A1, MONTH(DATEVALUE(E$3 &amp; " 1")), 1), TODO!D:D, "&lt;="&amp;EOMONTH(DATE($A1, MONTH(DATEVALUE(E$3 &amp; " 1")), 1), 0))</f>
        <v>0</v>
      </c>
    </row>
    <row r="5" spans="1:5" x14ac:dyDescent="0.2">
      <c r="B5" t="s">
        <v>32</v>
      </c>
      <c r="C5" s="7">
        <f t="shared" ref="C5:E6" si="0">C4/4</f>
        <v>0.34374999999999994</v>
      </c>
      <c r="D5" s="7">
        <f t="shared" si="0"/>
        <v>0</v>
      </c>
      <c r="E5" s="7">
        <f t="shared" si="0"/>
        <v>0</v>
      </c>
    </row>
    <row r="6" spans="1:5" x14ac:dyDescent="0.2">
      <c r="B6" t="s">
        <v>33</v>
      </c>
      <c r="C6" s="7">
        <f t="shared" si="0"/>
        <v>8.5937499999999986E-2</v>
      </c>
      <c r="D6" s="7">
        <f t="shared" si="0"/>
        <v>0</v>
      </c>
      <c r="E6" s="7">
        <f t="shared" si="0"/>
        <v>0</v>
      </c>
    </row>
    <row r="8" spans="1:5" x14ac:dyDescent="0.2">
      <c r="B8" t="s">
        <v>34</v>
      </c>
      <c r="C8" s="7">
        <f>SUMIFS(TODO!J:J, TODO!C:C, "Univercity", TODO!B:B, "&gt;=" &amp; DATE($A1, MONTH(DATEVALUE(C$3 &amp; " 1")), 1), TODO!B:B, "&lt;=" &amp; EOMONTH(DATE($A1, MONTH(DATEVALUE(C$3 &amp; " 1")), 1), 0))</f>
        <v>9.3749999999999889E-2</v>
      </c>
      <c r="D8" s="7"/>
      <c r="E8" s="7"/>
    </row>
    <row r="9" spans="1:5" x14ac:dyDescent="0.2">
      <c r="B9" t="s">
        <v>32</v>
      </c>
      <c r="C9" s="7">
        <f t="shared" ref="C9:E10" si="1">C8/4</f>
        <v>2.3437499999999972E-2</v>
      </c>
      <c r="D9" s="7">
        <f t="shared" si="1"/>
        <v>0</v>
      </c>
      <c r="E9" s="7">
        <f t="shared" si="1"/>
        <v>0</v>
      </c>
    </row>
    <row r="10" spans="1:5" x14ac:dyDescent="0.2">
      <c r="B10" t="s">
        <v>33</v>
      </c>
      <c r="C10" s="7">
        <f t="shared" si="1"/>
        <v>5.8593749999999931E-3</v>
      </c>
      <c r="D10" s="7">
        <f t="shared" si="1"/>
        <v>0</v>
      </c>
      <c r="E10" s="7">
        <f t="shared" si="1"/>
        <v>0</v>
      </c>
    </row>
    <row r="11" spans="1:5" x14ac:dyDescent="0.2">
      <c r="C11" s="7"/>
      <c r="D11" s="7"/>
      <c r="E11" s="7"/>
    </row>
    <row r="12" spans="1:5" x14ac:dyDescent="0.2">
      <c r="C12" s="7"/>
      <c r="D12" s="7"/>
      <c r="E12" s="7"/>
    </row>
    <row r="13" spans="1:5" x14ac:dyDescent="0.2">
      <c r="B13" t="s">
        <v>35</v>
      </c>
      <c r="C13" s="7">
        <f>SUMIFS(TODO!J:J, TODO!C:C, "E Commerce", TODO!B:B, "&gt;=" &amp; DATE($A1, MONTH(DATEVALUE(C$3 &amp; " 1")), 1), TODO!B:B, "&lt;=" &amp; EOMONTH(DATE($A1, MONTH(DATEVALUE(C$3 &amp; " 1")), 1), 0))</f>
        <v>0.26041666666666663</v>
      </c>
      <c r="D13" s="7"/>
      <c r="E13" s="7"/>
    </row>
    <row r="14" spans="1:5" x14ac:dyDescent="0.2">
      <c r="B14" t="s">
        <v>32</v>
      </c>
      <c r="C14" s="7">
        <f t="shared" ref="C14:E15" si="2">C13/4</f>
        <v>6.5104166666666657E-2</v>
      </c>
      <c r="D14" s="7">
        <f t="shared" si="2"/>
        <v>0</v>
      </c>
      <c r="E14" s="7">
        <f t="shared" si="2"/>
        <v>0</v>
      </c>
    </row>
    <row r="15" spans="1:5" x14ac:dyDescent="0.2">
      <c r="B15" t="s">
        <v>33</v>
      </c>
      <c r="C15" s="7">
        <f t="shared" si="2"/>
        <v>1.6276041666666664E-2</v>
      </c>
      <c r="D15" s="7">
        <f t="shared" si="2"/>
        <v>0</v>
      </c>
      <c r="E15" s="7">
        <f t="shared" si="2"/>
        <v>0</v>
      </c>
    </row>
    <row r="16" spans="1:5" x14ac:dyDescent="0.2">
      <c r="C16" s="7"/>
      <c r="D16" s="7"/>
      <c r="E16" s="7"/>
    </row>
    <row r="17" spans="2:10" x14ac:dyDescent="0.2">
      <c r="C17" s="7"/>
      <c r="D17" s="7"/>
      <c r="E17" s="7"/>
    </row>
    <row r="18" spans="2:10" x14ac:dyDescent="0.2">
      <c r="B18" t="s">
        <v>36</v>
      </c>
      <c r="C18" s="7">
        <f>SUMIFS(TODO!J:J, TODO!C:C, "SaaS", TODO!B:B, "&gt;=" &amp; DATE($A1, MONTH(DATEVALUE(C$3 &amp; " 1")), 1), TODO!B:B, "&lt;=" &amp; EOMONTH(DATE($A1, MONTH(DATEVALUE(C$3 &amp; " 1")), 1), 0))</f>
        <v>0.37499999999999994</v>
      </c>
      <c r="D18" s="7"/>
      <c r="E18" s="7"/>
      <c r="J18" s="7"/>
    </row>
    <row r="19" spans="2:10" x14ac:dyDescent="0.2">
      <c r="B19" t="s">
        <v>32</v>
      </c>
      <c r="C19" s="7">
        <f t="shared" ref="C19:E20" si="3">C18/4</f>
        <v>9.3749999999999986E-2</v>
      </c>
      <c r="D19" s="7">
        <f t="shared" si="3"/>
        <v>0</v>
      </c>
      <c r="E19" s="7">
        <f t="shared" si="3"/>
        <v>0</v>
      </c>
      <c r="J19" s="7"/>
    </row>
    <row r="20" spans="2:10" x14ac:dyDescent="0.2">
      <c r="B20" t="s">
        <v>33</v>
      </c>
      <c r="C20" s="7">
        <f t="shared" si="3"/>
        <v>2.3437499999999997E-2</v>
      </c>
      <c r="D20" s="7">
        <f t="shared" si="3"/>
        <v>0</v>
      </c>
      <c r="E20" s="7">
        <f t="shared" si="3"/>
        <v>0</v>
      </c>
      <c r="J20" s="7"/>
    </row>
    <row r="21" spans="2:10" x14ac:dyDescent="0.2">
      <c r="C21" s="7"/>
      <c r="D21" s="7"/>
      <c r="E21" s="7"/>
    </row>
    <row r="22" spans="2:10" x14ac:dyDescent="0.2">
      <c r="C22" s="7"/>
      <c r="D22" s="7"/>
      <c r="E22" s="7"/>
      <c r="J22" s="7"/>
    </row>
    <row r="23" spans="2:10" x14ac:dyDescent="0.2">
      <c r="B23" t="s">
        <v>37</v>
      </c>
      <c r="C23" s="7">
        <f>SUMIFS(TODO!J:J, TODO!C:C, "Agency", TODO!B:B, "&gt;=" &amp; DATE($A1, MONTH(DATEVALUE(C$3 &amp; " 1")), 1), TODO!B:B, "&lt;=" &amp; EOMONTH(DATE($A1, MONTH(DATEVALUE(C$3 &amp; " 1")), 1), 0))</f>
        <v>0</v>
      </c>
      <c r="D23" s="7"/>
      <c r="E23" s="7"/>
      <c r="J23" s="7"/>
    </row>
    <row r="24" spans="2:10" x14ac:dyDescent="0.2">
      <c r="B24" t="s">
        <v>32</v>
      </c>
      <c r="C24" s="7">
        <f t="shared" ref="C24:E25" si="4">C23/4</f>
        <v>0</v>
      </c>
      <c r="D24" s="7">
        <f t="shared" si="4"/>
        <v>0</v>
      </c>
      <c r="E24" s="7">
        <f t="shared" si="4"/>
        <v>0</v>
      </c>
      <c r="J24" s="7"/>
    </row>
    <row r="25" spans="2:10" x14ac:dyDescent="0.2">
      <c r="B25" t="s">
        <v>33</v>
      </c>
      <c r="C25" s="7">
        <f t="shared" si="4"/>
        <v>0</v>
      </c>
      <c r="D25" s="7">
        <f t="shared" si="4"/>
        <v>0</v>
      </c>
      <c r="E25" s="7">
        <f t="shared" si="4"/>
        <v>0</v>
      </c>
    </row>
    <row r="26" spans="2:10" x14ac:dyDescent="0.2">
      <c r="C26" s="7"/>
      <c r="D26" s="7"/>
      <c r="E26" s="7"/>
    </row>
    <row r="27" spans="2:10" x14ac:dyDescent="0.2">
      <c r="C27" s="7"/>
      <c r="D27" s="7"/>
      <c r="E27" s="7"/>
    </row>
    <row r="28" spans="2:10" x14ac:dyDescent="0.2">
      <c r="B28" t="s">
        <v>38</v>
      </c>
      <c r="C28" s="7">
        <f>SUMIFS(TODO!J:J, TODO!C:C, "Project", TODO!B:B, "&gt;=" &amp; DATE($A1, MONTH(DATEVALUE(C$3 &amp; " 1")), 1), TODO!B:B, "&lt;=" &amp; EOMONTH(DATE($A1, MONTH(DATEVALUE(C$3 &amp; " 1")), 1), 0))</f>
        <v>0.33333333333333331</v>
      </c>
      <c r="D28" s="7"/>
      <c r="E28" s="7"/>
    </row>
    <row r="29" spans="2:10" x14ac:dyDescent="0.2">
      <c r="B29" t="s">
        <v>32</v>
      </c>
      <c r="C29" s="7">
        <f t="shared" ref="C29:E30" si="5">C28/4</f>
        <v>8.3333333333333329E-2</v>
      </c>
      <c r="D29" s="7">
        <f t="shared" si="5"/>
        <v>0</v>
      </c>
      <c r="E29" s="7">
        <f t="shared" si="5"/>
        <v>0</v>
      </c>
    </row>
    <row r="30" spans="2:10" x14ac:dyDescent="0.2">
      <c r="B30" t="s">
        <v>33</v>
      </c>
      <c r="C30" s="7">
        <f t="shared" si="5"/>
        <v>2.0833333333333332E-2</v>
      </c>
      <c r="D30" s="7">
        <f t="shared" si="5"/>
        <v>0</v>
      </c>
      <c r="E30" s="7">
        <f t="shared" si="5"/>
        <v>0</v>
      </c>
    </row>
  </sheetData>
  <conditionalFormatting sqref="C1:D1">
    <cfRule type="cellIs" dxfId="8" priority="1" operator="greater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tabSelected="1" topLeftCell="A9" workbookViewId="0">
      <selection activeCell="I30" sqref="I30"/>
    </sheetView>
  </sheetViews>
  <sheetFormatPr baseColWidth="10" defaultColWidth="9.1640625" defaultRowHeight="16" x14ac:dyDescent="0.25"/>
  <cols>
    <col min="1" max="1" width="9.1640625" style="13"/>
    <col min="2" max="2" width="28.1640625" style="13" bestFit="1" customWidth="1"/>
    <col min="3" max="3" width="13.5" style="25" customWidth="1"/>
    <col min="4" max="4" width="13.5" style="13" customWidth="1"/>
    <col min="5" max="5" width="24" style="13" customWidth="1"/>
    <col min="6" max="6" width="47.5" style="15" customWidth="1"/>
    <col min="7" max="7" width="13.33203125" style="13" customWidth="1"/>
    <col min="8" max="8" width="11.33203125" style="16" bestFit="1" customWidth="1"/>
    <col min="9" max="9" width="10.1640625" style="16" bestFit="1" customWidth="1"/>
    <col min="10" max="10" width="12" style="16" bestFit="1" customWidth="1"/>
    <col min="11" max="11" width="64.83203125" style="13" customWidth="1"/>
    <col min="12" max="12" width="9.1640625" style="13"/>
    <col min="13" max="13" width="10.6640625" style="13" bestFit="1" customWidth="1"/>
    <col min="14" max="16384" width="9.1640625" style="13"/>
  </cols>
  <sheetData>
    <row r="1" spans="2:13" x14ac:dyDescent="0.25">
      <c r="C1" s="14"/>
    </row>
    <row r="2" spans="2:13" ht="17" x14ac:dyDescent="0.25">
      <c r="B2" s="17" t="s">
        <v>0</v>
      </c>
      <c r="C2" s="18" t="s">
        <v>4</v>
      </c>
      <c r="D2" s="17" t="s">
        <v>27</v>
      </c>
      <c r="E2" s="17" t="s">
        <v>5</v>
      </c>
      <c r="F2" s="19" t="s">
        <v>6</v>
      </c>
      <c r="G2" s="17" t="s">
        <v>22</v>
      </c>
      <c r="H2" s="20" t="s">
        <v>1</v>
      </c>
      <c r="I2" s="20" t="s">
        <v>2</v>
      </c>
      <c r="J2" s="20" t="s">
        <v>3</v>
      </c>
      <c r="K2" s="17" t="s">
        <v>23</v>
      </c>
    </row>
    <row r="3" spans="2:13" ht="17" x14ac:dyDescent="0.25">
      <c r="B3" s="21">
        <v>45570</v>
      </c>
      <c r="C3" s="22" t="s">
        <v>8</v>
      </c>
      <c r="E3" s="13" t="s">
        <v>40</v>
      </c>
      <c r="F3" s="15" t="s">
        <v>41</v>
      </c>
      <c r="G3" s="13" t="s">
        <v>24</v>
      </c>
      <c r="H3" s="23">
        <v>0.66666666666666663</v>
      </c>
      <c r="I3" s="23">
        <v>0.72916666666666663</v>
      </c>
      <c r="J3" s="16">
        <f t="shared" ref="J3:J13" si="0">IF(I3 &lt; H3, I3 + 1, I3) - H3</f>
        <v>6.25E-2</v>
      </c>
      <c r="M3" s="24"/>
    </row>
    <row r="4" spans="2:13" ht="17" x14ac:dyDescent="0.25">
      <c r="B4" s="21">
        <v>45570</v>
      </c>
      <c r="C4" s="22" t="s">
        <v>15</v>
      </c>
      <c r="D4" s="13" t="s">
        <v>11</v>
      </c>
      <c r="E4" s="13" t="s">
        <v>42</v>
      </c>
      <c r="F4" s="15" t="s">
        <v>43</v>
      </c>
      <c r="G4" s="13" t="s">
        <v>24</v>
      </c>
      <c r="H4" s="23">
        <v>0.72916666666666663</v>
      </c>
      <c r="I4" s="23">
        <v>0.77083333333333337</v>
      </c>
      <c r="J4" s="16">
        <f t="shared" si="0"/>
        <v>4.1666666666666741E-2</v>
      </c>
    </row>
    <row r="5" spans="2:13" ht="17" x14ac:dyDescent="0.25">
      <c r="B5" s="21">
        <v>45570</v>
      </c>
      <c r="C5" s="22" t="s">
        <v>15</v>
      </c>
      <c r="D5" s="13" t="s">
        <v>11</v>
      </c>
      <c r="E5" s="13" t="s">
        <v>44</v>
      </c>
      <c r="F5" s="15" t="s">
        <v>45</v>
      </c>
      <c r="G5" s="13" t="s">
        <v>24</v>
      </c>
      <c r="H5" s="23">
        <v>0.95833333333333337</v>
      </c>
      <c r="I5" s="23">
        <v>2.0833333333333332E-2</v>
      </c>
      <c r="J5" s="16">
        <f t="shared" si="0"/>
        <v>6.2499999999999889E-2</v>
      </c>
    </row>
    <row r="6" spans="2:13" ht="17" x14ac:dyDescent="0.25">
      <c r="B6" s="21">
        <v>45571</v>
      </c>
      <c r="C6" s="22" t="s">
        <v>15</v>
      </c>
      <c r="D6" s="13" t="s">
        <v>11</v>
      </c>
      <c r="E6" s="13" t="s">
        <v>47</v>
      </c>
      <c r="F6" s="15" t="s">
        <v>46</v>
      </c>
      <c r="G6" s="13" t="s">
        <v>24</v>
      </c>
      <c r="H6" s="23">
        <v>0.52083333333333337</v>
      </c>
      <c r="I6" s="23">
        <v>0.54166666666666663</v>
      </c>
      <c r="J6" s="16">
        <f t="shared" si="0"/>
        <v>2.0833333333333259E-2</v>
      </c>
    </row>
    <row r="7" spans="2:13" ht="17" x14ac:dyDescent="0.25">
      <c r="B7" s="21">
        <v>45571</v>
      </c>
      <c r="C7" s="25" t="s">
        <v>8</v>
      </c>
      <c r="E7" s="13" t="s">
        <v>48</v>
      </c>
      <c r="F7" s="15" t="s">
        <v>49</v>
      </c>
      <c r="G7" s="13" t="s">
        <v>24</v>
      </c>
      <c r="H7" s="23">
        <v>0.59375</v>
      </c>
      <c r="I7" s="23">
        <v>0.60416666666666663</v>
      </c>
      <c r="J7" s="16">
        <f t="shared" si="0"/>
        <v>1.041666666666663E-2</v>
      </c>
    </row>
    <row r="8" spans="2:13" ht="17" x14ac:dyDescent="0.25">
      <c r="B8" s="21">
        <v>45571</v>
      </c>
      <c r="F8" s="15" t="s">
        <v>50</v>
      </c>
      <c r="G8" s="13" t="s">
        <v>24</v>
      </c>
      <c r="H8" s="23">
        <v>0.60416666666666663</v>
      </c>
      <c r="I8" s="23">
        <v>0.625</v>
      </c>
      <c r="J8" s="16">
        <f t="shared" si="0"/>
        <v>2.083333333333337E-2</v>
      </c>
    </row>
    <row r="9" spans="2:13" ht="17" x14ac:dyDescent="0.25">
      <c r="B9" s="21">
        <v>45571</v>
      </c>
      <c r="C9" s="22" t="s">
        <v>15</v>
      </c>
      <c r="D9" s="13" t="s">
        <v>11</v>
      </c>
      <c r="E9" s="13" t="s">
        <v>52</v>
      </c>
      <c r="F9" s="15" t="s">
        <v>53</v>
      </c>
      <c r="H9" s="16">
        <v>0.625</v>
      </c>
      <c r="I9" s="16">
        <v>0.64583333333333337</v>
      </c>
      <c r="J9" s="16">
        <f t="shared" si="0"/>
        <v>2.083333333333337E-2</v>
      </c>
    </row>
    <row r="10" spans="2:13" ht="17" x14ac:dyDescent="0.25">
      <c r="B10" s="21">
        <v>45571</v>
      </c>
      <c r="C10" s="25" t="s">
        <v>14</v>
      </c>
      <c r="E10" s="13" t="s">
        <v>51</v>
      </c>
      <c r="F10" s="15" t="s">
        <v>54</v>
      </c>
      <c r="G10" s="13" t="s">
        <v>24</v>
      </c>
      <c r="H10" s="16">
        <v>0.64583333333333337</v>
      </c>
      <c r="I10" s="16">
        <v>0.65625</v>
      </c>
      <c r="J10" s="16">
        <f t="shared" si="0"/>
        <v>1.041666666666663E-2</v>
      </c>
    </row>
    <row r="11" spans="2:13" ht="17" x14ac:dyDescent="0.25">
      <c r="B11" s="21">
        <v>45571</v>
      </c>
      <c r="C11" s="22" t="s">
        <v>15</v>
      </c>
      <c r="D11" s="13" t="s">
        <v>11</v>
      </c>
      <c r="E11" s="13" t="s">
        <v>55</v>
      </c>
      <c r="F11" s="15" t="s">
        <v>56</v>
      </c>
      <c r="G11" s="13" t="s">
        <v>24</v>
      </c>
      <c r="H11" s="16">
        <v>0.66666666666666663</v>
      </c>
      <c r="I11" s="16">
        <v>0.72916666666666663</v>
      </c>
      <c r="J11" s="16">
        <f t="shared" si="0"/>
        <v>6.25E-2</v>
      </c>
    </row>
    <row r="12" spans="2:13" ht="17" x14ac:dyDescent="0.25">
      <c r="B12" s="21">
        <v>45571</v>
      </c>
      <c r="C12" s="22" t="s">
        <v>15</v>
      </c>
      <c r="D12" s="13" t="s">
        <v>11</v>
      </c>
      <c r="E12" s="13" t="s">
        <v>57</v>
      </c>
      <c r="F12" s="15" t="s">
        <v>58</v>
      </c>
      <c r="H12" s="16">
        <v>0.79166666666666663</v>
      </c>
      <c r="I12" s="16">
        <v>0.83333333333333337</v>
      </c>
      <c r="J12" s="16">
        <f t="shared" si="0"/>
        <v>4.1666666666666741E-2</v>
      </c>
    </row>
    <row r="13" spans="2:13" ht="17" x14ac:dyDescent="0.25">
      <c r="B13" s="21">
        <v>45574</v>
      </c>
      <c r="E13" s="13" t="s">
        <v>61</v>
      </c>
      <c r="F13" s="15" t="s">
        <v>62</v>
      </c>
      <c r="G13" s="13" t="s">
        <v>24</v>
      </c>
      <c r="H13" s="16">
        <v>0.5</v>
      </c>
      <c r="I13" s="16">
        <v>0.625</v>
      </c>
      <c r="J13" s="16">
        <f t="shared" si="0"/>
        <v>0.125</v>
      </c>
    </row>
    <row r="14" spans="2:13" ht="17" x14ac:dyDescent="0.25">
      <c r="B14" s="21">
        <v>45574</v>
      </c>
      <c r="C14" s="25" t="s">
        <v>14</v>
      </c>
      <c r="D14" s="13" t="s">
        <v>9</v>
      </c>
      <c r="E14" s="13" t="s">
        <v>59</v>
      </c>
      <c r="F14" s="15" t="s">
        <v>60</v>
      </c>
      <c r="G14" s="13" t="s">
        <v>24</v>
      </c>
      <c r="H14" s="16">
        <v>0.625</v>
      </c>
      <c r="I14" s="16">
        <v>0.64583333333333337</v>
      </c>
      <c r="J14" s="16">
        <f t="shared" ref="J14:J29" si="1">IF(I14 &lt; H14, I14 + 1, I14) - H14</f>
        <v>2.083333333333337E-2</v>
      </c>
    </row>
    <row r="15" spans="2:13" ht="17" x14ac:dyDescent="0.25">
      <c r="B15" s="21">
        <v>45574</v>
      </c>
      <c r="C15" s="25" t="s">
        <v>14</v>
      </c>
      <c r="D15" s="13" t="s">
        <v>9</v>
      </c>
      <c r="E15" s="13" t="s">
        <v>63</v>
      </c>
      <c r="F15" s="15" t="s">
        <v>64</v>
      </c>
      <c r="G15" s="13" t="s">
        <v>24</v>
      </c>
      <c r="H15" s="16">
        <v>0.64583333333333337</v>
      </c>
      <c r="I15" s="16">
        <v>0.70833333333333337</v>
      </c>
      <c r="J15" s="16">
        <f t="shared" si="1"/>
        <v>6.25E-2</v>
      </c>
    </row>
    <row r="16" spans="2:13" ht="17" x14ac:dyDescent="0.25">
      <c r="B16" s="21">
        <v>45574</v>
      </c>
      <c r="C16" s="25" t="s">
        <v>14</v>
      </c>
      <c r="D16" s="13" t="s">
        <v>9</v>
      </c>
      <c r="E16" s="13" t="s">
        <v>59</v>
      </c>
      <c r="F16" s="15" t="s">
        <v>65</v>
      </c>
      <c r="G16" s="13" t="s">
        <v>24</v>
      </c>
      <c r="H16" s="16">
        <v>0.70833333333333337</v>
      </c>
      <c r="I16" s="16">
        <v>0.79166666666666663</v>
      </c>
      <c r="J16" s="16">
        <f t="shared" si="1"/>
        <v>8.3333333333333259E-2</v>
      </c>
    </row>
    <row r="17" spans="2:10" ht="17" x14ac:dyDescent="0.25">
      <c r="B17" s="21">
        <v>45576</v>
      </c>
      <c r="E17" s="13" t="s">
        <v>66</v>
      </c>
      <c r="F17" s="15" t="s">
        <v>66</v>
      </c>
      <c r="G17" s="13" t="s">
        <v>24</v>
      </c>
      <c r="H17" s="16">
        <v>0.72916666666666663</v>
      </c>
      <c r="I17" s="16">
        <v>0.83333333333333337</v>
      </c>
      <c r="J17" s="16">
        <f t="shared" si="1"/>
        <v>0.10416666666666674</v>
      </c>
    </row>
    <row r="18" spans="2:10" ht="17" x14ac:dyDescent="0.25">
      <c r="B18" s="21">
        <v>45576</v>
      </c>
      <c r="C18" s="25" t="s">
        <v>8</v>
      </c>
      <c r="E18" s="13" t="s">
        <v>67</v>
      </c>
      <c r="F18" s="15" t="s">
        <v>68</v>
      </c>
      <c r="G18" s="13" t="s">
        <v>24</v>
      </c>
      <c r="H18" s="16">
        <v>0.97916666666666663</v>
      </c>
      <c r="I18" s="16">
        <v>2.0833333333333332E-2</v>
      </c>
      <c r="J18" s="16">
        <f t="shared" si="1"/>
        <v>4.166666666666663E-2</v>
      </c>
    </row>
    <row r="19" spans="2:10" ht="17" x14ac:dyDescent="0.25">
      <c r="B19" s="21">
        <v>45577</v>
      </c>
      <c r="C19" s="25" t="s">
        <v>8</v>
      </c>
      <c r="E19" s="13" t="s">
        <v>69</v>
      </c>
      <c r="F19" s="15" t="s">
        <v>70</v>
      </c>
      <c r="G19" s="13" t="s">
        <v>24</v>
      </c>
      <c r="H19" s="16">
        <v>0.79166666666666663</v>
      </c>
      <c r="I19" s="16">
        <v>0.91666666666666663</v>
      </c>
      <c r="J19" s="16">
        <f t="shared" si="1"/>
        <v>0.125</v>
      </c>
    </row>
    <row r="20" spans="2:10" ht="17" x14ac:dyDescent="0.25">
      <c r="B20" s="21">
        <v>45578</v>
      </c>
      <c r="C20" s="25" t="s">
        <v>7</v>
      </c>
      <c r="E20" s="13" t="s">
        <v>72</v>
      </c>
      <c r="F20" s="15" t="s">
        <v>71</v>
      </c>
      <c r="G20" s="13" t="s">
        <v>24</v>
      </c>
      <c r="H20" s="16">
        <v>0.77083333333333337</v>
      </c>
      <c r="I20" s="16">
        <v>0.85416666666666663</v>
      </c>
      <c r="J20" s="16">
        <f t="shared" si="1"/>
        <v>8.3333333333333259E-2</v>
      </c>
    </row>
    <row r="21" spans="2:10" ht="17" x14ac:dyDescent="0.25">
      <c r="B21" s="21">
        <v>45580</v>
      </c>
      <c r="C21" s="25" t="s">
        <v>14</v>
      </c>
      <c r="D21" s="13" t="s">
        <v>9</v>
      </c>
      <c r="F21" s="15" t="s">
        <v>73</v>
      </c>
      <c r="G21" s="13" t="s">
        <v>24</v>
      </c>
      <c r="H21" s="16">
        <v>0.5625</v>
      </c>
      <c r="I21" s="16">
        <v>0.64583333333333337</v>
      </c>
      <c r="J21" s="16">
        <f t="shared" si="1"/>
        <v>8.333333333333337E-2</v>
      </c>
    </row>
    <row r="22" spans="2:10" ht="34" x14ac:dyDescent="0.25">
      <c r="B22" s="21">
        <v>45580</v>
      </c>
      <c r="E22" s="13" t="s">
        <v>67</v>
      </c>
      <c r="F22" s="15" t="s">
        <v>74</v>
      </c>
      <c r="G22" s="13" t="s">
        <v>24</v>
      </c>
      <c r="H22" s="16">
        <v>0.64583333333333337</v>
      </c>
      <c r="I22" s="16">
        <v>0.65625</v>
      </c>
      <c r="J22" s="16">
        <f t="shared" si="1"/>
        <v>1.041666666666663E-2</v>
      </c>
    </row>
    <row r="23" spans="2:10" ht="17" x14ac:dyDescent="0.25">
      <c r="B23" s="21">
        <v>45580</v>
      </c>
      <c r="C23" s="25" t="s">
        <v>7</v>
      </c>
      <c r="E23" s="13" t="s">
        <v>75</v>
      </c>
      <c r="F23" s="15" t="s">
        <v>76</v>
      </c>
      <c r="G23" s="13" t="s">
        <v>24</v>
      </c>
      <c r="H23" s="16">
        <v>0.65625</v>
      </c>
      <c r="I23" s="16">
        <v>0.66666666666666663</v>
      </c>
      <c r="J23" s="16">
        <f t="shared" si="1"/>
        <v>1.041666666666663E-2</v>
      </c>
    </row>
    <row r="24" spans="2:10" x14ac:dyDescent="0.25">
      <c r="B24" s="21">
        <v>45580</v>
      </c>
      <c r="C24" s="25" t="s">
        <v>8</v>
      </c>
      <c r="E24" s="13" t="s">
        <v>78</v>
      </c>
      <c r="F24" s="13" t="s">
        <v>77</v>
      </c>
      <c r="G24" s="13" t="s">
        <v>24</v>
      </c>
      <c r="H24" s="16">
        <v>0.66666666666666663</v>
      </c>
      <c r="I24" s="16">
        <v>0.6875</v>
      </c>
      <c r="J24" s="16">
        <f t="shared" si="1"/>
        <v>2.083333333333337E-2</v>
      </c>
    </row>
    <row r="25" spans="2:10" ht="17" x14ac:dyDescent="0.25">
      <c r="B25" s="21">
        <v>45580</v>
      </c>
      <c r="C25" s="25" t="s">
        <v>8</v>
      </c>
      <c r="E25" s="13" t="s">
        <v>80</v>
      </c>
      <c r="F25" s="15" t="s">
        <v>79</v>
      </c>
      <c r="G25" s="13" t="s">
        <v>24</v>
      </c>
      <c r="H25" s="16">
        <v>0.6875</v>
      </c>
      <c r="I25" s="16">
        <v>0.70833333333333337</v>
      </c>
      <c r="J25" s="16">
        <f t="shared" si="1"/>
        <v>2.083333333333337E-2</v>
      </c>
    </row>
    <row r="26" spans="2:10" ht="34" x14ac:dyDescent="0.25">
      <c r="B26" s="21">
        <v>45580</v>
      </c>
      <c r="C26" s="25" t="s">
        <v>15</v>
      </c>
      <c r="E26" s="13" t="s">
        <v>81</v>
      </c>
      <c r="F26" s="15" t="s">
        <v>82</v>
      </c>
      <c r="G26" s="13" t="s">
        <v>24</v>
      </c>
      <c r="H26" s="16">
        <v>0.70833333333333337</v>
      </c>
      <c r="I26" s="16">
        <v>0.8125</v>
      </c>
      <c r="J26" s="16">
        <f t="shared" si="1"/>
        <v>0.10416666666666663</v>
      </c>
    </row>
    <row r="27" spans="2:10" ht="17" x14ac:dyDescent="0.25">
      <c r="B27" s="21">
        <v>45581</v>
      </c>
      <c r="C27" s="25" t="s">
        <v>8</v>
      </c>
      <c r="E27" s="13" t="s">
        <v>84</v>
      </c>
      <c r="F27" s="15" t="s">
        <v>83</v>
      </c>
      <c r="G27" s="13" t="s">
        <v>24</v>
      </c>
      <c r="H27" s="16">
        <v>0.41666666666666669</v>
      </c>
      <c r="I27" s="16">
        <v>0.46875</v>
      </c>
      <c r="J27" s="16">
        <f t="shared" si="1"/>
        <v>5.2083333333333315E-2</v>
      </c>
    </row>
    <row r="28" spans="2:10" ht="17" x14ac:dyDescent="0.25">
      <c r="B28" s="21">
        <v>45581</v>
      </c>
      <c r="C28" s="25" t="s">
        <v>15</v>
      </c>
      <c r="D28" s="13" t="s">
        <v>11</v>
      </c>
      <c r="E28" s="13" t="s">
        <v>86</v>
      </c>
      <c r="F28" s="15" t="s">
        <v>85</v>
      </c>
      <c r="G28" s="13" t="s">
        <v>24</v>
      </c>
      <c r="H28" s="16">
        <v>0.46875</v>
      </c>
      <c r="I28" s="16">
        <v>0.48958333333333331</v>
      </c>
      <c r="J28" s="16">
        <f t="shared" si="1"/>
        <v>2.0833333333333315E-2</v>
      </c>
    </row>
    <row r="29" spans="2:10" ht="17" x14ac:dyDescent="0.25">
      <c r="B29" s="21">
        <v>45581</v>
      </c>
      <c r="F29" s="15" t="s">
        <v>87</v>
      </c>
      <c r="G29" s="13" t="s">
        <v>24</v>
      </c>
      <c r="H29" s="16">
        <v>0.48958333333333331</v>
      </c>
      <c r="I29" s="16">
        <v>0.54166666666666663</v>
      </c>
      <c r="J29" s="16">
        <f t="shared" si="1"/>
        <v>5.2083333333333315E-2</v>
      </c>
    </row>
  </sheetData>
  <conditionalFormatting sqref="C1:C1048576">
    <cfRule type="containsText" dxfId="7" priority="4" operator="containsText" text="Project">
      <formula>NOT(ISERROR(SEARCH("Project",C1)))</formula>
    </cfRule>
    <cfRule type="containsText" dxfId="6" priority="5" operator="containsText" text="Agency">
      <formula>NOT(ISERROR(SEARCH("Agency",C1)))</formula>
    </cfRule>
    <cfRule type="containsText" dxfId="5" priority="6" operator="containsText" text="Univercity">
      <formula>NOT(ISERROR(SEARCH("Univercity",C1)))</formula>
    </cfRule>
    <cfRule type="containsText" dxfId="4" priority="7" operator="containsText" text="E Commerce">
      <formula>NOT(ISERROR(SEARCH("E Commerce",C1)))</formula>
    </cfRule>
    <cfRule type="containsText" dxfId="3" priority="8" operator="containsText" text="SAAS">
      <formula>NOT(ISERROR(SEARCH("SAAS",C1)))</formula>
    </cfRule>
  </conditionalFormatting>
  <conditionalFormatting sqref="G1:G8 G10:G11 G13:G1048576">
    <cfRule type="containsText" dxfId="2" priority="1" operator="containsText" text="Cancel">
      <formula>NOT(ISERROR(SEARCH("Cancel",G1)))</formula>
    </cfRule>
    <cfRule type="containsText" dxfId="1" priority="2" operator="containsText" text="Progress">
      <formula>NOT(ISERROR(SEARCH("Progress",G1)))</formula>
    </cfRule>
    <cfRule type="containsText" dxfId="0" priority="3" operator="containsText" text="Completed">
      <formula>NOT(ISERROR(SEARCH("Completed",G1)))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224407-74AE-4B15-A3D3-B785100E8B88}">
          <x14:formula1>
            <xm:f>Category!$D$3:$D$5</xm:f>
          </x14:formula1>
          <xm:sqref>G3:G8 G10:G11 G13:G29</xm:sqref>
        </x14:dataValidation>
        <x14:dataValidation type="list" allowBlank="1" showInputMessage="1" showErrorMessage="1" xr:uid="{6015FAEB-E6D3-49C6-8FAB-F4CAAB2DF346}">
          <x14:formula1>
            <xm:f>Category!$C$3:$C$15</xm:f>
          </x14:formula1>
          <xm:sqref>D3:D12 D14:D1048576</xm:sqref>
        </x14:dataValidation>
        <x14:dataValidation type="list" allowBlank="1" showInputMessage="1" showErrorMessage="1" xr:uid="{2BD3E35E-35EE-40F2-9753-96AA5F9D5AC3}">
          <x14:formula1>
            <xm:f>Category!$B$3:$B$15</xm:f>
          </x14:formula1>
          <xm:sqref>C3:C1048576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02A4-890F-443F-BA30-89451A522B45}">
  <dimension ref="B2:H15"/>
  <sheetViews>
    <sheetView workbookViewId="0">
      <selection activeCell="J12" sqref="J12"/>
    </sheetView>
  </sheetViews>
  <sheetFormatPr baseColWidth="10" defaultColWidth="8.83203125" defaultRowHeight="15" x14ac:dyDescent="0.2"/>
  <cols>
    <col min="2" max="2" width="12" bestFit="1" customWidth="1"/>
    <col min="3" max="3" width="16" bestFit="1" customWidth="1"/>
    <col min="4" max="4" width="10.83203125" bestFit="1" customWidth="1"/>
    <col min="5" max="5" width="13.1640625" bestFit="1" customWidth="1"/>
    <col min="6" max="6" width="16" bestFit="1" customWidth="1"/>
    <col min="7" max="7" width="2.5" customWidth="1"/>
    <col min="8" max="8" width="12.1640625" bestFit="1" customWidth="1"/>
  </cols>
  <sheetData>
    <row r="2" spans="2:8" x14ac:dyDescent="0.2">
      <c r="B2" s="10" t="s">
        <v>4</v>
      </c>
      <c r="C2" s="11" t="s">
        <v>27</v>
      </c>
      <c r="D2" s="12" t="s">
        <v>22</v>
      </c>
      <c r="F2" s="9"/>
      <c r="H2" s="9"/>
    </row>
    <row r="3" spans="2:8" x14ac:dyDescent="0.2">
      <c r="B3" s="2" t="s">
        <v>7</v>
      </c>
      <c r="C3" t="s">
        <v>9</v>
      </c>
      <c r="D3" s="3" t="s">
        <v>24</v>
      </c>
    </row>
    <row r="4" spans="2:8" x14ac:dyDescent="0.2">
      <c r="B4" s="2" t="s">
        <v>14</v>
      </c>
      <c r="C4" t="s">
        <v>10</v>
      </c>
      <c r="D4" s="3" t="s">
        <v>25</v>
      </c>
    </row>
    <row r="5" spans="2:8" x14ac:dyDescent="0.2">
      <c r="B5" s="2" t="s">
        <v>15</v>
      </c>
      <c r="C5" t="s">
        <v>11</v>
      </c>
      <c r="D5" s="3" t="s">
        <v>26</v>
      </c>
    </row>
    <row r="6" spans="2:8" x14ac:dyDescent="0.2">
      <c r="B6" s="2" t="s">
        <v>21</v>
      </c>
      <c r="C6" t="s">
        <v>17</v>
      </c>
      <c r="D6" s="3"/>
    </row>
    <row r="7" spans="2:8" x14ac:dyDescent="0.2">
      <c r="B7" s="2" t="s">
        <v>8</v>
      </c>
      <c r="C7" t="s">
        <v>20</v>
      </c>
      <c r="D7" s="3"/>
    </row>
    <row r="8" spans="2:8" x14ac:dyDescent="0.2">
      <c r="B8" s="2"/>
      <c r="C8" t="s">
        <v>12</v>
      </c>
      <c r="D8" s="3"/>
    </row>
    <row r="9" spans="2:8" x14ac:dyDescent="0.2">
      <c r="B9" s="2"/>
      <c r="C9" t="s">
        <v>13</v>
      </c>
      <c r="D9" s="3"/>
    </row>
    <row r="10" spans="2:8" x14ac:dyDescent="0.2">
      <c r="B10" s="2"/>
      <c r="C10" t="s">
        <v>16</v>
      </c>
      <c r="D10" s="3"/>
    </row>
    <row r="11" spans="2:8" x14ac:dyDescent="0.2">
      <c r="B11" s="2"/>
      <c r="C11" t="s">
        <v>18</v>
      </c>
      <c r="D11" s="3"/>
    </row>
    <row r="12" spans="2:8" x14ac:dyDescent="0.2">
      <c r="B12" s="2"/>
      <c r="C12" t="s">
        <v>19</v>
      </c>
      <c r="D12" s="3"/>
    </row>
    <row r="13" spans="2:8" x14ac:dyDescent="0.2">
      <c r="B13" s="2"/>
      <c r="D13" s="3"/>
    </row>
    <row r="14" spans="2:8" x14ac:dyDescent="0.2">
      <c r="B14" s="2"/>
      <c r="D14" s="3"/>
    </row>
    <row r="15" spans="2:8" x14ac:dyDescent="0.2">
      <c r="B15" s="4"/>
      <c r="C15" s="5"/>
      <c r="D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TODO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Li</dc:creator>
  <cp:lastModifiedBy>Ging Ge Li</cp:lastModifiedBy>
  <dcterms:created xsi:type="dcterms:W3CDTF">2015-06-05T18:17:20Z</dcterms:created>
  <dcterms:modified xsi:type="dcterms:W3CDTF">2024-10-16T10:56:09Z</dcterms:modified>
</cp:coreProperties>
</file>