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2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rya\OneDrive\Документы\"/>
    </mc:Choice>
  </mc:AlternateContent>
  <xr:revisionPtr revIDLastSave="0" documentId="8_{7C014B3C-5F62-4398-B269-D3370AE700D0}" xr6:coauthVersionLast="47" xr6:coauthVersionMax="47" xr10:uidLastSave="{00000000-0000-0000-0000-000000000000}"/>
  <bookViews>
    <workbookView xWindow="-108" yWindow="-108" windowWidth="23256" windowHeight="13176" firstSheet="1" activeTab="4" xr2:uid="{49FC4838-38FB-48C8-B5DE-C4B6DBEED402}"/>
  </bookViews>
  <sheets>
    <sheet name="Год по значению" sheetId="17" r:id="rId1"/>
    <sheet name="Население по годам" sheetId="16" r:id="rId2"/>
    <sheet name="Показатель" sheetId="15" r:id="rId3"/>
    <sheet name="Год" sheetId="13" r:id="rId4"/>
    <sheet name="Конечный результат" sheetId="9" r:id="rId5"/>
    <sheet name="График" sheetId="10" r:id="rId6"/>
    <sheet name="Лист11" sheetId="11" r:id="rId7"/>
    <sheet name="Регион" sheetId="12" r:id="rId8"/>
  </sheets>
  <definedNames>
    <definedName name="Срез_Год">#N/A</definedName>
    <definedName name="Срез_Показатель">#N/A</definedName>
  </definedNames>
  <calcPr calcId="191029"/>
  <pivotCaches>
    <pivotCache cacheId="35" r:id="rId9"/>
    <pivotCache cacheId="42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0" l="1"/>
  <c r="O3" i="10"/>
  <c r="R3" i="10" s="1"/>
  <c r="O2" i="10"/>
  <c r="R2" i="10" s="1"/>
  <c r="O4" i="10"/>
  <c r="R4" i="10" s="1"/>
  <c r="O5" i="10"/>
  <c r="R5" i="10" s="1"/>
  <c r="O6" i="10"/>
  <c r="S6" i="10" l="1"/>
  <c r="S5" i="10"/>
  <c r="S4" i="10"/>
  <c r="S3" i="10"/>
  <c r="R6" i="10"/>
  <c r="S2" i="10"/>
</calcChain>
</file>

<file path=xl/sharedStrings.xml><?xml version="1.0" encoding="utf-8"?>
<sst xmlns="http://schemas.openxmlformats.org/spreadsheetml/2006/main" count="130" uniqueCount="23">
  <si>
    <t>Общий итог</t>
  </si>
  <si>
    <t>Год</t>
  </si>
  <si>
    <t>X</t>
  </si>
  <si>
    <t>Y</t>
  </si>
  <si>
    <t>Город</t>
  </si>
  <si>
    <t>Показатель</t>
  </si>
  <si>
    <t>Амстердам</t>
  </si>
  <si>
    <t>Население (тыс.)</t>
  </si>
  <si>
    <t>Роттердам</t>
  </si>
  <si>
    <t>Гаага</t>
  </si>
  <si>
    <t>Утрехт</t>
  </si>
  <si>
    <t>Эйндховен</t>
  </si>
  <si>
    <t>Значение</t>
  </si>
  <si>
    <t>Подписи</t>
  </si>
  <si>
    <t>Подпись графика</t>
  </si>
  <si>
    <t>Максимум</t>
  </si>
  <si>
    <t>Сумма по полю Значение</t>
  </si>
  <si>
    <t xml:space="preserve">Значение </t>
  </si>
  <si>
    <t>Города</t>
  </si>
  <si>
    <t>Сумма по полю Год</t>
  </si>
  <si>
    <t>Значения по годам</t>
  </si>
  <si>
    <t>Население по годам</t>
  </si>
  <si>
    <t>Год по значению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</si>
</sst>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charset val="204"/>
      <scheme val="minor"/>
    </font>
    <font>
      <b/>
      <sz val="11"/>
      <color theme="1"/>
      <name val="Century Gothic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1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[DashBoard.xlsx]Год по значению!Год по значению</c:name>
    <c:fmtId val="8"/>
  </c:pivotSource>
  <c:chart>
    <c:title>
      <c:tx>
        <c:strRef>
          <c:f>'Год по значению'!$A$1</c:f>
          <c:strCache>
            <c:ptCount val="1"/>
            <c:pt idx="0">
              <c:v>Год по значению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12467916648539"/>
          <c:y val="0.32840368912219303"/>
          <c:w val="0.37200615807002024"/>
          <c:h val="0.56110928842228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'Год по значению'!$B$3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'Год по значению'!$A$4:$A$24</c:f>
              <c:strCache>
                <c:ptCount val="20"/>
                <c:pt idx="0">
                  <c:v>235</c:v>
                </c:pt>
                <c:pt idx="1">
                  <c:v>237</c:v>
                </c:pt>
                <c:pt idx="2">
                  <c:v>239</c:v>
                </c:pt>
                <c:pt idx="3">
                  <c:v>241</c:v>
                </c:pt>
                <c:pt idx="4">
                  <c:v>357</c:v>
                </c:pt>
                <c:pt idx="5">
                  <c:v>361</c:v>
                </c:pt>
                <c:pt idx="6">
                  <c:v>365</c:v>
                </c:pt>
                <c:pt idx="7">
                  <c:v>368</c:v>
                </c:pt>
                <c:pt idx="8">
                  <c:v>545</c:v>
                </c:pt>
                <c:pt idx="9">
                  <c:v>550</c:v>
                </c:pt>
                <c:pt idx="10">
                  <c:v>554</c:v>
                </c:pt>
                <c:pt idx="11">
                  <c:v>558</c:v>
                </c:pt>
                <c:pt idx="12">
                  <c:v>651</c:v>
                </c:pt>
                <c:pt idx="13">
                  <c:v>656</c:v>
                </c:pt>
                <c:pt idx="14">
                  <c:v>661</c:v>
                </c:pt>
                <c:pt idx="15">
                  <c:v>665</c:v>
                </c:pt>
                <c:pt idx="16">
                  <c:v>872</c:v>
                </c:pt>
                <c:pt idx="17">
                  <c:v>881</c:v>
                </c:pt>
                <c:pt idx="18">
                  <c:v>889</c:v>
                </c:pt>
                <c:pt idx="19">
                  <c:v>896</c:v>
                </c:pt>
              </c:strCache>
            </c:strRef>
          </c:cat>
          <c:val>
            <c:numRef>
              <c:f>'Год по значению'!$B$4:$B$24</c:f>
              <c:numCache>
                <c:formatCode>General</c:formatCode>
                <c:ptCount val="2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7C-4276-8883-19785FB2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81205952"/>
        <c:axId val="1381206312"/>
      </c:barChart>
      <c:catAx>
        <c:axId val="13812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1206312"/>
        <c:auto val="1"/>
        <c:lblAlgn val="ctr"/>
        <c:lblOffset val="100"/>
        <c:noMultiLvlLbl val="0"/>
      </c:catAx>
      <c:valAx>
        <c:axId val="1381206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1205952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i="1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[DashBoard.xlsx]Регион!Регион</c:name>
    <c:fmtId val="3"/>
  </c:pivotSource>
  <c:chart>
    <c:title>
      <c:tx>
        <c:strRef>
          <c:f>Регион!$A$1</c:f>
          <c:strCache>
            <c:ptCount val="1"/>
            <c:pt idx="0">
              <c:v>Города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Регион!$A$1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Регион!$A$1</c:f>
              <c:strCache>
                <c:ptCount val="5"/>
                <c:pt idx="0">
                  <c:v>Амстердам</c:v>
                </c:pt>
                <c:pt idx="1">
                  <c:v>Гаага</c:v>
                </c:pt>
                <c:pt idx="2">
                  <c:v>Роттердам</c:v>
                </c:pt>
                <c:pt idx="3">
                  <c:v>Утрехт</c:v>
                </c:pt>
                <c:pt idx="4">
                  <c:v>Эйндховен</c:v>
                </c:pt>
              </c:strCache>
            </c:strRef>
          </c:cat>
          <c:val>
            <c:numRef>
              <c:f>Регион!$A$1</c:f>
              <c:numCache>
                <c:formatCode>General</c:formatCode>
                <c:ptCount val="5"/>
                <c:pt idx="0">
                  <c:v>872</c:v>
                </c:pt>
                <c:pt idx="1">
                  <c:v>545</c:v>
                </c:pt>
                <c:pt idx="2">
                  <c:v>651</c:v>
                </c:pt>
                <c:pt idx="3">
                  <c:v>357</c:v>
                </c:pt>
                <c:pt idx="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A-4980-85FA-F13AD4C0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154856"/>
        <c:axId val="533555904"/>
      </c:barChart>
      <c:catAx>
        <c:axId val="74615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555904"/>
        <c:crosses val="autoZero"/>
        <c:auto val="1"/>
        <c:lblAlgn val="ctr"/>
        <c:lblOffset val="100"/>
        <c:noMultiLvlLbl val="0"/>
      </c:catAx>
      <c:valAx>
        <c:axId val="5335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15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График!$T$3</c:f>
          <c:strCache>
            <c:ptCount val="1"/>
            <c:pt idx="0">
              <c:v>Население (тыс.) 2022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График!$F$3</c:f>
              <c:strCache>
                <c:ptCount val="1"/>
                <c:pt idx="0">
                  <c:v>Население (тыс.)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alpha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F7-4F75-939C-28CE0031BB4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3D93A7B-BF5A-4FF4-91B4-E6648059238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F7-4F75-939C-28CE0031BB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3099BE-9EE7-49CC-9A06-299D6E8EDA5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F7-4F75-939C-28CE0031BB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341CCA-2B05-4CD3-9D1A-D349547D0B7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F7-4F75-939C-28CE0031BB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640FD2-A0F1-4F16-A5E8-122E0E1461B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F7-4F75-939C-28CE0031BB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BB61E4-A2FD-458A-B22C-F6987C37F8C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F7-4F75-939C-28CE0031BB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График!$P$2:$P$6</c:f>
              <c:numCache>
                <c:formatCode>General</c:formatCode>
                <c:ptCount val="5"/>
                <c:pt idx="0">
                  <c:v>44</c:v>
                </c:pt>
                <c:pt idx="1">
                  <c:v>39</c:v>
                </c:pt>
                <c:pt idx="2">
                  <c:v>33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График!$Q$2:$Q$6</c:f>
              <c:numCache>
                <c:formatCode>General</c:formatCode>
                <c:ptCount val="5"/>
                <c:pt idx="0">
                  <c:v>55</c:v>
                </c:pt>
                <c:pt idx="1">
                  <c:v>43</c:v>
                </c:pt>
                <c:pt idx="2">
                  <c:v>49</c:v>
                </c:pt>
                <c:pt idx="3">
                  <c:v>46</c:v>
                </c:pt>
                <c:pt idx="4">
                  <c:v>35</c:v>
                </c:pt>
              </c:numCache>
            </c:numRef>
          </c:yVal>
          <c:bubbleSize>
            <c:numRef>
              <c:f>График!$O$2:$O$6</c:f>
              <c:numCache>
                <c:formatCode>General</c:formatCode>
                <c:ptCount val="5"/>
                <c:pt idx="0">
                  <c:v>889</c:v>
                </c:pt>
                <c:pt idx="1">
                  <c:v>661</c:v>
                </c:pt>
                <c:pt idx="2">
                  <c:v>554</c:v>
                </c:pt>
                <c:pt idx="3">
                  <c:v>365</c:v>
                </c:pt>
                <c:pt idx="4">
                  <c:v>239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График!$R$2:$R$6</c15:f>
                <c15:dlblRangeCache>
                  <c:ptCount val="5"/>
                  <c:pt idx="0">
                    <c:v>Амстердам
889</c:v>
                  </c:pt>
                  <c:pt idx="1">
                    <c:v>Роттердам
661</c:v>
                  </c:pt>
                  <c:pt idx="2">
                    <c:v>Гаага
554</c:v>
                  </c:pt>
                  <c:pt idx="3">
                    <c:v>Утрехт
365</c:v>
                  </c:pt>
                  <c:pt idx="4">
                    <c:v>Эйндховен
239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6F7-4F75-939C-28CE0031BB41}"/>
            </c:ext>
          </c:extLst>
        </c:ser>
        <c:ser>
          <c:idx val="1"/>
          <c:order val="1"/>
          <c:tx>
            <c:strRef>
              <c:f>График!$S$1</c:f>
              <c:strCache>
                <c:ptCount val="1"/>
                <c:pt idx="0">
                  <c:v>Максимум</c:v>
                </c:pt>
              </c:strCache>
            </c:strRef>
          </c:tx>
          <c:spPr>
            <a:solidFill>
              <a:srgbClr val="66FF33">
                <a:alpha val="41961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График!$P$2:$P$6</c:f>
              <c:numCache>
                <c:formatCode>General</c:formatCode>
                <c:ptCount val="5"/>
                <c:pt idx="0">
                  <c:v>44</c:v>
                </c:pt>
                <c:pt idx="1">
                  <c:v>39</c:v>
                </c:pt>
                <c:pt idx="2">
                  <c:v>33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График!$Q$2:$Q$6</c:f>
              <c:numCache>
                <c:formatCode>General</c:formatCode>
                <c:ptCount val="5"/>
                <c:pt idx="0">
                  <c:v>55</c:v>
                </c:pt>
                <c:pt idx="1">
                  <c:v>43</c:v>
                </c:pt>
                <c:pt idx="2">
                  <c:v>49</c:v>
                </c:pt>
                <c:pt idx="3">
                  <c:v>46</c:v>
                </c:pt>
                <c:pt idx="4">
                  <c:v>35</c:v>
                </c:pt>
              </c:numCache>
            </c:numRef>
          </c:yVal>
          <c:bubbleSize>
            <c:numRef>
              <c:f>График!$S$2:$S$6</c:f>
              <c:numCache>
                <c:formatCode>General</c:formatCode>
                <c:ptCount val="5"/>
                <c:pt idx="0">
                  <c:v>889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F7-4F75-939C-28CE0031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86372496"/>
        <c:axId val="786372136"/>
      </c:bubbleChart>
      <c:valAx>
        <c:axId val="786372496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786372136"/>
        <c:crosses val="autoZero"/>
        <c:crossBetween val="midCat"/>
      </c:valAx>
      <c:valAx>
        <c:axId val="786372136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786372496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[DashBoard.xlsx]Регион!Регион</c:name>
    <c:fmtId val="0"/>
  </c:pivotSource>
  <c:chart>
    <c:title>
      <c:tx>
        <c:strRef>
          <c:f>Регион!$A$1</c:f>
          <c:strCache>
            <c:ptCount val="1"/>
            <c:pt idx="0">
              <c:v>Города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Регион!$A$1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Регион!$A$1</c:f>
              <c:strCache>
                <c:ptCount val="5"/>
                <c:pt idx="0">
                  <c:v>Амстердам</c:v>
                </c:pt>
                <c:pt idx="1">
                  <c:v>Гаага</c:v>
                </c:pt>
                <c:pt idx="2">
                  <c:v>Роттердам</c:v>
                </c:pt>
                <c:pt idx="3">
                  <c:v>Утрехт</c:v>
                </c:pt>
                <c:pt idx="4">
                  <c:v>Эйндховен</c:v>
                </c:pt>
              </c:strCache>
            </c:strRef>
          </c:cat>
          <c:val>
            <c:numRef>
              <c:f>Регион!$A$1</c:f>
              <c:numCache>
                <c:formatCode>General</c:formatCode>
                <c:ptCount val="5"/>
                <c:pt idx="0">
                  <c:v>872</c:v>
                </c:pt>
                <c:pt idx="1">
                  <c:v>545</c:v>
                </c:pt>
                <c:pt idx="2">
                  <c:v>651</c:v>
                </c:pt>
                <c:pt idx="3">
                  <c:v>357</c:v>
                </c:pt>
                <c:pt idx="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7-47E9-B032-ECF46CA6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154856"/>
        <c:axId val="533555904"/>
      </c:barChart>
      <c:catAx>
        <c:axId val="74615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555904"/>
        <c:crosses val="autoZero"/>
        <c:auto val="1"/>
        <c:lblAlgn val="ctr"/>
        <c:lblOffset val="100"/>
        <c:noMultiLvlLbl val="0"/>
      </c:catAx>
      <c:valAx>
        <c:axId val="5335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15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[DashBoard.xlsx]Население по годам!Население по годам</c:name>
    <c:fmtId val="1"/>
  </c:pivotSource>
  <c:chart>
    <c:title>
      <c:tx>
        <c:strRef>
          <c:f>'Население по годам'!$A$1</c:f>
          <c:strCache>
            <c:ptCount val="1"/>
            <c:pt idx="0">
              <c:v>Значения по годам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12467916648539"/>
          <c:y val="0.32840368912219303"/>
          <c:w val="0.37200615807002024"/>
          <c:h val="0.56110928842228058"/>
        </c:manualLayout>
      </c:layout>
      <c:doughnutChart>
        <c:varyColors val="1"/>
        <c:ser>
          <c:idx val="0"/>
          <c:order val="0"/>
          <c:tx>
            <c:strRef>
              <c:f>'Население по годам'!$B$3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AF2-4B1D-8EC3-7DED1602747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'Население по годам'!$A$4:$A$9</c:f>
              <c:multiLvlStrCache>
                <c:ptCount val="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</c:lvl>
                <c:lvl>
                  <c:pt idx="0">
                    <c:v>Население (тыс.)</c:v>
                  </c:pt>
                </c:lvl>
              </c:multiLvlStrCache>
            </c:multiLvlStrRef>
          </c:cat>
          <c:val>
            <c:numRef>
              <c:f>'Население по годам'!$B$4:$B$9</c:f>
              <c:numCache>
                <c:formatCode>General</c:formatCode>
                <c:ptCount val="4"/>
                <c:pt idx="0">
                  <c:v>2660</c:v>
                </c:pt>
                <c:pt idx="1">
                  <c:v>2685</c:v>
                </c:pt>
                <c:pt idx="2">
                  <c:v>2708</c:v>
                </c:pt>
                <c:pt idx="3">
                  <c:v>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F2-4B1D-8EC3-7DED160274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i="1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[DashBoard.xlsx]Показатель!Показатель</c:name>
    <c:fmtId val="2"/>
  </c:pivotSource>
  <c:chart>
    <c:title>
      <c:tx>
        <c:strRef>
          <c:f>Показатель!$A$1</c:f>
          <c:strCache>
            <c:ptCount val="1"/>
            <c:pt idx="0">
              <c:v>Показатель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Показатель!$B$3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Показатель!$A$4:$A$5</c:f>
              <c:strCache>
                <c:ptCount val="1"/>
                <c:pt idx="0">
                  <c:v>Население (тыс.)</c:v>
                </c:pt>
              </c:strCache>
            </c:strRef>
          </c:cat>
          <c:val>
            <c:numRef>
              <c:f>Показатель!$B$4:$B$5</c:f>
              <c:numCache>
                <c:formatCode>General</c:formatCode>
                <c:ptCount val="1"/>
                <c:pt idx="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4680-8D8A-DC511AB2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154856"/>
        <c:axId val="533555904"/>
      </c:barChart>
      <c:catAx>
        <c:axId val="74615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555904"/>
        <c:crosses val="autoZero"/>
        <c:auto val="1"/>
        <c:lblAlgn val="ctr"/>
        <c:lblOffset val="100"/>
        <c:noMultiLvlLbl val="0"/>
      </c:catAx>
      <c:valAx>
        <c:axId val="5335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15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[DashBoard.xlsx]Год!Год</c:name>
    <c:fmtId val="1"/>
  </c:pivotSource>
  <c:chart>
    <c:title>
      <c:tx>
        <c:strRef>
          <c:f>Год!$A$1</c:f>
          <c:strCache>
            <c:ptCount val="1"/>
            <c:pt idx="0">
              <c:v>Год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Год!$B$3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Год!$A$4:$A$8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Год!$B$4:$B$8</c:f>
              <c:numCache>
                <c:formatCode>General</c:formatCode>
                <c:ptCount val="4"/>
                <c:pt idx="0">
                  <c:v>235</c:v>
                </c:pt>
                <c:pt idx="1">
                  <c:v>237</c:v>
                </c:pt>
                <c:pt idx="2">
                  <c:v>239</c:v>
                </c:pt>
                <c:pt idx="3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A-4D05-87D6-808B2842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154856"/>
        <c:axId val="533555904"/>
      </c:barChart>
      <c:catAx>
        <c:axId val="74615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555904"/>
        <c:crosses val="autoZero"/>
        <c:auto val="1"/>
        <c:lblAlgn val="ctr"/>
        <c:lblOffset val="100"/>
        <c:noMultiLvlLbl val="0"/>
      </c:catAx>
      <c:valAx>
        <c:axId val="5335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15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График!$T$3</c:f>
          <c:strCache>
            <c:ptCount val="1"/>
            <c:pt idx="0">
              <c:v>Население (тыс.) 2022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График!$F$3</c:f>
              <c:strCache>
                <c:ptCount val="1"/>
                <c:pt idx="0">
                  <c:v>Население (тыс.)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alpha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57-4A87-B5CE-50BE3851395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0B59956-35A4-475E-A969-6E56CF53BF6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357-4A87-B5CE-50BE385139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C88D81-B7E9-40C8-8377-192C1CBB54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57-4A87-B5CE-50BE385139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D4CE72-0412-434E-976C-C76F1A7BEF7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357-4A87-B5CE-50BE385139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D25A27-A059-47C8-8722-16F3C92D50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357-4A87-B5CE-50BE385139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3D511E-85C7-4885-AFF3-45E3F26C07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357-4A87-B5CE-50BE3851395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График!$P$2:$P$6</c:f>
              <c:numCache>
                <c:formatCode>General</c:formatCode>
                <c:ptCount val="5"/>
                <c:pt idx="0">
                  <c:v>44</c:v>
                </c:pt>
                <c:pt idx="1">
                  <c:v>39</c:v>
                </c:pt>
                <c:pt idx="2">
                  <c:v>33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График!$Q$2:$Q$6</c:f>
              <c:numCache>
                <c:formatCode>General</c:formatCode>
                <c:ptCount val="5"/>
                <c:pt idx="0">
                  <c:v>55</c:v>
                </c:pt>
                <c:pt idx="1">
                  <c:v>43</c:v>
                </c:pt>
                <c:pt idx="2">
                  <c:v>49</c:v>
                </c:pt>
                <c:pt idx="3">
                  <c:v>46</c:v>
                </c:pt>
                <c:pt idx="4">
                  <c:v>35</c:v>
                </c:pt>
              </c:numCache>
            </c:numRef>
          </c:yVal>
          <c:bubbleSize>
            <c:numRef>
              <c:f>График!$O$2:$O$6</c:f>
              <c:numCache>
                <c:formatCode>General</c:formatCode>
                <c:ptCount val="5"/>
                <c:pt idx="0">
                  <c:v>889</c:v>
                </c:pt>
                <c:pt idx="1">
                  <c:v>661</c:v>
                </c:pt>
                <c:pt idx="2">
                  <c:v>554</c:v>
                </c:pt>
                <c:pt idx="3">
                  <c:v>365</c:v>
                </c:pt>
                <c:pt idx="4">
                  <c:v>239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График!$R$2:$R$6</c15:f>
                <c15:dlblRangeCache>
                  <c:ptCount val="5"/>
                  <c:pt idx="0">
                    <c:v>Амстердам
889</c:v>
                  </c:pt>
                  <c:pt idx="1">
                    <c:v>Роттердам
661</c:v>
                  </c:pt>
                  <c:pt idx="2">
                    <c:v>Гаага
554</c:v>
                  </c:pt>
                  <c:pt idx="3">
                    <c:v>Утрехт
365</c:v>
                  </c:pt>
                  <c:pt idx="4">
                    <c:v>Эйндховен
239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357-4A87-B5CE-50BE3851395D}"/>
            </c:ext>
          </c:extLst>
        </c:ser>
        <c:ser>
          <c:idx val="1"/>
          <c:order val="1"/>
          <c:tx>
            <c:strRef>
              <c:f>График!$S$1</c:f>
              <c:strCache>
                <c:ptCount val="1"/>
                <c:pt idx="0">
                  <c:v>Максимум</c:v>
                </c:pt>
              </c:strCache>
            </c:strRef>
          </c:tx>
          <c:spPr>
            <a:solidFill>
              <a:srgbClr val="66FF33">
                <a:alpha val="41961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График!$P$2:$P$6</c:f>
              <c:numCache>
                <c:formatCode>General</c:formatCode>
                <c:ptCount val="5"/>
                <c:pt idx="0">
                  <c:v>44</c:v>
                </c:pt>
                <c:pt idx="1">
                  <c:v>39</c:v>
                </c:pt>
                <c:pt idx="2">
                  <c:v>33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График!$Q$2:$Q$6</c:f>
              <c:numCache>
                <c:formatCode>General</c:formatCode>
                <c:ptCount val="5"/>
                <c:pt idx="0">
                  <c:v>55</c:v>
                </c:pt>
                <c:pt idx="1">
                  <c:v>43</c:v>
                </c:pt>
                <c:pt idx="2">
                  <c:v>49</c:v>
                </c:pt>
                <c:pt idx="3">
                  <c:v>46</c:v>
                </c:pt>
                <c:pt idx="4">
                  <c:v>35</c:v>
                </c:pt>
              </c:numCache>
            </c:numRef>
          </c:yVal>
          <c:bubbleSize>
            <c:numRef>
              <c:f>График!$S$2:$S$6</c:f>
              <c:numCache>
                <c:formatCode>General</c:formatCode>
                <c:ptCount val="5"/>
                <c:pt idx="0">
                  <c:v>889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D357-4A87-B5CE-50BE3851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86372496"/>
        <c:axId val="786372136"/>
      </c:bubbleChart>
      <c:valAx>
        <c:axId val="786372496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786372136"/>
        <c:crosses val="autoZero"/>
        <c:crossBetween val="midCat"/>
      </c:valAx>
      <c:valAx>
        <c:axId val="786372136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786372496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[DashBoard.xlsx]Год по значению!Год по значению</c:name>
    <c:fmtId val="16"/>
  </c:pivotSource>
  <c:chart>
    <c:title>
      <c:tx>
        <c:strRef>
          <c:f>'Год по значению'!$A$1</c:f>
          <c:strCache>
            <c:ptCount val="1"/>
            <c:pt idx="0">
              <c:v>Год по значению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12467916648539"/>
          <c:y val="0.32840368912219303"/>
          <c:w val="0.75956837762435947"/>
          <c:h val="0.56110928842228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'Год по значению'!$A$1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'Год по значению'!$A$1</c:f>
              <c:strCache>
                <c:ptCount val="20"/>
                <c:pt idx="0">
                  <c:v>235</c:v>
                </c:pt>
                <c:pt idx="1">
                  <c:v>237</c:v>
                </c:pt>
                <c:pt idx="2">
                  <c:v>239</c:v>
                </c:pt>
                <c:pt idx="3">
                  <c:v>241</c:v>
                </c:pt>
                <c:pt idx="4">
                  <c:v>357</c:v>
                </c:pt>
                <c:pt idx="5">
                  <c:v>361</c:v>
                </c:pt>
                <c:pt idx="6">
                  <c:v>365</c:v>
                </c:pt>
                <c:pt idx="7">
                  <c:v>368</c:v>
                </c:pt>
                <c:pt idx="8">
                  <c:v>545</c:v>
                </c:pt>
                <c:pt idx="9">
                  <c:v>550</c:v>
                </c:pt>
                <c:pt idx="10">
                  <c:v>554</c:v>
                </c:pt>
                <c:pt idx="11">
                  <c:v>558</c:v>
                </c:pt>
                <c:pt idx="12">
                  <c:v>651</c:v>
                </c:pt>
                <c:pt idx="13">
                  <c:v>656</c:v>
                </c:pt>
                <c:pt idx="14">
                  <c:v>661</c:v>
                </c:pt>
                <c:pt idx="15">
                  <c:v>665</c:v>
                </c:pt>
                <c:pt idx="16">
                  <c:v>872</c:v>
                </c:pt>
                <c:pt idx="17">
                  <c:v>881</c:v>
                </c:pt>
                <c:pt idx="18">
                  <c:v>889</c:v>
                </c:pt>
                <c:pt idx="19">
                  <c:v>896</c:v>
                </c:pt>
              </c:strCache>
            </c:strRef>
          </c:cat>
          <c:val>
            <c:numRef>
              <c:f>'Год по значению'!$A$1</c:f>
              <c:numCache>
                <c:formatCode>General</c:formatCode>
                <c:ptCount val="2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3-4C54-95A6-C401C43B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205952"/>
        <c:axId val="1381206312"/>
      </c:barChart>
      <c:catAx>
        <c:axId val="13812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1206312"/>
        <c:crosses val="autoZero"/>
        <c:auto val="1"/>
        <c:lblAlgn val="ctr"/>
        <c:lblOffset val="100"/>
        <c:noMultiLvlLbl val="0"/>
      </c:catAx>
      <c:valAx>
        <c:axId val="138120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12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[DashBoard.xlsx]Население по годам!Население по годам</c:name>
    <c:fmtId val="10"/>
  </c:pivotSource>
  <c:chart>
    <c:title>
      <c:tx>
        <c:strRef>
          <c:f>'Население по годам'!$A$1</c:f>
          <c:strCache>
            <c:ptCount val="1"/>
            <c:pt idx="0">
              <c:v>Значения по годам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8212467916648539"/>
          <c:y val="0.32840368912219303"/>
          <c:w val="0.37200615807002024"/>
          <c:h val="0.56110928842228058"/>
        </c:manualLayout>
      </c:layout>
      <c:doughnutChart>
        <c:varyColors val="1"/>
        <c:ser>
          <c:idx val="0"/>
          <c:order val="0"/>
          <c:tx>
            <c:strRef>
              <c:f>'Население по годам'!$A$1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1D-416F-8C02-3D0C14FBE6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1D-416F-8C02-3D0C14FBE6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1D-416F-8C02-3D0C14FBE6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11D-416F-8C02-3D0C14FBE6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'Население по годам'!$A$1</c:f>
              <c:multiLvlStrCache>
                <c:ptCount val="4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</c:lvl>
                <c:lvl>
                  <c:pt idx="0">
                    <c:v>Население (тыс.)</c:v>
                  </c:pt>
                </c:lvl>
              </c:multiLvlStrCache>
            </c:multiLvlStrRef>
          </c:cat>
          <c:val>
            <c:numRef>
              <c:f>'Население по годам'!$A$1</c:f>
              <c:numCache>
                <c:formatCode>General</c:formatCode>
                <c:ptCount val="4"/>
                <c:pt idx="0">
                  <c:v>2660</c:v>
                </c:pt>
                <c:pt idx="1">
                  <c:v>2685</c:v>
                </c:pt>
                <c:pt idx="2">
                  <c:v>2708</c:v>
                </c:pt>
                <c:pt idx="3">
                  <c:v>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1D-416F-8C02-3D0C14FBE6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[DashBoard.xlsx]Показатель!Показатель</c:name>
    <c:fmtId val="5"/>
  </c:pivotSource>
  <c:chart>
    <c:title>
      <c:tx>
        <c:strRef>
          <c:f>Показатель!$A$1</c:f>
          <c:strCache>
            <c:ptCount val="1"/>
            <c:pt idx="0">
              <c:v>Показатель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Показатель!$A$1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Показатель!$A$1</c:f>
              <c:strCache>
                <c:ptCount val="1"/>
                <c:pt idx="0">
                  <c:v>Население (тыс.)</c:v>
                </c:pt>
              </c:strCache>
            </c:strRef>
          </c:cat>
          <c:val>
            <c:numRef>
              <c:f>Показатель!$A$1</c:f>
              <c:numCache>
                <c:formatCode>General</c:formatCode>
                <c:ptCount val="1"/>
                <c:pt idx="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E-4148-BF42-A46A36EC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154856"/>
        <c:axId val="533555904"/>
      </c:barChart>
      <c:catAx>
        <c:axId val="74615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555904"/>
        <c:crosses val="autoZero"/>
        <c:auto val="1"/>
        <c:lblAlgn val="ctr"/>
        <c:lblOffset val="100"/>
        <c:noMultiLvlLbl val="0"/>
      </c:catAx>
      <c:valAx>
        <c:axId val="5335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15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[DashBoard.xlsx]Год!Год</c:name>
    <c:fmtId val="4"/>
  </c:pivotSource>
  <c:chart>
    <c:title>
      <c:tx>
        <c:strRef>
          <c:f>Год!$A$1</c:f>
          <c:strCache>
            <c:ptCount val="1"/>
            <c:pt idx="0">
              <c:v>Год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Год!$A$1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Год!$A$1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Год!$A$1</c:f>
              <c:numCache>
                <c:formatCode>General</c:formatCode>
                <c:ptCount val="4"/>
                <c:pt idx="0">
                  <c:v>235</c:v>
                </c:pt>
                <c:pt idx="1">
                  <c:v>237</c:v>
                </c:pt>
                <c:pt idx="2">
                  <c:v>239</c:v>
                </c:pt>
                <c:pt idx="3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D-4C20-A5B8-69258B52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154856"/>
        <c:axId val="533555904"/>
      </c:barChart>
      <c:catAx>
        <c:axId val="74615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555904"/>
        <c:crosses val="autoZero"/>
        <c:auto val="1"/>
        <c:lblAlgn val="ctr"/>
        <c:lblOffset val="100"/>
        <c:noMultiLvlLbl val="0"/>
      </c:catAx>
      <c:valAx>
        <c:axId val="5335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15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369570</xdr:colOff>
      <xdr:row>0</xdr:row>
      <xdr:rowOff>156210</xdr:rowOff>
    </xdr:from>
    <xdr:to>
      <xdr:col>12</xdr:col>
      <xdr:colOff>281940</xdr:colOff>
      <xdr:row>26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EDEA42-1412-43EB-AEAF-22608AC8F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575310</xdr:colOff>
      <xdr:row>0</xdr:row>
      <xdr:rowOff>156210</xdr:rowOff>
    </xdr:from>
    <xdr:to>
      <xdr:col>9</xdr:col>
      <xdr:colOff>453390</xdr:colOff>
      <xdr:row>16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1C9A4E-B3E9-4688-930A-D8BDFE8BA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575310</xdr:colOff>
      <xdr:row>0</xdr:row>
      <xdr:rowOff>156210</xdr:rowOff>
    </xdr:from>
    <xdr:to>
      <xdr:col>9</xdr:col>
      <xdr:colOff>453390</xdr:colOff>
      <xdr:row>16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5F0968-8B34-4721-8BFF-BF11E67A3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575310</xdr:colOff>
      <xdr:row>0</xdr:row>
      <xdr:rowOff>156210</xdr:rowOff>
    </xdr:from>
    <xdr:to>
      <xdr:col>9</xdr:col>
      <xdr:colOff>453390</xdr:colOff>
      <xdr:row>16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6D921A-AC48-4CBC-AA14-507990524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461303</xdr:colOff>
      <xdr:row>13</xdr:row>
      <xdr:rowOff>152400</xdr:rowOff>
    </xdr:from>
    <xdr:to>
      <xdr:col>38</xdr:col>
      <xdr:colOff>393895</xdr:colOff>
      <xdr:row>35</xdr:row>
      <xdr:rowOff>121921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Показатель 1">
              <a:extLst>
                <a:ext uri="{FF2B5EF4-FFF2-40B4-BE49-F238E27FC236}">
                  <a16:creationId xmlns:a16="http://schemas.microsoft.com/office/drawing/2014/main" id="{3E40BBA2-CD1D-43DC-A02C-B145B39E0F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казатель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25212" y="2403764"/>
              <a:ext cx="2634228" cy="37795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479435</xdr:colOff>
      <xdr:row>36</xdr:row>
      <xdr:rowOff>54706</xdr:rowOff>
    </xdr:from>
    <xdr:to>
      <xdr:col>38</xdr:col>
      <xdr:colOff>415251</xdr:colOff>
      <xdr:row>59</xdr:row>
      <xdr:rowOff>5516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Год 1">
              <a:extLst>
                <a:ext uri="{FF2B5EF4-FFF2-40B4-BE49-F238E27FC236}">
                  <a16:creationId xmlns:a16="http://schemas.microsoft.com/office/drawing/2014/main" id="{6DA9E6D1-7D7C-4680-88AC-F9E02EB501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43344" y="6289251"/>
              <a:ext cx="2637452" cy="39339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22</xdr:col>
      <xdr:colOff>1368</xdr:colOff>
      <xdr:row>13</xdr:row>
      <xdr:rowOff>134816</xdr:rowOff>
    </xdr:from>
    <xdr:to>
      <xdr:col>34</xdr:col>
      <xdr:colOff>397572</xdr:colOff>
      <xdr:row>58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780681A-07EE-4A4C-8269-F6B850DE3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161192</xdr:colOff>
      <xdr:row>13</xdr:row>
      <xdr:rowOff>87923</xdr:rowOff>
    </xdr:from>
    <xdr:to>
      <xdr:col>14</xdr:col>
      <xdr:colOff>630115</xdr:colOff>
      <xdr:row>42</xdr:row>
      <xdr:rowOff>82158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4F2D00-3F9F-4B3B-83CF-700074CE4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54428</xdr:colOff>
      <xdr:row>13</xdr:row>
      <xdr:rowOff>122464</xdr:rowOff>
    </xdr:from>
    <xdr:to>
      <xdr:col>21</xdr:col>
      <xdr:colOff>598714</xdr:colOff>
      <xdr:row>42</xdr:row>
      <xdr:rowOff>68036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B3FBB90-B214-4CFF-BCB0-5FC20E316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115766</xdr:colOff>
      <xdr:row>43</xdr:row>
      <xdr:rowOff>87923</xdr:rowOff>
    </xdr:from>
    <xdr:to>
      <xdr:col>14</xdr:col>
      <xdr:colOff>650142</xdr:colOff>
      <xdr:row>58</xdr:row>
      <xdr:rowOff>164123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A17ED5B-EFD5-46CD-9599-9BBC4CBDE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161192</xdr:colOff>
      <xdr:row>43</xdr:row>
      <xdr:rowOff>87923</xdr:rowOff>
    </xdr:from>
    <xdr:to>
      <xdr:col>8</xdr:col>
      <xdr:colOff>20516</xdr:colOff>
      <xdr:row>58</xdr:row>
      <xdr:rowOff>164123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C30BA1E-700F-4096-9716-10BAD06DF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71315</xdr:colOff>
      <xdr:row>43</xdr:row>
      <xdr:rowOff>87923</xdr:rowOff>
    </xdr:from>
    <xdr:to>
      <xdr:col>21</xdr:col>
      <xdr:colOff>605692</xdr:colOff>
      <xdr:row>58</xdr:row>
      <xdr:rowOff>164123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40B857D-BB17-4596-B99C-C7F48AAA9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531824</xdr:colOff>
      <xdr:row>0</xdr:row>
      <xdr:rowOff>281502</xdr:rowOff>
    </xdr:from>
    <xdr:to>
      <xdr:col>11</xdr:col>
      <xdr:colOff>337383</xdr:colOff>
      <xdr:row>6</xdr:row>
      <xdr:rowOff>133591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Показатель">
              <a:extLst>
                <a:ext uri="{FF2B5EF4-FFF2-40B4-BE49-F238E27FC236}">
                  <a16:creationId xmlns:a16="http://schemas.microsoft.com/office/drawing/2014/main" id="{9C216137-1E80-6315-34AF-5CD8220B6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казател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9298" y="281502"/>
              <a:ext cx="1810822" cy="2458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530160</xdr:colOff>
      <xdr:row>6</xdr:row>
      <xdr:rowOff>148459</xdr:rowOff>
    </xdr:from>
    <xdr:to>
      <xdr:col>11</xdr:col>
      <xdr:colOff>335719</xdr:colOff>
      <xdr:row>11</xdr:row>
      <xdr:rowOff>548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Год">
              <a:extLst>
                <a:ext uri="{FF2B5EF4-FFF2-40B4-BE49-F238E27FC236}">
                  <a16:creationId xmlns:a16="http://schemas.microsoft.com/office/drawing/2014/main" id="{E304859A-995D-CBDA-1DC3-809EE160C5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7634" y="2755301"/>
              <a:ext cx="1810822" cy="2458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12</xdr:col>
      <xdr:colOff>128952</xdr:colOff>
      <xdr:row>6</xdr:row>
      <xdr:rowOff>228598</xdr:rowOff>
    </xdr:from>
    <xdr:to>
      <xdr:col>24</xdr:col>
      <xdr:colOff>199291</xdr:colOff>
      <xdr:row>29</xdr:row>
      <xdr:rowOff>133684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5D41D08-25E0-2D57-054C-C035F4F02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575310</xdr:colOff>
      <xdr:row>0</xdr:row>
      <xdr:rowOff>156210</xdr:rowOff>
    </xdr:from>
    <xdr:to>
      <xdr:col>9</xdr:col>
      <xdr:colOff>453390</xdr:colOff>
      <xdr:row>16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72856D-3749-A271-B855-389124DF3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арвара Виноградова" refreshedDate="45782.543416087959" createdVersion="8" refreshedVersion="8" minRefreshableVersion="3" recordCount="20" xr:uid="{482401EF-47B0-4F73-8937-24001CB7E1EF}">
  <cacheSource type="worksheet">
    <worksheetSource name="Data_1"/>
  </cacheSource>
  <cacheFields count="4">
    <cacheField name="Город" numFmtId="0">
      <sharedItems/>
    </cacheField>
    <cacheField name="Показатель" numFmtId="0">
      <sharedItems count="1">
        <s v="Население (тыс.)"/>
      </sharedItems>
    </cacheField>
    <cacheField name="Год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Значение" numFmtId="0">
      <sharedItems containsSemiMixedTypes="0" containsString="0" containsNumber="1" containsInteger="1" minValue="235" maxValue="896"/>
    </cacheField>
  </cacheFields>
  <extLst>
    <ext xmlns:x14="http://schemas.microsoft.com/office/spreadsheetml/2009/9/main" uri="{725AE2AE-9491-48be-B2B4-4EB974FC3084}">
      <x14:pivotCacheDefinition pivotCacheId="98102108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арвара Виноградова" refreshedDate="45782.597409027781" createdVersion="8" refreshedVersion="8" minRefreshableVersion="3" recordCount="20" xr:uid="{442A9CFD-97A1-4A57-A4BA-7286A355AA9E}">
  <cacheSource type="worksheet">
    <worksheetSource name="Data_18"/>
  </cacheSource>
  <cacheFields count="4">
    <cacheField name="Город" numFmtId="0">
      <sharedItems count="5">
        <s v="Амстердам"/>
        <s v="Роттердам"/>
        <s v="Гаага"/>
        <s v="Утрехт"/>
        <s v="Эйндховен"/>
      </sharedItems>
    </cacheField>
    <cacheField name="Показатель" numFmtId="0">
      <sharedItems count="1">
        <s v="Население (тыс.)"/>
      </sharedItems>
    </cacheField>
    <cacheField name="Год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Значение" numFmtId="0">
      <sharedItems containsSemiMixedTypes="0" containsString="0" containsNumber="1" containsInteger="1" minValue="235" maxValue="896" count="20">
        <n v="872"/>
        <n v="881"/>
        <n v="889"/>
        <n v="896"/>
        <n v="651"/>
        <n v="656"/>
        <n v="661"/>
        <n v="665"/>
        <n v="545"/>
        <n v="550"/>
        <n v="554"/>
        <n v="558"/>
        <n v="357"/>
        <n v="361"/>
        <n v="365"/>
        <n v="368"/>
        <n v="235"/>
        <n v="237"/>
        <n v="239"/>
        <n v="2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Амстердам"/>
    <x v="0"/>
    <x v="0"/>
    <n v="872"/>
  </r>
  <r>
    <s v="Амстердам"/>
    <x v="0"/>
    <x v="1"/>
    <n v="881"/>
  </r>
  <r>
    <s v="Амстердам"/>
    <x v="0"/>
    <x v="2"/>
    <n v="889"/>
  </r>
  <r>
    <s v="Амстердам"/>
    <x v="0"/>
    <x v="3"/>
    <n v="896"/>
  </r>
  <r>
    <s v="Роттердам"/>
    <x v="0"/>
    <x v="0"/>
    <n v="651"/>
  </r>
  <r>
    <s v="Роттердам"/>
    <x v="0"/>
    <x v="1"/>
    <n v="656"/>
  </r>
  <r>
    <s v="Роттердам"/>
    <x v="0"/>
    <x v="2"/>
    <n v="661"/>
  </r>
  <r>
    <s v="Роттердам"/>
    <x v="0"/>
    <x v="3"/>
    <n v="665"/>
  </r>
  <r>
    <s v="Гаага"/>
    <x v="0"/>
    <x v="0"/>
    <n v="545"/>
  </r>
  <r>
    <s v="Гаага"/>
    <x v="0"/>
    <x v="1"/>
    <n v="550"/>
  </r>
  <r>
    <s v="Гаага"/>
    <x v="0"/>
    <x v="2"/>
    <n v="554"/>
  </r>
  <r>
    <s v="Гаага"/>
    <x v="0"/>
    <x v="3"/>
    <n v="558"/>
  </r>
  <r>
    <s v="Утрехт"/>
    <x v="0"/>
    <x v="0"/>
    <n v="357"/>
  </r>
  <r>
    <s v="Утрехт"/>
    <x v="0"/>
    <x v="1"/>
    <n v="361"/>
  </r>
  <r>
    <s v="Утрехт"/>
    <x v="0"/>
    <x v="2"/>
    <n v="365"/>
  </r>
  <r>
    <s v="Утрехт"/>
    <x v="0"/>
    <x v="3"/>
    <n v="368"/>
  </r>
  <r>
    <s v="Эйндховен"/>
    <x v="0"/>
    <x v="0"/>
    <n v="235"/>
  </r>
  <r>
    <s v="Эйндховен"/>
    <x v="0"/>
    <x v="1"/>
    <n v="237"/>
  </r>
  <r>
    <s v="Эйндховен"/>
    <x v="0"/>
    <x v="2"/>
    <n v="239"/>
  </r>
  <r>
    <s v="Эйндховен"/>
    <x v="0"/>
    <x v="3"/>
    <n v="2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1"/>
    <x v="0"/>
    <x v="0"/>
    <x v="4"/>
  </r>
  <r>
    <x v="1"/>
    <x v="0"/>
    <x v="1"/>
    <x v="5"/>
  </r>
  <r>
    <x v="1"/>
    <x v="0"/>
    <x v="2"/>
    <x v="6"/>
  </r>
  <r>
    <x v="1"/>
    <x v="0"/>
    <x v="3"/>
    <x v="7"/>
  </r>
  <r>
    <x v="2"/>
    <x v="0"/>
    <x v="0"/>
    <x v="8"/>
  </r>
  <r>
    <x v="2"/>
    <x v="0"/>
    <x v="1"/>
    <x v="9"/>
  </r>
  <r>
    <x v="2"/>
    <x v="0"/>
    <x v="2"/>
    <x v="10"/>
  </r>
  <r>
    <x v="2"/>
    <x v="0"/>
    <x v="3"/>
    <x v="11"/>
  </r>
  <r>
    <x v="3"/>
    <x v="0"/>
    <x v="0"/>
    <x v="12"/>
  </r>
  <r>
    <x v="3"/>
    <x v="0"/>
    <x v="1"/>
    <x v="13"/>
  </r>
  <r>
    <x v="3"/>
    <x v="0"/>
    <x v="2"/>
    <x v="14"/>
  </r>
  <r>
    <x v="3"/>
    <x v="0"/>
    <x v="3"/>
    <x v="15"/>
  </r>
  <r>
    <x v="4"/>
    <x v="0"/>
    <x v="0"/>
    <x v="16"/>
  </r>
  <r>
    <x v="4"/>
    <x v="0"/>
    <x v="1"/>
    <x v="17"/>
  </r>
  <r>
    <x v="4"/>
    <x v="0"/>
    <x v="2"/>
    <x v="18"/>
  </r>
  <r>
    <x v="4"/>
    <x v="0"/>
    <x v="3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24765-3B49-4762-B40B-D89460A1CF0C}" name="Год по значению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0" rowHeaderCaption="Год по значению">
  <location ref="A3:B24" firstHeaderRow="1" firstDataRow="1" firstDataCol="1"/>
  <pivotFields count="4">
    <pivotField showAll="0">
      <items count="6">
        <item x="0"/>
        <item x="2"/>
        <item x="1"/>
        <item x="3"/>
        <item x="4"/>
        <item t="default"/>
      </items>
    </pivotField>
    <pivotField showAll="0">
      <items count="2">
        <item x="0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axis="axisRow" showAll="0">
      <items count="21">
        <item x="16"/>
        <item x="17"/>
        <item x="18"/>
        <item x="19"/>
        <item x="12"/>
        <item x="13"/>
        <item x="14"/>
        <item x="15"/>
        <item x="8"/>
        <item x="9"/>
        <item x="10"/>
        <item x="11"/>
        <item x="4"/>
        <item x="5"/>
        <item x="6"/>
        <item x="7"/>
        <item x="0"/>
        <item x="1"/>
        <item x="2"/>
        <item x="3"/>
        <item t="default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Сумма по полю Год" fld="2" baseField="0" baseItem="0"/>
  </dataFields>
  <chartFormats count="2"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F91C4-E2A6-4F0E-9D8E-8F8BF3939663}" name="Население по годам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3" rowHeaderCaption="Население по годам">
  <location ref="A3:B9" firstHeaderRow="1" firstDataRow="1" firstDataCol="1"/>
  <pivotFields count="4"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21">
        <item x="16"/>
        <item x="17"/>
        <item x="18"/>
        <item x="19"/>
        <item x="12"/>
        <item x="13"/>
        <item x="14"/>
        <item x="15"/>
        <item x="8"/>
        <item x="9"/>
        <item x="10"/>
        <item x="11"/>
        <item x="4"/>
        <item x="5"/>
        <item x="6"/>
        <item x="7"/>
        <item x="0"/>
        <item x="1"/>
        <item x="2"/>
        <item x="3"/>
        <item t="default"/>
      </items>
    </pivotField>
  </pivotFields>
  <rowFields count="2">
    <field x="1"/>
    <field x="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Сумма по полю Значение" fld="3" baseField="0" baseItem="0"/>
  </dataFields>
  <chartFormats count="6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0879F-2E97-4B3D-95F7-9171AFA2E74C}" name="Показатель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6" rowHeaderCaption="Показатель">
  <location ref="A3:B5" firstHeaderRow="1" firstDataRow="1" firstDataCol="1"/>
  <pivotFields count="4"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Значение " fld="3" subtotal="min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440D7-B479-4E2C-BA83-BD90F8F654C2}" name="Год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5" rowHeaderCaption="Год">
  <location ref="A3:B8" firstHeaderRow="1" firstDataRow="1" firstDataCol="1"/>
  <pivotFields count="4">
    <pivotField showAll="0">
      <items count="6">
        <item x="0"/>
        <item x="2"/>
        <item x="1"/>
        <item x="3"/>
        <item x="4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Значение " fld="3" subtotal="min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1900D-8C10-4057-A86B-EC3BB13D7E5C}" name="Год" cacheId="35" applyNumberFormats="0" applyBorderFormats="0" applyFontFormats="0" applyPatternFormats="0" applyAlignmentFormats="0" applyWidthHeightFormats="1" dataCaption="Значения" updatedVersion="8" minRefreshableVersion="3" rowGrandTotals="0" colGrandTotals="0" itemPrintTitles="1" createdVersion="8" indent="0" multipleFieldFilters="0" rowHeaderCaption="Год">
  <location ref="H2:H3" firstHeaderRow="1" firstDataRow="1" firstDataCol="1"/>
  <pivotFields count="4">
    <pivotField showAll="0"/>
    <pivotField showAll="0">
      <items count="2">
        <item x="0"/>
        <item t="default"/>
      </items>
    </pivotField>
    <pivotField axis="axisRow" showAll="0">
      <items count="5">
        <item h="1" x="0"/>
        <item h="1" x="1"/>
        <item x="2"/>
        <item h="1" x="3"/>
        <item t="default"/>
      </items>
    </pivotField>
    <pivotField showAll="0"/>
  </pivotFields>
  <rowFields count="1">
    <field x="2"/>
  </rowFields>
  <rowItems count="1">
    <i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81011-4D1D-4223-8D75-35D262856EB4}" name="Показатель" cacheId="35" applyNumberFormats="0" applyBorderFormats="0" applyFontFormats="0" applyPatternFormats="0" applyAlignmentFormats="0" applyWidthHeightFormats="1" dataCaption="Значения" updatedVersion="8" minRefreshableVersion="3" rowGrandTotals="0" colGrandTotals="0" itemPrintTitles="1" createdVersion="8" indent="0" multipleFieldFilters="0" rowHeaderCaption="Показатель">
  <location ref="F2:F3" firstHeaderRow="1" firstDataRow="1" firstDataCol="1"/>
  <pivotFields count="4">
    <pivotField showAll="0"/>
    <pivotField axis="axisRow" showAll="0">
      <items count="2">
        <item x="0"/>
        <item t="default"/>
      </items>
    </pivotField>
    <pivotField showAll="0">
      <items count="5">
        <item h="1" x="0"/>
        <item h="1" x="1"/>
        <item x="2"/>
        <item h="1" x="3"/>
        <item t="default"/>
      </items>
    </pivotField>
    <pivotField showAll="0"/>
  </pivotFields>
  <rowFields count="1">
    <field x="1"/>
  </rowFields>
  <rowItems count="1">
    <i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EF03E-CDFB-4D75-B9DE-429B41C3EC85}" name="Регион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" rowHeaderCaption="Город">
  <location ref="A3:B9" firstHeaderRow="1" firstDataRow="1" firstDataCol="1"/>
  <pivotFields count="4"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Значение " fld="3" subtotal="min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казатель" xr10:uid="{0C820228-F778-4B14-9B65-504313FCE016}" sourceName="Показатель">
  <pivotTables>
    <pivotTable tabId="10" name="Показатель"/>
    <pivotTable tabId="10" name="Год"/>
  </pivotTables>
  <data>
    <tabular pivotCacheId="981021085">
      <items count="1"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6FEB8CA9-5D09-4225-B13A-137F5990B3C3}" sourceName="Год">
  <pivotTables>
    <pivotTable tabId="10" name="Показатель"/>
    <pivotTable tabId="10" name="Год"/>
  </pivotTables>
  <data>
    <tabular pivotCacheId="981021085">
      <items count="4">
        <i x="0"/>
        <i x="1"/>
        <i x="2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оказатель 1" xr10:uid="{3A37FB9B-09A3-4F2B-84CE-0746056A371A}" cache="Срез_Показатель" caption="Показатель" rowHeight="234950"/>
  <slicer name="Год 1" xr10:uid="{32F68605-7984-4F15-97E5-F5DE871456EF}" cache="Срез_Год" caption="Год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оказатель" xr10:uid="{839CEC00-D6C8-401E-9858-C32BA4991DC4}" cache="Срез_Показатель" caption="Показатель" rowHeight="234950"/>
  <slicer name="Год" xr10:uid="{0E3926EC-07C3-45C2-98EC-CD2FE0271448}" cache="Срез_Год" caption="Год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103FF8-EE8B-42EA-BA8D-E2EEAF748052}" name="Data_1" displayName="Data_1" ref="A1:D21" totalsRowShown="0" headerRowDxfId="9" dataDxfId="10">
  <autoFilter ref="A1:D21" xr:uid="{D9103FF8-EE8B-42EA-BA8D-E2EEAF748052}"/>
  <tableColumns count="4">
    <tableColumn id="1" xr3:uid="{158024B5-693C-4763-BEF0-669530BA0567}" name="Город" dataDxfId="14"/>
    <tableColumn id="2" xr3:uid="{E4F4A93E-3262-4BA0-927E-18A41E6DAEAF}" name="Показатель" dataDxfId="13"/>
    <tableColumn id="3" xr3:uid="{AAB2F6CA-1713-4930-A635-ECA71E364A5B}" name="Год" dataDxfId="12"/>
    <tableColumn id="4" xr3:uid="{A9FDE696-FC0C-449E-8F89-FA3AE74BCE07}" name="Значение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5CC936-2DF1-4DC2-B162-A9FF51CD3B65}" name="Data_for_graphic" displayName="Data_for_graphic" ref="N1:S6" totalsRowShown="0">
  <autoFilter ref="N1:S6" xr:uid="{685CC936-2DF1-4DC2-B162-A9FF51CD3B65}"/>
  <tableColumns count="6">
    <tableColumn id="1" xr3:uid="{C75A79EE-90A2-435B-BAD2-304E4D0B20EA}" name="Город"/>
    <tableColumn id="2" xr3:uid="{1AE1AA33-E3AA-4C1C-A607-54DE28DAD51E}" name="Показатель" dataDxfId="8">
      <calculatedColumnFormula>SUMIFS(Data_1[Значение], Data_1[Город], Data_for_graphic[[#This Row],[Город]], Data_1[Показатель], $F$3, Data_1[Год], $H$3)</calculatedColumnFormula>
    </tableColumn>
    <tableColumn id="3" xr3:uid="{BDDBD0D2-128A-4103-96D1-30EF4501018C}" name="X"/>
    <tableColumn id="4" xr3:uid="{ABB5ADEC-4921-487B-94BE-CF372008EBDC}" name="Y"/>
    <tableColumn id="5" xr3:uid="{11A70215-F27C-4E2D-8B61-5C1FE16FCA53}" name="Подписи" dataDxfId="7">
      <calculatedColumnFormula>Data_for_graphic[[#This Row],[Город]] &amp; CHAR(10)&amp;TEXT(Data_for_graphic[[#This Row],[Показатель]],"# ###0")</calculatedColumnFormula>
    </tableColumn>
    <tableColumn id="6" xr3:uid="{7C53EAA1-4B0B-40D3-8833-D3D9776891FB}" name="Максимум" dataDxfId="6">
      <calculatedColumnFormula>IF(Data_for_graphic[[#This Row],[Показатель]]=MAX(Data_for_graphic[Показатель]),Data_for_graphic[[#This Row],[Показатель]],"")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A0E6AE-BCBB-430D-8B44-07FA17550CA0}" name="Data_18" displayName="Data_18" ref="A1:D21" totalsRowShown="0" headerRowDxfId="5" dataDxfId="4">
  <autoFilter ref="A1:D21" xr:uid="{46A0E6AE-BCBB-430D-8B44-07FA17550CA0}"/>
  <tableColumns count="4">
    <tableColumn id="1" xr3:uid="{071472B7-39B2-439C-818B-803C9E4188FD}" name="Город" dataDxfId="3"/>
    <tableColumn id="2" xr3:uid="{585030C2-F9CC-46E3-BAC1-562D4DF00C25}" name="Показатель" dataDxfId="2"/>
    <tableColumn id="3" xr3:uid="{55D90592-93A9-4846-95B3-5F389794F499}" name="Год" dataDxfId="1"/>
    <tableColumn id="4" xr3:uid="{93886DE0-4300-46FE-9319-7EF2EA274DC2}" name="Значение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Совет директоров">
  <a:themeElements>
    <a:clrScheme name="Совет директоров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Совет директоров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овет директоров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07/relationships/slicer" Target="../slicers/slicer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E663-578C-48C6-AB85-D85A2E18E3DC}">
  <dimension ref="A1:B24"/>
  <sheetViews>
    <sheetView workbookViewId="0">
      <selection activeCell="A4" sqref="A4"/>
    </sheetView>
  </sheetViews>
  <sheetFormatPr defaultRowHeight="13.8" x14ac:dyDescent="0.25"/>
  <cols>
    <col min="1" max="1" width="22.5" bestFit="1" customWidth="1"/>
    <col min="2" max="2" width="19.3984375" bestFit="1" customWidth="1"/>
    <col min="3" max="3" width="26.59765625" bestFit="1" customWidth="1"/>
    <col min="4" max="5" width="4.8984375" bestFit="1" customWidth="1"/>
    <col min="6" max="6" width="12.09765625" bestFit="1" customWidth="1"/>
  </cols>
  <sheetData>
    <row r="1" spans="1:2" x14ac:dyDescent="0.25">
      <c r="A1" s="7" t="s">
        <v>22</v>
      </c>
    </row>
    <row r="3" spans="1:2" x14ac:dyDescent="0.25">
      <c r="A3" s="1" t="s">
        <v>22</v>
      </c>
      <c r="B3" t="s">
        <v>19</v>
      </c>
    </row>
    <row r="4" spans="1:2" x14ac:dyDescent="0.25">
      <c r="A4" s="2">
        <v>235</v>
      </c>
      <c r="B4" s="4">
        <v>2020</v>
      </c>
    </row>
    <row r="5" spans="1:2" x14ac:dyDescent="0.25">
      <c r="A5" s="2">
        <v>237</v>
      </c>
      <c r="B5" s="4">
        <v>2021</v>
      </c>
    </row>
    <row r="6" spans="1:2" x14ac:dyDescent="0.25">
      <c r="A6" s="2">
        <v>239</v>
      </c>
      <c r="B6" s="4">
        <v>2022</v>
      </c>
    </row>
    <row r="7" spans="1:2" x14ac:dyDescent="0.25">
      <c r="A7" s="2">
        <v>241</v>
      </c>
      <c r="B7" s="4">
        <v>2023</v>
      </c>
    </row>
    <row r="8" spans="1:2" x14ac:dyDescent="0.25">
      <c r="A8" s="2">
        <v>357</v>
      </c>
      <c r="B8" s="4">
        <v>2020</v>
      </c>
    </row>
    <row r="9" spans="1:2" x14ac:dyDescent="0.25">
      <c r="A9" s="2">
        <v>361</v>
      </c>
      <c r="B9" s="4">
        <v>2021</v>
      </c>
    </row>
    <row r="10" spans="1:2" x14ac:dyDescent="0.25">
      <c r="A10" s="2">
        <v>365</v>
      </c>
      <c r="B10" s="4">
        <v>2022</v>
      </c>
    </row>
    <row r="11" spans="1:2" x14ac:dyDescent="0.25">
      <c r="A11" s="2">
        <v>368</v>
      </c>
      <c r="B11" s="4">
        <v>2023</v>
      </c>
    </row>
    <row r="12" spans="1:2" x14ac:dyDescent="0.25">
      <c r="A12" s="2">
        <v>545</v>
      </c>
      <c r="B12" s="4">
        <v>2020</v>
      </c>
    </row>
    <row r="13" spans="1:2" x14ac:dyDescent="0.25">
      <c r="A13" s="2">
        <v>550</v>
      </c>
      <c r="B13" s="4">
        <v>2021</v>
      </c>
    </row>
    <row r="14" spans="1:2" x14ac:dyDescent="0.25">
      <c r="A14" s="2">
        <v>554</v>
      </c>
      <c r="B14" s="4">
        <v>2022</v>
      </c>
    </row>
    <row r="15" spans="1:2" x14ac:dyDescent="0.25">
      <c r="A15" s="2">
        <v>558</v>
      </c>
      <c r="B15" s="4">
        <v>2023</v>
      </c>
    </row>
    <row r="16" spans="1:2" x14ac:dyDescent="0.25">
      <c r="A16" s="2">
        <v>651</v>
      </c>
      <c r="B16" s="4">
        <v>2020</v>
      </c>
    </row>
    <row r="17" spans="1:2" x14ac:dyDescent="0.25">
      <c r="A17" s="2">
        <v>656</v>
      </c>
      <c r="B17" s="4">
        <v>2021</v>
      </c>
    </row>
    <row r="18" spans="1:2" x14ac:dyDescent="0.25">
      <c r="A18" s="2">
        <v>661</v>
      </c>
      <c r="B18" s="4">
        <v>2022</v>
      </c>
    </row>
    <row r="19" spans="1:2" x14ac:dyDescent="0.25">
      <c r="A19" s="2">
        <v>665</v>
      </c>
      <c r="B19" s="4">
        <v>2023</v>
      </c>
    </row>
    <row r="20" spans="1:2" x14ac:dyDescent="0.25">
      <c r="A20" s="2">
        <v>872</v>
      </c>
      <c r="B20" s="4">
        <v>2020</v>
      </c>
    </row>
    <row r="21" spans="1:2" x14ac:dyDescent="0.25">
      <c r="A21" s="2">
        <v>881</v>
      </c>
      <c r="B21" s="4">
        <v>2021</v>
      </c>
    </row>
    <row r="22" spans="1:2" x14ac:dyDescent="0.25">
      <c r="A22" s="2">
        <v>889</v>
      </c>
      <c r="B22" s="4">
        <v>2022</v>
      </c>
    </row>
    <row r="23" spans="1:2" x14ac:dyDescent="0.25">
      <c r="A23" s="2">
        <v>896</v>
      </c>
      <c r="B23" s="4">
        <v>2023</v>
      </c>
    </row>
    <row r="24" spans="1:2" x14ac:dyDescent="0.25">
      <c r="A24" s="2" t="s">
        <v>0</v>
      </c>
      <c r="B24" s="4">
        <v>40430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FE9B-1B83-4D25-AE8E-A4E728000F4E}">
  <dimension ref="A1:B9"/>
  <sheetViews>
    <sheetView workbookViewId="0">
      <selection activeCell="E17" sqref="E17"/>
    </sheetView>
  </sheetViews>
  <sheetFormatPr defaultRowHeight="13.8" x14ac:dyDescent="0.25"/>
  <cols>
    <col min="1" max="1" width="19.19921875" bestFit="1" customWidth="1"/>
    <col min="2" max="2" width="25.296875" bestFit="1" customWidth="1"/>
    <col min="3" max="5" width="4.8984375" bestFit="1" customWidth="1"/>
    <col min="6" max="6" width="12.09765625" bestFit="1" customWidth="1"/>
  </cols>
  <sheetData>
    <row r="1" spans="1:2" x14ac:dyDescent="0.25">
      <c r="A1" s="7" t="s">
        <v>20</v>
      </c>
    </row>
    <row r="3" spans="1:2" x14ac:dyDescent="0.25">
      <c r="A3" s="1" t="s">
        <v>21</v>
      </c>
      <c r="B3" t="s">
        <v>16</v>
      </c>
    </row>
    <row r="4" spans="1:2" x14ac:dyDescent="0.25">
      <c r="A4" s="2" t="s">
        <v>7</v>
      </c>
      <c r="B4" s="4">
        <v>10781</v>
      </c>
    </row>
    <row r="5" spans="1:2" x14ac:dyDescent="0.25">
      <c r="A5" s="3">
        <v>2020</v>
      </c>
      <c r="B5" s="4">
        <v>2660</v>
      </c>
    </row>
    <row r="6" spans="1:2" x14ac:dyDescent="0.25">
      <c r="A6" s="3">
        <v>2021</v>
      </c>
      <c r="B6" s="4">
        <v>2685</v>
      </c>
    </row>
    <row r="7" spans="1:2" x14ac:dyDescent="0.25">
      <c r="A7" s="3">
        <v>2022</v>
      </c>
      <c r="B7" s="4">
        <v>2708</v>
      </c>
    </row>
    <row r="8" spans="1:2" x14ac:dyDescent="0.25">
      <c r="A8" s="3">
        <v>2023</v>
      </c>
      <c r="B8" s="4">
        <v>2728</v>
      </c>
    </row>
    <row r="9" spans="1:2" x14ac:dyDescent="0.25">
      <c r="A9" s="2" t="s">
        <v>0</v>
      </c>
      <c r="B9" s="4">
        <v>10781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10E-31B5-4E5F-9C48-3768F1D77D1F}">
  <dimension ref="A1:B5"/>
  <sheetViews>
    <sheetView workbookViewId="0">
      <selection activeCell="A3" sqref="A3"/>
    </sheetView>
  </sheetViews>
  <sheetFormatPr defaultRowHeight="13.8" x14ac:dyDescent="0.25"/>
  <cols>
    <col min="1" max="1" width="16.69921875" bestFit="1" customWidth="1"/>
    <col min="2" max="2" width="10.296875" bestFit="1" customWidth="1"/>
  </cols>
  <sheetData>
    <row r="1" spans="1:2" x14ac:dyDescent="0.25">
      <c r="A1" s="7" t="s">
        <v>5</v>
      </c>
    </row>
    <row r="3" spans="1:2" x14ac:dyDescent="0.25">
      <c r="A3" s="1" t="s">
        <v>5</v>
      </c>
      <c r="B3" t="s">
        <v>17</v>
      </c>
    </row>
    <row r="4" spans="1:2" x14ac:dyDescent="0.25">
      <c r="A4" s="2" t="s">
        <v>7</v>
      </c>
      <c r="B4" s="4">
        <v>235</v>
      </c>
    </row>
    <row r="5" spans="1:2" x14ac:dyDescent="0.25">
      <c r="A5" s="2" t="s">
        <v>0</v>
      </c>
      <c r="B5" s="4">
        <v>235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80DE-AE6C-448B-AAB0-64F7063374FA}">
  <dimension ref="A1:B8"/>
  <sheetViews>
    <sheetView workbookViewId="0">
      <selection activeCell="A4" sqref="A4"/>
    </sheetView>
  </sheetViews>
  <sheetFormatPr defaultRowHeight="13.8" x14ac:dyDescent="0.25"/>
  <cols>
    <col min="1" max="1" width="12.09765625" bestFit="1" customWidth="1"/>
    <col min="2" max="2" width="10.296875" bestFit="1" customWidth="1"/>
  </cols>
  <sheetData>
    <row r="1" spans="1:2" x14ac:dyDescent="0.25">
      <c r="A1" s="7" t="s">
        <v>1</v>
      </c>
    </row>
    <row r="3" spans="1:2" x14ac:dyDescent="0.25">
      <c r="A3" s="1" t="s">
        <v>1</v>
      </c>
      <c r="B3" t="s">
        <v>17</v>
      </c>
    </row>
    <row r="4" spans="1:2" x14ac:dyDescent="0.25">
      <c r="A4" s="2">
        <v>2020</v>
      </c>
      <c r="B4" s="4">
        <v>235</v>
      </c>
    </row>
    <row r="5" spans="1:2" x14ac:dyDescent="0.25">
      <c r="A5" s="2">
        <v>2021</v>
      </c>
      <c r="B5" s="4">
        <v>237</v>
      </c>
    </row>
    <row r="6" spans="1:2" x14ac:dyDescent="0.25">
      <c r="A6" s="2">
        <v>2022</v>
      </c>
      <c r="B6" s="4">
        <v>239</v>
      </c>
    </row>
    <row r="7" spans="1:2" x14ac:dyDescent="0.25">
      <c r="A7" s="2">
        <v>2023</v>
      </c>
      <c r="B7" s="4">
        <v>241</v>
      </c>
    </row>
    <row r="8" spans="1:2" x14ac:dyDescent="0.25">
      <c r="A8" s="2" t="s">
        <v>0</v>
      </c>
      <c r="B8" s="4">
        <v>235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DA1F-2C06-4E2B-909B-539EBB4D4255}">
  <dimension ref="A9"/>
  <sheetViews>
    <sheetView showGridLines="0" tabSelected="1" topLeftCell="A9" zoomScale="44" workbookViewId="0">
      <selection activeCell="AO34" sqref="AO34"/>
    </sheetView>
  </sheetViews>
  <sheetFormatPr defaultRowHeight="13.8" x14ac:dyDescent="0.25"/>
  <cols>
    <col min="1" max="16384" width="8.796875" style="8"/>
  </cols>
  <sheetData>
    <row r="9" s="8" customForma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97C5-1A5E-4869-970B-A589C749A39A}">
  <dimension ref="A1:T21"/>
  <sheetViews>
    <sheetView showGridLines="0" zoomScale="57" workbookViewId="0">
      <selection sqref="A1:D21"/>
    </sheetView>
  </sheetViews>
  <sheetFormatPr defaultRowHeight="13.8" x14ac:dyDescent="0.25"/>
  <cols>
    <col min="1" max="1" width="18.5" customWidth="1"/>
    <col min="2" max="2" width="22.19921875" customWidth="1"/>
    <col min="4" max="4" width="11.5" customWidth="1"/>
    <col min="6" max="6" width="16.69921875" customWidth="1"/>
    <col min="14" max="14" width="17.3984375" customWidth="1"/>
    <col min="15" max="15" width="15.59765625" customWidth="1"/>
    <col min="18" max="18" width="18.69921875" customWidth="1"/>
    <col min="20" max="20" width="17.8984375" customWidth="1"/>
  </cols>
  <sheetData>
    <row r="1" spans="1:20" ht="27.6" x14ac:dyDescent="0.25">
      <c r="A1" s="5" t="s">
        <v>4</v>
      </c>
      <c r="B1" s="5" t="s">
        <v>5</v>
      </c>
      <c r="C1" s="5" t="s">
        <v>1</v>
      </c>
      <c r="D1" s="5" t="s">
        <v>12</v>
      </c>
      <c r="N1" t="s">
        <v>4</v>
      </c>
      <c r="O1" t="s">
        <v>5</v>
      </c>
      <c r="P1" t="s">
        <v>2</v>
      </c>
      <c r="Q1" t="s">
        <v>3</v>
      </c>
      <c r="R1" t="s">
        <v>13</v>
      </c>
      <c r="S1" t="s">
        <v>15</v>
      </c>
      <c r="T1" t="s">
        <v>14</v>
      </c>
    </row>
    <row r="2" spans="1:20" x14ac:dyDescent="0.25">
      <c r="A2" s="6" t="s">
        <v>6</v>
      </c>
      <c r="B2" s="6" t="s">
        <v>7</v>
      </c>
      <c r="C2" s="6">
        <v>2020</v>
      </c>
      <c r="D2" s="6">
        <v>872</v>
      </c>
      <c r="F2" s="1" t="s">
        <v>5</v>
      </c>
      <c r="H2" s="1" t="s">
        <v>1</v>
      </c>
      <c r="N2" t="s">
        <v>6</v>
      </c>
      <c r="O2">
        <f>SUMIFS(Data_1[Значение], Data_1[Город], Data_for_graphic[[#This Row],[Город]], Data_1[Показатель], $F$3, Data_1[Год], $H$3)</f>
        <v>889</v>
      </c>
      <c r="P2">
        <v>44</v>
      </c>
      <c r="Q2">
        <v>55</v>
      </c>
      <c r="R2" t="str">
        <f>Data_for_graphic[[#This Row],[Город]] &amp; CHAR(10)&amp;TEXT(Data_for_graphic[[#This Row],[Показатель]],"# ###0")</f>
        <v>Амстердам
889</v>
      </c>
      <c r="S2">
        <f>IF(Data_for_graphic[[#This Row],[Показатель]]=MAX(Data_for_graphic[Показатель]),Data_for_graphic[[#This Row],[Показатель]],"")</f>
        <v>889</v>
      </c>
    </row>
    <row r="3" spans="1:20" ht="41.4" x14ac:dyDescent="0.25">
      <c r="A3" s="6" t="s">
        <v>6</v>
      </c>
      <c r="B3" s="6" t="s">
        <v>7</v>
      </c>
      <c r="C3" s="6">
        <v>2021</v>
      </c>
      <c r="D3" s="6">
        <v>881</v>
      </c>
      <c r="F3" s="2" t="s">
        <v>7</v>
      </c>
      <c r="H3" s="2">
        <v>2022</v>
      </c>
      <c r="N3" t="s">
        <v>8</v>
      </c>
      <c r="O3">
        <f>SUMIFS(Data_1[Значение], Data_1[Город], Data_for_graphic[[#This Row],[Город]], Data_1[Показатель], $F$3, Data_1[Год], $H$3)</f>
        <v>661</v>
      </c>
      <c r="P3">
        <v>39</v>
      </c>
      <c r="Q3">
        <v>43</v>
      </c>
      <c r="R3" t="str">
        <f>Data_for_graphic[[#This Row],[Город]] &amp; CHAR(10)&amp;TEXT(Data_for_graphic[[#This Row],[Показатель]],"# ###0")</f>
        <v>Роттердам
661</v>
      </c>
      <c r="S3" t="str">
        <f>IF(Data_for_graphic[[#This Row],[Показатель]]=MAX(Data_for_graphic[Показатель]),Data_for_graphic[[#This Row],[Показатель]],"")</f>
        <v/>
      </c>
      <c r="T3" t="str">
        <f>F3&amp;" " &amp; H3</f>
        <v>Население (тыс.) 2022</v>
      </c>
    </row>
    <row r="4" spans="1:20" ht="41.4" x14ac:dyDescent="0.25">
      <c r="A4" s="6" t="s">
        <v>6</v>
      </c>
      <c r="B4" s="6" t="s">
        <v>7</v>
      </c>
      <c r="C4" s="6">
        <v>2022</v>
      </c>
      <c r="D4" s="6">
        <v>889</v>
      </c>
      <c r="N4" t="s">
        <v>9</v>
      </c>
      <c r="O4">
        <f>SUMIFS(Data_1[Значение], Data_1[Город], Data_for_graphic[[#This Row],[Город]], Data_1[Показатель], $F$3, Data_1[Год], $H$3)</f>
        <v>554</v>
      </c>
      <c r="P4">
        <v>33</v>
      </c>
      <c r="Q4">
        <v>49</v>
      </c>
      <c r="R4" t="str">
        <f>Data_for_graphic[[#This Row],[Город]] &amp; CHAR(10)&amp;TEXT(Data_for_graphic[[#This Row],[Показатель]],"# ###0")</f>
        <v>Гаага
554</v>
      </c>
      <c r="S4" t="str">
        <f>IF(Data_for_graphic[[#This Row],[Показатель]]=MAX(Data_for_graphic[Показатель]),Data_for_graphic[[#This Row],[Показатель]],"")</f>
        <v/>
      </c>
    </row>
    <row r="5" spans="1:20" ht="41.4" x14ac:dyDescent="0.25">
      <c r="A5" s="6" t="s">
        <v>6</v>
      </c>
      <c r="B5" s="6" t="s">
        <v>7</v>
      </c>
      <c r="C5" s="6">
        <v>2023</v>
      </c>
      <c r="D5" s="6">
        <v>896</v>
      </c>
      <c r="N5" t="s">
        <v>10</v>
      </c>
      <c r="O5">
        <f>SUMIFS(Data_1[Значение], Data_1[Город], Data_for_graphic[[#This Row],[Город]], Data_1[Показатель], $F$3, Data_1[Год], $H$3)</f>
        <v>365</v>
      </c>
      <c r="P5">
        <v>50</v>
      </c>
      <c r="Q5">
        <v>46</v>
      </c>
      <c r="R5" t="str">
        <f>Data_for_graphic[[#This Row],[Город]] &amp; CHAR(10)&amp;TEXT(Data_for_graphic[[#This Row],[Показатель]],"# ###0")</f>
        <v>Утрехт
365</v>
      </c>
      <c r="S5" t="str">
        <f>IF(Data_for_graphic[[#This Row],[Показатель]]=MAX(Data_for_graphic[Показатель]),Data_for_graphic[[#This Row],[Показатель]],"")</f>
        <v/>
      </c>
    </row>
    <row r="6" spans="1:20" ht="41.4" x14ac:dyDescent="0.25">
      <c r="A6" s="6" t="s">
        <v>8</v>
      </c>
      <c r="B6" s="6" t="s">
        <v>7</v>
      </c>
      <c r="C6" s="6">
        <v>2020</v>
      </c>
      <c r="D6" s="6">
        <v>651</v>
      </c>
      <c r="N6" t="s">
        <v>11</v>
      </c>
      <c r="O6">
        <f>SUMIFS(Data_1[Значение], Data_1[Город], Data_for_graphic[[#This Row],[Город]], Data_1[Показатель], $F$3, Data_1[Год], $H$3)</f>
        <v>239</v>
      </c>
      <c r="P6">
        <v>50</v>
      </c>
      <c r="Q6">
        <v>35</v>
      </c>
      <c r="R6" t="str">
        <f>Data_for_graphic[[#This Row],[Город]] &amp; CHAR(10)&amp;TEXT(Data_for_graphic[[#This Row],[Показатель]],"# ###0")</f>
        <v>Эйндховен
239</v>
      </c>
      <c r="S6" t="str">
        <f>IF(Data_for_graphic[[#This Row],[Показатель]]=MAX(Data_for_graphic[Показатель]),Data_for_graphic[[#This Row],[Показатель]],"")</f>
        <v/>
      </c>
    </row>
    <row r="7" spans="1:20" ht="41.4" x14ac:dyDescent="0.25">
      <c r="A7" s="6" t="s">
        <v>8</v>
      </c>
      <c r="B7" s="6" t="s">
        <v>7</v>
      </c>
      <c r="C7" s="6">
        <v>2021</v>
      </c>
      <c r="D7" s="6">
        <v>656</v>
      </c>
    </row>
    <row r="8" spans="1:20" ht="41.4" x14ac:dyDescent="0.25">
      <c r="A8" s="6" t="s">
        <v>8</v>
      </c>
      <c r="B8" s="6" t="s">
        <v>7</v>
      </c>
      <c r="C8" s="6">
        <v>2022</v>
      </c>
      <c r="D8" s="6">
        <v>661</v>
      </c>
    </row>
    <row r="9" spans="1:20" ht="41.4" x14ac:dyDescent="0.25">
      <c r="A9" s="6" t="s">
        <v>8</v>
      </c>
      <c r="B9" s="6" t="s">
        <v>7</v>
      </c>
      <c r="C9" s="6">
        <v>2023</v>
      </c>
      <c r="D9" s="6">
        <v>665</v>
      </c>
    </row>
    <row r="10" spans="1:20" ht="41.4" x14ac:dyDescent="0.25">
      <c r="A10" s="6" t="s">
        <v>9</v>
      </c>
      <c r="B10" s="6" t="s">
        <v>7</v>
      </c>
      <c r="C10" s="6">
        <v>2020</v>
      </c>
      <c r="D10" s="6">
        <v>545</v>
      </c>
    </row>
    <row r="11" spans="1:20" ht="41.4" x14ac:dyDescent="0.25">
      <c r="A11" s="6" t="s">
        <v>9</v>
      </c>
      <c r="B11" s="6" t="s">
        <v>7</v>
      </c>
      <c r="C11" s="6">
        <v>2021</v>
      </c>
      <c r="D11" s="6">
        <v>550</v>
      </c>
    </row>
    <row r="12" spans="1:20" ht="41.4" x14ac:dyDescent="0.25">
      <c r="A12" s="6" t="s">
        <v>9</v>
      </c>
      <c r="B12" s="6" t="s">
        <v>7</v>
      </c>
      <c r="C12" s="6">
        <v>2022</v>
      </c>
      <c r="D12" s="6">
        <v>554</v>
      </c>
    </row>
    <row r="13" spans="1:20" ht="41.4" x14ac:dyDescent="0.25">
      <c r="A13" s="6" t="s">
        <v>9</v>
      </c>
      <c r="B13" s="6" t="s">
        <v>7</v>
      </c>
      <c r="C13" s="6">
        <v>2023</v>
      </c>
      <c r="D13" s="6">
        <v>558</v>
      </c>
    </row>
    <row r="14" spans="1:20" ht="41.4" x14ac:dyDescent="0.25">
      <c r="A14" s="6" t="s">
        <v>10</v>
      </c>
      <c r="B14" s="6" t="s">
        <v>7</v>
      </c>
      <c r="C14" s="6">
        <v>2020</v>
      </c>
      <c r="D14" s="6">
        <v>357</v>
      </c>
    </row>
    <row r="15" spans="1:20" ht="41.4" x14ac:dyDescent="0.25">
      <c r="A15" s="6" t="s">
        <v>10</v>
      </c>
      <c r="B15" s="6" t="s">
        <v>7</v>
      </c>
      <c r="C15" s="6">
        <v>2021</v>
      </c>
      <c r="D15" s="6">
        <v>361</v>
      </c>
    </row>
    <row r="16" spans="1:20" ht="41.4" x14ac:dyDescent="0.25">
      <c r="A16" s="6" t="s">
        <v>10</v>
      </c>
      <c r="B16" s="6" t="s">
        <v>7</v>
      </c>
      <c r="C16" s="6">
        <v>2022</v>
      </c>
      <c r="D16" s="6">
        <v>365</v>
      </c>
    </row>
    <row r="17" spans="1:4" ht="41.4" x14ac:dyDescent="0.25">
      <c r="A17" s="6" t="s">
        <v>10</v>
      </c>
      <c r="B17" s="6" t="s">
        <v>7</v>
      </c>
      <c r="C17" s="6">
        <v>2023</v>
      </c>
      <c r="D17" s="6">
        <v>368</v>
      </c>
    </row>
    <row r="18" spans="1:4" ht="41.4" x14ac:dyDescent="0.25">
      <c r="A18" s="6" t="s">
        <v>11</v>
      </c>
      <c r="B18" s="6" t="s">
        <v>7</v>
      </c>
      <c r="C18" s="6">
        <v>2020</v>
      </c>
      <c r="D18" s="6">
        <v>235</v>
      </c>
    </row>
    <row r="19" spans="1:4" ht="41.4" x14ac:dyDescent="0.25">
      <c r="A19" s="6" t="s">
        <v>11</v>
      </c>
      <c r="B19" s="6" t="s">
        <v>7</v>
      </c>
      <c r="C19" s="6">
        <v>2021</v>
      </c>
      <c r="D19" s="6">
        <v>237</v>
      </c>
    </row>
    <row r="20" spans="1:4" ht="41.4" x14ac:dyDescent="0.25">
      <c r="A20" s="6" t="s">
        <v>11</v>
      </c>
      <c r="B20" s="6" t="s">
        <v>7</v>
      </c>
      <c r="C20" s="6">
        <v>2022</v>
      </c>
      <c r="D20" s="6">
        <v>239</v>
      </c>
    </row>
    <row r="21" spans="1:4" ht="41.4" x14ac:dyDescent="0.25">
      <c r="A21" s="6" t="s">
        <v>11</v>
      </c>
      <c r="B21" s="6" t="s">
        <v>7</v>
      </c>
      <c r="C21" s="6">
        <v>2023</v>
      </c>
      <c r="D21" s="6">
        <v>241</v>
      </c>
    </row>
  </sheetData>
  <pageMargins left="0.7" right="0.7" top="0.75" bottom="0.75" header="0.3" footer="0.3"/>
  <drawing r:id="rId3"/>
  <tableParts count="2">
    <tablePart r:id="rId4"/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0538-CC0C-4EA7-A093-4373EC7ABE43}">
  <dimension ref="A1:D21"/>
  <sheetViews>
    <sheetView topLeftCell="B2" workbookViewId="0">
      <selection sqref="A1:D21"/>
    </sheetView>
  </sheetViews>
  <sheetFormatPr defaultRowHeight="13.8" x14ac:dyDescent="0.25"/>
  <sheetData>
    <row r="1" spans="1:4" ht="27.6" x14ac:dyDescent="0.25">
      <c r="A1" s="5" t="s">
        <v>4</v>
      </c>
      <c r="B1" s="5" t="s">
        <v>5</v>
      </c>
      <c r="C1" s="5" t="s">
        <v>1</v>
      </c>
      <c r="D1" s="5" t="s">
        <v>12</v>
      </c>
    </row>
    <row r="2" spans="1:4" ht="41.4" x14ac:dyDescent="0.25">
      <c r="A2" s="6" t="s">
        <v>6</v>
      </c>
      <c r="B2" s="6" t="s">
        <v>7</v>
      </c>
      <c r="C2" s="6">
        <v>2020</v>
      </c>
      <c r="D2" s="6">
        <v>872</v>
      </c>
    </row>
    <row r="3" spans="1:4" ht="41.4" x14ac:dyDescent="0.25">
      <c r="A3" s="6" t="s">
        <v>6</v>
      </c>
      <c r="B3" s="6" t="s">
        <v>7</v>
      </c>
      <c r="C3" s="6">
        <v>2021</v>
      </c>
      <c r="D3" s="6">
        <v>881</v>
      </c>
    </row>
    <row r="4" spans="1:4" ht="41.4" x14ac:dyDescent="0.25">
      <c r="A4" s="6" t="s">
        <v>6</v>
      </c>
      <c r="B4" s="6" t="s">
        <v>7</v>
      </c>
      <c r="C4" s="6">
        <v>2022</v>
      </c>
      <c r="D4" s="6">
        <v>889</v>
      </c>
    </row>
    <row r="5" spans="1:4" ht="41.4" x14ac:dyDescent="0.25">
      <c r="A5" s="6" t="s">
        <v>6</v>
      </c>
      <c r="B5" s="6" t="s">
        <v>7</v>
      </c>
      <c r="C5" s="6">
        <v>2023</v>
      </c>
      <c r="D5" s="6">
        <v>896</v>
      </c>
    </row>
    <row r="6" spans="1:4" ht="41.4" x14ac:dyDescent="0.25">
      <c r="A6" s="6" t="s">
        <v>8</v>
      </c>
      <c r="B6" s="6" t="s">
        <v>7</v>
      </c>
      <c r="C6" s="6">
        <v>2020</v>
      </c>
      <c r="D6" s="6">
        <v>651</v>
      </c>
    </row>
    <row r="7" spans="1:4" ht="41.4" x14ac:dyDescent="0.25">
      <c r="A7" s="6" t="s">
        <v>8</v>
      </c>
      <c r="B7" s="6" t="s">
        <v>7</v>
      </c>
      <c r="C7" s="6">
        <v>2021</v>
      </c>
      <c r="D7" s="6">
        <v>656</v>
      </c>
    </row>
    <row r="8" spans="1:4" ht="41.4" x14ac:dyDescent="0.25">
      <c r="A8" s="6" t="s">
        <v>8</v>
      </c>
      <c r="B8" s="6" t="s">
        <v>7</v>
      </c>
      <c r="C8" s="6">
        <v>2022</v>
      </c>
      <c r="D8" s="6">
        <v>661</v>
      </c>
    </row>
    <row r="9" spans="1:4" ht="41.4" x14ac:dyDescent="0.25">
      <c r="A9" s="6" t="s">
        <v>8</v>
      </c>
      <c r="B9" s="6" t="s">
        <v>7</v>
      </c>
      <c r="C9" s="6">
        <v>2023</v>
      </c>
      <c r="D9" s="6">
        <v>665</v>
      </c>
    </row>
    <row r="10" spans="1:4" ht="41.4" x14ac:dyDescent="0.25">
      <c r="A10" s="6" t="s">
        <v>9</v>
      </c>
      <c r="B10" s="6" t="s">
        <v>7</v>
      </c>
      <c r="C10" s="6">
        <v>2020</v>
      </c>
      <c r="D10" s="6">
        <v>545</v>
      </c>
    </row>
    <row r="11" spans="1:4" ht="41.4" x14ac:dyDescent="0.25">
      <c r="A11" s="6" t="s">
        <v>9</v>
      </c>
      <c r="B11" s="6" t="s">
        <v>7</v>
      </c>
      <c r="C11" s="6">
        <v>2021</v>
      </c>
      <c r="D11" s="6">
        <v>550</v>
      </c>
    </row>
    <row r="12" spans="1:4" ht="41.4" x14ac:dyDescent="0.25">
      <c r="A12" s="6" t="s">
        <v>9</v>
      </c>
      <c r="B12" s="6" t="s">
        <v>7</v>
      </c>
      <c r="C12" s="6">
        <v>2022</v>
      </c>
      <c r="D12" s="6">
        <v>554</v>
      </c>
    </row>
    <row r="13" spans="1:4" ht="41.4" x14ac:dyDescent="0.25">
      <c r="A13" s="6" t="s">
        <v>9</v>
      </c>
      <c r="B13" s="6" t="s">
        <v>7</v>
      </c>
      <c r="C13" s="6">
        <v>2023</v>
      </c>
      <c r="D13" s="6">
        <v>558</v>
      </c>
    </row>
    <row r="14" spans="1:4" ht="41.4" x14ac:dyDescent="0.25">
      <c r="A14" s="6" t="s">
        <v>10</v>
      </c>
      <c r="B14" s="6" t="s">
        <v>7</v>
      </c>
      <c r="C14" s="6">
        <v>2020</v>
      </c>
      <c r="D14" s="6">
        <v>357</v>
      </c>
    </row>
    <row r="15" spans="1:4" ht="41.4" x14ac:dyDescent="0.25">
      <c r="A15" s="6" t="s">
        <v>10</v>
      </c>
      <c r="B15" s="6" t="s">
        <v>7</v>
      </c>
      <c r="C15" s="6">
        <v>2021</v>
      </c>
      <c r="D15" s="6">
        <v>361</v>
      </c>
    </row>
    <row r="16" spans="1:4" ht="41.4" x14ac:dyDescent="0.25">
      <c r="A16" s="6" t="s">
        <v>10</v>
      </c>
      <c r="B16" s="6" t="s">
        <v>7</v>
      </c>
      <c r="C16" s="6">
        <v>2022</v>
      </c>
      <c r="D16" s="6">
        <v>365</v>
      </c>
    </row>
    <row r="17" spans="1:4" ht="41.4" x14ac:dyDescent="0.25">
      <c r="A17" s="6" t="s">
        <v>10</v>
      </c>
      <c r="B17" s="6" t="s">
        <v>7</v>
      </c>
      <c r="C17" s="6">
        <v>2023</v>
      </c>
      <c r="D17" s="6">
        <v>368</v>
      </c>
    </row>
    <row r="18" spans="1:4" ht="41.4" x14ac:dyDescent="0.25">
      <c r="A18" s="6" t="s">
        <v>11</v>
      </c>
      <c r="B18" s="6" t="s">
        <v>7</v>
      </c>
      <c r="C18" s="6">
        <v>2020</v>
      </c>
      <c r="D18" s="6">
        <v>235</v>
      </c>
    </row>
    <row r="19" spans="1:4" ht="41.4" x14ac:dyDescent="0.25">
      <c r="A19" s="6" t="s">
        <v>11</v>
      </c>
      <c r="B19" s="6" t="s">
        <v>7</v>
      </c>
      <c r="C19" s="6">
        <v>2021</v>
      </c>
      <c r="D19" s="6">
        <v>237</v>
      </c>
    </row>
    <row r="20" spans="1:4" ht="41.4" x14ac:dyDescent="0.25">
      <c r="A20" s="6" t="s">
        <v>11</v>
      </c>
      <c r="B20" s="6" t="s">
        <v>7</v>
      </c>
      <c r="C20" s="6">
        <v>2022</v>
      </c>
      <c r="D20" s="6">
        <v>239</v>
      </c>
    </row>
    <row r="21" spans="1:4" ht="41.4" x14ac:dyDescent="0.25">
      <c r="A21" s="6" t="s">
        <v>11</v>
      </c>
      <c r="B21" s="6" t="s">
        <v>7</v>
      </c>
      <c r="C21" s="6">
        <v>2023</v>
      </c>
      <c r="D21" s="6">
        <v>241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7AE-ADAD-49B4-9770-733328FB5654}">
  <dimension ref="A1:B9"/>
  <sheetViews>
    <sheetView workbookViewId="0"/>
  </sheetViews>
  <sheetFormatPr defaultRowHeight="13.8" x14ac:dyDescent="0.25"/>
  <cols>
    <col min="1" max="1" width="12.19921875" bestFit="1" customWidth="1"/>
    <col min="2" max="2" width="10.296875" bestFit="1" customWidth="1"/>
  </cols>
  <sheetData>
    <row r="1" spans="1:2" x14ac:dyDescent="0.25">
      <c r="A1" s="7" t="s">
        <v>18</v>
      </c>
    </row>
    <row r="3" spans="1:2" x14ac:dyDescent="0.25">
      <c r="A3" s="1" t="s">
        <v>4</v>
      </c>
      <c r="B3" t="s">
        <v>17</v>
      </c>
    </row>
    <row r="4" spans="1:2" x14ac:dyDescent="0.25">
      <c r="A4" s="2" t="s">
        <v>6</v>
      </c>
      <c r="B4" s="4">
        <v>872</v>
      </c>
    </row>
    <row r="5" spans="1:2" x14ac:dyDescent="0.25">
      <c r="A5" s="2" t="s">
        <v>9</v>
      </c>
      <c r="B5" s="4">
        <v>545</v>
      </c>
    </row>
    <row r="6" spans="1:2" x14ac:dyDescent="0.25">
      <c r="A6" s="2" t="s">
        <v>8</v>
      </c>
      <c r="B6" s="4">
        <v>651</v>
      </c>
    </row>
    <row r="7" spans="1:2" x14ac:dyDescent="0.25">
      <c r="A7" s="2" t="s">
        <v>10</v>
      </c>
      <c r="B7" s="4">
        <v>357</v>
      </c>
    </row>
    <row r="8" spans="1:2" x14ac:dyDescent="0.25">
      <c r="A8" s="2" t="s">
        <v>11</v>
      </c>
      <c r="B8" s="4">
        <v>235</v>
      </c>
    </row>
    <row r="9" spans="1:2" x14ac:dyDescent="0.25">
      <c r="A9" s="2" t="s">
        <v>0</v>
      </c>
      <c r="B9" s="4">
        <v>235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Год по значению</vt:lpstr>
      <vt:lpstr>Население по годам</vt:lpstr>
      <vt:lpstr>Показатель</vt:lpstr>
      <vt:lpstr>Год</vt:lpstr>
      <vt:lpstr>Конечный результат</vt:lpstr>
      <vt:lpstr>График</vt:lpstr>
      <vt:lpstr>Лист11</vt:lpstr>
      <vt:lpstr>Регион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Варвара Виноградова</dc:creator>
  <cp:lastModifiedBy>Варвара Виноградова</cp:lastModifiedBy>
  <dcterms:created xsi:type="dcterms:W3CDTF">2025-05-05T08:10:26Z</dcterms:created>
  <dcterms:modified xsi:type="dcterms:W3CDTF">2025-05-05T12:10:31Z</dcterms:modified>
</cp:coreProperties>
</file>