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eProject\StockCrawler\"/>
    </mc:Choice>
  </mc:AlternateContent>
  <xr:revisionPtr revIDLastSave="0" documentId="13_ncr:1_{8ED1AF7E-EE6F-4F82-8886-24F15FE4B629}" xr6:coauthVersionLast="36" xr6:coauthVersionMax="36" xr10:uidLastSave="{00000000-0000-0000-0000-000000000000}"/>
  <bookViews>
    <workbookView xWindow="0" yWindow="0" windowWidth="28800" windowHeight="12060" activeTab="1" xr2:uid="{AB158DC1-EA28-4BB1-A8CE-10FFE8EE9841}"/>
  </bookViews>
  <sheets>
    <sheet name="工作表5" sheetId="5" r:id="rId1"/>
    <sheet name="所有資料" sheetId="1" r:id="rId2"/>
    <sheet name="新報酬比較" sheetId="6" r:id="rId3"/>
    <sheet name="報酬比較" sheetId="4" r:id="rId4"/>
  </sheets>
  <calcPr calcId="191029"/>
  <pivotCaches>
    <pivotCache cacheId="0" r:id="rId5"/>
    <pivotCache cacheId="1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8" i="1" l="1"/>
  <c r="H249" i="1"/>
  <c r="H250" i="1"/>
  <c r="H251" i="1"/>
  <c r="H252" i="1"/>
  <c r="H253" i="1"/>
  <c r="H254" i="1"/>
  <c r="I248" i="1"/>
  <c r="I249" i="1"/>
  <c r="I250" i="1"/>
  <c r="I251" i="1"/>
  <c r="I252" i="1"/>
  <c r="I253" i="1"/>
  <c r="I254" i="1"/>
  <c r="J248" i="1"/>
  <c r="J249" i="1"/>
  <c r="J250" i="1"/>
  <c r="J251" i="1"/>
  <c r="J252" i="1"/>
  <c r="J253" i="1"/>
  <c r="J254" i="1"/>
  <c r="K248" i="1"/>
  <c r="K249" i="1"/>
  <c r="K250" i="1"/>
  <c r="K251" i="1"/>
  <c r="K252" i="1"/>
  <c r="K253" i="1"/>
  <c r="K254" i="1"/>
  <c r="L248" i="1"/>
  <c r="L249" i="1"/>
  <c r="L250" i="1"/>
  <c r="L251" i="1"/>
  <c r="L252" i="1"/>
  <c r="L253" i="1"/>
  <c r="L254" i="1"/>
  <c r="M248" i="1"/>
  <c r="M249" i="1"/>
  <c r="M250" i="1"/>
  <c r="M251" i="1"/>
  <c r="M252" i="1"/>
  <c r="M253" i="1"/>
  <c r="M254" i="1"/>
  <c r="N248" i="1"/>
  <c r="N249" i="1"/>
  <c r="N250" i="1"/>
  <c r="N251" i="1"/>
  <c r="S251" i="1" s="1"/>
  <c r="T251" i="1" s="1"/>
  <c r="N252" i="1"/>
  <c r="S252" i="1" s="1"/>
  <c r="T252" i="1" s="1"/>
  <c r="N253" i="1"/>
  <c r="S253" i="1" s="1"/>
  <c r="T253" i="1" s="1"/>
  <c r="N254" i="1"/>
  <c r="O248" i="1"/>
  <c r="O249" i="1"/>
  <c r="O250" i="1"/>
  <c r="O251" i="1"/>
  <c r="O252" i="1"/>
  <c r="O253" i="1"/>
  <c r="O254" i="1"/>
  <c r="P248" i="1"/>
  <c r="P249" i="1"/>
  <c r="P250" i="1"/>
  <c r="P251" i="1"/>
  <c r="P252" i="1"/>
  <c r="P253" i="1"/>
  <c r="P254" i="1"/>
  <c r="S254" i="1" s="1"/>
  <c r="T254" i="1" s="1"/>
  <c r="Q248" i="1"/>
  <c r="S248" i="1" s="1"/>
  <c r="T248" i="1" s="1"/>
  <c r="Q249" i="1"/>
  <c r="Q250" i="1"/>
  <c r="Q251" i="1"/>
  <c r="Q252" i="1"/>
  <c r="Q253" i="1"/>
  <c r="Q254" i="1"/>
  <c r="R248" i="1"/>
  <c r="R249" i="1"/>
  <c r="R250" i="1"/>
  <c r="R251" i="1"/>
  <c r="R252" i="1"/>
  <c r="R253" i="1"/>
  <c r="R254" i="1"/>
  <c r="S249" i="1"/>
  <c r="T249" i="1" s="1"/>
  <c r="S250" i="1"/>
  <c r="T250" i="1" s="1"/>
  <c r="H243" i="1"/>
  <c r="H244" i="1"/>
  <c r="H245" i="1"/>
  <c r="H246" i="1"/>
  <c r="H247" i="1"/>
  <c r="I243" i="1"/>
  <c r="I244" i="1"/>
  <c r="I245" i="1"/>
  <c r="I246" i="1"/>
  <c r="I247" i="1"/>
  <c r="J243" i="1"/>
  <c r="J244" i="1"/>
  <c r="J245" i="1"/>
  <c r="J246" i="1"/>
  <c r="J247" i="1"/>
  <c r="K243" i="1"/>
  <c r="K244" i="1"/>
  <c r="K245" i="1"/>
  <c r="K246" i="1"/>
  <c r="K247" i="1"/>
  <c r="L243" i="1"/>
  <c r="L244" i="1"/>
  <c r="L245" i="1"/>
  <c r="L246" i="1"/>
  <c r="L247" i="1"/>
  <c r="M243" i="1"/>
  <c r="M244" i="1"/>
  <c r="M245" i="1"/>
  <c r="M246" i="1"/>
  <c r="M247" i="1"/>
  <c r="N243" i="1"/>
  <c r="S243" i="1" s="1"/>
  <c r="T243" i="1" s="1"/>
  <c r="N244" i="1"/>
  <c r="S244" i="1" s="1"/>
  <c r="T244" i="1" s="1"/>
  <c r="N245" i="1"/>
  <c r="N246" i="1"/>
  <c r="N247" i="1"/>
  <c r="O243" i="1"/>
  <c r="O244" i="1"/>
  <c r="O245" i="1"/>
  <c r="O246" i="1"/>
  <c r="O247" i="1"/>
  <c r="P243" i="1"/>
  <c r="P244" i="1"/>
  <c r="P245" i="1"/>
  <c r="S245" i="1" s="1"/>
  <c r="T245" i="1" s="1"/>
  <c r="P246" i="1"/>
  <c r="S246" i="1" s="1"/>
  <c r="T246" i="1" s="1"/>
  <c r="P247" i="1"/>
  <c r="S247" i="1" s="1"/>
  <c r="T247" i="1" s="1"/>
  <c r="Q243" i="1"/>
  <c r="Q244" i="1"/>
  <c r="Q245" i="1"/>
  <c r="Q246" i="1"/>
  <c r="Q247" i="1"/>
  <c r="R243" i="1"/>
  <c r="R244" i="1"/>
  <c r="R245" i="1"/>
  <c r="R246" i="1"/>
  <c r="R247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U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S18" i="1" s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S34" i="1" s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S50" i="1" s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S82" i="1" s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S98" i="1" s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S114" i="1" s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S130" i="1" s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S146" i="1" s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S162" i="1" s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S178" i="1" s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S194" i="1" s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" i="1"/>
  <c r="N3" i="1"/>
  <c r="N4" i="1"/>
  <c r="N5" i="1"/>
  <c r="S5" i="1" s="1"/>
  <c r="N6" i="1"/>
  <c r="N7" i="1"/>
  <c r="N8" i="1"/>
  <c r="N9" i="1"/>
  <c r="S9" i="1" s="1"/>
  <c r="N10" i="1"/>
  <c r="N11" i="1"/>
  <c r="S11" i="1" s="1"/>
  <c r="N12" i="1"/>
  <c r="S12" i="1" s="1"/>
  <c r="N13" i="1"/>
  <c r="S13" i="1" s="1"/>
  <c r="N14" i="1"/>
  <c r="N15" i="1"/>
  <c r="N16" i="1"/>
  <c r="N17" i="1"/>
  <c r="N18" i="1"/>
  <c r="N19" i="1"/>
  <c r="N20" i="1"/>
  <c r="N21" i="1"/>
  <c r="S21" i="1" s="1"/>
  <c r="N22" i="1"/>
  <c r="N23" i="1"/>
  <c r="N24" i="1"/>
  <c r="N25" i="1"/>
  <c r="S25" i="1" s="1"/>
  <c r="N26" i="1"/>
  <c r="S26" i="1" s="1"/>
  <c r="N27" i="1"/>
  <c r="S27" i="1" s="1"/>
  <c r="N28" i="1"/>
  <c r="S28" i="1" s="1"/>
  <c r="N29" i="1"/>
  <c r="S29" i="1" s="1"/>
  <c r="N30" i="1"/>
  <c r="N31" i="1"/>
  <c r="N32" i="1"/>
  <c r="N33" i="1"/>
  <c r="N34" i="1"/>
  <c r="N35" i="1"/>
  <c r="N36" i="1"/>
  <c r="N37" i="1"/>
  <c r="N38" i="1"/>
  <c r="N39" i="1"/>
  <c r="N40" i="1"/>
  <c r="N41" i="1"/>
  <c r="S41" i="1" s="1"/>
  <c r="N42" i="1"/>
  <c r="S42" i="1" s="1"/>
  <c r="N43" i="1"/>
  <c r="S43" i="1" s="1"/>
  <c r="N44" i="1"/>
  <c r="S44" i="1" s="1"/>
  <c r="N45" i="1"/>
  <c r="S45" i="1" s="1"/>
  <c r="N46" i="1"/>
  <c r="N47" i="1"/>
  <c r="N48" i="1"/>
  <c r="N49" i="1"/>
  <c r="N50" i="1"/>
  <c r="N51" i="1"/>
  <c r="N52" i="1"/>
  <c r="N53" i="1"/>
  <c r="N54" i="1"/>
  <c r="N55" i="1"/>
  <c r="N56" i="1"/>
  <c r="N57" i="1"/>
  <c r="S57" i="1" s="1"/>
  <c r="N58" i="1"/>
  <c r="S58" i="1" s="1"/>
  <c r="N59" i="1"/>
  <c r="S59" i="1" s="1"/>
  <c r="N60" i="1"/>
  <c r="S60" i="1" s="1"/>
  <c r="N61" i="1"/>
  <c r="S61" i="1" s="1"/>
  <c r="N62" i="1"/>
  <c r="N63" i="1"/>
  <c r="N64" i="1"/>
  <c r="N65" i="1"/>
  <c r="N66" i="1"/>
  <c r="N67" i="1"/>
  <c r="N68" i="1"/>
  <c r="N69" i="1"/>
  <c r="N70" i="1"/>
  <c r="N71" i="1"/>
  <c r="N72" i="1"/>
  <c r="N73" i="1"/>
  <c r="S73" i="1" s="1"/>
  <c r="N74" i="1"/>
  <c r="S74" i="1" s="1"/>
  <c r="N75" i="1"/>
  <c r="S75" i="1" s="1"/>
  <c r="N76" i="1"/>
  <c r="S76" i="1" s="1"/>
  <c r="N77" i="1"/>
  <c r="S77" i="1" s="1"/>
  <c r="N78" i="1"/>
  <c r="N79" i="1"/>
  <c r="N80" i="1"/>
  <c r="N81" i="1"/>
  <c r="N82" i="1"/>
  <c r="N83" i="1"/>
  <c r="N84" i="1"/>
  <c r="N85" i="1"/>
  <c r="N86" i="1"/>
  <c r="N87" i="1"/>
  <c r="N88" i="1"/>
  <c r="N89" i="1"/>
  <c r="S89" i="1" s="1"/>
  <c r="N90" i="1"/>
  <c r="S90" i="1" s="1"/>
  <c r="N91" i="1"/>
  <c r="S91" i="1" s="1"/>
  <c r="N92" i="1"/>
  <c r="S92" i="1" s="1"/>
  <c r="N93" i="1"/>
  <c r="S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S105" i="1" s="1"/>
  <c r="N106" i="1"/>
  <c r="S106" i="1" s="1"/>
  <c r="N107" i="1"/>
  <c r="S107" i="1" s="1"/>
  <c r="N108" i="1"/>
  <c r="S108" i="1" s="1"/>
  <c r="N109" i="1"/>
  <c r="S109" i="1" s="1"/>
  <c r="N110" i="1"/>
  <c r="N111" i="1"/>
  <c r="N112" i="1"/>
  <c r="N113" i="1"/>
  <c r="N114" i="1"/>
  <c r="N115" i="1"/>
  <c r="N116" i="1"/>
  <c r="N117" i="1"/>
  <c r="N118" i="1"/>
  <c r="N119" i="1"/>
  <c r="N120" i="1"/>
  <c r="N121" i="1"/>
  <c r="S121" i="1" s="1"/>
  <c r="N122" i="1"/>
  <c r="S122" i="1" s="1"/>
  <c r="N123" i="1"/>
  <c r="S123" i="1" s="1"/>
  <c r="N124" i="1"/>
  <c r="S124" i="1" s="1"/>
  <c r="N125" i="1"/>
  <c r="S125" i="1" s="1"/>
  <c r="N126" i="1"/>
  <c r="N127" i="1"/>
  <c r="N128" i="1"/>
  <c r="N129" i="1"/>
  <c r="N130" i="1"/>
  <c r="N131" i="1"/>
  <c r="N132" i="1"/>
  <c r="N133" i="1"/>
  <c r="N134" i="1"/>
  <c r="N135" i="1"/>
  <c r="N136" i="1"/>
  <c r="N137" i="1"/>
  <c r="S137" i="1" s="1"/>
  <c r="N138" i="1"/>
  <c r="S138" i="1" s="1"/>
  <c r="N139" i="1"/>
  <c r="S139" i="1" s="1"/>
  <c r="N140" i="1"/>
  <c r="S140" i="1" s="1"/>
  <c r="N141" i="1"/>
  <c r="S141" i="1" s="1"/>
  <c r="N142" i="1"/>
  <c r="N143" i="1"/>
  <c r="N144" i="1"/>
  <c r="N145" i="1"/>
  <c r="N146" i="1"/>
  <c r="N147" i="1"/>
  <c r="N148" i="1"/>
  <c r="N149" i="1"/>
  <c r="N150" i="1"/>
  <c r="N151" i="1"/>
  <c r="N152" i="1"/>
  <c r="N153" i="1"/>
  <c r="S153" i="1" s="1"/>
  <c r="N154" i="1"/>
  <c r="S154" i="1" s="1"/>
  <c r="N155" i="1"/>
  <c r="S155" i="1" s="1"/>
  <c r="N156" i="1"/>
  <c r="S156" i="1" s="1"/>
  <c r="N157" i="1"/>
  <c r="S157" i="1" s="1"/>
  <c r="N158" i="1"/>
  <c r="N159" i="1"/>
  <c r="N160" i="1"/>
  <c r="N161" i="1"/>
  <c r="N162" i="1"/>
  <c r="N163" i="1"/>
  <c r="N164" i="1"/>
  <c r="N165" i="1"/>
  <c r="N166" i="1"/>
  <c r="N167" i="1"/>
  <c r="N168" i="1"/>
  <c r="N169" i="1"/>
  <c r="S169" i="1" s="1"/>
  <c r="N170" i="1"/>
  <c r="S170" i="1" s="1"/>
  <c r="N171" i="1"/>
  <c r="S171" i="1" s="1"/>
  <c r="N172" i="1"/>
  <c r="S172" i="1" s="1"/>
  <c r="N173" i="1"/>
  <c r="S173" i="1" s="1"/>
  <c r="N174" i="1"/>
  <c r="N175" i="1"/>
  <c r="N176" i="1"/>
  <c r="N177" i="1"/>
  <c r="N178" i="1"/>
  <c r="N179" i="1"/>
  <c r="N180" i="1"/>
  <c r="N181" i="1"/>
  <c r="N182" i="1"/>
  <c r="N183" i="1"/>
  <c r="N184" i="1"/>
  <c r="N185" i="1"/>
  <c r="S185" i="1" s="1"/>
  <c r="N186" i="1"/>
  <c r="S186" i="1" s="1"/>
  <c r="N187" i="1"/>
  <c r="S187" i="1" s="1"/>
  <c r="N188" i="1"/>
  <c r="S188" i="1" s="1"/>
  <c r="N189" i="1"/>
  <c r="S189" i="1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S201" i="1" s="1"/>
  <c r="N202" i="1"/>
  <c r="N203" i="1"/>
  <c r="S203" i="1" s="1"/>
  <c r="T203" i="1" s="1"/>
  <c r="N204" i="1"/>
  <c r="N205" i="1"/>
  <c r="S205" i="1" s="1"/>
  <c r="T205" i="1" s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S219" i="1" s="1"/>
  <c r="T219" i="1" s="1"/>
  <c r="N220" i="1"/>
  <c r="S220" i="1" s="1"/>
  <c r="T220" i="1" s="1"/>
  <c r="N221" i="1"/>
  <c r="S221" i="1" s="1"/>
  <c r="T221" i="1" s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S235" i="1" s="1"/>
  <c r="T235" i="1" s="1"/>
  <c r="N236" i="1"/>
  <c r="S236" i="1" s="1"/>
  <c r="T236" i="1" s="1"/>
  <c r="N237" i="1"/>
  <c r="S237" i="1" s="1"/>
  <c r="T237" i="1" s="1"/>
  <c r="N238" i="1"/>
  <c r="N239" i="1"/>
  <c r="N240" i="1"/>
  <c r="N241" i="1"/>
  <c r="N242" i="1"/>
  <c r="N2" i="1"/>
  <c r="S204" i="1" l="1"/>
  <c r="T204" i="1" s="1"/>
  <c r="S242" i="1"/>
  <c r="T242" i="1" s="1"/>
  <c r="S226" i="1"/>
  <c r="T226" i="1" s="1"/>
  <c r="S234" i="1"/>
  <c r="T234" i="1" s="1"/>
  <c r="S218" i="1"/>
  <c r="T218" i="1" s="1"/>
  <c r="S202" i="1"/>
  <c r="T202" i="1" s="1"/>
  <c r="S233" i="1"/>
  <c r="T233" i="1" s="1"/>
  <c r="S217" i="1"/>
  <c r="T217" i="1" s="1"/>
  <c r="S210" i="1"/>
  <c r="T210" i="1" s="1"/>
  <c r="S232" i="1"/>
  <c r="T232" i="1" s="1"/>
  <c r="S216" i="1"/>
  <c r="T216" i="1" s="1"/>
  <c r="S200" i="1"/>
  <c r="S184" i="1"/>
  <c r="S168" i="1"/>
  <c r="S152" i="1"/>
  <c r="S136" i="1"/>
  <c r="S120" i="1"/>
  <c r="S104" i="1"/>
  <c r="S88" i="1"/>
  <c r="S72" i="1"/>
  <c r="S56" i="1"/>
  <c r="S40" i="1"/>
  <c r="S24" i="1"/>
  <c r="S8" i="1"/>
  <c r="S230" i="1"/>
  <c r="T230" i="1" s="1"/>
  <c r="S214" i="1"/>
  <c r="T214" i="1" s="1"/>
  <c r="S198" i="1"/>
  <c r="S182" i="1"/>
  <c r="S166" i="1"/>
  <c r="S150" i="1"/>
  <c r="S134" i="1"/>
  <c r="S118" i="1"/>
  <c r="S102" i="1"/>
  <c r="S86" i="1"/>
  <c r="S70" i="1"/>
  <c r="S54" i="1"/>
  <c r="S38" i="1"/>
  <c r="S22" i="1"/>
  <c r="S6" i="1"/>
  <c r="S228" i="1"/>
  <c r="T228" i="1" s="1"/>
  <c r="S212" i="1"/>
  <c r="T212" i="1" s="1"/>
  <c r="S196" i="1"/>
  <c r="S180" i="1"/>
  <c r="S164" i="1"/>
  <c r="S148" i="1"/>
  <c r="S132" i="1"/>
  <c r="S116" i="1"/>
  <c r="S100" i="1"/>
  <c r="S84" i="1"/>
  <c r="S68" i="1"/>
  <c r="S52" i="1"/>
  <c r="S36" i="1"/>
  <c r="S20" i="1"/>
  <c r="S4" i="1"/>
  <c r="S2" i="1"/>
  <c r="S227" i="1"/>
  <c r="T227" i="1" s="1"/>
  <c r="S211" i="1"/>
  <c r="T211" i="1" s="1"/>
  <c r="S195" i="1"/>
  <c r="S179" i="1"/>
  <c r="S163" i="1"/>
  <c r="S147" i="1"/>
  <c r="S131" i="1"/>
  <c r="S115" i="1"/>
  <c r="S99" i="1"/>
  <c r="S83" i="1"/>
  <c r="S67" i="1"/>
  <c r="S51" i="1"/>
  <c r="S35" i="1"/>
  <c r="S19" i="1"/>
  <c r="S3" i="1"/>
  <c r="S66" i="1"/>
  <c r="S240" i="1"/>
  <c r="T240" i="1" s="1"/>
  <c r="S224" i="1"/>
  <c r="T224" i="1" s="1"/>
  <c r="S208" i="1"/>
  <c r="T208" i="1" s="1"/>
  <c r="S192" i="1"/>
  <c r="S176" i="1"/>
  <c r="S160" i="1"/>
  <c r="S144" i="1"/>
  <c r="S128" i="1"/>
  <c r="S112" i="1"/>
  <c r="S96" i="1"/>
  <c r="S80" i="1"/>
  <c r="S64" i="1"/>
  <c r="S48" i="1"/>
  <c r="S32" i="1"/>
  <c r="S16" i="1"/>
  <c r="S239" i="1"/>
  <c r="T239" i="1" s="1"/>
  <c r="S223" i="1"/>
  <c r="T223" i="1" s="1"/>
  <c r="S207" i="1"/>
  <c r="T207" i="1" s="1"/>
  <c r="S191" i="1"/>
  <c r="S175" i="1"/>
  <c r="S159" i="1"/>
  <c r="S143" i="1"/>
  <c r="S127" i="1"/>
  <c r="S111" i="1"/>
  <c r="S95" i="1"/>
  <c r="S79" i="1"/>
  <c r="S63" i="1"/>
  <c r="S47" i="1"/>
  <c r="S31" i="1"/>
  <c r="S15" i="1"/>
  <c r="S10" i="1"/>
  <c r="S199" i="1"/>
  <c r="S135" i="1"/>
  <c r="S87" i="1"/>
  <c r="S39" i="1"/>
  <c r="S23" i="1"/>
  <c r="S215" i="1"/>
  <c r="T215" i="1" s="1"/>
  <c r="S167" i="1"/>
  <c r="S119" i="1"/>
  <c r="S55" i="1"/>
  <c r="S231" i="1"/>
  <c r="T231" i="1" s="1"/>
  <c r="S183" i="1"/>
  <c r="S151" i="1"/>
  <c r="S103" i="1"/>
  <c r="S71" i="1"/>
  <c r="S7" i="1"/>
  <c r="S229" i="1"/>
  <c r="T229" i="1" s="1"/>
  <c r="S213" i="1"/>
  <c r="T213" i="1" s="1"/>
  <c r="S197" i="1"/>
  <c r="S181" i="1"/>
  <c r="S165" i="1"/>
  <c r="S149" i="1"/>
  <c r="S133" i="1"/>
  <c r="S117" i="1"/>
  <c r="S101" i="1"/>
  <c r="S85" i="1"/>
  <c r="S69" i="1"/>
  <c r="S53" i="1"/>
  <c r="S37" i="1"/>
  <c r="S241" i="1"/>
  <c r="T241" i="1" s="1"/>
  <c r="S225" i="1"/>
  <c r="T225" i="1" s="1"/>
  <c r="S209" i="1"/>
  <c r="T209" i="1" s="1"/>
  <c r="S193" i="1"/>
  <c r="S177" i="1"/>
  <c r="S161" i="1"/>
  <c r="S145" i="1"/>
  <c r="S129" i="1"/>
  <c r="S113" i="1"/>
  <c r="S97" i="1"/>
  <c r="S81" i="1"/>
  <c r="S65" i="1"/>
  <c r="S49" i="1"/>
  <c r="S33" i="1"/>
  <c r="S17" i="1"/>
  <c r="S238" i="1"/>
  <c r="T238" i="1" s="1"/>
  <c r="S222" i="1"/>
  <c r="T222" i="1" s="1"/>
  <c r="S206" i="1"/>
  <c r="T206" i="1" s="1"/>
  <c r="S190" i="1"/>
  <c r="S174" i="1"/>
  <c r="S158" i="1"/>
  <c r="S142" i="1"/>
  <c r="S126" i="1"/>
  <c r="S110" i="1"/>
  <c r="S94" i="1"/>
  <c r="S78" i="1"/>
  <c r="S62" i="1"/>
  <c r="S46" i="1"/>
  <c r="S30" i="1"/>
  <c r="S14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20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L2" i="1"/>
  <c r="K2" i="1"/>
  <c r="J2" i="1"/>
  <c r="I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<sst xmlns="http://schemas.openxmlformats.org/spreadsheetml/2006/main" count="1023" uniqueCount="282">
  <si>
    <t>日期</t>
  </si>
  <si>
    <t>111/01/03</t>
  </si>
  <si>
    <t>111/01/04</t>
  </si>
  <si>
    <t>111/01/05</t>
  </si>
  <si>
    <t>111/01/06</t>
  </si>
  <si>
    <t>111/01/07</t>
  </si>
  <si>
    <t>111/01/10</t>
  </si>
  <si>
    <t>111/01/11</t>
  </si>
  <si>
    <t>111/01/12</t>
  </si>
  <si>
    <t>111/01/13</t>
  </si>
  <si>
    <t>111/01/14</t>
  </si>
  <si>
    <t>111/01/17</t>
  </si>
  <si>
    <t>111/01/18</t>
  </si>
  <si>
    <t>111/01/19</t>
  </si>
  <si>
    <t>111/01/20</t>
  </si>
  <si>
    <t>111/01/21</t>
  </si>
  <si>
    <t>111/01/24</t>
  </si>
  <si>
    <t>111/01/25</t>
  </si>
  <si>
    <t>111/01/26</t>
  </si>
  <si>
    <t>111/02/07</t>
  </si>
  <si>
    <t>111/02/08</t>
  </si>
  <si>
    <t>111/02/09</t>
  </si>
  <si>
    <t>111/02/10</t>
  </si>
  <si>
    <t>111/02/11</t>
  </si>
  <si>
    <t>111/02/14</t>
  </si>
  <si>
    <t>111/02/15</t>
  </si>
  <si>
    <t>111/02/16</t>
  </si>
  <si>
    <t>111/02/17</t>
  </si>
  <si>
    <t>111/02/18</t>
  </si>
  <si>
    <t>111/02/21</t>
  </si>
  <si>
    <t>111/02/22</t>
  </si>
  <si>
    <t>111/02/23</t>
  </si>
  <si>
    <t>111/02/24</t>
  </si>
  <si>
    <t>111/02/25</t>
  </si>
  <si>
    <t>111/03/01</t>
  </si>
  <si>
    <t>111/03/02</t>
  </si>
  <si>
    <t>111/03/03</t>
  </si>
  <si>
    <t>111/03/04</t>
  </si>
  <si>
    <t>111/03/07</t>
  </si>
  <si>
    <t>111/03/08</t>
  </si>
  <si>
    <t>111/03/09</t>
  </si>
  <si>
    <t>111/03/10</t>
  </si>
  <si>
    <t>111/03/11</t>
  </si>
  <si>
    <t>111/03/14</t>
  </si>
  <si>
    <t>111/03/15</t>
  </si>
  <si>
    <t>111/03/16</t>
  </si>
  <si>
    <t>111/03/17</t>
  </si>
  <si>
    <t>111/03/18</t>
  </si>
  <si>
    <t>111/03/21</t>
  </si>
  <si>
    <t>111/03/22</t>
  </si>
  <si>
    <t>111/03/23</t>
  </si>
  <si>
    <t>111/03/24</t>
  </si>
  <si>
    <t>111/03/25</t>
  </si>
  <si>
    <t>111/03/28</t>
  </si>
  <si>
    <t>111/03/29</t>
  </si>
  <si>
    <t>111/03/30</t>
  </si>
  <si>
    <t>111/03/31</t>
  </si>
  <si>
    <t>111/04/01</t>
  </si>
  <si>
    <t>111/04/06</t>
  </si>
  <si>
    <t>111/04/07</t>
  </si>
  <si>
    <t>111/04/08</t>
  </si>
  <si>
    <t>111/04/11</t>
  </si>
  <si>
    <t>111/04/12</t>
  </si>
  <si>
    <t>111/04/13</t>
  </si>
  <si>
    <t>111/04/14</t>
  </si>
  <si>
    <t>111/04/15</t>
  </si>
  <si>
    <t>111/04/18</t>
  </si>
  <si>
    <t>111/04/19</t>
  </si>
  <si>
    <t>111/04/20</t>
  </si>
  <si>
    <t>111/04/21</t>
  </si>
  <si>
    <t>111/04/22</t>
  </si>
  <si>
    <t>111/04/25</t>
  </si>
  <si>
    <t>111/04/26</t>
  </si>
  <si>
    <t>111/04/27</t>
  </si>
  <si>
    <t>111/04/28</t>
  </si>
  <si>
    <t>111/04/29</t>
  </si>
  <si>
    <t>111/05/03</t>
  </si>
  <si>
    <t>111/05/04</t>
  </si>
  <si>
    <t>111/05/05</t>
  </si>
  <si>
    <t>111/05/06</t>
  </si>
  <si>
    <t>111/05/09</t>
  </si>
  <si>
    <t>111/05/10</t>
  </si>
  <si>
    <t>111/05/11</t>
  </si>
  <si>
    <t>111/05/12</t>
  </si>
  <si>
    <t>111/05/13</t>
  </si>
  <si>
    <t>111/05/16</t>
  </si>
  <si>
    <t>111/05/17</t>
  </si>
  <si>
    <t>111/05/18</t>
  </si>
  <si>
    <t>111/05/19</t>
  </si>
  <si>
    <t>111/05/20</t>
  </si>
  <si>
    <t>111/05/23</t>
  </si>
  <si>
    <t>111/05/24</t>
  </si>
  <si>
    <t>111/05/25</t>
  </si>
  <si>
    <t>111/05/26</t>
  </si>
  <si>
    <t>111/05/27</t>
  </si>
  <si>
    <t>111/05/30</t>
  </si>
  <si>
    <t>111/05/31</t>
  </si>
  <si>
    <t>111/06/01</t>
  </si>
  <si>
    <t>111/06/02</t>
  </si>
  <si>
    <t>111/06/06</t>
  </si>
  <si>
    <t>111/06/07</t>
  </si>
  <si>
    <t>111/06/08</t>
  </si>
  <si>
    <t>111/06/09</t>
  </si>
  <si>
    <t>111/06/10</t>
  </si>
  <si>
    <t>111/06/13</t>
  </si>
  <si>
    <t>111/06/14</t>
  </si>
  <si>
    <t>111/06/15</t>
  </si>
  <si>
    <t>111/06/16</t>
  </si>
  <si>
    <t>111/06/17</t>
  </si>
  <si>
    <t>111/06/20</t>
  </si>
  <si>
    <t>111/06/21</t>
  </si>
  <si>
    <t>111/06/22</t>
  </si>
  <si>
    <t>111/06/23</t>
  </si>
  <si>
    <t>111/06/24</t>
  </si>
  <si>
    <t>111/06/27</t>
  </si>
  <si>
    <t>111/06/28</t>
  </si>
  <si>
    <t>111/06/29</t>
  </si>
  <si>
    <t>111/06/30</t>
  </si>
  <si>
    <t>111/07/01</t>
  </si>
  <si>
    <t>111/07/04</t>
  </si>
  <si>
    <t>111/07/05</t>
  </si>
  <si>
    <t>111/07/06</t>
  </si>
  <si>
    <t>111/07/07</t>
  </si>
  <si>
    <t>111/07/08</t>
  </si>
  <si>
    <t>111/07/11</t>
  </si>
  <si>
    <t>111/07/12</t>
  </si>
  <si>
    <t>111/07/13</t>
  </si>
  <si>
    <t>111/07/14</t>
  </si>
  <si>
    <t>111/07/15</t>
  </si>
  <si>
    <t>111/07/18</t>
  </si>
  <si>
    <t>111/07/19</t>
  </si>
  <si>
    <t>111/07/20</t>
  </si>
  <si>
    <t>111/07/21</t>
  </si>
  <si>
    <t>111/07/22</t>
  </si>
  <si>
    <t>111/07/25</t>
  </si>
  <si>
    <t>111/07/26</t>
  </si>
  <si>
    <t>111/07/27</t>
  </si>
  <si>
    <t>111/07/28</t>
  </si>
  <si>
    <t>111/07/29</t>
  </si>
  <si>
    <t>111/08/01</t>
  </si>
  <si>
    <t>111/08/02</t>
  </si>
  <si>
    <t>111/08/03</t>
  </si>
  <si>
    <t>111/08/04</t>
  </si>
  <si>
    <t>111/08/05</t>
  </si>
  <si>
    <t>111/08/08</t>
  </si>
  <si>
    <t>111/08/09</t>
  </si>
  <si>
    <t>111/08/10</t>
  </si>
  <si>
    <t>111/08/11</t>
  </si>
  <si>
    <t>111/08/12</t>
  </si>
  <si>
    <t>111/08/15</t>
  </si>
  <si>
    <t>111/08/16</t>
  </si>
  <si>
    <t>111/08/17</t>
  </si>
  <si>
    <t>111/08/18</t>
  </si>
  <si>
    <t>111/08/19</t>
  </si>
  <si>
    <t>111/08/22</t>
  </si>
  <si>
    <t>111/08/23</t>
  </si>
  <si>
    <t>111/08/24</t>
  </si>
  <si>
    <t>111/08/25</t>
  </si>
  <si>
    <t>111/08/26</t>
  </si>
  <si>
    <t>111/08/29</t>
  </si>
  <si>
    <t>111/08/30</t>
  </si>
  <si>
    <t>111/08/31</t>
  </si>
  <si>
    <t>111/09/01</t>
  </si>
  <si>
    <t>111/09/02</t>
  </si>
  <si>
    <t>111/09/05</t>
  </si>
  <si>
    <t>111/09/06</t>
  </si>
  <si>
    <t>111/09/07</t>
  </si>
  <si>
    <t>111/09/08</t>
  </si>
  <si>
    <t>111/09/12</t>
  </si>
  <si>
    <t>111/09/13</t>
  </si>
  <si>
    <t>111/09/14</t>
  </si>
  <si>
    <t>111/09/15</t>
  </si>
  <si>
    <t>111/09/16</t>
  </si>
  <si>
    <t>111/09/19</t>
  </si>
  <si>
    <t>111/09/20</t>
  </si>
  <si>
    <t>111/09/21</t>
  </si>
  <si>
    <t>111/09/22</t>
  </si>
  <si>
    <t>111/09/23</t>
  </si>
  <si>
    <t>111/09/26</t>
  </si>
  <si>
    <t>111/09/27</t>
  </si>
  <si>
    <t>111/09/28</t>
  </si>
  <si>
    <t>111/09/29</t>
  </si>
  <si>
    <t>111/09/30</t>
  </si>
  <si>
    <t>111/10/03</t>
  </si>
  <si>
    <t>111/10/04</t>
  </si>
  <si>
    <t>111/10/05</t>
  </si>
  <si>
    <t>111/10/06</t>
  </si>
  <si>
    <t>111/10/07</t>
  </si>
  <si>
    <t>111/10/11</t>
  </si>
  <si>
    <t>111/10/12</t>
  </si>
  <si>
    <t>111/10/13</t>
  </si>
  <si>
    <t>111/10/14</t>
  </si>
  <si>
    <t>111/10/17</t>
  </si>
  <si>
    <t>111/10/18</t>
  </si>
  <si>
    <t>111/10/19</t>
  </si>
  <si>
    <t>111/10/20</t>
  </si>
  <si>
    <t>111/10/21</t>
  </si>
  <si>
    <t>111/10/24</t>
  </si>
  <si>
    <t>111/10/25</t>
  </si>
  <si>
    <t>111/10/26</t>
  </si>
  <si>
    <t>111/10/27</t>
  </si>
  <si>
    <t>111/10/28</t>
  </si>
  <si>
    <t>111/10/31</t>
  </si>
  <si>
    <t>111/11/01</t>
  </si>
  <si>
    <t>111/11/02</t>
  </si>
  <si>
    <t>111/11/03</t>
  </si>
  <si>
    <t>111/11/04</t>
  </si>
  <si>
    <t>111/11/07</t>
  </si>
  <si>
    <t>111/11/08</t>
  </si>
  <si>
    <t>111/11/09</t>
  </si>
  <si>
    <t>111/11/10</t>
  </si>
  <si>
    <t>111/11/11</t>
  </si>
  <si>
    <t>111/11/14</t>
  </si>
  <si>
    <t>111/11/15</t>
  </si>
  <si>
    <t>111/11/16</t>
  </si>
  <si>
    <t>111/11/17</t>
  </si>
  <si>
    <t>111/11/18</t>
  </si>
  <si>
    <t>111/11/21</t>
  </si>
  <si>
    <t>111/11/22</t>
  </si>
  <si>
    <t>111/11/23</t>
  </si>
  <si>
    <t>111/11/24</t>
  </si>
  <si>
    <t>111/11/25</t>
  </si>
  <si>
    <t>111/11/28</t>
  </si>
  <si>
    <t>111/11/29</t>
  </si>
  <si>
    <t>111/11/30</t>
  </si>
  <si>
    <t>111/12/01</t>
  </si>
  <si>
    <t>111/12/02</t>
  </si>
  <si>
    <t>111/12/05</t>
  </si>
  <si>
    <t>111/12/06</t>
  </si>
  <si>
    <t>111/12/07</t>
  </si>
  <si>
    <t>111/12/08</t>
  </si>
  <si>
    <t>111/12/09</t>
  </si>
  <si>
    <t>111/12/12</t>
  </si>
  <si>
    <t>111/12/13</t>
  </si>
  <si>
    <t>111/12/14</t>
  </si>
  <si>
    <t>111/12/15</t>
  </si>
  <si>
    <t>111/12/16</t>
  </si>
  <si>
    <t>111/12/19</t>
  </si>
  <si>
    <t>111/12/20</t>
  </si>
  <si>
    <t>111/12/21</t>
  </si>
  <si>
    <t>111/12/22</t>
  </si>
  <si>
    <t>111/12/23</t>
  </si>
  <si>
    <t>列標籤</t>
  </si>
  <si>
    <t>(空白)</t>
  </si>
  <si>
    <t>總計</t>
  </si>
  <si>
    <t>加權指數</t>
  </si>
  <si>
    <t>指數報酬</t>
    <phoneticPr fontId="1" type="noConversion"/>
  </si>
  <si>
    <t>加總 - 總報酬</t>
  </si>
  <si>
    <t>加總 - 指數報酬</t>
  </si>
  <si>
    <t>加總 - 我的</t>
  </si>
  <si>
    <t>加總 - 加權指數2</t>
  </si>
  <si>
    <t>台塑</t>
    <phoneticPr fontId="1" type="noConversion"/>
  </si>
  <si>
    <t>群光</t>
    <phoneticPr fontId="1" type="noConversion"/>
  </si>
  <si>
    <t>新巨</t>
    <phoneticPr fontId="1" type="noConversion"/>
  </si>
  <si>
    <t>中鼎</t>
    <phoneticPr fontId="1" type="noConversion"/>
  </si>
  <si>
    <t>德律</t>
    <phoneticPr fontId="1" type="noConversion"/>
  </si>
  <si>
    <t>台塑報酬率</t>
    <phoneticPr fontId="1" type="noConversion"/>
  </si>
  <si>
    <t>群光報酬率</t>
    <phoneticPr fontId="1" type="noConversion"/>
  </si>
  <si>
    <t>新巨報酬率</t>
    <phoneticPr fontId="1" type="noConversion"/>
  </si>
  <si>
    <t>德律報酬率</t>
    <phoneticPr fontId="1" type="noConversion"/>
  </si>
  <si>
    <t>中鼎報酬率</t>
    <phoneticPr fontId="1" type="noConversion"/>
  </si>
  <si>
    <t>台塑報酬</t>
    <phoneticPr fontId="1" type="noConversion"/>
  </si>
  <si>
    <t>群光報酬</t>
    <phoneticPr fontId="1" type="noConversion"/>
  </si>
  <si>
    <t>新巨報酬</t>
    <phoneticPr fontId="1" type="noConversion"/>
  </si>
  <si>
    <t>德律報酬</t>
    <phoneticPr fontId="1" type="noConversion"/>
  </si>
  <si>
    <t>中鼎報酬</t>
    <phoneticPr fontId="1" type="noConversion"/>
  </si>
  <si>
    <t>總報酬</t>
    <phoneticPr fontId="1" type="noConversion"/>
  </si>
  <si>
    <t>總報酬率</t>
    <phoneticPr fontId="1" type="noConversion"/>
  </si>
  <si>
    <t>總成本</t>
    <phoneticPr fontId="1" type="noConversion"/>
  </si>
  <si>
    <t>111/12/26</t>
  </si>
  <si>
    <t>111/12/27</t>
  </si>
  <si>
    <t>111/12/28</t>
  </si>
  <si>
    <t>111/12/29</t>
  </si>
  <si>
    <t>111/12/30</t>
  </si>
  <si>
    <t>加總 - 總報酬率</t>
  </si>
  <si>
    <t>112/01/03</t>
  </si>
  <si>
    <t>112/01/04</t>
  </si>
  <si>
    <t>112/01/05</t>
  </si>
  <si>
    <t>112/01/06</t>
  </si>
  <si>
    <t>112/01/09</t>
  </si>
  <si>
    <t>112/01/10</t>
  </si>
  <si>
    <t>112/01/11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</si>
</sst>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14"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[整理過的stock.xlsx]工作表5!樞紐分析表4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加總 - 我的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工作表5!$A$2:$A$244</c:f>
              <c:strCache>
                <c:ptCount val="242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(空白)</c:v>
                </c:pt>
              </c:strCache>
            </c:strRef>
          </c:cat>
          <c:val>
            <c:numRef>
              <c:f>工作表5!$B$2:$B$244</c:f>
              <c:numCache>
                <c:formatCode>General</c:formatCode>
                <c:ptCount val="242"/>
                <c:pt idx="0">
                  <c:v>0</c:v>
                </c:pt>
                <c:pt idx="1">
                  <c:v>1.5160470504895773E-3</c:v>
                </c:pt>
                <c:pt idx="2">
                  <c:v>1.305357048670075E-3</c:v>
                </c:pt>
                <c:pt idx="3">
                  <c:v>-1.3894757258225976E-4</c:v>
                </c:pt>
                <c:pt idx="4">
                  <c:v>2.2196028391945344E-3</c:v>
                </c:pt>
                <c:pt idx="5">
                  <c:v>2.3475585387549014E-3</c:v>
                </c:pt>
                <c:pt idx="6">
                  <c:v>1.978329366226772E-3</c:v>
                </c:pt>
                <c:pt idx="7">
                  <c:v>5.7684944587590437E-3</c:v>
                </c:pt>
                <c:pt idx="8">
                  <c:v>-2.1459698701032925E-3</c:v>
                </c:pt>
                <c:pt idx="9">
                  <c:v>-6.6444611076044158E-3</c:v>
                </c:pt>
                <c:pt idx="10">
                  <c:v>-1.1464169875153862E-3</c:v>
                </c:pt>
                <c:pt idx="11">
                  <c:v>1.0124215407234072E-2</c:v>
                </c:pt>
                <c:pt idx="12">
                  <c:v>-3.2446090632021196E-3</c:v>
                </c:pt>
                <c:pt idx="13">
                  <c:v>5.0166420857302718E-3</c:v>
                </c:pt>
                <c:pt idx="14">
                  <c:v>-9.1919663234527604E-3</c:v>
                </c:pt>
                <c:pt idx="15">
                  <c:v>7.4462553245990826E-4</c:v>
                </c:pt>
                <c:pt idx="16">
                  <c:v>-8.3551260665334359E-3</c:v>
                </c:pt>
                <c:pt idx="17">
                  <c:v>3.6873870456957114E-3</c:v>
                </c:pt>
                <c:pt idx="18">
                  <c:v>2.0503781742725158E-2</c:v>
                </c:pt>
                <c:pt idx="19">
                  <c:v>1.3492075058489927E-3</c:v>
                </c:pt>
                <c:pt idx="20">
                  <c:v>8.4781615826543533E-3</c:v>
                </c:pt>
                <c:pt idx="21">
                  <c:v>4.5287529588176056E-3</c:v>
                </c:pt>
                <c:pt idx="22">
                  <c:v>4.0782934938139448E-3</c:v>
                </c:pt>
                <c:pt idx="23">
                  <c:v>-2.89222771692077E-3</c:v>
                </c:pt>
                <c:pt idx="24">
                  <c:v>-1.0099184281461282E-3</c:v>
                </c:pt>
                <c:pt idx="25">
                  <c:v>1.1053874750907466E-2</c:v>
                </c:pt>
                <c:pt idx="26">
                  <c:v>-6.1078082784526977E-4</c:v>
                </c:pt>
                <c:pt idx="27">
                  <c:v>4.2433870035079035E-3</c:v>
                </c:pt>
                <c:pt idx="28">
                  <c:v>-2.2460066112174326E-3</c:v>
                </c:pt>
                <c:pt idx="29">
                  <c:v>-1.0853652872668151E-2</c:v>
                </c:pt>
                <c:pt idx="30">
                  <c:v>8.5172256550865022E-3</c:v>
                </c:pt>
                <c:pt idx="31">
                  <c:v>-1.7498122457601406E-2</c:v>
                </c:pt>
                <c:pt idx="32">
                  <c:v>5.295818209038794E-3</c:v>
                </c:pt>
                <c:pt idx="33">
                  <c:v>1.4741872450245719E-2</c:v>
                </c:pt>
                <c:pt idx="34">
                  <c:v>7.0398971557072976E-3</c:v>
                </c:pt>
                <c:pt idx="35">
                  <c:v>9.3149187274255141E-4</c:v>
                </c:pt>
                <c:pt idx="36">
                  <c:v>-8.3182735118672024E-3</c:v>
                </c:pt>
                <c:pt idx="37">
                  <c:v>-1.4037351055068981E-2</c:v>
                </c:pt>
                <c:pt idx="38">
                  <c:v>-2.291936484419943E-3</c:v>
                </c:pt>
                <c:pt idx="39">
                  <c:v>1.7602137333244006E-2</c:v>
                </c:pt>
                <c:pt idx="40">
                  <c:v>3.9815526764266362E-3</c:v>
                </c:pt>
                <c:pt idx="41">
                  <c:v>8.7390531104323266E-3</c:v>
                </c:pt>
                <c:pt idx="42">
                  <c:v>5.0660713169228266E-3</c:v>
                </c:pt>
                <c:pt idx="43">
                  <c:v>-6.1360814701920674E-3</c:v>
                </c:pt>
                <c:pt idx="44">
                  <c:v>9.9984103224914911E-4</c:v>
                </c:pt>
                <c:pt idx="45">
                  <c:v>6.2741411339275466E-3</c:v>
                </c:pt>
                <c:pt idx="46">
                  <c:v>-4.7376647714278963E-3</c:v>
                </c:pt>
                <c:pt idx="47">
                  <c:v>1.1164223176268084E-2</c:v>
                </c:pt>
                <c:pt idx="48">
                  <c:v>-4.3005370115345443E-4</c:v>
                </c:pt>
                <c:pt idx="49">
                  <c:v>3.3601360851849282E-3</c:v>
                </c:pt>
                <c:pt idx="50">
                  <c:v>1.4574756409362344E-3</c:v>
                </c:pt>
                <c:pt idx="51">
                  <c:v>6.2329847231545887E-3</c:v>
                </c:pt>
                <c:pt idx="52">
                  <c:v>-2.3407193918572045E-3</c:v>
                </c:pt>
                <c:pt idx="53">
                  <c:v>7.8495403259051244E-3</c:v>
                </c:pt>
                <c:pt idx="54">
                  <c:v>-2.516780624861048E-3</c:v>
                </c:pt>
                <c:pt idx="55">
                  <c:v>-4.2228383301425865E-3</c:v>
                </c:pt>
                <c:pt idx="56">
                  <c:v>1.6709898339777318E-3</c:v>
                </c:pt>
                <c:pt idx="57">
                  <c:v>5.6197366986154851E-3</c:v>
                </c:pt>
                <c:pt idx="58">
                  <c:v>-1.2913993152339209E-2</c:v>
                </c:pt>
                <c:pt idx="59">
                  <c:v>1.0417218747257095E-2</c:v>
                </c:pt>
                <c:pt idx="60">
                  <c:v>-1.1312491717927919E-2</c:v>
                </c:pt>
                <c:pt idx="61">
                  <c:v>1.8324758638810223E-4</c:v>
                </c:pt>
                <c:pt idx="62">
                  <c:v>1.0271902034778346E-2</c:v>
                </c:pt>
                <c:pt idx="63">
                  <c:v>2.2234157740554927E-3</c:v>
                </c:pt>
                <c:pt idx="64">
                  <c:v>-1.14286229409164E-2</c:v>
                </c:pt>
                <c:pt idx="65">
                  <c:v>-7.0278514280295301E-3</c:v>
                </c:pt>
                <c:pt idx="66">
                  <c:v>9.2058741734406535E-3</c:v>
                </c:pt>
                <c:pt idx="67">
                  <c:v>4.4794671129810837E-3</c:v>
                </c:pt>
                <c:pt idx="68">
                  <c:v>3.8778485315216216E-4</c:v>
                </c:pt>
                <c:pt idx="69">
                  <c:v>-5.2466761077796242E-4</c:v>
                </c:pt>
                <c:pt idx="70">
                  <c:v>-1.9689297318680743E-2</c:v>
                </c:pt>
                <c:pt idx="71">
                  <c:v>1.4807109432646293E-3</c:v>
                </c:pt>
                <c:pt idx="72">
                  <c:v>-1.4134754319021781E-2</c:v>
                </c:pt>
                <c:pt idx="73">
                  <c:v>3.024196211055985E-3</c:v>
                </c:pt>
                <c:pt idx="74">
                  <c:v>1.304988773781024E-2</c:v>
                </c:pt>
                <c:pt idx="75">
                  <c:v>9.929489806204117E-4</c:v>
                </c:pt>
                <c:pt idx="76">
                  <c:v>-1.5877293582354568E-2</c:v>
                </c:pt>
                <c:pt idx="77">
                  <c:v>1.2200562294320649E-2</c:v>
                </c:pt>
                <c:pt idx="78">
                  <c:v>-1.6530743973559581E-3</c:v>
                </c:pt>
                <c:pt idx="79">
                  <c:v>-1.7682518984539541E-2</c:v>
                </c:pt>
                <c:pt idx="80">
                  <c:v>8.2541221813823284E-3</c:v>
                </c:pt>
                <c:pt idx="81">
                  <c:v>-8.8239149778244208E-3</c:v>
                </c:pt>
                <c:pt idx="82">
                  <c:v>-1.8146479456808029E-2</c:v>
                </c:pt>
                <c:pt idx="83">
                  <c:v>1.5025456694720773E-2</c:v>
                </c:pt>
                <c:pt idx="84">
                  <c:v>1.1864776839627389E-3</c:v>
                </c:pt>
                <c:pt idx="85">
                  <c:v>7.3894422009088689E-3</c:v>
                </c:pt>
                <c:pt idx="86">
                  <c:v>4.2968266218073037E-3</c:v>
                </c:pt>
                <c:pt idx="87">
                  <c:v>-1.1697197668165904E-2</c:v>
                </c:pt>
                <c:pt idx="88">
                  <c:v>3.8781395920994832E-3</c:v>
                </c:pt>
                <c:pt idx="89">
                  <c:v>-9.8436039646510043E-4</c:v>
                </c:pt>
                <c:pt idx="90">
                  <c:v>-6.4881246024353079E-3</c:v>
                </c:pt>
                <c:pt idx="91">
                  <c:v>1.1259930631924764E-2</c:v>
                </c:pt>
                <c:pt idx="92">
                  <c:v>1.5294717186693507E-3</c:v>
                </c:pt>
                <c:pt idx="93">
                  <c:v>8.8060028757506181E-3</c:v>
                </c:pt>
                <c:pt idx="94">
                  <c:v>8.9782175223309668E-3</c:v>
                </c:pt>
                <c:pt idx="95">
                  <c:v>5.1551615347460444E-3</c:v>
                </c:pt>
                <c:pt idx="96">
                  <c:v>2.5400736201717233E-3</c:v>
                </c:pt>
                <c:pt idx="97">
                  <c:v>-4.0967880729958495E-4</c:v>
                </c:pt>
                <c:pt idx="98">
                  <c:v>4.7806168060613441E-3</c:v>
                </c:pt>
                <c:pt idx="99">
                  <c:v>-2.7656028724629689E-3</c:v>
                </c:pt>
                <c:pt idx="100">
                  <c:v>3.711912752335067E-3</c:v>
                </c:pt>
                <c:pt idx="101">
                  <c:v>-2.5699336681548335E-3</c:v>
                </c:pt>
                <c:pt idx="102">
                  <c:v>-1.1071666382961531E-2</c:v>
                </c:pt>
                <c:pt idx="103">
                  <c:v>-7.7633430438013296E-3</c:v>
                </c:pt>
                <c:pt idx="104">
                  <c:v>-3.7449154662394513E-4</c:v>
                </c:pt>
                <c:pt idx="105">
                  <c:v>4.4486896124156239E-3</c:v>
                </c:pt>
                <c:pt idx="106">
                  <c:v>-2.3533623054696973E-2</c:v>
                </c:pt>
                <c:pt idx="107">
                  <c:v>-6.6949820337043331E-3</c:v>
                </c:pt>
                <c:pt idx="108">
                  <c:v>-1.4352685035487367E-2</c:v>
                </c:pt>
                <c:pt idx="109">
                  <c:v>1.8201682072153558E-2</c:v>
                </c:pt>
                <c:pt idx="110">
                  <c:v>-7.1393718231291814E-3</c:v>
                </c:pt>
                <c:pt idx="111">
                  <c:v>-5.5530452150913678E-3</c:v>
                </c:pt>
                <c:pt idx="112">
                  <c:v>8.2811352455620657E-3</c:v>
                </c:pt>
                <c:pt idx="113">
                  <c:v>4.6257392439155165E-3</c:v>
                </c:pt>
                <c:pt idx="114">
                  <c:v>-3.5025640639471112E-3</c:v>
                </c:pt>
                <c:pt idx="115">
                  <c:v>-4.4563631465507347E-3</c:v>
                </c:pt>
                <c:pt idx="116">
                  <c:v>-1.8594459371797045E-2</c:v>
                </c:pt>
                <c:pt idx="117">
                  <c:v>-2.2411764341155882E-2</c:v>
                </c:pt>
                <c:pt idx="118">
                  <c:v>-6.6366045472419088E-3</c:v>
                </c:pt>
                <c:pt idx="119">
                  <c:v>-1.8606540157847684E-2</c:v>
                </c:pt>
                <c:pt idx="120">
                  <c:v>-2.9528233409453319E-2</c:v>
                </c:pt>
                <c:pt idx="121">
                  <c:v>3.5916441646202113E-3</c:v>
                </c:pt>
                <c:pt idx="122">
                  <c:v>2.3667651185842686E-2</c:v>
                </c:pt>
                <c:pt idx="123">
                  <c:v>-1.8938051626232744E-3</c:v>
                </c:pt>
                <c:pt idx="124">
                  <c:v>-8.6340328950249567E-3</c:v>
                </c:pt>
                <c:pt idx="125">
                  <c:v>4.4280204226256892E-3</c:v>
                </c:pt>
                <c:pt idx="126">
                  <c:v>5.281940419501252E-3</c:v>
                </c:pt>
                <c:pt idx="127">
                  <c:v>-1.3757181621943948E-3</c:v>
                </c:pt>
                <c:pt idx="128">
                  <c:v>1.0089247352941033E-2</c:v>
                </c:pt>
                <c:pt idx="129">
                  <c:v>1.984791329041613E-3</c:v>
                </c:pt>
                <c:pt idx="130">
                  <c:v>-3.112111479269819E-3</c:v>
                </c:pt>
                <c:pt idx="131">
                  <c:v>6.5495910168595906E-3</c:v>
                </c:pt>
                <c:pt idx="132">
                  <c:v>-1.0189782957528148E-3</c:v>
                </c:pt>
                <c:pt idx="133">
                  <c:v>1.3484594131070837E-2</c:v>
                </c:pt>
                <c:pt idx="134">
                  <c:v>2.884875433631473E-3</c:v>
                </c:pt>
                <c:pt idx="135">
                  <c:v>8.1615973964921373E-3</c:v>
                </c:pt>
                <c:pt idx="136">
                  <c:v>-1.9664043522162888E-3</c:v>
                </c:pt>
                <c:pt idx="137">
                  <c:v>4.9684505387954658E-3</c:v>
                </c:pt>
                <c:pt idx="138">
                  <c:v>9.1133751084915282E-4</c:v>
                </c:pt>
                <c:pt idx="139">
                  <c:v>-2.1485432233517288E-2</c:v>
                </c:pt>
                <c:pt idx="140">
                  <c:v>1.9197609406504945E-3</c:v>
                </c:pt>
                <c:pt idx="141">
                  <c:v>-6.8205687462283837E-3</c:v>
                </c:pt>
                <c:pt idx="142">
                  <c:v>9.9812843815392238E-3</c:v>
                </c:pt>
                <c:pt idx="143">
                  <c:v>3.8563446870381046E-3</c:v>
                </c:pt>
                <c:pt idx="144">
                  <c:v>1.7721432093043887E-2</c:v>
                </c:pt>
                <c:pt idx="145">
                  <c:v>1.5186816072101372E-3</c:v>
                </c:pt>
                <c:pt idx="146">
                  <c:v>9.7293244486413855E-3</c:v>
                </c:pt>
                <c:pt idx="147">
                  <c:v>4.5485350878056163E-3</c:v>
                </c:pt>
                <c:pt idx="148">
                  <c:v>2.84457699983931E-3</c:v>
                </c:pt>
                <c:pt idx="149">
                  <c:v>3.4084931621294334E-3</c:v>
                </c:pt>
                <c:pt idx="150">
                  <c:v>-2.4858119121624611E-3</c:v>
                </c:pt>
                <c:pt idx="151">
                  <c:v>8.301327233088962E-4</c:v>
                </c:pt>
                <c:pt idx="152">
                  <c:v>3.5434724986238564E-4</c:v>
                </c:pt>
                <c:pt idx="153">
                  <c:v>-7.3009333052420633E-4</c:v>
                </c:pt>
                <c:pt idx="154">
                  <c:v>-6.8026186298132396E-3</c:v>
                </c:pt>
                <c:pt idx="155">
                  <c:v>1.0582861632777441E-3</c:v>
                </c:pt>
                <c:pt idx="156">
                  <c:v>2.2078179228233186E-3</c:v>
                </c:pt>
                <c:pt idx="157">
                  <c:v>5.3753324247474144E-3</c:v>
                </c:pt>
                <c:pt idx="158">
                  <c:v>-2.6582354695154242E-2</c:v>
                </c:pt>
                <c:pt idx="159">
                  <c:v>2.5992702585475591E-3</c:v>
                </c:pt>
                <c:pt idx="160">
                  <c:v>-4.2081709989294502E-4</c:v>
                </c:pt>
                <c:pt idx="161">
                  <c:v>-7.5154261381378262E-3</c:v>
                </c:pt>
                <c:pt idx="162">
                  <c:v>8.9267900833753799E-3</c:v>
                </c:pt>
                <c:pt idx="163">
                  <c:v>1.1518507939336065E-2</c:v>
                </c:pt>
                <c:pt idx="164">
                  <c:v>-2.6370983782681989E-3</c:v>
                </c:pt>
                <c:pt idx="165">
                  <c:v>-7.1264780107537229E-3</c:v>
                </c:pt>
                <c:pt idx="166">
                  <c:v>1.107705905661116E-2</c:v>
                </c:pt>
                <c:pt idx="167">
                  <c:v>2.5919982023041577E-3</c:v>
                </c:pt>
                <c:pt idx="168">
                  <c:v>3.7848454628393036E-3</c:v>
                </c:pt>
                <c:pt idx="169">
                  <c:v>-7.5363497286868864E-3</c:v>
                </c:pt>
                <c:pt idx="170">
                  <c:v>5.3861315185215197E-3</c:v>
                </c:pt>
                <c:pt idx="171">
                  <c:v>4.1282587573676643E-4</c:v>
                </c:pt>
                <c:pt idx="172">
                  <c:v>-1.292171999898728E-2</c:v>
                </c:pt>
                <c:pt idx="173">
                  <c:v>1.3286249404653727E-2</c:v>
                </c:pt>
                <c:pt idx="174">
                  <c:v>-3.022432289333965E-3</c:v>
                </c:pt>
                <c:pt idx="175">
                  <c:v>3.4209124594704043E-3</c:v>
                </c:pt>
                <c:pt idx="176">
                  <c:v>-4.4614691701069242E-3</c:v>
                </c:pt>
                <c:pt idx="177">
                  <c:v>-1.7818159504151554E-2</c:v>
                </c:pt>
                <c:pt idx="178">
                  <c:v>2.7637323076290521E-3</c:v>
                </c:pt>
                <c:pt idx="179">
                  <c:v>-1.7745705768999698E-2</c:v>
                </c:pt>
                <c:pt idx="180">
                  <c:v>1.3621914874853536E-2</c:v>
                </c:pt>
                <c:pt idx="181">
                  <c:v>-3.5734208120755673E-3</c:v>
                </c:pt>
                <c:pt idx="182">
                  <c:v>-5.9879760075549626E-3</c:v>
                </c:pt>
                <c:pt idx="183">
                  <c:v>9.9905949164242891E-3</c:v>
                </c:pt>
                <c:pt idx="184">
                  <c:v>2.1030458569879507E-3</c:v>
                </c:pt>
                <c:pt idx="185">
                  <c:v>-5.0197331179067106E-3</c:v>
                </c:pt>
                <c:pt idx="186">
                  <c:v>8.0890646469851113E-3</c:v>
                </c:pt>
                <c:pt idx="187">
                  <c:v>-2.3953206741741062E-2</c:v>
                </c:pt>
                <c:pt idx="188">
                  <c:v>-6.6407240395497391E-3</c:v>
                </c:pt>
                <c:pt idx="189">
                  <c:v>-2.540840884444362E-2</c:v>
                </c:pt>
                <c:pt idx="190">
                  <c:v>1.0552087064750415E-2</c:v>
                </c:pt>
                <c:pt idx="191">
                  <c:v>4.7978458630093535E-3</c:v>
                </c:pt>
                <c:pt idx="192">
                  <c:v>3.6792346438827561E-3</c:v>
                </c:pt>
                <c:pt idx="193">
                  <c:v>2.4714316510854317E-5</c:v>
                </c:pt>
                <c:pt idx="194">
                  <c:v>-1.0167527708365043E-2</c:v>
                </c:pt>
                <c:pt idx="195">
                  <c:v>5.4725208259007729E-3</c:v>
                </c:pt>
                <c:pt idx="196">
                  <c:v>9.6391310732402147E-4</c:v>
                </c:pt>
                <c:pt idx="197">
                  <c:v>-3.9999619073742831E-3</c:v>
                </c:pt>
                <c:pt idx="198">
                  <c:v>3.9753961196722365E-3</c:v>
                </c:pt>
                <c:pt idx="199">
                  <c:v>8.9928314891956074E-3</c:v>
                </c:pt>
                <c:pt idx="200">
                  <c:v>-2.8861259352567226E-3</c:v>
                </c:pt>
                <c:pt idx="201">
                  <c:v>7.3745436882843851E-3</c:v>
                </c:pt>
                <c:pt idx="202">
                  <c:v>3.4738895725399122E-3</c:v>
                </c:pt>
                <c:pt idx="203">
                  <c:v>7.7313286134024217E-3</c:v>
                </c:pt>
                <c:pt idx="204">
                  <c:v>-1.9265850069766999E-2</c:v>
                </c:pt>
                <c:pt idx="205">
                  <c:v>-8.0389863794405603E-3</c:v>
                </c:pt>
                <c:pt idx="206">
                  <c:v>-1.4386464604315696E-3</c:v>
                </c:pt>
                <c:pt idx="207">
                  <c:v>2.3442056503824027E-3</c:v>
                </c:pt>
                <c:pt idx="208">
                  <c:v>6.2304388551104317E-3</c:v>
                </c:pt>
                <c:pt idx="209">
                  <c:v>-3.9499724615232878E-3</c:v>
                </c:pt>
                <c:pt idx="210">
                  <c:v>8.4898076370945041E-3</c:v>
                </c:pt>
                <c:pt idx="211">
                  <c:v>8.7745045882603456E-3</c:v>
                </c:pt>
                <c:pt idx="212">
                  <c:v>1.7362996724319402E-3</c:v>
                </c:pt>
                <c:pt idx="213">
                  <c:v>-8.1941294392382513E-3</c:v>
                </c:pt>
                <c:pt idx="214">
                  <c:v>6.177700674997455E-3</c:v>
                </c:pt>
                <c:pt idx="215">
                  <c:v>-8.8281756607400119E-4</c:v>
                </c:pt>
                <c:pt idx="216">
                  <c:v>3.146098874495129E-3</c:v>
                </c:pt>
                <c:pt idx="217">
                  <c:v>-1.6923470154711628E-3</c:v>
                </c:pt>
                <c:pt idx="218">
                  <c:v>3.2794395797448583E-3</c:v>
                </c:pt>
                <c:pt idx="219">
                  <c:v>4.9240681474043146E-3</c:v>
                </c:pt>
                <c:pt idx="220">
                  <c:v>4.5336018181840743E-4</c:v>
                </c:pt>
                <c:pt idx="221">
                  <c:v>-1.2102761574170895E-3</c:v>
                </c:pt>
                <c:pt idx="222">
                  <c:v>3.8141643089280031E-3</c:v>
                </c:pt>
                <c:pt idx="223">
                  <c:v>7.8692461477465336E-3</c:v>
                </c:pt>
                <c:pt idx="224">
                  <c:v>9.0633118576906035E-3</c:v>
                </c:pt>
                <c:pt idx="225">
                  <c:v>-3.110974179173831E-3</c:v>
                </c:pt>
                <c:pt idx="226">
                  <c:v>1.1502869066339905E-3</c:v>
                </c:pt>
                <c:pt idx="227">
                  <c:v>-4.9491932091714208E-3</c:v>
                </c:pt>
                <c:pt idx="228">
                  <c:v>6.7656449197484037E-5</c:v>
                </c:pt>
                <c:pt idx="229">
                  <c:v>2.7874445395799086E-3</c:v>
                </c:pt>
                <c:pt idx="230">
                  <c:v>1.9372559185444338E-3</c:v>
                </c:pt>
                <c:pt idx="231">
                  <c:v>2.4074654622956437E-3</c:v>
                </c:pt>
                <c:pt idx="232">
                  <c:v>-3.3634667956781161E-3</c:v>
                </c:pt>
                <c:pt idx="233">
                  <c:v>2.2161490197325495E-3</c:v>
                </c:pt>
                <c:pt idx="234">
                  <c:v>4.1749012017677778E-3</c:v>
                </c:pt>
                <c:pt idx="235">
                  <c:v>-4.5769355840754589E-3</c:v>
                </c:pt>
                <c:pt idx="236">
                  <c:v>-2.0683378276153963E-3</c:v>
                </c:pt>
                <c:pt idx="237">
                  <c:v>-1.2869850327137278E-2</c:v>
                </c:pt>
                <c:pt idx="238">
                  <c:v>7.2849901271299089E-4</c:v>
                </c:pt>
                <c:pt idx="239">
                  <c:v>8.57260248166547E-3</c:v>
                </c:pt>
                <c:pt idx="240">
                  <c:v>-4.2338699059385476E-4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0-4221-A342-1F30A91EDD5A}"/>
            </c:ext>
          </c:extLst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加總 - 加權指數2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工作表5!$A$2:$A$244</c:f>
              <c:strCache>
                <c:ptCount val="242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(空白)</c:v>
                </c:pt>
              </c:strCache>
            </c:strRef>
          </c:cat>
          <c:val>
            <c:numRef>
              <c:f>工作表5!$C$2:$C$244</c:f>
              <c:numCache>
                <c:formatCode>General</c:formatCode>
                <c:ptCount val="242"/>
                <c:pt idx="0">
                  <c:v>0</c:v>
                </c:pt>
                <c:pt idx="1">
                  <c:v>1.4002893186889631E-2</c:v>
                </c:pt>
                <c:pt idx="2">
                  <c:v>-1.4244575968822559E-3</c:v>
                </c:pt>
                <c:pt idx="3">
                  <c:v>-7.1373127293248295E-3</c:v>
                </c:pt>
                <c:pt idx="4">
                  <c:v>-1.0788374513826304E-2</c:v>
                </c:pt>
                <c:pt idx="5">
                  <c:v>3.8316411444070386E-3</c:v>
                </c:pt>
                <c:pt idx="6">
                  <c:v>2.6771743337765663E-3</c:v>
                </c:pt>
                <c:pt idx="7">
                  <c:v>4.7675524285866189E-3</c:v>
                </c:pt>
                <c:pt idx="8">
                  <c:v>3.3484985360863195E-3</c:v>
                </c:pt>
                <c:pt idx="9">
                  <c:v>-1.8224292222185356E-3</c:v>
                </c:pt>
                <c:pt idx="10">
                  <c:v>6.6352122143109593E-3</c:v>
                </c:pt>
                <c:pt idx="11">
                  <c:v>-7.9242382367166186E-3</c:v>
                </c:pt>
                <c:pt idx="12">
                  <c:v>-8.2258534907915237E-3</c:v>
                </c:pt>
                <c:pt idx="13">
                  <c:v>-5.0363572324396699E-4</c:v>
                </c:pt>
                <c:pt idx="14">
                  <c:v>-1.7508787876791887E-2</c:v>
                </c:pt>
                <c:pt idx="15">
                  <c:v>5.013603883950779E-3</c:v>
                </c:pt>
                <c:pt idx="16">
                  <c:v>-1.6005301005501238E-2</c:v>
                </c:pt>
                <c:pt idx="17">
                  <c:v>-1.5095090028199865E-3</c:v>
                </c:pt>
                <c:pt idx="18">
                  <c:v>1.2781197664418542E-2</c:v>
                </c:pt>
                <c:pt idx="19">
                  <c:v>3.7016139394312475E-3</c:v>
                </c:pt>
                <c:pt idx="20">
                  <c:v>1.0308038934553787E-2</c:v>
                </c:pt>
                <c:pt idx="21">
                  <c:v>1.0262916653812182E-2</c:v>
                </c:pt>
                <c:pt idx="22">
                  <c:v>-1.4783469343796485E-3</c:v>
                </c:pt>
                <c:pt idx="23">
                  <c:v>-1.710835161930524E-2</c:v>
                </c:pt>
                <c:pt idx="24">
                  <c:v>-2.5481076161523175E-3</c:v>
                </c:pt>
                <c:pt idx="25">
                  <c:v>1.5578373434210757E-2</c:v>
                </c:pt>
                <c:pt idx="26">
                  <c:v>2.0349428762462818E-3</c:v>
                </c:pt>
                <c:pt idx="27">
                  <c:v>-1.9826401300157004E-3</c:v>
                </c:pt>
                <c:pt idx="28">
                  <c:v>-5.9564455487071122E-4</c:v>
                </c:pt>
                <c:pt idx="29">
                  <c:v>-1.38408000662954E-2</c:v>
                </c:pt>
                <c:pt idx="30">
                  <c:v>4.8104293491839645E-3</c:v>
                </c:pt>
                <c:pt idx="31">
                  <c:v>-2.5542030147770234E-2</c:v>
                </c:pt>
                <c:pt idx="32">
                  <c:v>3.275446089840317E-3</c:v>
                </c:pt>
                <c:pt idx="33">
                  <c:v>1.3939921301505009E-2</c:v>
                </c:pt>
                <c:pt idx="34">
                  <c:v>-1.7124579218639191E-3</c:v>
                </c:pt>
                <c:pt idx="35">
                  <c:v>3.738610669592024E-3</c:v>
                </c:pt>
                <c:pt idx="36">
                  <c:v>-1.103354447319127E-2</c:v>
                </c:pt>
                <c:pt idx="37">
                  <c:v>-3.1450927239390913E-2</c:v>
                </c:pt>
                <c:pt idx="38">
                  <c:v>-2.0574327844556151E-2</c:v>
                </c:pt>
                <c:pt idx="39">
                  <c:v>1.1299089166580067E-2</c:v>
                </c:pt>
                <c:pt idx="40">
                  <c:v>2.4556635886634259E-2</c:v>
                </c:pt>
                <c:pt idx="41">
                  <c:v>-9.6631714200490215E-3</c:v>
                </c:pt>
                <c:pt idx="42">
                  <c:v>-9.8466585653822492E-5</c:v>
                </c:pt>
                <c:pt idx="43">
                  <c:v>-1.9520316236306012E-2</c:v>
                </c:pt>
                <c:pt idx="44">
                  <c:v>8.7261890835788058E-4</c:v>
                </c:pt>
                <c:pt idx="45">
                  <c:v>2.9950716700421376E-2</c:v>
                </c:pt>
                <c:pt idx="46">
                  <c:v>4.7569322257512425E-4</c:v>
                </c:pt>
                <c:pt idx="47">
                  <c:v>5.9484937433118557E-3</c:v>
                </c:pt>
                <c:pt idx="48">
                  <c:v>-3.7015186476918593E-5</c:v>
                </c:pt>
                <c:pt idx="49">
                  <c:v>9.7757878689339606E-3</c:v>
                </c:pt>
                <c:pt idx="50">
                  <c:v>-1.8221942241348765E-3</c:v>
                </c:pt>
                <c:pt idx="51">
                  <c:v>-1.2492188850707908E-3</c:v>
                </c:pt>
                <c:pt idx="52">
                  <c:v>-8.8782284274154799E-3</c:v>
                </c:pt>
                <c:pt idx="53">
                  <c:v>1.6352730392277248E-3</c:v>
                </c:pt>
                <c:pt idx="54">
                  <c:v>1.0935307881057676E-2</c:v>
                </c:pt>
                <c:pt idx="55">
                  <c:v>-2.6543694223857273E-3</c:v>
                </c:pt>
                <c:pt idx="56">
                  <c:v>-3.8364436145086334E-3</c:v>
                </c:pt>
                <c:pt idx="57">
                  <c:v>-5.8488822218150105E-3</c:v>
                </c:pt>
                <c:pt idx="58">
                  <c:v>-1.9624482807818477E-2</c:v>
                </c:pt>
                <c:pt idx="59">
                  <c:v>6.1652180645370702E-3</c:v>
                </c:pt>
                <c:pt idx="60">
                  <c:v>-1.3663655497919036E-2</c:v>
                </c:pt>
                <c:pt idx="61">
                  <c:v>-3.3704101917074736E-3</c:v>
                </c:pt>
                <c:pt idx="62">
                  <c:v>1.8288602552776867E-2</c:v>
                </c:pt>
                <c:pt idx="63">
                  <c:v>-3.2366855184332577E-3</c:v>
                </c:pt>
                <c:pt idx="64">
                  <c:v>-1.4001791756182103E-2</c:v>
                </c:pt>
                <c:pt idx="65">
                  <c:v>-6.1931830879231597E-3</c:v>
                </c:pt>
                <c:pt idx="66">
                  <c:v>5.5938651519304994E-3</c:v>
                </c:pt>
                <c:pt idx="67">
                  <c:v>9.1494344863298771E-3</c:v>
                </c:pt>
                <c:pt idx="68">
                  <c:v>-1.2204878685955212E-3</c:v>
                </c:pt>
                <c:pt idx="69">
                  <c:v>-6.0053888527231702E-3</c:v>
                </c:pt>
                <c:pt idx="70">
                  <c:v>-2.3740843660738253E-2</c:v>
                </c:pt>
                <c:pt idx="71">
                  <c:v>1.4373469547377393E-3</c:v>
                </c:pt>
                <c:pt idx="72">
                  <c:v>-2.0513325791433834E-2</c:v>
                </c:pt>
                <c:pt idx="73">
                  <c:v>7.1169422235308755E-3</c:v>
                </c:pt>
                <c:pt idx="74">
                  <c:v>1.0524148902089969E-2</c:v>
                </c:pt>
                <c:pt idx="75">
                  <c:v>-5.6219255094869247E-3</c:v>
                </c:pt>
                <c:pt idx="76">
                  <c:v>4.0566340786356569E-3</c:v>
                </c:pt>
                <c:pt idx="77">
                  <c:v>7.8649847306169196E-3</c:v>
                </c:pt>
                <c:pt idx="78">
                  <c:v>-1.724472512176467E-2</c:v>
                </c:pt>
                <c:pt idx="79">
                  <c:v>-2.189636888872637E-2</c:v>
                </c:pt>
                <c:pt idx="80">
                  <c:v>7.9631526607393255E-4</c:v>
                </c:pt>
                <c:pt idx="81">
                  <c:v>-3.4523120217661019E-3</c:v>
                </c:pt>
                <c:pt idx="82">
                  <c:v>-2.4338617727450162E-2</c:v>
                </c:pt>
                <c:pt idx="83">
                  <c:v>1.3822400151632719E-2</c:v>
                </c:pt>
                <c:pt idx="84">
                  <c:v>4.3265325715267089E-3</c:v>
                </c:pt>
                <c:pt idx="85">
                  <c:v>9.750934530068367E-3</c:v>
                </c:pt>
                <c:pt idx="86">
                  <c:v>1.4995556203284854E-2</c:v>
                </c:pt>
                <c:pt idx="87">
                  <c:v>-1.6968913029872024E-2</c:v>
                </c:pt>
                <c:pt idx="88">
                  <c:v>7.7732529687297713E-3</c:v>
                </c:pt>
                <c:pt idx="89">
                  <c:v>7.1601780134211701E-4</c:v>
                </c:pt>
                <c:pt idx="90">
                  <c:v>-1.1932106204286752E-2</c:v>
                </c:pt>
                <c:pt idx="91">
                  <c:v>8.7949921164547362E-3</c:v>
                </c:pt>
                <c:pt idx="92">
                  <c:v>-8.3954140671621547E-3</c:v>
                </c:pt>
                <c:pt idx="93">
                  <c:v>1.8623155234290811E-2</c:v>
                </c:pt>
                <c:pt idx="94">
                  <c:v>2.117271252940145E-2</c:v>
                </c:pt>
                <c:pt idx="95">
                  <c:v>1.1868912779896323E-2</c:v>
                </c:pt>
                <c:pt idx="96">
                  <c:v>-7.8939680873786333E-3</c:v>
                </c:pt>
                <c:pt idx="97">
                  <c:v>-7.3474865802823919E-3</c:v>
                </c:pt>
                <c:pt idx="98">
                  <c:v>3.2254809978147225E-3</c:v>
                </c:pt>
                <c:pt idx="99">
                  <c:v>-5.6052164403622706E-3</c:v>
                </c:pt>
                <c:pt idx="100">
                  <c:v>9.5458817601774548E-3</c:v>
                </c:pt>
                <c:pt idx="101">
                  <c:v>-2.9495198407246681E-3</c:v>
                </c:pt>
                <c:pt idx="102">
                  <c:v>-9.6995789749804162E-3</c:v>
                </c:pt>
                <c:pt idx="103">
                  <c:v>-2.364138293037954E-2</c:v>
                </c:pt>
                <c:pt idx="104">
                  <c:v>-1.4691076710939832E-3</c:v>
                </c:pt>
                <c:pt idx="105">
                  <c:v>-2.9986222041369359E-3</c:v>
                </c:pt>
                <c:pt idx="106">
                  <c:v>-1.0040470647061595E-2</c:v>
                </c:pt>
                <c:pt idx="107">
                  <c:v>-1.2460058048023193E-2</c:v>
                </c:pt>
                <c:pt idx="108">
                  <c:v>-1.7497311597658993E-2</c:v>
                </c:pt>
                <c:pt idx="109">
                  <c:v>2.349491592039854E-2</c:v>
                </c:pt>
                <c:pt idx="110">
                  <c:v>-2.4216334025065067E-2</c:v>
                </c:pt>
                <c:pt idx="111">
                  <c:v>-1.1161896694955264E-2</c:v>
                </c:pt>
                <c:pt idx="112">
                  <c:v>8.3603269277907621E-3</c:v>
                </c:pt>
                <c:pt idx="113">
                  <c:v>1.5989340875051994E-2</c:v>
                </c:pt>
                <c:pt idx="114">
                  <c:v>-6.9520150810297165E-3</c:v>
                </c:pt>
                <c:pt idx="115">
                  <c:v>-1.2939833885149743E-2</c:v>
                </c:pt>
                <c:pt idx="116">
                  <c:v>-2.7191369102494534E-2</c:v>
                </c:pt>
                <c:pt idx="117">
                  <c:v>-3.25548893713834E-2</c:v>
                </c:pt>
                <c:pt idx="118">
                  <c:v>-8.7861184627011646E-3</c:v>
                </c:pt>
                <c:pt idx="119">
                  <c:v>9.2944673511965448E-3</c:v>
                </c:pt>
                <c:pt idx="120">
                  <c:v>-2.534566386976278E-2</c:v>
                </c:pt>
                <c:pt idx="121">
                  <c:v>2.5080243766584243E-2</c:v>
                </c:pt>
                <c:pt idx="122">
                  <c:v>8.9465390928045174E-3</c:v>
                </c:pt>
                <c:pt idx="123">
                  <c:v>-8.5726947228841333E-3</c:v>
                </c:pt>
                <c:pt idx="124">
                  <c:v>-2.7189371661995754E-2</c:v>
                </c:pt>
                <c:pt idx="125">
                  <c:v>2.6813145222219559E-2</c:v>
                </c:pt>
                <c:pt idx="126">
                  <c:v>7.9471234261427881E-3</c:v>
                </c:pt>
                <c:pt idx="127">
                  <c:v>7.7639536462186243E-3</c:v>
                </c:pt>
                <c:pt idx="128">
                  <c:v>1.1615999868046734E-2</c:v>
                </c:pt>
                <c:pt idx="129">
                  <c:v>-1.7364555111402113E-3</c:v>
                </c:pt>
                <c:pt idx="130">
                  <c:v>2.6636577451599752E-3</c:v>
                </c:pt>
                <c:pt idx="131">
                  <c:v>1.3878839791980457E-2</c:v>
                </c:pt>
                <c:pt idx="132">
                  <c:v>7.8057532284092623E-4</c:v>
                </c:pt>
                <c:pt idx="133">
                  <c:v>-8.7160921939133384E-4</c:v>
                </c:pt>
                <c:pt idx="134">
                  <c:v>-8.6734827096079936E-3</c:v>
                </c:pt>
                <c:pt idx="135">
                  <c:v>7.7538803169898696E-3</c:v>
                </c:pt>
                <c:pt idx="136">
                  <c:v>-1.9897343379626786E-3</c:v>
                </c:pt>
                <c:pt idx="137">
                  <c:v>7.2636802557095592E-3</c:v>
                </c:pt>
                <c:pt idx="138">
                  <c:v>-1.2253276151377168E-3</c:v>
                </c:pt>
                <c:pt idx="139">
                  <c:v>-1.5649769819025772E-2</c:v>
                </c:pt>
                <c:pt idx="140">
                  <c:v>2.0200403736838624E-3</c:v>
                </c:pt>
                <c:pt idx="141">
                  <c:v>-5.0632671539999619E-3</c:v>
                </c:pt>
                <c:pt idx="142">
                  <c:v>2.2706805784168393E-2</c:v>
                </c:pt>
                <c:pt idx="143">
                  <c:v>-1.0395024221804272E-3</c:v>
                </c:pt>
                <c:pt idx="144">
                  <c:v>1.9886274742169086E-3</c:v>
                </c:pt>
                <c:pt idx="145">
                  <c:v>-7.3925534940213478E-3</c:v>
                </c:pt>
                <c:pt idx="146">
                  <c:v>1.7325768356960536E-2</c:v>
                </c:pt>
                <c:pt idx="147">
                  <c:v>5.9955849018116236E-3</c:v>
                </c:pt>
                <c:pt idx="148">
                  <c:v>8.3969031268948946E-3</c:v>
                </c:pt>
                <c:pt idx="149">
                  <c:v>2.0885560748107324E-4</c:v>
                </c:pt>
                <c:pt idx="150">
                  <c:v>2.9103982537610484E-3</c:v>
                </c:pt>
                <c:pt idx="151">
                  <c:v>-4.4415131793772433E-3</c:v>
                </c:pt>
                <c:pt idx="152">
                  <c:v>7.8068372826489707E-4</c:v>
                </c:pt>
                <c:pt idx="153">
                  <c:v>-1.0619919292766955E-2</c:v>
                </c:pt>
                <c:pt idx="154">
                  <c:v>-9.7900052082171563E-3</c:v>
                </c:pt>
                <c:pt idx="155">
                  <c:v>-1.7686933330859356E-3</c:v>
                </c:pt>
                <c:pt idx="156">
                  <c:v>8.6832802559395628E-3</c:v>
                </c:pt>
                <c:pt idx="157">
                  <c:v>5.1578811634704902E-3</c:v>
                </c:pt>
                <c:pt idx="158">
                  <c:v>-2.3055364291118763E-2</c:v>
                </c:pt>
                <c:pt idx="159">
                  <c:v>1.8383793854961361E-3</c:v>
                </c:pt>
                <c:pt idx="160">
                  <c:v>9.483316091143168E-3</c:v>
                </c:pt>
                <c:pt idx="161">
                  <c:v>-1.944825722204846E-2</c:v>
                </c:pt>
                <c:pt idx="162">
                  <c:v>-8.7029603036374859E-3</c:v>
                </c:pt>
                <c:pt idx="163">
                  <c:v>-8.1373730324463267E-4</c:v>
                </c:pt>
                <c:pt idx="164">
                  <c:v>1.0981440683168753E-3</c:v>
                </c:pt>
                <c:pt idx="165">
                  <c:v>-1.8201700596844228E-2</c:v>
                </c:pt>
                <c:pt idx="166">
                  <c:v>1.2031186567708074E-2</c:v>
                </c:pt>
                <c:pt idx="167">
                  <c:v>1.5360594428467378E-2</c:v>
                </c:pt>
                <c:pt idx="168">
                  <c:v>5.8740780810715432E-3</c:v>
                </c:pt>
                <c:pt idx="169">
                  <c:v>-1.5851584587774914E-2</c:v>
                </c:pt>
                <c:pt idx="170">
                  <c:v>8.0022867574780499E-4</c:v>
                </c:pt>
                <c:pt idx="171">
                  <c:v>-7.3810296359110295E-3</c:v>
                </c:pt>
                <c:pt idx="172">
                  <c:v>-9.3450242278405593E-3</c:v>
                </c:pt>
                <c:pt idx="173">
                  <c:v>8.5694400541256321E-3</c:v>
                </c:pt>
                <c:pt idx="174">
                  <c:v>-8.5763576254527241E-3</c:v>
                </c:pt>
                <c:pt idx="175">
                  <c:v>-9.6980696758021123E-3</c:v>
                </c:pt>
                <c:pt idx="176">
                  <c:v>-1.1638383353296478E-2</c:v>
                </c:pt>
                <c:pt idx="177">
                  <c:v>-2.4095540706511542E-2</c:v>
                </c:pt>
                <c:pt idx="178">
                  <c:v>3.5127981251528162E-3</c:v>
                </c:pt>
                <c:pt idx="179">
                  <c:v>-2.6074397230264279E-2</c:v>
                </c:pt>
                <c:pt idx="180">
                  <c:v>5.0638382245153934E-3</c:v>
                </c:pt>
                <c:pt idx="181">
                  <c:v>-8.1038786014160369E-3</c:v>
                </c:pt>
                <c:pt idx="182">
                  <c:v>-9.2442370636549587E-3</c:v>
                </c:pt>
                <c:pt idx="183">
                  <c:v>2.0754138196516392E-2</c:v>
                </c:pt>
                <c:pt idx="184">
                  <c:v>1.6566100885941237E-2</c:v>
                </c:pt>
                <c:pt idx="185">
                  <c:v>6.5659862782334599E-3</c:v>
                </c:pt>
                <c:pt idx="186">
                  <c:v>-1.3660330908685125E-2</c:v>
                </c:pt>
                <c:pt idx="187">
                  <c:v>-4.3514655955067316E-2</c:v>
                </c:pt>
                <c:pt idx="188">
                  <c:v>-1.8914957466144022E-3</c:v>
                </c:pt>
                <c:pt idx="189">
                  <c:v>-2.0679232244038004E-2</c:v>
                </c:pt>
                <c:pt idx="190">
                  <c:v>2.4775325059539943E-2</c:v>
                </c:pt>
                <c:pt idx="191">
                  <c:v>-1.2345255832518442E-2</c:v>
                </c:pt>
                <c:pt idx="192">
                  <c:v>1.2234257927433712E-2</c:v>
                </c:pt>
                <c:pt idx="193">
                  <c:v>-1.127037002045006E-2</c:v>
                </c:pt>
                <c:pt idx="194">
                  <c:v>-2.3626852927849384E-3</c:v>
                </c:pt>
                <c:pt idx="195">
                  <c:v>-9.8021798070461186E-3</c:v>
                </c:pt>
                <c:pt idx="196">
                  <c:v>2.9471417873190298E-3</c:v>
                </c:pt>
                <c:pt idx="197">
                  <c:v>-1.4844854701492771E-2</c:v>
                </c:pt>
                <c:pt idx="198">
                  <c:v>4.9683723192261997E-3</c:v>
                </c:pt>
                <c:pt idx="199">
                  <c:v>1.5501549605037468E-2</c:v>
                </c:pt>
                <c:pt idx="200">
                  <c:v>-1.0671982931016233E-2</c:v>
                </c:pt>
                <c:pt idx="201">
                  <c:v>1.2615319171563E-2</c:v>
                </c:pt>
                <c:pt idx="202">
                  <c:v>6.7537983358751941E-3</c:v>
                </c:pt>
                <c:pt idx="203">
                  <c:v>4.8292541118843957E-3</c:v>
                </c:pt>
                <c:pt idx="204">
                  <c:v>-8.6693531457988637E-3</c:v>
                </c:pt>
                <c:pt idx="205">
                  <c:v>3.0885682164691897E-3</c:v>
                </c:pt>
                <c:pt idx="206">
                  <c:v>1.5124309975427463E-2</c:v>
                </c:pt>
                <c:pt idx="207">
                  <c:v>9.3793506068258203E-3</c:v>
                </c:pt>
                <c:pt idx="208">
                  <c:v>2.1805156820320359E-2</c:v>
                </c:pt>
                <c:pt idx="209">
                  <c:v>-9.9018902675526155E-3</c:v>
                </c:pt>
                <c:pt idx="210">
                  <c:v>3.7308127514114497E-2</c:v>
                </c:pt>
                <c:pt idx="211">
                  <c:v>1.1946406083572114E-2</c:v>
                </c:pt>
                <c:pt idx="212">
                  <c:v>2.6201948514627871E-2</c:v>
                </c:pt>
                <c:pt idx="213">
                  <c:v>-6.1596377363049015E-4</c:v>
                </c:pt>
                <c:pt idx="214">
                  <c:v>-1.458312553526131E-4</c:v>
                </c:pt>
                <c:pt idx="215">
                  <c:v>-2.0804624350628798E-3</c:v>
                </c:pt>
                <c:pt idx="216">
                  <c:v>-3.8331636216226705E-3</c:v>
                </c:pt>
                <c:pt idx="217">
                  <c:v>6.4231085187680392E-3</c:v>
                </c:pt>
                <c:pt idx="218">
                  <c:v>4.5618957241682079E-3</c:v>
                </c:pt>
                <c:pt idx="219">
                  <c:v>1.2010782733935077E-2</c:v>
                </c:pt>
                <c:pt idx="220">
                  <c:v>-3.7134740259736621E-4</c:v>
                </c:pt>
                <c:pt idx="221">
                  <c:v>-1.4997452381870668E-2</c:v>
                </c:pt>
                <c:pt idx="222">
                  <c:v>1.0494701127371275E-2</c:v>
                </c:pt>
                <c:pt idx="223">
                  <c:v>1.1550928506747882E-2</c:v>
                </c:pt>
                <c:pt idx="224">
                  <c:v>8.9552439421891616E-3</c:v>
                </c:pt>
                <c:pt idx="225">
                  <c:v>-2.8056058829798447E-3</c:v>
                </c:pt>
                <c:pt idx="226">
                  <c:v>6.7198016389369286E-4</c:v>
                </c:pt>
                <c:pt idx="227">
                  <c:v>-1.6812253600289484E-2</c:v>
                </c:pt>
                <c:pt idx="228">
                  <c:v>-6.7126624699229698E-3</c:v>
                </c:pt>
                <c:pt idx="229">
                  <c:v>-5.2611037176324427E-3</c:v>
                </c:pt>
                <c:pt idx="230">
                  <c:v>1.0471351690093611E-2</c:v>
                </c:pt>
                <c:pt idx="231">
                  <c:v>-6.3133141975447726E-3</c:v>
                </c:pt>
                <c:pt idx="232">
                  <c:v>-6.1337517852756429E-3</c:v>
                </c:pt>
                <c:pt idx="233">
                  <c:v>1.4900543690818058E-2</c:v>
                </c:pt>
                <c:pt idx="234">
                  <c:v>-3.5483223152166232E-4</c:v>
                </c:pt>
                <c:pt idx="235">
                  <c:v>-1.3952639212495122E-2</c:v>
                </c:pt>
                <c:pt idx="236">
                  <c:v>-6.5546802674733007E-3</c:v>
                </c:pt>
                <c:pt idx="237">
                  <c:v>-1.8241818237245466E-2</c:v>
                </c:pt>
                <c:pt idx="238">
                  <c:v>4.5426862187305517E-3</c:v>
                </c:pt>
                <c:pt idx="239">
                  <c:v>1.4650424324172517E-2</c:v>
                </c:pt>
                <c:pt idx="240">
                  <c:v>-1.1861158462196819E-2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0-4221-A342-1F30A91E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078655"/>
        <c:axId val="1392982319"/>
      </c:lineChart>
      <c:catAx>
        <c:axId val="14270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2982319"/>
        <c:crosses val="autoZero"/>
        <c:auto val="1"/>
        <c:lblAlgn val="ctr"/>
        <c:lblOffset val="100"/>
        <c:noMultiLvlLbl val="0"/>
      </c:catAx>
      <c:valAx>
        <c:axId val="13929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70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[整理過的stock.xlsx]新報酬比較!樞紐分析表1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新報酬比較!$B$1</c:f>
              <c:strCache>
                <c:ptCount val="1"/>
                <c:pt idx="0">
                  <c:v>加總 - 總報酬率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新報酬比較!$A$2:$A$255</c:f>
              <c:strCache>
                <c:ptCount val="253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111/12/26</c:v>
                </c:pt>
                <c:pt idx="242">
                  <c:v>111/12/27</c:v>
                </c:pt>
                <c:pt idx="243">
                  <c:v>111/12/28</c:v>
                </c:pt>
                <c:pt idx="244">
                  <c:v>111/12/29</c:v>
                </c:pt>
                <c:pt idx="245">
                  <c:v>111/12/30</c:v>
                </c:pt>
                <c:pt idx="246">
                  <c:v>112/01/03</c:v>
                </c:pt>
                <c:pt idx="247">
                  <c:v>112/01/04</c:v>
                </c:pt>
                <c:pt idx="248">
                  <c:v>112/01/05</c:v>
                </c:pt>
                <c:pt idx="249">
                  <c:v>112/01/06</c:v>
                </c:pt>
                <c:pt idx="250">
                  <c:v>112/01/09</c:v>
                </c:pt>
                <c:pt idx="251">
                  <c:v>112/01/10</c:v>
                </c:pt>
                <c:pt idx="252">
                  <c:v>112/01/11</c:v>
                </c:pt>
              </c:strCache>
            </c:strRef>
          </c:cat>
          <c:val>
            <c:numRef>
              <c:f>新報酬比較!$B$2:$B$255</c:f>
              <c:numCache>
                <c:formatCode>General</c:formatCode>
                <c:ptCount val="253"/>
                <c:pt idx="0">
                  <c:v>0.11732391923858376</c:v>
                </c:pt>
                <c:pt idx="1">
                  <c:v>0.11828910388331404</c:v>
                </c:pt>
                <c:pt idx="2">
                  <c:v>0.11819094951266362</c:v>
                </c:pt>
                <c:pt idx="3">
                  <c:v>0.11755294610343503</c:v>
                </c:pt>
                <c:pt idx="4">
                  <c:v>0.11696401987953187</c:v>
                </c:pt>
                <c:pt idx="5">
                  <c:v>0.11627693928497806</c:v>
                </c:pt>
                <c:pt idx="6">
                  <c:v>0.1125634322620328</c:v>
                </c:pt>
                <c:pt idx="7">
                  <c:v>0.11868172136591615</c:v>
                </c:pt>
                <c:pt idx="8">
                  <c:v>0.11526267745492258</c:v>
                </c:pt>
                <c:pt idx="9">
                  <c:v>0.10821192182985917</c:v>
                </c:pt>
                <c:pt idx="10">
                  <c:v>0.10901351585683861</c:v>
                </c:pt>
                <c:pt idx="11">
                  <c:v>0.12177358404140803</c:v>
                </c:pt>
                <c:pt idx="12">
                  <c:v>0.11675135207645582</c:v>
                </c:pt>
                <c:pt idx="13">
                  <c:v>0.11920521134271911</c:v>
                </c:pt>
                <c:pt idx="14">
                  <c:v>0.11190906979102944</c:v>
                </c:pt>
                <c:pt idx="15">
                  <c:v>0.11415026125421646</c:v>
                </c:pt>
                <c:pt idx="16">
                  <c:v>0.10569262631649545</c:v>
                </c:pt>
                <c:pt idx="17">
                  <c:v>0.10727945530867911</c:v>
                </c:pt>
                <c:pt idx="18">
                  <c:v>0.11853448980994052</c:v>
                </c:pt>
                <c:pt idx="19">
                  <c:v>0.12133188937348072</c:v>
                </c:pt>
                <c:pt idx="20">
                  <c:v>0.13293046417201881</c:v>
                </c:pt>
                <c:pt idx="21">
                  <c:v>0.13569514561200879</c:v>
                </c:pt>
                <c:pt idx="22">
                  <c:v>0.13862341766974984</c:v>
                </c:pt>
                <c:pt idx="23">
                  <c:v>0.13279959167781819</c:v>
                </c:pt>
                <c:pt idx="24">
                  <c:v>0.12928239339617398</c:v>
                </c:pt>
                <c:pt idx="25">
                  <c:v>0.13903239421412694</c:v>
                </c:pt>
                <c:pt idx="26">
                  <c:v>0.14217333407494404</c:v>
                </c:pt>
                <c:pt idx="27">
                  <c:v>0.14430001210570564</c:v>
                </c:pt>
                <c:pt idx="28">
                  <c:v>0.14012845135305807</c:v>
                </c:pt>
                <c:pt idx="29">
                  <c:v>0.13093465863545783</c:v>
                </c:pt>
                <c:pt idx="30">
                  <c:v>0.13967039762335554</c:v>
                </c:pt>
                <c:pt idx="31">
                  <c:v>0.12352400365134253</c:v>
                </c:pt>
                <c:pt idx="32">
                  <c:v>0.12367123520731838</c:v>
                </c:pt>
                <c:pt idx="33">
                  <c:v>0.13774002833389498</c:v>
                </c:pt>
                <c:pt idx="34">
                  <c:v>0.14479078395895839</c:v>
                </c:pt>
                <c:pt idx="35">
                  <c:v>0.14441452553813128</c:v>
                </c:pt>
                <c:pt idx="36">
                  <c:v>0.1370693068011164</c:v>
                </c:pt>
                <c:pt idx="37">
                  <c:v>0.12545437294080308</c:v>
                </c:pt>
                <c:pt idx="38">
                  <c:v>0.12638683946198315</c:v>
                </c:pt>
                <c:pt idx="39">
                  <c:v>0.13687299805981534</c:v>
                </c:pt>
                <c:pt idx="40">
                  <c:v>0.13878700828750068</c:v>
                </c:pt>
                <c:pt idx="41">
                  <c:v>0.13952316606737969</c:v>
                </c:pt>
                <c:pt idx="42">
                  <c:v>0.14421821679683022</c:v>
                </c:pt>
                <c:pt idx="43">
                  <c:v>0.13492626970857957</c:v>
                </c:pt>
                <c:pt idx="44">
                  <c:v>0.13405923943449993</c:v>
                </c:pt>
                <c:pt idx="45">
                  <c:v>0.14497073363848445</c:v>
                </c:pt>
                <c:pt idx="46">
                  <c:v>0.14289313279304805</c:v>
                </c:pt>
                <c:pt idx="47">
                  <c:v>0.15068004619799047</c:v>
                </c:pt>
                <c:pt idx="48">
                  <c:v>0.14956762999728435</c:v>
                </c:pt>
                <c:pt idx="49">
                  <c:v>0.15321570077312918</c:v>
                </c:pt>
                <c:pt idx="50">
                  <c:v>0.15236502956082454</c:v>
                </c:pt>
                <c:pt idx="51">
                  <c:v>0.15169430802804595</c:v>
                </c:pt>
                <c:pt idx="52">
                  <c:v>0.15156343553384533</c:v>
                </c:pt>
                <c:pt idx="53">
                  <c:v>0.15375554981170714</c:v>
                </c:pt>
                <c:pt idx="54">
                  <c:v>0.15436083509738552</c:v>
                </c:pt>
                <c:pt idx="55">
                  <c:v>0.14884783127918055</c:v>
                </c:pt>
                <c:pt idx="56">
                  <c:v>0.15000932466521189</c:v>
                </c:pt>
                <c:pt idx="57">
                  <c:v>0.15519514724791494</c:v>
                </c:pt>
                <c:pt idx="58">
                  <c:v>0.14353113620227642</c:v>
                </c:pt>
                <c:pt idx="59">
                  <c:v>0.15251226111680038</c:v>
                </c:pt>
                <c:pt idx="60">
                  <c:v>0.13952316606737969</c:v>
                </c:pt>
                <c:pt idx="61">
                  <c:v>0.13684027993626513</c:v>
                </c:pt>
                <c:pt idx="62">
                  <c:v>0.15099086837171716</c:v>
                </c:pt>
                <c:pt idx="63">
                  <c:v>0.15161251271917053</c:v>
                </c:pt>
                <c:pt idx="64">
                  <c:v>0.14052106883566018</c:v>
                </c:pt>
                <c:pt idx="65">
                  <c:v>0.13468088378195331</c:v>
                </c:pt>
                <c:pt idx="66">
                  <c:v>0.13849254517554899</c:v>
                </c:pt>
                <c:pt idx="67">
                  <c:v>0.14110999505956334</c:v>
                </c:pt>
                <c:pt idx="68">
                  <c:v>0.14349841807872643</c:v>
                </c:pt>
                <c:pt idx="69">
                  <c:v>0.13813264581649709</c:v>
                </c:pt>
                <c:pt idx="70">
                  <c:v>0.12118465781750487</c:v>
                </c:pt>
                <c:pt idx="71">
                  <c:v>0.12280420493323874</c:v>
                </c:pt>
                <c:pt idx="72">
                  <c:v>0.1139539525129154</c:v>
                </c:pt>
                <c:pt idx="73">
                  <c:v>0.11572073118462511</c:v>
                </c:pt>
                <c:pt idx="74">
                  <c:v>0.12525806419950203</c:v>
                </c:pt>
                <c:pt idx="75">
                  <c:v>0.12823541344256828</c:v>
                </c:pt>
                <c:pt idx="76">
                  <c:v>0.1139539525129154</c:v>
                </c:pt>
                <c:pt idx="77">
                  <c:v>0.11946695633112059</c:v>
                </c:pt>
                <c:pt idx="78">
                  <c:v>0.11114019388760021</c:v>
                </c:pt>
                <c:pt idx="79">
                  <c:v>9.8281971332380147E-2</c:v>
                </c:pt>
                <c:pt idx="80">
                  <c:v>0.11009321393399452</c:v>
                </c:pt>
                <c:pt idx="81">
                  <c:v>9.9214437853560211E-2</c:v>
                </c:pt>
                <c:pt idx="82">
                  <c:v>8.9251769232530975E-2</c:v>
                </c:pt>
                <c:pt idx="83">
                  <c:v>9.9247155977110424E-2</c:v>
                </c:pt>
                <c:pt idx="84">
                  <c:v>0.10292794487650547</c:v>
                </c:pt>
                <c:pt idx="85">
                  <c:v>0.10966787832784219</c:v>
                </c:pt>
                <c:pt idx="86">
                  <c:v>0.11282517725043428</c:v>
                </c:pt>
                <c:pt idx="87">
                  <c:v>0.10466200542466497</c:v>
                </c:pt>
                <c:pt idx="88">
                  <c:v>0.11068214015789768</c:v>
                </c:pt>
                <c:pt idx="89">
                  <c:v>0.11446108342794314</c:v>
                </c:pt>
                <c:pt idx="90">
                  <c:v>0.10855546212713607</c:v>
                </c:pt>
                <c:pt idx="91">
                  <c:v>0.11380672095693978</c:v>
                </c:pt>
                <c:pt idx="92">
                  <c:v>0.1160479124201268</c:v>
                </c:pt>
                <c:pt idx="93">
                  <c:v>0.12311502710696542</c:v>
                </c:pt>
                <c:pt idx="94">
                  <c:v>0.13062383646173115</c:v>
                </c:pt>
                <c:pt idx="95">
                  <c:v>0.13472996096727852</c:v>
                </c:pt>
                <c:pt idx="96">
                  <c:v>0.14140445817151504</c:v>
                </c:pt>
                <c:pt idx="97">
                  <c:v>0.14254959249577115</c:v>
                </c:pt>
                <c:pt idx="98">
                  <c:v>0.14745731102829795</c:v>
                </c:pt>
                <c:pt idx="99">
                  <c:v>0.14420185773505523</c:v>
                </c:pt>
                <c:pt idx="100">
                  <c:v>0.14636125388936683</c:v>
                </c:pt>
                <c:pt idx="101">
                  <c:v>0.14174799846879171</c:v>
                </c:pt>
                <c:pt idx="102">
                  <c:v>0.13319220916042029</c:v>
                </c:pt>
                <c:pt idx="103">
                  <c:v>0.12576519511452977</c:v>
                </c:pt>
                <c:pt idx="104">
                  <c:v>0.12190445653560866</c:v>
                </c:pt>
                <c:pt idx="105">
                  <c:v>0.12116829875572965</c:v>
                </c:pt>
                <c:pt idx="106">
                  <c:v>9.2507222525773702E-2</c:v>
                </c:pt>
                <c:pt idx="107">
                  <c:v>8.47366681826065E-2</c:v>
                </c:pt>
                <c:pt idx="108">
                  <c:v>6.9719049473074612E-2</c:v>
                </c:pt>
                <c:pt idx="109">
                  <c:v>8.2724503584270526E-2</c:v>
                </c:pt>
                <c:pt idx="110">
                  <c:v>7.4986667364653314E-2</c:v>
                </c:pt>
                <c:pt idx="111">
                  <c:v>7.5935492947608374E-2</c:v>
                </c:pt>
                <c:pt idx="112">
                  <c:v>8.7239604634195E-2</c:v>
                </c:pt>
                <c:pt idx="113">
                  <c:v>9.152567881926843E-2</c:v>
                </c:pt>
                <c:pt idx="114">
                  <c:v>8.9660745776908302E-2</c:v>
                </c:pt>
                <c:pt idx="115">
                  <c:v>8.4327691638229174E-2</c:v>
                </c:pt>
                <c:pt idx="116">
                  <c:v>6.9817203843725251E-2</c:v>
                </c:pt>
                <c:pt idx="117">
                  <c:v>5.7629702821283768E-2</c:v>
                </c:pt>
                <c:pt idx="118">
                  <c:v>5.6141028199750753E-2</c:v>
                </c:pt>
                <c:pt idx="119">
                  <c:v>4.0419969833890068E-2</c:v>
                </c:pt>
                <c:pt idx="120">
                  <c:v>1.9202266711599636E-2</c:v>
                </c:pt>
                <c:pt idx="121">
                  <c:v>1.9513088885326324E-2</c:v>
                </c:pt>
                <c:pt idx="122">
                  <c:v>3.655923125496896E-2</c:v>
                </c:pt>
                <c:pt idx="123">
                  <c:v>3.4089012926930673E-2</c:v>
                </c:pt>
                <c:pt idx="124">
                  <c:v>2.6056713595361769E-2</c:v>
                </c:pt>
                <c:pt idx="125">
                  <c:v>3.2224079884570545E-2</c:v>
                </c:pt>
                <c:pt idx="126">
                  <c:v>3.332013702350145E-2</c:v>
                </c:pt>
                <c:pt idx="127">
                  <c:v>3.358188201190293E-2</c:v>
                </c:pt>
                <c:pt idx="128">
                  <c:v>4.2710238482402518E-2</c:v>
                </c:pt>
                <c:pt idx="129">
                  <c:v>4.5867537404994829E-2</c:v>
                </c:pt>
                <c:pt idx="130">
                  <c:v>4.4624248710088077E-2</c:v>
                </c:pt>
                <c:pt idx="131">
                  <c:v>5.2018544632428165E-2</c:v>
                </c:pt>
                <c:pt idx="132">
                  <c:v>4.9842789416341349E-2</c:v>
                </c:pt>
                <c:pt idx="133">
                  <c:v>5.7335239709332297E-2</c:v>
                </c:pt>
                <c:pt idx="134">
                  <c:v>5.9658226481394738E-2</c:v>
                </c:pt>
                <c:pt idx="135">
                  <c:v>5.9560072110744322E-2</c:v>
                </c:pt>
                <c:pt idx="136">
                  <c:v>6.0328948014173545E-2</c:v>
                </c:pt>
                <c:pt idx="137">
                  <c:v>6.3911582542917955E-2</c:v>
                </c:pt>
                <c:pt idx="138">
                  <c:v>6.6708982106458148E-2</c:v>
                </c:pt>
                <c:pt idx="139">
                  <c:v>4.8730373215635447E-2</c:v>
                </c:pt>
                <c:pt idx="140">
                  <c:v>5.1576849964500848E-2</c:v>
                </c:pt>
                <c:pt idx="141">
                  <c:v>4.9466530995514235E-2</c:v>
                </c:pt>
                <c:pt idx="142">
                  <c:v>5.4177940786739986E-2</c:v>
                </c:pt>
                <c:pt idx="143">
                  <c:v>5.9707303666720168E-2</c:v>
                </c:pt>
                <c:pt idx="144">
                  <c:v>7.8111248163695413E-2</c:v>
                </c:pt>
                <c:pt idx="145">
                  <c:v>7.8242120657896042E-2</c:v>
                </c:pt>
                <c:pt idx="146">
                  <c:v>8.589816156863761E-2</c:v>
                </c:pt>
                <c:pt idx="147">
                  <c:v>9.0298749186136673E-2</c:v>
                </c:pt>
                <c:pt idx="148">
                  <c:v>9.5860830189667068E-2</c:v>
                </c:pt>
                <c:pt idx="149">
                  <c:v>9.8069303529304097E-2</c:v>
                </c:pt>
                <c:pt idx="150">
                  <c:v>9.1116702274891104E-2</c:v>
                </c:pt>
                <c:pt idx="151">
                  <c:v>9.3979538085531722E-2</c:v>
                </c:pt>
                <c:pt idx="152">
                  <c:v>9.4159487765057781E-2</c:v>
                </c:pt>
                <c:pt idx="153">
                  <c:v>9.429036025925841E-2</c:v>
                </c:pt>
                <c:pt idx="154">
                  <c:v>8.8581047699752391E-2</c:v>
                </c:pt>
                <c:pt idx="155">
                  <c:v>8.9268128294305971E-2</c:v>
                </c:pt>
                <c:pt idx="156">
                  <c:v>9.1754705684119697E-2</c:v>
                </c:pt>
                <c:pt idx="157">
                  <c:v>9.3390611861628559E-2</c:v>
                </c:pt>
                <c:pt idx="158">
                  <c:v>6.0459820508374174E-2</c:v>
                </c:pt>
                <c:pt idx="159">
                  <c:v>6.3715273801616901E-2</c:v>
                </c:pt>
                <c:pt idx="160">
                  <c:v>6.436963627262049E-2</c:v>
                </c:pt>
                <c:pt idx="161">
                  <c:v>5.8480374033588411E-2</c:v>
                </c:pt>
                <c:pt idx="162">
                  <c:v>6.0541615817249594E-2</c:v>
                </c:pt>
                <c:pt idx="163">
                  <c:v>5.9510994925419114E-2</c:v>
                </c:pt>
                <c:pt idx="164">
                  <c:v>5.602651476732512E-2</c:v>
                </c:pt>
                <c:pt idx="165">
                  <c:v>4.8206883238832487E-2</c:v>
                </c:pt>
                <c:pt idx="166">
                  <c:v>6.4533226890371331E-2</c:v>
                </c:pt>
                <c:pt idx="167">
                  <c:v>6.9179200434496657E-2</c:v>
                </c:pt>
                <c:pt idx="168">
                  <c:v>7.2042036245137275E-2</c:v>
                </c:pt>
                <c:pt idx="169">
                  <c:v>6.6038260573679564E-2</c:v>
                </c:pt>
                <c:pt idx="170">
                  <c:v>6.9146482310946444E-2</c:v>
                </c:pt>
                <c:pt idx="171">
                  <c:v>7.0978697229756582E-2</c:v>
                </c:pt>
                <c:pt idx="172">
                  <c:v>6.0557974879024812E-2</c:v>
                </c:pt>
                <c:pt idx="173">
                  <c:v>6.8312170160417018E-2</c:v>
                </c:pt>
                <c:pt idx="174">
                  <c:v>6.1866699821031768E-2</c:v>
                </c:pt>
                <c:pt idx="175">
                  <c:v>6.2733730095111628E-2</c:v>
                </c:pt>
                <c:pt idx="176">
                  <c:v>5.9543713048969105E-2</c:v>
                </c:pt>
                <c:pt idx="177">
                  <c:v>4.8468628227233967E-2</c:v>
                </c:pt>
                <c:pt idx="178">
                  <c:v>4.5883896466769825E-2</c:v>
                </c:pt>
                <c:pt idx="179">
                  <c:v>3.5381378807162633E-2</c:v>
                </c:pt>
                <c:pt idx="180">
                  <c:v>4.6587336123098622E-2</c:v>
                </c:pt>
                <c:pt idx="181">
                  <c:v>4.6031128022745671E-2</c:v>
                </c:pt>
                <c:pt idx="182">
                  <c:v>3.755713402324945E-2</c:v>
                </c:pt>
                <c:pt idx="183">
                  <c:v>4.7896061065105799E-2</c:v>
                </c:pt>
                <c:pt idx="184">
                  <c:v>4.9908225663441774E-2</c:v>
                </c:pt>
                <c:pt idx="185">
                  <c:v>4.6620054246648834E-2</c:v>
                </c:pt>
                <c:pt idx="186">
                  <c:v>5.1429618408525002E-2</c:v>
                </c:pt>
                <c:pt idx="187">
                  <c:v>2.739815666091916E-2</c:v>
                </c:pt>
                <c:pt idx="188">
                  <c:v>2.8608727232275699E-2</c:v>
                </c:pt>
                <c:pt idx="189">
                  <c:v>7.5218966041858959E-3</c:v>
                </c:pt>
                <c:pt idx="190">
                  <c:v>1.6944716186637176E-2</c:v>
                </c:pt>
                <c:pt idx="191">
                  <c:v>2.1803357533838774E-2</c:v>
                </c:pt>
                <c:pt idx="192">
                  <c:v>2.1459817236561873E-2</c:v>
                </c:pt>
                <c:pt idx="193">
                  <c:v>1.7631796781190978E-2</c:v>
                </c:pt>
                <c:pt idx="194">
                  <c:v>6.998406627383158E-3</c:v>
                </c:pt>
                <c:pt idx="195">
                  <c:v>1.0155705549975247E-2</c:v>
                </c:pt>
                <c:pt idx="196">
                  <c:v>1.529245094735332E-2</c:v>
                </c:pt>
                <c:pt idx="197">
                  <c:v>7.4728194188606878E-3</c:v>
                </c:pt>
                <c:pt idx="198">
                  <c:v>8.0781047045390686E-3</c:v>
                </c:pt>
                <c:pt idx="199">
                  <c:v>1.3967366943571147E-2</c:v>
                </c:pt>
                <c:pt idx="200">
                  <c:v>1.4752601908775365E-2</c:v>
                </c:pt>
                <c:pt idx="201">
                  <c:v>2.0494632591831596E-2</c:v>
                </c:pt>
                <c:pt idx="202">
                  <c:v>2.1950589089814621E-2</c:v>
                </c:pt>
                <c:pt idx="203">
                  <c:v>2.8346982243874441E-2</c:v>
                </c:pt>
                <c:pt idx="204">
                  <c:v>2.9230371579729075E-2</c:v>
                </c:pt>
                <c:pt idx="205">
                  <c:v>3.3859986062079406E-2</c:v>
                </c:pt>
                <c:pt idx="206">
                  <c:v>3.9340271756734158E-2</c:v>
                </c:pt>
                <c:pt idx="207">
                  <c:v>3.9520221436260217E-2</c:v>
                </c:pt>
                <c:pt idx="208">
                  <c:v>4.6963594543925735E-2</c:v>
                </c:pt>
                <c:pt idx="209">
                  <c:v>4.2808392853053157E-2</c:v>
                </c:pt>
                <c:pt idx="210">
                  <c:v>4.8370473856583329E-2</c:v>
                </c:pt>
                <c:pt idx="211">
                  <c:v>4.9859148478116566E-2</c:v>
                </c:pt>
                <c:pt idx="212">
                  <c:v>5.4456044836916462E-2</c:v>
                </c:pt>
                <c:pt idx="213">
                  <c:v>4.7454366397178482E-2</c:v>
                </c:pt>
                <c:pt idx="214">
                  <c:v>5.2427521176805492E-2</c:v>
                </c:pt>
                <c:pt idx="215">
                  <c:v>5.2869215844732809E-2</c:v>
                </c:pt>
                <c:pt idx="216">
                  <c:v>5.2558393671006121E-2</c:v>
                </c:pt>
                <c:pt idx="217">
                  <c:v>5.2051262755978378E-2</c:v>
                </c:pt>
                <c:pt idx="218">
                  <c:v>5.3261833327334918E-2</c:v>
                </c:pt>
                <c:pt idx="219">
                  <c:v>5.8333142477612565E-2</c:v>
                </c:pt>
                <c:pt idx="220">
                  <c:v>5.7760575315484397E-2</c:v>
                </c:pt>
                <c:pt idx="221">
                  <c:v>5.7596984697733555E-2</c:v>
                </c:pt>
                <c:pt idx="222">
                  <c:v>6.2030290438782831E-2</c:v>
                </c:pt>
                <c:pt idx="223">
                  <c:v>6.8639351395918702E-2</c:v>
                </c:pt>
                <c:pt idx="224">
                  <c:v>7.2810912148566498E-2</c:v>
                </c:pt>
                <c:pt idx="225">
                  <c:v>7.020982132632736E-2</c:v>
                </c:pt>
                <c:pt idx="226">
                  <c:v>7.4250509584774305E-2</c:v>
                </c:pt>
                <c:pt idx="227">
                  <c:v>6.5367539040900979E-2</c:v>
                </c:pt>
                <c:pt idx="228">
                  <c:v>6.4336918149070277E-2</c:v>
                </c:pt>
                <c:pt idx="229">
                  <c:v>6.4222404716644643E-2</c:v>
                </c:pt>
                <c:pt idx="230">
                  <c:v>6.7445139886337158E-2</c:v>
                </c:pt>
                <c:pt idx="231">
                  <c:v>6.71833948979359E-2</c:v>
                </c:pt>
                <c:pt idx="232">
                  <c:v>6.7101599589060479E-2</c:v>
                </c:pt>
                <c:pt idx="233">
                  <c:v>6.9081046063846241E-2</c:v>
                </c:pt>
                <c:pt idx="234">
                  <c:v>7.2467371851289597E-2</c:v>
                </c:pt>
                <c:pt idx="235">
                  <c:v>6.8802942013669544E-2</c:v>
                </c:pt>
                <c:pt idx="236">
                  <c:v>6.9833562905500246E-2</c:v>
                </c:pt>
                <c:pt idx="237">
                  <c:v>6.1964854191682406E-2</c:v>
                </c:pt>
                <c:pt idx="238">
                  <c:v>6.1850340759256772E-2</c:v>
                </c:pt>
                <c:pt idx="239">
                  <c:v>6.9293713866922291E-2</c:v>
                </c:pt>
                <c:pt idx="240">
                  <c:v>6.8132220480890959E-2</c:v>
                </c:pt>
                <c:pt idx="241">
                  <c:v>6.7019804280184836E-2</c:v>
                </c:pt>
                <c:pt idx="242">
                  <c:v>6.8279452036866806E-2</c:v>
                </c:pt>
                <c:pt idx="243">
                  <c:v>6.3568042245641054E-2</c:v>
                </c:pt>
                <c:pt idx="244">
                  <c:v>6.0557974879024812E-2</c:v>
                </c:pt>
                <c:pt idx="245">
                  <c:v>6.3993377851793376E-2</c:v>
                </c:pt>
                <c:pt idx="246">
                  <c:v>6.4140609407769222E-2</c:v>
                </c:pt>
                <c:pt idx="247">
                  <c:v>6.0214434581747911E-2</c:v>
                </c:pt>
                <c:pt idx="248">
                  <c:v>5.939648149299348E-2</c:v>
                </c:pt>
                <c:pt idx="249">
                  <c:v>6.4075173160668797E-2</c:v>
                </c:pt>
                <c:pt idx="250">
                  <c:v>7.1551264391884528E-2</c:v>
                </c:pt>
                <c:pt idx="251">
                  <c:v>7.452861363495078E-2</c:v>
                </c:pt>
                <c:pt idx="252">
                  <c:v>7.0111666955676721E-2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9-46BD-B0F4-3B136CDB0D71}"/>
            </c:ext>
          </c:extLst>
        </c:ser>
        <c:ser>
          <c:idx val="1"/>
          <c:order val="1"/>
          <c:tx>
            <c:strRef>
              <c:f>新報酬比較!$C$1</c:f>
              <c:strCache>
                <c:ptCount val="1"/>
                <c:pt idx="0">
                  <c:v>加總 - 指數報酬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新報酬比較!$A$2:$A$255</c:f>
              <c:strCache>
                <c:ptCount val="253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111/12/26</c:v>
                </c:pt>
                <c:pt idx="242">
                  <c:v>111/12/27</c:v>
                </c:pt>
                <c:pt idx="243">
                  <c:v>111/12/28</c:v>
                </c:pt>
                <c:pt idx="244">
                  <c:v>111/12/29</c:v>
                </c:pt>
                <c:pt idx="245">
                  <c:v>111/12/30</c:v>
                </c:pt>
                <c:pt idx="246">
                  <c:v>112/01/03</c:v>
                </c:pt>
                <c:pt idx="247">
                  <c:v>112/01/04</c:v>
                </c:pt>
                <c:pt idx="248">
                  <c:v>112/01/05</c:v>
                </c:pt>
                <c:pt idx="249">
                  <c:v>112/01/06</c:v>
                </c:pt>
                <c:pt idx="250">
                  <c:v>112/01/09</c:v>
                </c:pt>
                <c:pt idx="251">
                  <c:v>112/01/10</c:v>
                </c:pt>
                <c:pt idx="252">
                  <c:v>112/01/11</c:v>
                </c:pt>
              </c:strCache>
            </c:strRef>
          </c:cat>
          <c:val>
            <c:numRef>
              <c:f>新報酬比較!$C$2:$C$255</c:f>
              <c:numCache>
                <c:formatCode>General</c:formatCode>
                <c:ptCount val="253"/>
                <c:pt idx="0">
                  <c:v>0.40542384615384597</c:v>
                </c:pt>
                <c:pt idx="1">
                  <c:v>0.42510384615384611</c:v>
                </c:pt>
                <c:pt idx="2">
                  <c:v>0.42307384615384613</c:v>
                </c:pt>
                <c:pt idx="3">
                  <c:v>0.41291692307692296</c:v>
                </c:pt>
                <c:pt idx="4">
                  <c:v>0.39767384615384604</c:v>
                </c:pt>
                <c:pt idx="5">
                  <c:v>0.40302923076923092</c:v>
                </c:pt>
                <c:pt idx="6">
                  <c:v>0.4067853846153846</c:v>
                </c:pt>
                <c:pt idx="7">
                  <c:v>0.41349230769230783</c:v>
                </c:pt>
                <c:pt idx="8">
                  <c:v>0.41822538461538472</c:v>
                </c:pt>
                <c:pt idx="9">
                  <c:v>0.41564076923076931</c:v>
                </c:pt>
                <c:pt idx="10">
                  <c:v>0.4250338461538461</c:v>
                </c:pt>
                <c:pt idx="11">
                  <c:v>0.41374153846153838</c:v>
                </c:pt>
                <c:pt idx="12">
                  <c:v>0.40211230769230766</c:v>
                </c:pt>
                <c:pt idx="13">
                  <c:v>0.40140615384615375</c:v>
                </c:pt>
                <c:pt idx="14">
                  <c:v>0.37686923076923073</c:v>
                </c:pt>
                <c:pt idx="15">
                  <c:v>0.38377230769230786</c:v>
                </c:pt>
                <c:pt idx="16">
                  <c:v>0.36162461538461521</c:v>
                </c:pt>
                <c:pt idx="17">
                  <c:v>0.35956923076923086</c:v>
                </c:pt>
                <c:pt idx="18">
                  <c:v>0.37694615384615382</c:v>
                </c:pt>
                <c:pt idx="19">
                  <c:v>0.38204307692307693</c:v>
                </c:pt>
                <c:pt idx="20">
                  <c:v>0.39628923076923073</c:v>
                </c:pt>
                <c:pt idx="21">
                  <c:v>0.41061923076923068</c:v>
                </c:pt>
                <c:pt idx="22">
                  <c:v>0.40853384615384614</c:v>
                </c:pt>
                <c:pt idx="23">
                  <c:v>0.38443615384615382</c:v>
                </c:pt>
                <c:pt idx="24">
                  <c:v>0.3809084615384617</c:v>
                </c:pt>
                <c:pt idx="25">
                  <c:v>0.4024207692307693</c:v>
                </c:pt>
                <c:pt idx="26">
                  <c:v>0.4052746153846154</c:v>
                </c:pt>
                <c:pt idx="27">
                  <c:v>0.40248846153846141</c:v>
                </c:pt>
                <c:pt idx="28">
                  <c:v>0.40165307692307706</c:v>
                </c:pt>
                <c:pt idx="29">
                  <c:v>0.38225307692307697</c:v>
                </c:pt>
                <c:pt idx="30">
                  <c:v>0.38890230769230771</c:v>
                </c:pt>
                <c:pt idx="31">
                  <c:v>0.35342692307692292</c:v>
                </c:pt>
                <c:pt idx="32">
                  <c:v>0.35786000000000007</c:v>
                </c:pt>
                <c:pt idx="33">
                  <c:v>0.37678846153846157</c:v>
                </c:pt>
                <c:pt idx="34">
                  <c:v>0.37443076923076912</c:v>
                </c:pt>
                <c:pt idx="35">
                  <c:v>0.37956923076923088</c:v>
                </c:pt>
                <c:pt idx="36">
                  <c:v>0.36434769230769226</c:v>
                </c:pt>
                <c:pt idx="37">
                  <c:v>0.32143769230769226</c:v>
                </c:pt>
                <c:pt idx="38">
                  <c:v>0.2942499999999999</c:v>
                </c:pt>
                <c:pt idx="39">
                  <c:v>0.30887384615384628</c:v>
                </c:pt>
                <c:pt idx="40">
                  <c:v>0.34101538461538472</c:v>
                </c:pt>
                <c:pt idx="41">
                  <c:v>0.32805692307692325</c:v>
                </c:pt>
                <c:pt idx="42">
                  <c:v>0.32792615384615398</c:v>
                </c:pt>
                <c:pt idx="43">
                  <c:v>0.30200461538461543</c:v>
                </c:pt>
                <c:pt idx="44">
                  <c:v>0.30314076923076927</c:v>
                </c:pt>
                <c:pt idx="45">
                  <c:v>0.34217076923076939</c:v>
                </c:pt>
                <c:pt idx="46">
                  <c:v>0.34280923076923075</c:v>
                </c:pt>
                <c:pt idx="47">
                  <c:v>0.35079692307692323</c:v>
                </c:pt>
                <c:pt idx="48">
                  <c:v>0.3507469230769229</c:v>
                </c:pt>
                <c:pt idx="49">
                  <c:v>0.36395153846153838</c:v>
                </c:pt>
                <c:pt idx="50">
                  <c:v>0.36146615384615388</c:v>
                </c:pt>
                <c:pt idx="51">
                  <c:v>0.35976538461538476</c:v>
                </c:pt>
                <c:pt idx="52">
                  <c:v>0.34769307692307683</c:v>
                </c:pt>
                <c:pt idx="53">
                  <c:v>0.34989692307692311</c:v>
                </c:pt>
                <c:pt idx="54">
                  <c:v>0.3646584615384616</c:v>
                </c:pt>
                <c:pt idx="55">
                  <c:v>0.36103615384615395</c:v>
                </c:pt>
                <c:pt idx="56">
                  <c:v>0.35581461538461534</c:v>
                </c:pt>
                <c:pt idx="57">
                  <c:v>0.34788461538461535</c:v>
                </c:pt>
                <c:pt idx="58">
                  <c:v>0.3214330769230771</c:v>
                </c:pt>
                <c:pt idx="59">
                  <c:v>0.32957999999999998</c:v>
                </c:pt>
                <c:pt idx="60">
                  <c:v>0.31141307692307674</c:v>
                </c:pt>
                <c:pt idx="61">
                  <c:v>0.30699307692307687</c:v>
                </c:pt>
                <c:pt idx="62">
                  <c:v>0.3308961538461539</c:v>
                </c:pt>
                <c:pt idx="63">
                  <c:v>0.32658846153846155</c:v>
                </c:pt>
                <c:pt idx="64">
                  <c:v>0.30801384615384619</c:v>
                </c:pt>
                <c:pt idx="65">
                  <c:v>0.29991307692307689</c:v>
                </c:pt>
                <c:pt idx="66">
                  <c:v>0.30718461538461539</c:v>
                </c:pt>
                <c:pt idx="67">
                  <c:v>0.31914461538461536</c:v>
                </c:pt>
                <c:pt idx="68">
                  <c:v>0.31753461538461547</c:v>
                </c:pt>
                <c:pt idx="69">
                  <c:v>0.3096223076923077</c:v>
                </c:pt>
                <c:pt idx="70">
                  <c:v>0.27853076923076925</c:v>
                </c:pt>
                <c:pt idx="71">
                  <c:v>0.28036846153846162</c:v>
                </c:pt>
                <c:pt idx="72">
                  <c:v>0.25410384615384629</c:v>
                </c:pt>
                <c:pt idx="73">
                  <c:v>0.26302923076923079</c:v>
                </c:pt>
                <c:pt idx="74">
                  <c:v>0.27632153846153851</c:v>
                </c:pt>
                <c:pt idx="75">
                  <c:v>0.26914615384615392</c:v>
                </c:pt>
                <c:pt idx="76">
                  <c:v>0.27429461538461553</c:v>
                </c:pt>
                <c:pt idx="77">
                  <c:v>0.28431692307692291</c:v>
                </c:pt>
                <c:pt idx="78">
                  <c:v>0.26216923076923093</c:v>
                </c:pt>
                <c:pt idx="79">
                  <c:v>0.2345323076923076</c:v>
                </c:pt>
                <c:pt idx="80">
                  <c:v>0.23551538461538457</c:v>
                </c:pt>
                <c:pt idx="81">
                  <c:v>0.23124999999999996</c:v>
                </c:pt>
                <c:pt idx="82">
                  <c:v>0.2012830769230769</c:v>
                </c:pt>
                <c:pt idx="83">
                  <c:v>0.21788769230769245</c:v>
                </c:pt>
                <c:pt idx="84">
                  <c:v>0.22315692307692325</c:v>
                </c:pt>
                <c:pt idx="85">
                  <c:v>0.23508384615384625</c:v>
                </c:pt>
                <c:pt idx="86">
                  <c:v>0.25360461538461543</c:v>
                </c:pt>
                <c:pt idx="87">
                  <c:v>0.23233230769230762</c:v>
                </c:pt>
                <c:pt idx="88">
                  <c:v>0.24191153846153846</c:v>
                </c:pt>
                <c:pt idx="89">
                  <c:v>0.24280076923076921</c:v>
                </c:pt>
                <c:pt idx="90">
                  <c:v>0.22797153846153839</c:v>
                </c:pt>
                <c:pt idx="91">
                  <c:v>0.23877153846153854</c:v>
                </c:pt>
                <c:pt idx="92">
                  <c:v>0.22837153846153835</c:v>
                </c:pt>
                <c:pt idx="93">
                  <c:v>0.25124769230769228</c:v>
                </c:pt>
                <c:pt idx="94">
                  <c:v>0.27773999999999988</c:v>
                </c:pt>
                <c:pt idx="95">
                  <c:v>0.29290538461538462</c:v>
                </c:pt>
                <c:pt idx="96">
                  <c:v>0.28269923076923087</c:v>
                </c:pt>
                <c:pt idx="97">
                  <c:v>0.27327461538461528</c:v>
                </c:pt>
                <c:pt idx="98">
                  <c:v>0.27738153846153835</c:v>
                </c:pt>
                <c:pt idx="99">
                  <c:v>0.27022153846153851</c:v>
                </c:pt>
                <c:pt idx="100">
                  <c:v>0.28234692307692288</c:v>
                </c:pt>
                <c:pt idx="101">
                  <c:v>0.2785646153846153</c:v>
                </c:pt>
                <c:pt idx="102">
                  <c:v>0.26616307692307695</c:v>
                </c:pt>
                <c:pt idx="103">
                  <c:v>0.23622923076923064</c:v>
                </c:pt>
                <c:pt idx="104">
                  <c:v>0.234413076923077</c:v>
                </c:pt>
                <c:pt idx="105">
                  <c:v>0.23071153846153836</c:v>
                </c:pt>
                <c:pt idx="106">
                  <c:v>0.21835461538461542</c:v>
                </c:pt>
                <c:pt idx="107">
                  <c:v>0.20317384615384615</c:v>
                </c:pt>
                <c:pt idx="108">
                  <c:v>0.18212153846153845</c:v>
                </c:pt>
                <c:pt idx="109">
                  <c:v>0.20989538461538459</c:v>
                </c:pt>
                <c:pt idx="110">
                  <c:v>0.1805961538461538</c:v>
                </c:pt>
                <c:pt idx="111">
                  <c:v>0.16741846153846152</c:v>
                </c:pt>
                <c:pt idx="112">
                  <c:v>0.17717846153846151</c:v>
                </c:pt>
                <c:pt idx="113">
                  <c:v>0.19600076923076926</c:v>
                </c:pt>
                <c:pt idx="114">
                  <c:v>0.18768615384615384</c:v>
                </c:pt>
                <c:pt idx="115">
                  <c:v>0.17231769230769234</c:v>
                </c:pt>
                <c:pt idx="116">
                  <c:v>0.1404407692307692</c:v>
                </c:pt>
                <c:pt idx="117">
                  <c:v>0.10331384615384609</c:v>
                </c:pt>
                <c:pt idx="118">
                  <c:v>9.3620000000000037E-2</c:v>
                </c:pt>
                <c:pt idx="119">
                  <c:v>0.10378461538461536</c:v>
                </c:pt>
                <c:pt idx="120">
                  <c:v>7.5808461538461547E-2</c:v>
                </c:pt>
                <c:pt idx="121">
                  <c:v>0.10278999999999994</c:v>
                </c:pt>
                <c:pt idx="122">
                  <c:v>0.11265615384615391</c:v>
                </c:pt>
                <c:pt idx="123">
                  <c:v>0.10311769230769241</c:v>
                </c:pt>
                <c:pt idx="124">
                  <c:v>7.3124615384615455E-2</c:v>
                </c:pt>
                <c:pt idx="125">
                  <c:v>0.10189846153846149</c:v>
                </c:pt>
                <c:pt idx="126">
                  <c:v>0.1106553846153846</c:v>
                </c:pt>
                <c:pt idx="127">
                  <c:v>0.11927846153846167</c:v>
                </c:pt>
                <c:pt idx="128">
                  <c:v>0.13227999999999995</c:v>
                </c:pt>
                <c:pt idx="129">
                  <c:v>0.13031384615384622</c:v>
                </c:pt>
                <c:pt idx="130">
                  <c:v>0.13332461538461526</c:v>
                </c:pt>
                <c:pt idx="131">
                  <c:v>0.1490538461538462</c:v>
                </c:pt>
                <c:pt idx="132">
                  <c:v>0.14995076923076933</c:v>
                </c:pt>
                <c:pt idx="133">
                  <c:v>0.14894846153846153</c:v>
                </c:pt>
                <c:pt idx="134">
                  <c:v>0.13898307692307688</c:v>
                </c:pt>
                <c:pt idx="135">
                  <c:v>0.14781461538461538</c:v>
                </c:pt>
                <c:pt idx="136">
                  <c:v>0.14553076923076924</c:v>
                </c:pt>
                <c:pt idx="137">
                  <c:v>0.15385153846153843</c:v>
                </c:pt>
                <c:pt idx="138">
                  <c:v>0.15243769230769244</c:v>
                </c:pt>
                <c:pt idx="139">
                  <c:v>0.13440230769230777</c:v>
                </c:pt>
                <c:pt idx="140">
                  <c:v>0.13669384615384628</c:v>
                </c:pt>
                <c:pt idx="141">
                  <c:v>0.13093846153846167</c:v>
                </c:pt>
                <c:pt idx="142">
                  <c:v>0.1566184615384616</c:v>
                </c:pt>
                <c:pt idx="143">
                  <c:v>0.15541615384615382</c:v>
                </c:pt>
                <c:pt idx="144">
                  <c:v>0.15771384615384609</c:v>
                </c:pt>
                <c:pt idx="145">
                  <c:v>0.14915538461538458</c:v>
                </c:pt>
                <c:pt idx="146">
                  <c:v>0.16906538461538467</c:v>
                </c:pt>
                <c:pt idx="147">
                  <c:v>0.17607461538461533</c:v>
                </c:pt>
                <c:pt idx="148">
                  <c:v>0.18595000000000006</c:v>
                </c:pt>
                <c:pt idx="149">
                  <c:v>0.18619769230769223</c:v>
                </c:pt>
                <c:pt idx="150">
                  <c:v>0.1896500000000001</c:v>
                </c:pt>
                <c:pt idx="151">
                  <c:v>0.18436615384615385</c:v>
                </c:pt>
                <c:pt idx="152">
                  <c:v>0.18529076923076926</c:v>
                </c:pt>
                <c:pt idx="153">
                  <c:v>0.17270307692307685</c:v>
                </c:pt>
                <c:pt idx="154">
                  <c:v>0.16122230769230761</c:v>
                </c:pt>
                <c:pt idx="155">
                  <c:v>0.15916846153846165</c:v>
                </c:pt>
                <c:pt idx="156">
                  <c:v>0.16923384615384629</c:v>
                </c:pt>
                <c:pt idx="157">
                  <c:v>0.17526461538461535</c:v>
                </c:pt>
                <c:pt idx="158">
                  <c:v>0.14816846153846153</c:v>
                </c:pt>
                <c:pt idx="159">
                  <c:v>0.15027923076923067</c:v>
                </c:pt>
                <c:pt idx="160">
                  <c:v>0.16118769230769225</c:v>
                </c:pt>
                <c:pt idx="161">
                  <c:v>0.13860461538461544</c:v>
                </c:pt>
                <c:pt idx="162">
                  <c:v>0.12869538461538466</c:v>
                </c:pt>
                <c:pt idx="163">
                  <c:v>0.12777692307692301</c:v>
                </c:pt>
                <c:pt idx="164">
                  <c:v>0.12901538461538475</c:v>
                </c:pt>
                <c:pt idx="165">
                  <c:v>0.10846538461538446</c:v>
                </c:pt>
                <c:pt idx="166">
                  <c:v>0.12180153846153852</c:v>
                </c:pt>
                <c:pt idx="167">
                  <c:v>0.13903307692307698</c:v>
                </c:pt>
                <c:pt idx="168">
                  <c:v>0.14572384615384615</c:v>
                </c:pt>
                <c:pt idx="169">
                  <c:v>0.12756230769230759</c:v>
                </c:pt>
                <c:pt idx="170">
                  <c:v>0.1284646153846154</c:v>
                </c:pt>
                <c:pt idx="171">
                  <c:v>0.12013538461538453</c:v>
                </c:pt>
                <c:pt idx="172">
                  <c:v>0.10966769230769224</c:v>
                </c:pt>
                <c:pt idx="173">
                  <c:v>0.11917692307692307</c:v>
                </c:pt>
                <c:pt idx="174">
                  <c:v>0.10957846153846162</c:v>
                </c:pt>
                <c:pt idx="175">
                  <c:v>9.8817692307692218E-2</c:v>
                </c:pt>
                <c:pt idx="176">
                  <c:v>8.6029230769230747E-2</c:v>
                </c:pt>
                <c:pt idx="177">
                  <c:v>5.9860769230769328E-2</c:v>
                </c:pt>
                <c:pt idx="178">
                  <c:v>6.3583846153846268E-2</c:v>
                </c:pt>
                <c:pt idx="179">
                  <c:v>3.5851538461538546E-2</c:v>
                </c:pt>
                <c:pt idx="180">
                  <c:v>4.1096923076923142E-2</c:v>
                </c:pt>
                <c:pt idx="181">
                  <c:v>3.2659999999999911E-2</c:v>
                </c:pt>
                <c:pt idx="182">
                  <c:v>2.311384615384604E-2</c:v>
                </c:pt>
                <c:pt idx="183">
                  <c:v>4.4347692307692421E-2</c:v>
                </c:pt>
                <c:pt idx="184">
                  <c:v>6.1648461538461596E-2</c:v>
                </c:pt>
                <c:pt idx="185">
                  <c:v>6.8619230769230821E-2</c:v>
                </c:pt>
                <c:pt idx="186">
                  <c:v>5.4021538461538565E-2</c:v>
                </c:pt>
                <c:pt idx="187">
                  <c:v>8.1561538461538685E-3</c:v>
                </c:pt>
                <c:pt idx="188">
                  <c:v>6.2492307692307847E-3</c:v>
                </c:pt>
                <c:pt idx="189">
                  <c:v>-1.4559230769230824E-2</c:v>
                </c:pt>
                <c:pt idx="190">
                  <c:v>9.8553846153845992E-3</c:v>
                </c:pt>
                <c:pt idx="191">
                  <c:v>-2.6115384615384984E-3</c:v>
                </c:pt>
                <c:pt idx="192">
                  <c:v>9.5907692307692916E-3</c:v>
                </c:pt>
                <c:pt idx="193">
                  <c:v>-1.7876923076922679E-3</c:v>
                </c:pt>
                <c:pt idx="194">
                  <c:v>-4.1461538461537994E-3</c:v>
                </c:pt>
                <c:pt idx="195">
                  <c:v>-1.3907692307692288E-2</c:v>
                </c:pt>
                <c:pt idx="196">
                  <c:v>-1.1001538461538507E-2</c:v>
                </c:pt>
                <c:pt idx="197">
                  <c:v>-2.5683076923076809E-2</c:v>
                </c:pt>
                <c:pt idx="198">
                  <c:v>-2.0842307692307771E-2</c:v>
                </c:pt>
                <c:pt idx="199">
                  <c:v>-5.6638461538460749E-3</c:v>
                </c:pt>
                <c:pt idx="200">
                  <c:v>-1.627538461538458E-2</c:v>
                </c:pt>
                <c:pt idx="201">
                  <c:v>-3.8653846153846594E-3</c:v>
                </c:pt>
                <c:pt idx="202">
                  <c:v>2.862307692307553E-3</c:v>
                </c:pt>
                <c:pt idx="203">
                  <c:v>7.705384615384725E-3</c:v>
                </c:pt>
                <c:pt idx="204">
                  <c:v>-1.0307692307691685E-3</c:v>
                </c:pt>
                <c:pt idx="205">
                  <c:v>2.0546153846152659E-3</c:v>
                </c:pt>
                <c:pt idx="206">
                  <c:v>1.7209999999999948E-2</c:v>
                </c:pt>
                <c:pt idx="207">
                  <c:v>2.6750769230769356E-2</c:v>
                </c:pt>
                <c:pt idx="208">
                  <c:v>4.9139230769230657E-2</c:v>
                </c:pt>
                <c:pt idx="209">
                  <c:v>3.8750769230769144E-2</c:v>
                </c:pt>
                <c:pt idx="210">
                  <c:v>7.7504615384615283E-2</c:v>
                </c:pt>
                <c:pt idx="211">
                  <c:v>9.0376923076923132E-2</c:v>
                </c:pt>
                <c:pt idx="212">
                  <c:v>0.11894692307692312</c:v>
                </c:pt>
                <c:pt idx="213">
                  <c:v>0.11825769230769234</c:v>
                </c:pt>
                <c:pt idx="214">
                  <c:v>0.11809461538461541</c:v>
                </c:pt>
                <c:pt idx="215">
                  <c:v>0.11576846153846154</c:v>
                </c:pt>
                <c:pt idx="216">
                  <c:v>0.11149153846153848</c:v>
                </c:pt>
                <c:pt idx="217">
                  <c:v>0.11863076923076932</c:v>
                </c:pt>
                <c:pt idx="218">
                  <c:v>0.12373384615384619</c:v>
                </c:pt>
                <c:pt idx="219">
                  <c:v>0.13723076923076927</c:v>
                </c:pt>
                <c:pt idx="220">
                  <c:v>0.13680846153846149</c:v>
                </c:pt>
                <c:pt idx="221">
                  <c:v>0.11975923076923078</c:v>
                </c:pt>
                <c:pt idx="222">
                  <c:v>0.1315107692307691</c:v>
                </c:pt>
                <c:pt idx="223">
                  <c:v>0.14458076923076923</c:v>
                </c:pt>
                <c:pt idx="224">
                  <c:v>0.15483076923076911</c:v>
                </c:pt>
                <c:pt idx="225">
                  <c:v>0.1515907692307692</c:v>
                </c:pt>
                <c:pt idx="226">
                  <c:v>0.15236461538461543</c:v>
                </c:pt>
                <c:pt idx="227">
                  <c:v>0.13299076923076925</c:v>
                </c:pt>
                <c:pt idx="228">
                  <c:v>0.12538538461538473</c:v>
                </c:pt>
                <c:pt idx="229">
                  <c:v>0.1194646153846155</c:v>
                </c:pt>
                <c:pt idx="230">
                  <c:v>0.13118692307692315</c:v>
                </c:pt>
                <c:pt idx="231">
                  <c:v>0.12404538461538461</c:v>
                </c:pt>
                <c:pt idx="232">
                  <c:v>0.11715076923076917</c:v>
                </c:pt>
                <c:pt idx="233">
                  <c:v>0.13379692307692315</c:v>
                </c:pt>
                <c:pt idx="234">
                  <c:v>0.13339461538461528</c:v>
                </c:pt>
                <c:pt idx="235">
                  <c:v>0.1175807692307691</c:v>
                </c:pt>
                <c:pt idx="236">
                  <c:v>0.11025538461538464</c:v>
                </c:pt>
                <c:pt idx="237">
                  <c:v>9.000230769230777E-2</c:v>
                </c:pt>
                <c:pt idx="238">
                  <c:v>9.4953846153846166E-2</c:v>
                </c:pt>
                <c:pt idx="239">
                  <c:v>0.11099538461538461</c:v>
                </c:pt>
                <c:pt idx="240">
                  <c:v>9.7817692307692328E-2</c:v>
                </c:pt>
                <c:pt idx="241">
                  <c:v>9.8856153846153871E-2</c:v>
                </c:pt>
                <c:pt idx="242">
                  <c:v>0.10218692307692301</c:v>
                </c:pt>
                <c:pt idx="243">
                  <c:v>9.023846153846149E-2</c:v>
                </c:pt>
                <c:pt idx="244">
                  <c:v>8.3463076923076862E-2</c:v>
                </c:pt>
                <c:pt idx="245">
                  <c:v>8.7514615384615357E-2</c:v>
                </c:pt>
                <c:pt idx="246">
                  <c:v>9.4163076923077016E-2</c:v>
                </c:pt>
                <c:pt idx="247">
                  <c:v>9.2240769230769182E-2</c:v>
                </c:pt>
                <c:pt idx="248">
                  <c:v>0.10008076923076925</c:v>
                </c:pt>
                <c:pt idx="249">
                  <c:v>0.10564153846153856</c:v>
                </c:pt>
                <c:pt idx="250">
                  <c:v>0.13478538461538458</c:v>
                </c:pt>
                <c:pt idx="251">
                  <c:v>0.13868923076923068</c:v>
                </c:pt>
                <c:pt idx="252">
                  <c:v>0.13472615384615394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9-46BD-B0F4-3B136CDB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6048"/>
        <c:axId val="1827184864"/>
      </c:lineChart>
      <c:catAx>
        <c:axId val="104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84864"/>
        <c:crosses val="autoZero"/>
        <c:auto val="1"/>
        <c:lblAlgn val="ctr"/>
        <c:lblOffset val="100"/>
        <c:noMultiLvlLbl val="0"/>
      </c:catAx>
      <c:valAx>
        <c:axId val="1827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5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[整理過的stock.xlsx]報酬比較!樞紐分析表3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報酬比較!$B$1</c:f>
              <c:strCache>
                <c:ptCount val="1"/>
                <c:pt idx="0">
                  <c:v>加總 - 總報酬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報酬比較!$A$2:$A$244</c:f>
              <c:strCache>
                <c:ptCount val="242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(空白)</c:v>
                </c:pt>
              </c:strCache>
            </c:strRef>
          </c:cat>
          <c:val>
            <c:numRef>
              <c:f>報酬比較!$B$2:$B$244</c:f>
              <c:numCache>
                <c:formatCode>General</c:formatCode>
                <c:ptCount val="242"/>
                <c:pt idx="0">
                  <c:v>0.11940653612364875</c:v>
                </c:pt>
                <c:pt idx="1">
                  <c:v>0.12062632664890102</c:v>
                </c:pt>
                <c:pt idx="2">
                  <c:v>0.12207402295136634</c:v>
                </c:pt>
                <c:pt idx="3">
                  <c:v>0.12244387198567767</c:v>
                </c:pt>
                <c:pt idx="4">
                  <c:v>0.12393306359127562</c:v>
                </c:pt>
                <c:pt idx="5">
                  <c:v>0.12607053008343155</c:v>
                </c:pt>
                <c:pt idx="6">
                  <c:v>0.12793430932520028</c:v>
                </c:pt>
                <c:pt idx="7">
                  <c:v>0.13576009693848806</c:v>
                </c:pt>
                <c:pt idx="8">
                  <c:v>0.13298604630964656</c:v>
                </c:pt>
                <c:pt idx="9">
                  <c:v>0.12497761932911747</c:v>
                </c:pt>
                <c:pt idx="10">
                  <c:v>0.12332352400690461</c:v>
                </c:pt>
                <c:pt idx="11">
                  <c:v>0.13465876757300443</c:v>
                </c:pt>
                <c:pt idx="12">
                  <c:v>0.13096015191207228</c:v>
                </c:pt>
                <c:pt idx="13">
                  <c:v>0.13693942416537538</c:v>
                </c:pt>
                <c:pt idx="14">
                  <c:v>0.12592211778134643</c:v>
                </c:pt>
                <c:pt idx="15">
                  <c:v>0.12688615341168713</c:v>
                </c:pt>
                <c:pt idx="16">
                  <c:v>0.11728934706652032</c:v>
                </c:pt>
                <c:pt idx="17">
                  <c:v>0.12118509078959454</c:v>
                </c:pt>
                <c:pt idx="18">
                  <c:v>0.1427023003915279</c:v>
                </c:pt>
                <c:pt idx="19">
                  <c:v>0.14343820207661437</c:v>
                </c:pt>
                <c:pt idx="20">
                  <c:v>0.15324295455373291</c:v>
                </c:pt>
                <c:pt idx="21">
                  <c:v>0.15866575028562474</c:v>
                </c:pt>
                <c:pt idx="22">
                  <c:v>0.16251038778610508</c:v>
                </c:pt>
                <c:pt idx="23">
                  <c:v>0.15845885020851366</c:v>
                </c:pt>
                <c:pt idx="24">
                  <c:v>0.15670156964530033</c:v>
                </c:pt>
                <c:pt idx="25">
                  <c:v>0.16992970342075958</c:v>
                </c:pt>
                <c:pt idx="26">
                  <c:v>0.16928049168827264</c:v>
                </c:pt>
                <c:pt idx="27">
                  <c:v>0.17403195070663907</c:v>
                </c:pt>
                <c:pt idx="28">
                  <c:v>0.17080255818086906</c:v>
                </c:pt>
                <c:pt idx="29">
                  <c:v>0.15830705313769303</c:v>
                </c:pt>
                <c:pt idx="30">
                  <c:v>0.16793544105677455</c:v>
                </c:pt>
                <c:pt idx="31">
                  <c:v>0.1479567146760179</c:v>
                </c:pt>
                <c:pt idx="32">
                  <c:v>0.15381282647234559</c:v>
                </c:pt>
                <c:pt idx="33">
                  <c:v>0.17156915763851904</c:v>
                </c:pt>
                <c:pt idx="34">
                  <c:v>0.17949361216501711</c:v>
                </c:pt>
                <c:pt idx="35">
                  <c:v>0.18069116920685926</c:v>
                </c:pt>
                <c:pt idx="36">
                  <c:v>0.1710179939195226</c:v>
                </c:pt>
                <c:pt idx="37">
                  <c:v>0.15437280413671858</c:v>
                </c:pt>
                <c:pt idx="38">
                  <c:v>0.15082312848634269</c:v>
                </c:pt>
                <c:pt idx="39">
                  <c:v>0.170345565335219</c:v>
                </c:pt>
                <c:pt idx="40">
                  <c:v>0.17461352416414733</c:v>
                </c:pt>
                <c:pt idx="41">
                  <c:v>0.18462055020170326</c:v>
                </c:pt>
                <c:pt idx="42">
                  <c:v>0.19058659792262164</c:v>
                </c:pt>
                <c:pt idx="43">
                  <c:v>0.18336531979415582</c:v>
                </c:pt>
                <c:pt idx="44">
                  <c:v>0.18458592531115631</c:v>
                </c:pt>
                <c:pt idx="45">
                  <c:v>0.19191713000211089</c:v>
                </c:pt>
                <c:pt idx="46">
                  <c:v>0.18579683871448668</c:v>
                </c:pt>
                <c:pt idx="47">
                  <c:v>0.19913957711213684</c:v>
                </c:pt>
                <c:pt idx="48">
                  <c:v>0.19852950326680122</c:v>
                </c:pt>
                <c:pt idx="49">
                  <c:v>0.20192104380809628</c:v>
                </c:pt>
                <c:pt idx="50">
                  <c:v>0.20337138947567396</c:v>
                </c:pt>
                <c:pt idx="51">
                  <c:v>0.21031865487957019</c:v>
                </c:pt>
                <c:pt idx="52">
                  <c:v>0.20719188674605418</c:v>
                </c:pt>
                <c:pt idx="53">
                  <c:v>0.21617081062377549</c:v>
                </c:pt>
                <c:pt idx="54">
                  <c:v>0.21345724640616237</c:v>
                </c:pt>
                <c:pt idx="55">
                  <c:v>0.20850502379080299</c:v>
                </c:pt>
                <c:pt idx="56">
                  <c:v>0.21053394098788608</c:v>
                </c:pt>
                <c:pt idx="57">
                  <c:v>0.21714340136024327</c:v>
                </c:pt>
                <c:pt idx="58">
                  <c:v>0.20154444193461601</c:v>
                </c:pt>
                <c:pt idx="59">
                  <c:v>0.21371465317610458</c:v>
                </c:pt>
                <c:pt idx="60">
                  <c:v>0.20013482630943963</c:v>
                </c:pt>
                <c:pt idx="61">
                  <c:v>0.20015584466308675</c:v>
                </c:pt>
                <c:pt idx="62">
                  <c:v>0.21222963930150257</c:v>
                </c:pt>
                <c:pt idx="63">
                  <c:v>0.21484590670800707</c:v>
                </c:pt>
                <c:pt idx="64">
                  <c:v>0.2009695131686017</c:v>
                </c:pt>
                <c:pt idx="65">
                  <c:v>0.19257558206220363</c:v>
                </c:pt>
                <c:pt idx="66">
                  <c:v>0.20364084352596942</c:v>
                </c:pt>
                <c:pt idx="67">
                  <c:v>0.20924444425173835</c:v>
                </c:pt>
                <c:pt idx="68">
                  <c:v>0.20980359357255401</c:v>
                </c:pt>
                <c:pt idx="69">
                  <c:v>0.20925614835341994</c:v>
                </c:pt>
                <c:pt idx="70">
                  <c:v>0.18572626127288117</c:v>
                </c:pt>
                <c:pt idx="71">
                  <c:v>0.18723377458294643</c:v>
                </c:pt>
                <c:pt idx="72">
                  <c:v>0.17047174462442721</c:v>
                </c:pt>
                <c:pt idx="73">
                  <c:v>0.17393307035192174</c:v>
                </c:pt>
                <c:pt idx="74">
                  <c:v>0.18930490762261171</c:v>
                </c:pt>
                <c:pt idx="75">
                  <c:v>0.19031319717434342</c:v>
                </c:pt>
                <c:pt idx="76">
                  <c:v>0.17198853944257478</c:v>
                </c:pt>
                <c:pt idx="77">
                  <c:v>0.18571470138490848</c:v>
                </c:pt>
                <c:pt idx="78">
                  <c:v>0.18426468087833911</c:v>
                </c:pt>
                <c:pt idx="79">
                  <c:v>0.1634744498072041</c:v>
                </c:pt>
                <c:pt idx="80">
                  <c:v>0.17184396269072494</c:v>
                </c:pt>
                <c:pt idx="81">
                  <c:v>0.16144676820449683</c:v>
                </c:pt>
                <c:pt idx="82">
                  <c:v>0.13985643196410585</c:v>
                </c:pt>
                <c:pt idx="83">
                  <c:v>0.15709933006635007</c:v>
                </c:pt>
                <c:pt idx="84">
                  <c:v>0.1582108993113806</c:v>
                </c:pt>
                <c:pt idx="85">
                  <c:v>0.16682211059016208</c:v>
                </c:pt>
                <c:pt idx="86">
                  <c:v>0.17217858082686083</c:v>
                </c:pt>
                <c:pt idx="87">
                  <c:v>0.15815388410056289</c:v>
                </c:pt>
                <c:pt idx="88">
                  <c:v>0.16293325595439204</c:v>
                </c:pt>
                <c:pt idx="89">
                  <c:v>0.16152846361406453</c:v>
                </c:pt>
                <c:pt idx="90">
                  <c:v>0.15439139616803649</c:v>
                </c:pt>
                <c:pt idx="91">
                  <c:v>0.1669951091396252</c:v>
                </c:pt>
                <c:pt idx="92">
                  <c:v>0.16848227205063337</c:v>
                </c:pt>
                <c:pt idx="93">
                  <c:v>0.17908660268680068</c:v>
                </c:pt>
                <c:pt idx="94">
                  <c:v>0.18921333815416347</c:v>
                </c:pt>
                <c:pt idx="95">
                  <c:v>0.19445509673442971</c:v>
                </c:pt>
                <c:pt idx="96">
                  <c:v>0.19774273143194879</c:v>
                </c:pt>
                <c:pt idx="97">
                  <c:v>0.1974371013588013</c:v>
                </c:pt>
                <c:pt idx="98">
                  <c:v>0.20352555366018268</c:v>
                </c:pt>
                <c:pt idx="99">
                  <c:v>0.19965641864834707</c:v>
                </c:pt>
                <c:pt idx="100">
                  <c:v>0.20407808138850517</c:v>
                </c:pt>
                <c:pt idx="101">
                  <c:v>0.20128973967743186</c:v>
                </c:pt>
                <c:pt idx="102">
                  <c:v>0.18854758246652117</c:v>
                </c:pt>
                <c:pt idx="103">
                  <c:v>0.17931913212684467</c:v>
                </c:pt>
                <c:pt idx="104">
                  <c:v>0.17893672184060808</c:v>
                </c:pt>
                <c:pt idx="105">
                  <c:v>0.18431669613777268</c:v>
                </c:pt>
                <c:pt idx="106">
                  <c:v>0.15852152564887781</c:v>
                </c:pt>
                <c:pt idx="107">
                  <c:v>0.15162752273262187</c:v>
                </c:pt>
                <c:pt idx="108">
                  <c:v>0.13685244217882991</c:v>
                </c:pt>
                <c:pt idx="109">
                  <c:v>0.15697011100242941</c:v>
                </c:pt>
                <c:pt idx="110">
                  <c:v>0.14881459561038821</c:v>
                </c:pt>
                <c:pt idx="111">
                  <c:v>0.141197531243069</c:v>
                </c:pt>
                <c:pt idx="112">
                  <c:v>0.15002713797718675</c:v>
                </c:pt>
                <c:pt idx="113">
                  <c:v>0.15527367369409911</c:v>
                </c:pt>
                <c:pt idx="114">
                  <c:v>0.15133147585528942</c:v>
                </c:pt>
                <c:pt idx="115">
                  <c:v>0.14651277577451435</c:v>
                </c:pt>
                <c:pt idx="116">
                  <c:v>0.12582349765190534</c:v>
                </c:pt>
                <c:pt idx="117">
                  <c:v>0.10092272984116998</c:v>
                </c:pt>
                <c:pt idx="118">
                  <c:v>9.3292785569176168E-2</c:v>
                </c:pt>
                <c:pt idx="119">
                  <c:v>6.5562413209105858E-2</c:v>
                </c:pt>
                <c:pt idx="120">
                  <c:v>3.2627222461036373E-2</c:v>
                </c:pt>
                <c:pt idx="121">
                  <c:v>3.548110613868851E-2</c:v>
                </c:pt>
                <c:pt idx="122">
                  <c:v>5.9371944958432413E-2</c:v>
                </c:pt>
                <c:pt idx="123">
                  <c:v>5.7484911424774035E-2</c:v>
                </c:pt>
                <c:pt idx="124">
                  <c:v>4.8372282607854221E-2</c:v>
                </c:pt>
                <c:pt idx="125">
                  <c:v>5.305871975475436E-2</c:v>
                </c:pt>
                <c:pt idx="126">
                  <c:v>5.8876983229308323E-2</c:v>
                </c:pt>
                <c:pt idx="127">
                  <c:v>5.7356028821883044E-2</c:v>
                </c:pt>
                <c:pt idx="128">
                  <c:v>6.7882090112185892E-2</c:v>
                </c:pt>
                <c:pt idx="129">
                  <c:v>7.0215647629806033E-2</c:v>
                </c:pt>
                <c:pt idx="130">
                  <c:v>6.6640197570083326E-2</c:v>
                </c:pt>
                <c:pt idx="131">
                  <c:v>7.3610879425697023E-2</c:v>
                </c:pt>
                <c:pt idx="132">
                  <c:v>7.2392978171234912E-2</c:v>
                </c:pt>
                <c:pt idx="133">
                  <c:v>8.6921216561436671E-2</c:v>
                </c:pt>
                <c:pt idx="134">
                  <c:v>9.0080239617968738E-2</c:v>
                </c:pt>
                <c:pt idx="135">
                  <c:v>9.895744705729323E-2</c:v>
                </c:pt>
                <c:pt idx="136">
                  <c:v>9.6786316911571066E-2</c:v>
                </c:pt>
                <c:pt idx="137">
                  <c:v>0.10229825004043151</c:v>
                </c:pt>
                <c:pt idx="138">
                  <c:v>0.10326413808391677</c:v>
                </c:pt>
                <c:pt idx="139">
                  <c:v>8.0435978395548918E-2</c:v>
                </c:pt>
                <c:pt idx="140">
                  <c:v>8.2512798494344758E-2</c:v>
                </c:pt>
                <c:pt idx="141">
                  <c:v>7.46183180440156E-2</c:v>
                </c:pt>
                <c:pt idx="142">
                  <c:v>8.5150309381371511E-2</c:v>
                </c:pt>
                <c:pt idx="143">
                  <c:v>8.914503939906275E-2</c:v>
                </c:pt>
                <c:pt idx="144">
                  <c:v>0.10783917345946108</c:v>
                </c:pt>
                <c:pt idx="145">
                  <c:v>0.10944884898314249</c:v>
                </c:pt>
                <c:pt idx="146">
                  <c:v>0.12018320126120981</c:v>
                </c:pt>
                <c:pt idx="147">
                  <c:v>0.12546341153649032</c:v>
                </c:pt>
                <c:pt idx="148">
                  <c:v>0.12905509653305755</c:v>
                </c:pt>
                <c:pt idx="149">
                  <c:v>0.13287140050178578</c:v>
                </c:pt>
                <c:pt idx="150">
                  <c:v>0.13011027037469444</c:v>
                </c:pt>
                <c:pt idx="151">
                  <c:v>0.13120347858848763</c:v>
                </c:pt>
                <c:pt idx="152">
                  <c:v>0.13130228939358504</c:v>
                </c:pt>
                <c:pt idx="153">
                  <c:v>0.1307291161414097</c:v>
                </c:pt>
                <c:pt idx="154">
                  <c:v>0.12290316933791563</c:v>
                </c:pt>
                <c:pt idx="155">
                  <c:v>0.12400942038601967</c:v>
                </c:pt>
                <c:pt idx="156">
                  <c:v>0.12643044011745053</c:v>
                </c:pt>
                <c:pt idx="157">
                  <c:v>0.1323642284472652</c:v>
                </c:pt>
                <c:pt idx="158">
                  <c:v>0.10158146805404074</c:v>
                </c:pt>
                <c:pt idx="159">
                  <c:v>0.10441567166263077</c:v>
                </c:pt>
                <c:pt idx="160">
                  <c:v>0.10372837407822719</c:v>
                </c:pt>
                <c:pt idx="161">
                  <c:v>9.5268620252349431E-2</c:v>
                </c:pt>
                <c:pt idx="162">
                  <c:v>0.10466425265602801</c:v>
                </c:pt>
                <c:pt idx="163">
                  <c:v>0.1184320879537423</c:v>
                </c:pt>
                <c:pt idx="164">
                  <c:v>0.11510879052879637</c:v>
                </c:pt>
                <c:pt idx="165">
                  <c:v>0.10727675256062455</c:v>
                </c:pt>
                <c:pt idx="166">
                  <c:v>0.11846661918397401</c:v>
                </c:pt>
                <c:pt idx="167">
                  <c:v>0.12134809484755223</c:v>
                </c:pt>
                <c:pt idx="168">
                  <c:v>0.12551879245265413</c:v>
                </c:pt>
                <c:pt idx="169">
                  <c:v>0.11682976589273264</c:v>
                </c:pt>
                <c:pt idx="170">
                  <c:v>0.12291225332958713</c:v>
                </c:pt>
                <c:pt idx="171">
                  <c:v>0.12295907326636062</c:v>
                </c:pt>
                <c:pt idx="172">
                  <c:v>0.10836190752802347</c:v>
                </c:pt>
                <c:pt idx="173">
                  <c:v>0.12342160388468484</c:v>
                </c:pt>
                <c:pt idx="174">
                  <c:v>0.12046633993855135</c:v>
                </c:pt>
                <c:pt idx="175">
                  <c:v>0.12454328245046456</c:v>
                </c:pt>
                <c:pt idx="176">
                  <c:v>0.11936123833376108</c:v>
                </c:pt>
                <c:pt idx="177">
                  <c:v>9.8931786710093172E-2</c:v>
                </c:pt>
                <c:pt idx="178">
                  <c:v>0.10202247812591887</c:v>
                </c:pt>
                <c:pt idx="179">
                  <c:v>8.1812932055530224E-2</c:v>
                </c:pt>
                <c:pt idx="180">
                  <c:v>9.6580183772819336E-2</c:v>
                </c:pt>
                <c:pt idx="181">
                  <c:v>9.2124421560136366E-2</c:v>
                </c:pt>
                <c:pt idx="182">
                  <c:v>8.5766270356329027E-2</c:v>
                </c:pt>
                <c:pt idx="183">
                  <c:v>9.6476444504447922E-2</c:v>
                </c:pt>
                <c:pt idx="184">
                  <c:v>9.8748191178560776E-2</c:v>
                </c:pt>
                <c:pt idx="185">
                  <c:v>9.3105372476960643E-2</c:v>
                </c:pt>
                <c:pt idx="186">
                  <c:v>0.10200339249398005</c:v>
                </c:pt>
                <c:pt idx="187">
                  <c:v>7.5724018524052333E-2</c:v>
                </c:pt>
                <c:pt idx="188">
                  <c:v>6.8196744613782334E-2</c:v>
                </c:pt>
                <c:pt idx="189">
                  <c:v>4.1036892363534028E-2</c:v>
                </c:pt>
                <c:pt idx="190">
                  <c:v>5.1862172639193946E-2</c:v>
                </c:pt>
                <c:pt idx="191">
                  <c:v>5.6836442145875042E-2</c:v>
                </c:pt>
                <c:pt idx="192">
                  <c:v>6.095651289192161E-2</c:v>
                </c:pt>
                <c:pt idx="193">
                  <c:v>6.1513471223878693E-2</c:v>
                </c:pt>
                <c:pt idx="194">
                  <c:v>5.057943234720428E-2</c:v>
                </c:pt>
                <c:pt idx="195">
                  <c:v>5.6558354578285688E-2</c:v>
                </c:pt>
                <c:pt idx="196">
                  <c:v>5.7048072482829726E-2</c:v>
                </c:pt>
                <c:pt idx="197">
                  <c:v>5.3244599573346332E-2</c:v>
                </c:pt>
                <c:pt idx="198">
                  <c:v>5.7728378207731981E-2</c:v>
                </c:pt>
                <c:pt idx="199">
                  <c:v>6.7363495845236085E-2</c:v>
                </c:pt>
                <c:pt idx="200">
                  <c:v>6.3873461287071054E-2</c:v>
                </c:pt>
                <c:pt idx="201">
                  <c:v>7.1587231102159879E-2</c:v>
                </c:pt>
                <c:pt idx="202">
                  <c:v>7.5417522144602372E-2</c:v>
                </c:pt>
                <c:pt idx="203">
                  <c:v>8.341892378141598E-2</c:v>
                </c:pt>
                <c:pt idx="204">
                  <c:v>5.999474728864005E-2</c:v>
                </c:pt>
                <c:pt idx="205">
                  <c:v>5.1091536708104755E-2</c:v>
                </c:pt>
                <c:pt idx="206">
                  <c:v>4.9819442328627742E-2</c:v>
                </c:pt>
                <c:pt idx="207">
                  <c:v>5.2185805079264666E-2</c:v>
                </c:pt>
                <c:pt idx="208">
                  <c:v>5.8832349491599392E-2</c:v>
                </c:pt>
                <c:pt idx="209">
                  <c:v>5.4632541169126546E-2</c:v>
                </c:pt>
                <c:pt idx="210">
                  <c:v>6.3618229582744282E-2</c:v>
                </c:pt>
                <c:pt idx="211">
                  <c:v>7.2740474328918794E-2</c:v>
                </c:pt>
                <c:pt idx="212">
                  <c:v>7.4542387964195322E-2</c:v>
                </c:pt>
                <c:pt idx="213">
                  <c:v>6.5658744347764572E-2</c:v>
                </c:pt>
                <c:pt idx="214">
                  <c:v>7.2227408741051671E-2</c:v>
                </c:pt>
                <c:pt idx="215">
                  <c:v>7.1435389592466508E-2</c:v>
                </c:pt>
                <c:pt idx="216">
                  <c:v>7.463659664372857E-2</c:v>
                </c:pt>
                <c:pt idx="217">
                  <c:v>7.2983770650383001E-2</c:v>
                </c:pt>
                <c:pt idx="218">
                  <c:v>7.6344010214106056E-2</c:v>
                </c:pt>
                <c:pt idx="219">
                  <c:v>8.1773737035181787E-2</c:v>
                </c:pt>
                <c:pt idx="220">
                  <c:v>8.2198802722389219E-2</c:v>
                </c:pt>
                <c:pt idx="221">
                  <c:v>8.0741357619362825E-2</c:v>
                </c:pt>
                <c:pt idx="222">
                  <c:v>8.4841165888274533E-2</c:v>
                </c:pt>
                <c:pt idx="223">
                  <c:v>9.3455427962605864E-2</c:v>
                </c:pt>
                <c:pt idx="224">
                  <c:v>0.10314480912988096</c:v>
                </c:pt>
                <c:pt idx="225">
                  <c:v>9.9506987606007472E-2</c:v>
                </c:pt>
                <c:pt idx="226">
                  <c:v>0.10086708988422091</c:v>
                </c:pt>
                <c:pt idx="227">
                  <c:v>9.5086387313665185E-2</c:v>
                </c:pt>
                <c:pt idx="228">
                  <c:v>9.5139037951178812E-2</c:v>
                </c:pt>
                <c:pt idx="229">
                  <c:v>9.8043093224343014E-2</c:v>
                </c:pt>
                <c:pt idx="230">
                  <c:v>0.10017316531281276</c:v>
                </c:pt>
                <c:pt idx="231">
                  <c:v>0.10273471637301008</c:v>
                </c:pt>
                <c:pt idx="232">
                  <c:v>9.8981073826877042E-2</c:v>
                </c:pt>
                <c:pt idx="233">
                  <c:v>0.10139345487429079</c:v>
                </c:pt>
                <c:pt idx="234">
                  <c:v>0.1060126527296426</c:v>
                </c:pt>
                <c:pt idx="235">
                  <c:v>0.10089579506912312</c:v>
                </c:pt>
                <c:pt idx="236">
                  <c:v>9.8721035709485733E-2</c:v>
                </c:pt>
                <c:pt idx="237">
                  <c:v>8.4537683424669344E-2</c:v>
                </c:pt>
                <c:pt idx="238">
                  <c:v>8.5295525239172984E-2</c:v>
                </c:pt>
                <c:pt idx="239">
                  <c:v>9.4655900093568585E-2</c:v>
                </c:pt>
                <c:pt idx="240">
                  <c:v>9.4159427766004319E-2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35B-8B14-348E50605C03}"/>
            </c:ext>
          </c:extLst>
        </c:ser>
        <c:ser>
          <c:idx val="1"/>
          <c:order val="1"/>
          <c:tx>
            <c:strRef>
              <c:f>報酬比較!$C$1</c:f>
              <c:strCache>
                <c:ptCount val="1"/>
                <c:pt idx="0">
                  <c:v>加總 - 指數報酬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報酬比較!$A$2:$A$244</c:f>
              <c:strCache>
                <c:ptCount val="242"/>
                <c:pt idx="0">
                  <c:v>111/01/03</c:v>
                </c:pt>
                <c:pt idx="1">
                  <c:v>111/01/04</c:v>
                </c:pt>
                <c:pt idx="2">
                  <c:v>111/01/05</c:v>
                </c:pt>
                <c:pt idx="3">
                  <c:v>111/01/06</c:v>
                </c:pt>
                <c:pt idx="4">
                  <c:v>111/01/07</c:v>
                </c:pt>
                <c:pt idx="5">
                  <c:v>111/01/10</c:v>
                </c:pt>
                <c:pt idx="6">
                  <c:v>111/01/11</c:v>
                </c:pt>
                <c:pt idx="7">
                  <c:v>111/01/12</c:v>
                </c:pt>
                <c:pt idx="8">
                  <c:v>111/01/13</c:v>
                </c:pt>
                <c:pt idx="9">
                  <c:v>111/01/14</c:v>
                </c:pt>
                <c:pt idx="10">
                  <c:v>111/01/17</c:v>
                </c:pt>
                <c:pt idx="11">
                  <c:v>111/01/18</c:v>
                </c:pt>
                <c:pt idx="12">
                  <c:v>111/01/19</c:v>
                </c:pt>
                <c:pt idx="13">
                  <c:v>111/01/20</c:v>
                </c:pt>
                <c:pt idx="14">
                  <c:v>111/01/21</c:v>
                </c:pt>
                <c:pt idx="15">
                  <c:v>111/01/24</c:v>
                </c:pt>
                <c:pt idx="16">
                  <c:v>111/01/25</c:v>
                </c:pt>
                <c:pt idx="17">
                  <c:v>111/01/26</c:v>
                </c:pt>
                <c:pt idx="18">
                  <c:v>111/02/07</c:v>
                </c:pt>
                <c:pt idx="19">
                  <c:v>111/02/08</c:v>
                </c:pt>
                <c:pt idx="20">
                  <c:v>111/02/09</c:v>
                </c:pt>
                <c:pt idx="21">
                  <c:v>111/02/10</c:v>
                </c:pt>
                <c:pt idx="22">
                  <c:v>111/02/11</c:v>
                </c:pt>
                <c:pt idx="23">
                  <c:v>111/02/14</c:v>
                </c:pt>
                <c:pt idx="24">
                  <c:v>111/02/15</c:v>
                </c:pt>
                <c:pt idx="25">
                  <c:v>111/02/16</c:v>
                </c:pt>
                <c:pt idx="26">
                  <c:v>111/02/17</c:v>
                </c:pt>
                <c:pt idx="27">
                  <c:v>111/02/18</c:v>
                </c:pt>
                <c:pt idx="28">
                  <c:v>111/02/21</c:v>
                </c:pt>
                <c:pt idx="29">
                  <c:v>111/02/22</c:v>
                </c:pt>
                <c:pt idx="30">
                  <c:v>111/02/23</c:v>
                </c:pt>
                <c:pt idx="31">
                  <c:v>111/02/24</c:v>
                </c:pt>
                <c:pt idx="32">
                  <c:v>111/02/25</c:v>
                </c:pt>
                <c:pt idx="33">
                  <c:v>111/03/01</c:v>
                </c:pt>
                <c:pt idx="34">
                  <c:v>111/03/02</c:v>
                </c:pt>
                <c:pt idx="35">
                  <c:v>111/03/03</c:v>
                </c:pt>
                <c:pt idx="36">
                  <c:v>111/03/04</c:v>
                </c:pt>
                <c:pt idx="37">
                  <c:v>111/03/07</c:v>
                </c:pt>
                <c:pt idx="38">
                  <c:v>111/03/08</c:v>
                </c:pt>
                <c:pt idx="39">
                  <c:v>111/03/09</c:v>
                </c:pt>
                <c:pt idx="40">
                  <c:v>111/03/10</c:v>
                </c:pt>
                <c:pt idx="41">
                  <c:v>111/03/11</c:v>
                </c:pt>
                <c:pt idx="42">
                  <c:v>111/03/14</c:v>
                </c:pt>
                <c:pt idx="43">
                  <c:v>111/03/15</c:v>
                </c:pt>
                <c:pt idx="44">
                  <c:v>111/03/16</c:v>
                </c:pt>
                <c:pt idx="45">
                  <c:v>111/03/17</c:v>
                </c:pt>
                <c:pt idx="46">
                  <c:v>111/03/18</c:v>
                </c:pt>
                <c:pt idx="47">
                  <c:v>111/03/21</c:v>
                </c:pt>
                <c:pt idx="48">
                  <c:v>111/03/22</c:v>
                </c:pt>
                <c:pt idx="49">
                  <c:v>111/03/23</c:v>
                </c:pt>
                <c:pt idx="50">
                  <c:v>111/03/24</c:v>
                </c:pt>
                <c:pt idx="51">
                  <c:v>111/03/25</c:v>
                </c:pt>
                <c:pt idx="52">
                  <c:v>111/03/28</c:v>
                </c:pt>
                <c:pt idx="53">
                  <c:v>111/03/29</c:v>
                </c:pt>
                <c:pt idx="54">
                  <c:v>111/03/30</c:v>
                </c:pt>
                <c:pt idx="55">
                  <c:v>111/03/31</c:v>
                </c:pt>
                <c:pt idx="56">
                  <c:v>111/04/01</c:v>
                </c:pt>
                <c:pt idx="57">
                  <c:v>111/04/06</c:v>
                </c:pt>
                <c:pt idx="58">
                  <c:v>111/04/07</c:v>
                </c:pt>
                <c:pt idx="59">
                  <c:v>111/04/08</c:v>
                </c:pt>
                <c:pt idx="60">
                  <c:v>111/04/11</c:v>
                </c:pt>
                <c:pt idx="61">
                  <c:v>111/04/12</c:v>
                </c:pt>
                <c:pt idx="62">
                  <c:v>111/04/13</c:v>
                </c:pt>
                <c:pt idx="63">
                  <c:v>111/04/14</c:v>
                </c:pt>
                <c:pt idx="64">
                  <c:v>111/04/15</c:v>
                </c:pt>
                <c:pt idx="65">
                  <c:v>111/04/18</c:v>
                </c:pt>
                <c:pt idx="66">
                  <c:v>111/04/19</c:v>
                </c:pt>
                <c:pt idx="67">
                  <c:v>111/04/20</c:v>
                </c:pt>
                <c:pt idx="68">
                  <c:v>111/04/21</c:v>
                </c:pt>
                <c:pt idx="69">
                  <c:v>111/04/22</c:v>
                </c:pt>
                <c:pt idx="70">
                  <c:v>111/04/25</c:v>
                </c:pt>
                <c:pt idx="71">
                  <c:v>111/04/26</c:v>
                </c:pt>
                <c:pt idx="72">
                  <c:v>111/04/27</c:v>
                </c:pt>
                <c:pt idx="73">
                  <c:v>111/04/28</c:v>
                </c:pt>
                <c:pt idx="74">
                  <c:v>111/04/29</c:v>
                </c:pt>
                <c:pt idx="75">
                  <c:v>111/05/03</c:v>
                </c:pt>
                <c:pt idx="76">
                  <c:v>111/05/04</c:v>
                </c:pt>
                <c:pt idx="77">
                  <c:v>111/05/05</c:v>
                </c:pt>
                <c:pt idx="78">
                  <c:v>111/05/06</c:v>
                </c:pt>
                <c:pt idx="79">
                  <c:v>111/05/09</c:v>
                </c:pt>
                <c:pt idx="80">
                  <c:v>111/05/10</c:v>
                </c:pt>
                <c:pt idx="81">
                  <c:v>111/05/11</c:v>
                </c:pt>
                <c:pt idx="82">
                  <c:v>111/05/12</c:v>
                </c:pt>
                <c:pt idx="83">
                  <c:v>111/05/13</c:v>
                </c:pt>
                <c:pt idx="84">
                  <c:v>111/05/16</c:v>
                </c:pt>
                <c:pt idx="85">
                  <c:v>111/05/17</c:v>
                </c:pt>
                <c:pt idx="86">
                  <c:v>111/05/18</c:v>
                </c:pt>
                <c:pt idx="87">
                  <c:v>111/05/19</c:v>
                </c:pt>
                <c:pt idx="88">
                  <c:v>111/05/20</c:v>
                </c:pt>
                <c:pt idx="89">
                  <c:v>111/05/23</c:v>
                </c:pt>
                <c:pt idx="90">
                  <c:v>111/05/24</c:v>
                </c:pt>
                <c:pt idx="91">
                  <c:v>111/05/25</c:v>
                </c:pt>
                <c:pt idx="92">
                  <c:v>111/05/26</c:v>
                </c:pt>
                <c:pt idx="93">
                  <c:v>111/05/27</c:v>
                </c:pt>
                <c:pt idx="94">
                  <c:v>111/05/30</c:v>
                </c:pt>
                <c:pt idx="95">
                  <c:v>111/05/31</c:v>
                </c:pt>
                <c:pt idx="96">
                  <c:v>111/06/01</c:v>
                </c:pt>
                <c:pt idx="97">
                  <c:v>111/06/02</c:v>
                </c:pt>
                <c:pt idx="98">
                  <c:v>111/06/06</c:v>
                </c:pt>
                <c:pt idx="99">
                  <c:v>111/06/07</c:v>
                </c:pt>
                <c:pt idx="100">
                  <c:v>111/06/08</c:v>
                </c:pt>
                <c:pt idx="101">
                  <c:v>111/06/09</c:v>
                </c:pt>
                <c:pt idx="102">
                  <c:v>111/06/10</c:v>
                </c:pt>
                <c:pt idx="103">
                  <c:v>111/06/13</c:v>
                </c:pt>
                <c:pt idx="104">
                  <c:v>111/06/14</c:v>
                </c:pt>
                <c:pt idx="105">
                  <c:v>111/06/15</c:v>
                </c:pt>
                <c:pt idx="106">
                  <c:v>111/06/16</c:v>
                </c:pt>
                <c:pt idx="107">
                  <c:v>111/06/17</c:v>
                </c:pt>
                <c:pt idx="108">
                  <c:v>111/06/20</c:v>
                </c:pt>
                <c:pt idx="109">
                  <c:v>111/06/21</c:v>
                </c:pt>
                <c:pt idx="110">
                  <c:v>111/06/22</c:v>
                </c:pt>
                <c:pt idx="111">
                  <c:v>111/06/23</c:v>
                </c:pt>
                <c:pt idx="112">
                  <c:v>111/06/24</c:v>
                </c:pt>
                <c:pt idx="113">
                  <c:v>111/06/27</c:v>
                </c:pt>
                <c:pt idx="114">
                  <c:v>111/06/28</c:v>
                </c:pt>
                <c:pt idx="115">
                  <c:v>111/06/29</c:v>
                </c:pt>
                <c:pt idx="116">
                  <c:v>111/06/30</c:v>
                </c:pt>
                <c:pt idx="117">
                  <c:v>111/07/01</c:v>
                </c:pt>
                <c:pt idx="118">
                  <c:v>111/07/04</c:v>
                </c:pt>
                <c:pt idx="119">
                  <c:v>111/07/05</c:v>
                </c:pt>
                <c:pt idx="120">
                  <c:v>111/07/06</c:v>
                </c:pt>
                <c:pt idx="121">
                  <c:v>111/07/07</c:v>
                </c:pt>
                <c:pt idx="122">
                  <c:v>111/07/08</c:v>
                </c:pt>
                <c:pt idx="123">
                  <c:v>111/07/11</c:v>
                </c:pt>
                <c:pt idx="124">
                  <c:v>111/07/12</c:v>
                </c:pt>
                <c:pt idx="125">
                  <c:v>111/07/13</c:v>
                </c:pt>
                <c:pt idx="126">
                  <c:v>111/07/14</c:v>
                </c:pt>
                <c:pt idx="127">
                  <c:v>111/07/15</c:v>
                </c:pt>
                <c:pt idx="128">
                  <c:v>111/07/18</c:v>
                </c:pt>
                <c:pt idx="129">
                  <c:v>111/07/19</c:v>
                </c:pt>
                <c:pt idx="130">
                  <c:v>111/07/20</c:v>
                </c:pt>
                <c:pt idx="131">
                  <c:v>111/07/21</c:v>
                </c:pt>
                <c:pt idx="132">
                  <c:v>111/07/22</c:v>
                </c:pt>
                <c:pt idx="133">
                  <c:v>111/07/25</c:v>
                </c:pt>
                <c:pt idx="134">
                  <c:v>111/07/26</c:v>
                </c:pt>
                <c:pt idx="135">
                  <c:v>111/07/27</c:v>
                </c:pt>
                <c:pt idx="136">
                  <c:v>111/07/28</c:v>
                </c:pt>
                <c:pt idx="137">
                  <c:v>111/07/29</c:v>
                </c:pt>
                <c:pt idx="138">
                  <c:v>111/08/01</c:v>
                </c:pt>
                <c:pt idx="139">
                  <c:v>111/08/02</c:v>
                </c:pt>
                <c:pt idx="140">
                  <c:v>111/08/03</c:v>
                </c:pt>
                <c:pt idx="141">
                  <c:v>111/08/04</c:v>
                </c:pt>
                <c:pt idx="142">
                  <c:v>111/08/05</c:v>
                </c:pt>
                <c:pt idx="143">
                  <c:v>111/08/08</c:v>
                </c:pt>
                <c:pt idx="144">
                  <c:v>111/08/09</c:v>
                </c:pt>
                <c:pt idx="145">
                  <c:v>111/08/10</c:v>
                </c:pt>
                <c:pt idx="146">
                  <c:v>111/08/11</c:v>
                </c:pt>
                <c:pt idx="147">
                  <c:v>111/08/12</c:v>
                </c:pt>
                <c:pt idx="148">
                  <c:v>111/08/15</c:v>
                </c:pt>
                <c:pt idx="149">
                  <c:v>111/08/16</c:v>
                </c:pt>
                <c:pt idx="150">
                  <c:v>111/08/17</c:v>
                </c:pt>
                <c:pt idx="151">
                  <c:v>111/08/18</c:v>
                </c:pt>
                <c:pt idx="152">
                  <c:v>111/08/19</c:v>
                </c:pt>
                <c:pt idx="153">
                  <c:v>111/08/22</c:v>
                </c:pt>
                <c:pt idx="154">
                  <c:v>111/08/23</c:v>
                </c:pt>
                <c:pt idx="155">
                  <c:v>111/08/24</c:v>
                </c:pt>
                <c:pt idx="156">
                  <c:v>111/08/25</c:v>
                </c:pt>
                <c:pt idx="157">
                  <c:v>111/08/26</c:v>
                </c:pt>
                <c:pt idx="158">
                  <c:v>111/08/29</c:v>
                </c:pt>
                <c:pt idx="159">
                  <c:v>111/08/30</c:v>
                </c:pt>
                <c:pt idx="160">
                  <c:v>111/08/31</c:v>
                </c:pt>
                <c:pt idx="161">
                  <c:v>111/09/01</c:v>
                </c:pt>
                <c:pt idx="162">
                  <c:v>111/09/02</c:v>
                </c:pt>
                <c:pt idx="163">
                  <c:v>111/09/05</c:v>
                </c:pt>
                <c:pt idx="164">
                  <c:v>111/09/06</c:v>
                </c:pt>
                <c:pt idx="165">
                  <c:v>111/09/07</c:v>
                </c:pt>
                <c:pt idx="166">
                  <c:v>111/09/08</c:v>
                </c:pt>
                <c:pt idx="167">
                  <c:v>111/09/12</c:v>
                </c:pt>
                <c:pt idx="168">
                  <c:v>111/09/13</c:v>
                </c:pt>
                <c:pt idx="169">
                  <c:v>111/09/14</c:v>
                </c:pt>
                <c:pt idx="170">
                  <c:v>111/09/15</c:v>
                </c:pt>
                <c:pt idx="171">
                  <c:v>111/09/16</c:v>
                </c:pt>
                <c:pt idx="172">
                  <c:v>111/09/19</c:v>
                </c:pt>
                <c:pt idx="173">
                  <c:v>111/09/20</c:v>
                </c:pt>
                <c:pt idx="174">
                  <c:v>111/09/21</c:v>
                </c:pt>
                <c:pt idx="175">
                  <c:v>111/09/22</c:v>
                </c:pt>
                <c:pt idx="176">
                  <c:v>111/09/23</c:v>
                </c:pt>
                <c:pt idx="177">
                  <c:v>111/09/26</c:v>
                </c:pt>
                <c:pt idx="178">
                  <c:v>111/09/27</c:v>
                </c:pt>
                <c:pt idx="179">
                  <c:v>111/09/28</c:v>
                </c:pt>
                <c:pt idx="180">
                  <c:v>111/09/29</c:v>
                </c:pt>
                <c:pt idx="181">
                  <c:v>111/09/30</c:v>
                </c:pt>
                <c:pt idx="182">
                  <c:v>111/10/03</c:v>
                </c:pt>
                <c:pt idx="183">
                  <c:v>111/10/04</c:v>
                </c:pt>
                <c:pt idx="184">
                  <c:v>111/10/05</c:v>
                </c:pt>
                <c:pt idx="185">
                  <c:v>111/10/06</c:v>
                </c:pt>
                <c:pt idx="186">
                  <c:v>111/10/07</c:v>
                </c:pt>
                <c:pt idx="187">
                  <c:v>111/10/11</c:v>
                </c:pt>
                <c:pt idx="188">
                  <c:v>111/10/12</c:v>
                </c:pt>
                <c:pt idx="189">
                  <c:v>111/10/13</c:v>
                </c:pt>
                <c:pt idx="190">
                  <c:v>111/10/14</c:v>
                </c:pt>
                <c:pt idx="191">
                  <c:v>111/10/17</c:v>
                </c:pt>
                <c:pt idx="192">
                  <c:v>111/10/18</c:v>
                </c:pt>
                <c:pt idx="193">
                  <c:v>111/10/19</c:v>
                </c:pt>
                <c:pt idx="194">
                  <c:v>111/10/20</c:v>
                </c:pt>
                <c:pt idx="195">
                  <c:v>111/10/21</c:v>
                </c:pt>
                <c:pt idx="196">
                  <c:v>111/10/24</c:v>
                </c:pt>
                <c:pt idx="197">
                  <c:v>111/10/25</c:v>
                </c:pt>
                <c:pt idx="198">
                  <c:v>111/10/26</c:v>
                </c:pt>
                <c:pt idx="199">
                  <c:v>111/10/27</c:v>
                </c:pt>
                <c:pt idx="200">
                  <c:v>111/10/28</c:v>
                </c:pt>
                <c:pt idx="201">
                  <c:v>111/10/31</c:v>
                </c:pt>
                <c:pt idx="202">
                  <c:v>111/11/01</c:v>
                </c:pt>
                <c:pt idx="203">
                  <c:v>111/11/02</c:v>
                </c:pt>
                <c:pt idx="204">
                  <c:v>111/11/03</c:v>
                </c:pt>
                <c:pt idx="205">
                  <c:v>111/11/04</c:v>
                </c:pt>
                <c:pt idx="206">
                  <c:v>111/11/07</c:v>
                </c:pt>
                <c:pt idx="207">
                  <c:v>111/11/08</c:v>
                </c:pt>
                <c:pt idx="208">
                  <c:v>111/11/09</c:v>
                </c:pt>
                <c:pt idx="209">
                  <c:v>111/11/10</c:v>
                </c:pt>
                <c:pt idx="210">
                  <c:v>111/11/11</c:v>
                </c:pt>
                <c:pt idx="211">
                  <c:v>111/11/14</c:v>
                </c:pt>
                <c:pt idx="212">
                  <c:v>111/11/15</c:v>
                </c:pt>
                <c:pt idx="213">
                  <c:v>111/11/16</c:v>
                </c:pt>
                <c:pt idx="214">
                  <c:v>111/11/17</c:v>
                </c:pt>
                <c:pt idx="215">
                  <c:v>111/11/18</c:v>
                </c:pt>
                <c:pt idx="216">
                  <c:v>111/11/21</c:v>
                </c:pt>
                <c:pt idx="217">
                  <c:v>111/11/22</c:v>
                </c:pt>
                <c:pt idx="218">
                  <c:v>111/11/23</c:v>
                </c:pt>
                <c:pt idx="219">
                  <c:v>111/11/24</c:v>
                </c:pt>
                <c:pt idx="220">
                  <c:v>111/11/25</c:v>
                </c:pt>
                <c:pt idx="221">
                  <c:v>111/11/28</c:v>
                </c:pt>
                <c:pt idx="222">
                  <c:v>111/11/29</c:v>
                </c:pt>
                <c:pt idx="223">
                  <c:v>111/11/30</c:v>
                </c:pt>
                <c:pt idx="224">
                  <c:v>111/12/01</c:v>
                </c:pt>
                <c:pt idx="225">
                  <c:v>111/12/02</c:v>
                </c:pt>
                <c:pt idx="226">
                  <c:v>111/12/05</c:v>
                </c:pt>
                <c:pt idx="227">
                  <c:v>111/12/06</c:v>
                </c:pt>
                <c:pt idx="228">
                  <c:v>111/12/07</c:v>
                </c:pt>
                <c:pt idx="229">
                  <c:v>111/12/08</c:v>
                </c:pt>
                <c:pt idx="230">
                  <c:v>111/12/09</c:v>
                </c:pt>
                <c:pt idx="231">
                  <c:v>111/12/12</c:v>
                </c:pt>
                <c:pt idx="232">
                  <c:v>111/12/13</c:v>
                </c:pt>
                <c:pt idx="233">
                  <c:v>111/12/14</c:v>
                </c:pt>
                <c:pt idx="234">
                  <c:v>111/12/15</c:v>
                </c:pt>
                <c:pt idx="235">
                  <c:v>111/12/16</c:v>
                </c:pt>
                <c:pt idx="236">
                  <c:v>111/12/19</c:v>
                </c:pt>
                <c:pt idx="237">
                  <c:v>111/12/20</c:v>
                </c:pt>
                <c:pt idx="238">
                  <c:v>111/12/21</c:v>
                </c:pt>
                <c:pt idx="239">
                  <c:v>111/12/22</c:v>
                </c:pt>
                <c:pt idx="240">
                  <c:v>111/12/23</c:v>
                </c:pt>
                <c:pt idx="241">
                  <c:v>(空白)</c:v>
                </c:pt>
              </c:strCache>
            </c:strRef>
          </c:cat>
          <c:val>
            <c:numRef>
              <c:f>報酬比較!$C$2:$C$244</c:f>
              <c:numCache>
                <c:formatCode>General</c:formatCode>
                <c:ptCount val="242"/>
                <c:pt idx="0">
                  <c:v>0.35337111111111108</c:v>
                </c:pt>
                <c:pt idx="1">
                  <c:v>0.37232222222222222</c:v>
                </c:pt>
                <c:pt idx="2">
                  <c:v>0.37036740740740726</c:v>
                </c:pt>
                <c:pt idx="3">
                  <c:v>0.36058666666666661</c:v>
                </c:pt>
                <c:pt idx="4">
                  <c:v>0.34590814814814808</c:v>
                </c:pt>
                <c:pt idx="5">
                  <c:v>0.35106518518518537</c:v>
                </c:pt>
                <c:pt idx="6">
                  <c:v>0.35468222222222212</c:v>
                </c:pt>
                <c:pt idx="7">
                  <c:v>0.36114074074074076</c:v>
                </c:pt>
                <c:pt idx="8">
                  <c:v>0.36569851851851864</c:v>
                </c:pt>
                <c:pt idx="9">
                  <c:v>0.36320962962962966</c:v>
                </c:pt>
                <c:pt idx="10">
                  <c:v>0.37225481481481482</c:v>
                </c:pt>
                <c:pt idx="11">
                  <c:v>0.36138074074074078</c:v>
                </c:pt>
                <c:pt idx="12">
                  <c:v>0.35018222222222217</c:v>
                </c:pt>
                <c:pt idx="13">
                  <c:v>0.34950222222222216</c:v>
                </c:pt>
                <c:pt idx="14">
                  <c:v>0.32587407407407398</c:v>
                </c:pt>
                <c:pt idx="15">
                  <c:v>0.33252148148148164</c:v>
                </c:pt>
                <c:pt idx="16">
                  <c:v>0.31119407407407396</c:v>
                </c:pt>
                <c:pt idx="17">
                  <c:v>0.30921481481481483</c:v>
                </c:pt>
                <c:pt idx="18">
                  <c:v>0.3259481481481481</c:v>
                </c:pt>
                <c:pt idx="19">
                  <c:v>0.33085629629629643</c:v>
                </c:pt>
                <c:pt idx="20">
                  <c:v>0.34457481481481467</c:v>
                </c:pt>
                <c:pt idx="21">
                  <c:v>0.35837407407407396</c:v>
                </c:pt>
                <c:pt idx="22">
                  <c:v>0.35636592592592575</c:v>
                </c:pt>
                <c:pt idx="23">
                  <c:v>0.33316074074074065</c:v>
                </c:pt>
                <c:pt idx="24">
                  <c:v>0.32976370370370378</c:v>
                </c:pt>
                <c:pt idx="25">
                  <c:v>0.35047925925925938</c:v>
                </c:pt>
                <c:pt idx="26">
                  <c:v>0.35322740740740732</c:v>
                </c:pt>
                <c:pt idx="27">
                  <c:v>0.35054444444444433</c:v>
                </c:pt>
                <c:pt idx="28">
                  <c:v>0.34974000000000016</c:v>
                </c:pt>
                <c:pt idx="29">
                  <c:v>0.33105851851851864</c:v>
                </c:pt>
                <c:pt idx="30">
                  <c:v>0.33746148148148136</c:v>
                </c:pt>
                <c:pt idx="31">
                  <c:v>0.3032999999999999</c:v>
                </c:pt>
                <c:pt idx="32">
                  <c:v>0.307568888888889</c:v>
                </c:pt>
                <c:pt idx="33">
                  <c:v>0.32579629629629636</c:v>
                </c:pt>
                <c:pt idx="34">
                  <c:v>0.32352592592592577</c:v>
                </c:pt>
                <c:pt idx="35">
                  <c:v>0.32847407407407414</c:v>
                </c:pt>
                <c:pt idx="36">
                  <c:v>0.31381629629629626</c:v>
                </c:pt>
                <c:pt idx="37">
                  <c:v>0.27249555555555549</c:v>
                </c:pt>
                <c:pt idx="38">
                  <c:v>0.24631481481481488</c:v>
                </c:pt>
                <c:pt idx="39">
                  <c:v>0.26039703703703698</c:v>
                </c:pt>
                <c:pt idx="40">
                  <c:v>0.29134814814814813</c:v>
                </c:pt>
                <c:pt idx="41">
                  <c:v>0.2788696296296298</c:v>
                </c:pt>
                <c:pt idx="42">
                  <c:v>0.27874370370370372</c:v>
                </c:pt>
                <c:pt idx="43">
                  <c:v>0.25378222222222235</c:v>
                </c:pt>
                <c:pt idx="44">
                  <c:v>0.25487629629629649</c:v>
                </c:pt>
                <c:pt idx="45">
                  <c:v>0.29246074074074091</c:v>
                </c:pt>
                <c:pt idx="46">
                  <c:v>0.29307555555555553</c:v>
                </c:pt>
                <c:pt idx="47">
                  <c:v>0.30076740740740737</c:v>
                </c:pt>
                <c:pt idx="48">
                  <c:v>0.30071925925925913</c:v>
                </c:pt>
                <c:pt idx="49">
                  <c:v>0.31343481481481472</c:v>
                </c:pt>
                <c:pt idx="50">
                  <c:v>0.31104148148148147</c:v>
                </c:pt>
                <c:pt idx="51">
                  <c:v>0.30940370370370385</c:v>
                </c:pt>
                <c:pt idx="52">
                  <c:v>0.29777851851851844</c:v>
                </c:pt>
                <c:pt idx="53">
                  <c:v>0.2999007407407408</c:v>
                </c:pt>
                <c:pt idx="54">
                  <c:v>0.3141155555555557</c:v>
                </c:pt>
                <c:pt idx="55">
                  <c:v>0.31062740740740757</c:v>
                </c:pt>
                <c:pt idx="56">
                  <c:v>0.30559925925925935</c:v>
                </c:pt>
                <c:pt idx="57">
                  <c:v>0.29796296296296299</c:v>
                </c:pt>
                <c:pt idx="58">
                  <c:v>0.27249111111111124</c:v>
                </c:pt>
                <c:pt idx="59">
                  <c:v>0.28033629629629631</c:v>
                </c:pt>
                <c:pt idx="60">
                  <c:v>0.2628422222222222</c:v>
                </c:pt>
                <c:pt idx="61">
                  <c:v>0.258585925925926</c:v>
                </c:pt>
                <c:pt idx="62">
                  <c:v>0.2816037037037038</c:v>
                </c:pt>
                <c:pt idx="63">
                  <c:v>0.27745555555555557</c:v>
                </c:pt>
                <c:pt idx="64">
                  <c:v>0.25956888888888896</c:v>
                </c:pt>
                <c:pt idx="65">
                  <c:v>0.25176814814814796</c:v>
                </c:pt>
                <c:pt idx="66">
                  <c:v>0.25877037037037054</c:v>
                </c:pt>
                <c:pt idx="67">
                  <c:v>0.27028740740740753</c:v>
                </c:pt>
                <c:pt idx="68">
                  <c:v>0.268737037037037</c:v>
                </c:pt>
                <c:pt idx="69">
                  <c:v>0.26111777777777778</c:v>
                </c:pt>
                <c:pt idx="70">
                  <c:v>0.23117777777777793</c:v>
                </c:pt>
                <c:pt idx="71">
                  <c:v>0.23294740740740738</c:v>
                </c:pt>
                <c:pt idx="72">
                  <c:v>0.20765555555555548</c:v>
                </c:pt>
                <c:pt idx="73">
                  <c:v>0.21625037037037043</c:v>
                </c:pt>
                <c:pt idx="74">
                  <c:v>0.22905037037037035</c:v>
                </c:pt>
                <c:pt idx="75">
                  <c:v>0.22214074074074075</c:v>
                </c:pt>
                <c:pt idx="76">
                  <c:v>0.22709851851851859</c:v>
                </c:pt>
                <c:pt idx="77">
                  <c:v>0.23674962962962964</c:v>
                </c:pt>
                <c:pt idx="78">
                  <c:v>0.21542222222222218</c:v>
                </c:pt>
                <c:pt idx="79">
                  <c:v>0.1888088888888888</c:v>
                </c:pt>
                <c:pt idx="80">
                  <c:v>0.18975555555555568</c:v>
                </c:pt>
                <c:pt idx="81">
                  <c:v>0.18564814814814823</c:v>
                </c:pt>
                <c:pt idx="82">
                  <c:v>0.1567911111111111</c:v>
                </c:pt>
                <c:pt idx="83">
                  <c:v>0.1727807407407409</c:v>
                </c:pt>
                <c:pt idx="84">
                  <c:v>0.17785481481481491</c:v>
                </c:pt>
                <c:pt idx="85">
                  <c:v>0.18934000000000006</c:v>
                </c:pt>
                <c:pt idx="86">
                  <c:v>0.20717481481481492</c:v>
                </c:pt>
                <c:pt idx="87">
                  <c:v>0.1866903703703704</c:v>
                </c:pt>
                <c:pt idx="88">
                  <c:v>0.19591481481481487</c:v>
                </c:pt>
                <c:pt idx="89">
                  <c:v>0.19677111111111101</c:v>
                </c:pt>
                <c:pt idx="90">
                  <c:v>0.18249111111111116</c:v>
                </c:pt>
                <c:pt idx="91">
                  <c:v>0.19289111111111112</c:v>
                </c:pt>
                <c:pt idx="92">
                  <c:v>0.1828762962962962</c:v>
                </c:pt>
                <c:pt idx="93">
                  <c:v>0.20490518518518508</c:v>
                </c:pt>
                <c:pt idx="94">
                  <c:v>0.23041629629629612</c:v>
                </c:pt>
                <c:pt idx="95">
                  <c:v>0.24502000000000002</c:v>
                </c:pt>
                <c:pt idx="96">
                  <c:v>0.23519185185185187</c:v>
                </c:pt>
                <c:pt idx="97">
                  <c:v>0.22611629629629637</c:v>
                </c:pt>
                <c:pt idx="98">
                  <c:v>0.23007111111111112</c:v>
                </c:pt>
                <c:pt idx="99">
                  <c:v>0.22317629629629643</c:v>
                </c:pt>
                <c:pt idx="100">
                  <c:v>0.23485259259259239</c:v>
                </c:pt>
                <c:pt idx="101">
                  <c:v>0.23121037037037029</c:v>
                </c:pt>
                <c:pt idx="102">
                  <c:v>0.21926814814814799</c:v>
                </c:pt>
                <c:pt idx="103">
                  <c:v>0.19044296296296293</c:v>
                </c:pt>
                <c:pt idx="104">
                  <c:v>0.18869407407407413</c:v>
                </c:pt>
                <c:pt idx="105">
                  <c:v>0.18512962962962964</c:v>
                </c:pt>
                <c:pt idx="106">
                  <c:v>0.17323037037037037</c:v>
                </c:pt>
                <c:pt idx="107">
                  <c:v>0.15861185185185178</c:v>
                </c:pt>
                <c:pt idx="108">
                  <c:v>0.13833925925925916</c:v>
                </c:pt>
                <c:pt idx="109">
                  <c:v>0.16508444444444437</c:v>
                </c:pt>
                <c:pt idx="110">
                  <c:v>0.13687037037037042</c:v>
                </c:pt>
                <c:pt idx="111">
                  <c:v>0.1241807407407407</c:v>
                </c:pt>
                <c:pt idx="112">
                  <c:v>0.13357925925925929</c:v>
                </c:pt>
                <c:pt idx="113">
                  <c:v>0.15170444444444442</c:v>
                </c:pt>
                <c:pt idx="114">
                  <c:v>0.1436977777777777</c:v>
                </c:pt>
                <c:pt idx="115">
                  <c:v>0.12889851851851852</c:v>
                </c:pt>
                <c:pt idx="116">
                  <c:v>9.820222222222208E-2</c:v>
                </c:pt>
                <c:pt idx="117">
                  <c:v>6.2450370370370267E-2</c:v>
                </c:pt>
                <c:pt idx="118">
                  <c:v>5.3115555555555583E-2</c:v>
                </c:pt>
                <c:pt idx="119">
                  <c:v>6.2903703703703684E-2</c:v>
                </c:pt>
                <c:pt idx="120">
                  <c:v>3.596370370370372E-2</c:v>
                </c:pt>
                <c:pt idx="121">
                  <c:v>6.1945925925925849E-2</c:v>
                </c:pt>
                <c:pt idx="122">
                  <c:v>7.1446666666666658E-2</c:v>
                </c:pt>
                <c:pt idx="123">
                  <c:v>6.2261481481481473E-2</c:v>
                </c:pt>
                <c:pt idx="124">
                  <c:v>3.337925925925922E-2</c:v>
                </c:pt>
                <c:pt idx="125">
                  <c:v>6.1087407407407479E-2</c:v>
                </c:pt>
                <c:pt idx="126">
                  <c:v>6.9520000000000026E-2</c:v>
                </c:pt>
                <c:pt idx="127">
                  <c:v>7.7823703703703728E-2</c:v>
                </c:pt>
                <c:pt idx="128">
                  <c:v>9.0343703703703593E-2</c:v>
                </c:pt>
                <c:pt idx="129">
                  <c:v>8.845037037037029E-2</c:v>
                </c:pt>
                <c:pt idx="130">
                  <c:v>9.1349629629629669E-2</c:v>
                </c:pt>
                <c:pt idx="131">
                  <c:v>0.10649629629629631</c:v>
                </c:pt>
                <c:pt idx="132">
                  <c:v>0.10736000000000012</c:v>
                </c:pt>
                <c:pt idx="133">
                  <c:v>0.10639481481481483</c:v>
                </c:pt>
                <c:pt idx="134">
                  <c:v>9.6798518518518506E-2</c:v>
                </c:pt>
                <c:pt idx="135">
                  <c:v>0.10530296296296293</c:v>
                </c:pt>
                <c:pt idx="136">
                  <c:v>0.1031037037037037</c:v>
                </c:pt>
                <c:pt idx="137">
                  <c:v>0.11111629629629638</c:v>
                </c:pt>
                <c:pt idx="138">
                  <c:v>0.10975481481481486</c:v>
                </c:pt>
                <c:pt idx="139">
                  <c:v>9.2387407407407363E-2</c:v>
                </c:pt>
                <c:pt idx="140">
                  <c:v>9.4594074074074053E-2</c:v>
                </c:pt>
                <c:pt idx="141">
                  <c:v>8.9051851851851938E-2</c:v>
                </c:pt>
                <c:pt idx="142">
                  <c:v>0.11378074074074074</c:v>
                </c:pt>
                <c:pt idx="143">
                  <c:v>0.11262296296296292</c:v>
                </c:pt>
                <c:pt idx="144">
                  <c:v>0.11483555555555558</c:v>
                </c:pt>
                <c:pt idx="145">
                  <c:v>0.10659407407407406</c:v>
                </c:pt>
                <c:pt idx="146">
                  <c:v>0.1257666666666668</c:v>
                </c:pt>
                <c:pt idx="147">
                  <c:v>0.13251629629629624</c:v>
                </c:pt>
                <c:pt idx="148">
                  <c:v>0.142025925925926</c:v>
                </c:pt>
                <c:pt idx="149">
                  <c:v>0.14226444444444453</c:v>
                </c:pt>
                <c:pt idx="150">
                  <c:v>0.14558888888888899</c:v>
                </c:pt>
                <c:pt idx="151">
                  <c:v>0.14050074074074081</c:v>
                </c:pt>
                <c:pt idx="152">
                  <c:v>0.14139111111111125</c:v>
                </c:pt>
                <c:pt idx="153">
                  <c:v>0.12926962962962962</c:v>
                </c:pt>
                <c:pt idx="154">
                  <c:v>0.11821407407407403</c:v>
                </c:pt>
                <c:pt idx="155">
                  <c:v>0.11623629629629639</c:v>
                </c:pt>
                <c:pt idx="156">
                  <c:v>0.12592888888888898</c:v>
                </c:pt>
                <c:pt idx="157">
                  <c:v>0.13173629629629624</c:v>
                </c:pt>
                <c:pt idx="158">
                  <c:v>0.10564370370370368</c:v>
                </c:pt>
                <c:pt idx="159">
                  <c:v>0.10767629629629627</c:v>
                </c:pt>
                <c:pt idx="160">
                  <c:v>0.1181807407407407</c:v>
                </c:pt>
                <c:pt idx="161">
                  <c:v>9.6434074074074116E-2</c:v>
                </c:pt>
                <c:pt idx="162">
                  <c:v>8.6891851851851998E-2</c:v>
                </c:pt>
                <c:pt idx="163">
                  <c:v>8.6007407407407532E-2</c:v>
                </c:pt>
                <c:pt idx="164">
                  <c:v>8.7199999999999944E-2</c:v>
                </c:pt>
                <c:pt idx="165">
                  <c:v>6.7411111111111088E-2</c:v>
                </c:pt>
                <c:pt idx="166">
                  <c:v>8.0253333333333288E-2</c:v>
                </c:pt>
                <c:pt idx="167">
                  <c:v>9.6846666666666748E-2</c:v>
                </c:pt>
                <c:pt idx="168">
                  <c:v>0.10328962962962951</c:v>
                </c:pt>
                <c:pt idx="169">
                  <c:v>8.5800740740740622E-2</c:v>
                </c:pt>
                <c:pt idx="170">
                  <c:v>8.6669629629629652E-2</c:v>
                </c:pt>
                <c:pt idx="171">
                  <c:v>7.864888888888899E-2</c:v>
                </c:pt>
                <c:pt idx="172">
                  <c:v>6.8568888888888901E-2</c:v>
                </c:pt>
                <c:pt idx="173">
                  <c:v>7.7725925925925976E-2</c:v>
                </c:pt>
                <c:pt idx="174">
                  <c:v>6.8482962962963079E-2</c:v>
                </c:pt>
                <c:pt idx="175">
                  <c:v>5.8120740740740695E-2</c:v>
                </c:pt>
                <c:pt idx="176">
                  <c:v>4.5805925925925806E-2</c:v>
                </c:pt>
                <c:pt idx="177">
                  <c:v>2.0606666666666662E-2</c:v>
                </c:pt>
                <c:pt idx="178">
                  <c:v>2.4191851851851798E-2</c:v>
                </c:pt>
                <c:pt idx="179">
                  <c:v>-2.5133333333333674E-3</c:v>
                </c:pt>
                <c:pt idx="180">
                  <c:v>2.5377777777777499E-3</c:v>
                </c:pt>
                <c:pt idx="181">
                  <c:v>-5.5866666666666287E-3</c:v>
                </c:pt>
                <c:pt idx="182">
                  <c:v>-1.477925925925927E-2</c:v>
                </c:pt>
                <c:pt idx="183">
                  <c:v>5.6681481481481999E-3</c:v>
                </c:pt>
                <c:pt idx="184">
                  <c:v>2.2328148148148097E-2</c:v>
                </c:pt>
                <c:pt idx="185">
                  <c:v>2.90407407407407E-2</c:v>
                </c:pt>
                <c:pt idx="186">
                  <c:v>1.4983703703703721E-2</c:v>
                </c:pt>
                <c:pt idx="187">
                  <c:v>-2.9182962962962966E-2</c:v>
                </c:pt>
                <c:pt idx="188">
                  <c:v>-3.1019259259259302E-2</c:v>
                </c:pt>
                <c:pt idx="189">
                  <c:v>-5.1057037037037123E-2</c:v>
                </c:pt>
                <c:pt idx="190">
                  <c:v>-2.7546666666666608E-2</c:v>
                </c:pt>
                <c:pt idx="191">
                  <c:v>-3.9551851851851949E-2</c:v>
                </c:pt>
                <c:pt idx="192">
                  <c:v>-2.7801481481481427E-2</c:v>
                </c:pt>
                <c:pt idx="193">
                  <c:v>-3.8758518518518525E-2</c:v>
                </c:pt>
                <c:pt idx="194">
                  <c:v>-4.1029629629629638E-2</c:v>
                </c:pt>
                <c:pt idx="195">
                  <c:v>-5.0429629629629602E-2</c:v>
                </c:pt>
                <c:pt idx="196">
                  <c:v>-4.763111111111118E-2</c:v>
                </c:pt>
                <c:pt idx="197">
                  <c:v>-6.1768888888888873E-2</c:v>
                </c:pt>
                <c:pt idx="198">
                  <c:v>-5.7107407407407496E-2</c:v>
                </c:pt>
                <c:pt idx="199">
                  <c:v>-4.2491111111111035E-2</c:v>
                </c:pt>
                <c:pt idx="200">
                  <c:v>-5.2709629629629662E-2</c:v>
                </c:pt>
                <c:pt idx="201">
                  <c:v>-4.0759259259259273E-2</c:v>
                </c:pt>
                <c:pt idx="202">
                  <c:v>-3.4280740740740834E-2</c:v>
                </c:pt>
                <c:pt idx="203">
                  <c:v>-2.9617037037036997E-2</c:v>
                </c:pt>
                <c:pt idx="204">
                  <c:v>-3.8029629629629635E-2</c:v>
                </c:pt>
                <c:pt idx="205">
                  <c:v>-3.50585185185186E-2</c:v>
                </c:pt>
                <c:pt idx="206">
                  <c:v>-2.0464444444444507E-2</c:v>
                </c:pt>
                <c:pt idx="207">
                  <c:v>-1.1277037037036974E-2</c:v>
                </c:pt>
                <c:pt idx="208">
                  <c:v>1.0282222222222082E-2</c:v>
                </c:pt>
                <c:pt idx="209">
                  <c:v>2.7851851851856679E-4</c:v>
                </c:pt>
                <c:pt idx="210">
                  <c:v>3.7597037037037095E-2</c:v>
                </c:pt>
                <c:pt idx="211">
                  <c:v>4.9992592592592588E-2</c:v>
                </c:pt>
                <c:pt idx="212">
                  <c:v>7.7504444444444376E-2</c:v>
                </c:pt>
                <c:pt idx="213">
                  <c:v>7.6840740740740765E-2</c:v>
                </c:pt>
                <c:pt idx="214">
                  <c:v>7.6683703703703587E-2</c:v>
                </c:pt>
                <c:pt idx="215">
                  <c:v>7.444370370370379E-2</c:v>
                </c:pt>
                <c:pt idx="216">
                  <c:v>7.0325185185185157E-2</c:v>
                </c:pt>
                <c:pt idx="217">
                  <c:v>7.7200000000000157E-2</c:v>
                </c:pt>
                <c:pt idx="218">
                  <c:v>8.2114074074074228E-2</c:v>
                </c:pt>
                <c:pt idx="219">
                  <c:v>9.5111111111111146E-2</c:v>
                </c:pt>
                <c:pt idx="220">
                  <c:v>9.470444444444448E-2</c:v>
                </c:pt>
                <c:pt idx="221">
                  <c:v>7.8286666666666616E-2</c:v>
                </c:pt>
                <c:pt idx="222">
                  <c:v>8.9602962962962884E-2</c:v>
                </c:pt>
                <c:pt idx="223">
                  <c:v>0.10218888888888888</c:v>
                </c:pt>
                <c:pt idx="224">
                  <c:v>0.1120592592592593</c:v>
                </c:pt>
                <c:pt idx="225">
                  <c:v>0.10893925925925929</c:v>
                </c:pt>
                <c:pt idx="226">
                  <c:v>0.10968444444444447</c:v>
                </c:pt>
                <c:pt idx="227">
                  <c:v>9.102814814814808E-2</c:v>
                </c:pt>
                <c:pt idx="228">
                  <c:v>8.3704444444444359E-2</c:v>
                </c:pt>
                <c:pt idx="229">
                  <c:v>7.8002962962963052E-2</c:v>
                </c:pt>
                <c:pt idx="230">
                  <c:v>8.929111111111121E-2</c:v>
                </c:pt>
                <c:pt idx="231">
                  <c:v>8.2414074074074195E-2</c:v>
                </c:pt>
                <c:pt idx="232">
                  <c:v>7.5774814814814739E-2</c:v>
                </c:pt>
                <c:pt idx="233">
                  <c:v>9.1804444444444577E-2</c:v>
                </c:pt>
                <c:pt idx="234">
                  <c:v>9.1417037037037074E-2</c:v>
                </c:pt>
                <c:pt idx="235">
                  <c:v>7.6188888888888862E-2</c:v>
                </c:pt>
                <c:pt idx="236">
                  <c:v>6.913481481481476E-2</c:v>
                </c:pt>
                <c:pt idx="237">
                  <c:v>4.9631851851851927E-2</c:v>
                </c:pt>
                <c:pt idx="238">
                  <c:v>5.4400000000000004E-2</c:v>
                </c:pt>
                <c:pt idx="239">
                  <c:v>6.9847407407407358E-2</c:v>
                </c:pt>
                <c:pt idx="240">
                  <c:v>5.7157777777777641E-2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A-47EE-B250-8A16A913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240399"/>
        <c:axId val="1391991247"/>
      </c:lineChart>
      <c:catAx>
        <c:axId val="13932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991247"/>
        <c:crosses val="autoZero"/>
        <c:auto val="1"/>
        <c:lblAlgn val="ctr"/>
        <c:lblOffset val="100"/>
        <c:noMultiLvlLbl val="0"/>
      </c:catAx>
      <c:valAx>
        <c:axId val="13919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2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209548</xdr:rowOff>
    </xdr:from>
    <xdr:to>
      <xdr:col>20</xdr:col>
      <xdr:colOff>0</xdr:colOff>
      <xdr:row>26</xdr:row>
      <xdr:rowOff>19049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2F27CA-42B1-449B-BF37-F7AAE48E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0</xdr:rowOff>
    </xdr:from>
    <xdr:to>
      <xdr:col>19</xdr:col>
      <xdr:colOff>333374</xdr:colOff>
      <xdr:row>30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FAD92D-D4ED-4D5D-AD89-6F5DDDBD1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0</xdr:rowOff>
    </xdr:from>
    <xdr:to>
      <xdr:col>20</xdr:col>
      <xdr:colOff>142874</xdr:colOff>
      <xdr:row>29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355DAF-27AE-440B-BF75-8FEFF92E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4920.070503587966" createdVersion="6" refreshedVersion="6" minRefreshableVersion="3" recordCount="242" xr:uid="{F0C3B30F-F608-414B-A8F0-A064B2819A97}">
  <cacheSource type="worksheet">
    <worksheetSource ref="A1:M1048576" sheet="所有資料"/>
  </cacheSource>
  <cacheFields count="14">
    <cacheField name="日期" numFmtId="0">
      <sharedItems containsBlank="1" count="242">
        <s v="111/01/03"/>
        <s v="111/01/04"/>
        <s v="111/01/05"/>
        <s v="111/01/06"/>
        <s v="111/01/07"/>
        <s v="111/01/10"/>
        <s v="111/01/11"/>
        <s v="111/01/12"/>
        <s v="111/01/13"/>
        <s v="111/01/14"/>
        <s v="111/01/17"/>
        <s v="111/01/18"/>
        <s v="111/01/19"/>
        <s v="111/01/20"/>
        <s v="111/01/21"/>
        <s v="111/01/24"/>
        <s v="111/01/25"/>
        <s v="111/01/26"/>
        <s v="111/02/07"/>
        <s v="111/02/08"/>
        <s v="111/02/09"/>
        <s v="111/02/10"/>
        <s v="111/02/11"/>
        <s v="111/02/14"/>
        <s v="111/02/15"/>
        <s v="111/02/16"/>
        <s v="111/02/17"/>
        <s v="111/02/18"/>
        <s v="111/02/21"/>
        <s v="111/02/22"/>
        <s v="111/02/23"/>
        <s v="111/02/24"/>
        <s v="111/02/25"/>
        <s v="111/03/01"/>
        <s v="111/03/02"/>
        <s v="111/03/03"/>
        <s v="111/03/04"/>
        <s v="111/03/07"/>
        <s v="111/03/08"/>
        <s v="111/03/09"/>
        <s v="111/03/10"/>
        <s v="111/03/11"/>
        <s v="111/03/14"/>
        <s v="111/03/15"/>
        <s v="111/03/16"/>
        <s v="111/03/17"/>
        <s v="111/03/18"/>
        <s v="111/03/21"/>
        <s v="111/03/22"/>
        <s v="111/03/23"/>
        <s v="111/03/24"/>
        <s v="111/03/25"/>
        <s v="111/03/28"/>
        <s v="111/03/29"/>
        <s v="111/03/30"/>
        <s v="111/03/31"/>
        <s v="111/04/01"/>
        <s v="111/04/06"/>
        <s v="111/04/07"/>
        <s v="111/04/08"/>
        <s v="111/04/11"/>
        <s v="111/04/12"/>
        <s v="111/04/13"/>
        <s v="111/04/14"/>
        <s v="111/04/15"/>
        <s v="111/04/18"/>
        <s v="111/04/19"/>
        <s v="111/04/20"/>
        <s v="111/04/21"/>
        <s v="111/04/22"/>
        <s v="111/04/25"/>
        <s v="111/04/26"/>
        <s v="111/04/27"/>
        <s v="111/04/28"/>
        <s v="111/04/29"/>
        <s v="111/05/03"/>
        <s v="111/05/04"/>
        <s v="111/05/05"/>
        <s v="111/05/06"/>
        <s v="111/05/09"/>
        <s v="111/05/10"/>
        <s v="111/05/11"/>
        <s v="111/05/12"/>
        <s v="111/05/13"/>
        <s v="111/05/16"/>
        <s v="111/05/17"/>
        <s v="111/05/18"/>
        <s v="111/05/19"/>
        <s v="111/05/20"/>
        <s v="111/05/23"/>
        <s v="111/05/24"/>
        <s v="111/05/25"/>
        <s v="111/05/26"/>
        <s v="111/05/27"/>
        <s v="111/05/30"/>
        <s v="111/05/31"/>
        <s v="111/06/01"/>
        <s v="111/06/02"/>
        <s v="111/06/06"/>
        <s v="111/06/07"/>
        <s v="111/06/08"/>
        <s v="111/06/09"/>
        <s v="111/06/10"/>
        <s v="111/06/13"/>
        <s v="111/06/14"/>
        <s v="111/06/15"/>
        <s v="111/06/16"/>
        <s v="111/06/17"/>
        <s v="111/06/20"/>
        <s v="111/06/21"/>
        <s v="111/06/22"/>
        <s v="111/06/23"/>
        <s v="111/06/24"/>
        <s v="111/06/27"/>
        <s v="111/06/28"/>
        <s v="111/06/29"/>
        <s v="111/06/30"/>
        <s v="111/07/01"/>
        <s v="111/07/04"/>
        <s v="111/07/05"/>
        <s v="111/07/06"/>
        <s v="111/07/07"/>
        <s v="111/07/08"/>
        <s v="111/07/11"/>
        <s v="111/07/12"/>
        <s v="111/07/13"/>
        <s v="111/07/14"/>
        <s v="111/07/15"/>
        <s v="111/07/18"/>
        <s v="111/07/19"/>
        <s v="111/07/20"/>
        <s v="111/07/21"/>
        <s v="111/07/22"/>
        <s v="111/07/25"/>
        <s v="111/07/26"/>
        <s v="111/07/27"/>
        <s v="111/07/28"/>
        <s v="111/07/29"/>
        <s v="111/08/01"/>
        <s v="111/08/02"/>
        <s v="111/08/03"/>
        <s v="111/08/04"/>
        <s v="111/08/05"/>
        <s v="111/08/08"/>
        <s v="111/08/09"/>
        <s v="111/08/10"/>
        <s v="111/08/11"/>
        <s v="111/08/12"/>
        <s v="111/08/15"/>
        <s v="111/08/16"/>
        <s v="111/08/17"/>
        <s v="111/08/18"/>
        <s v="111/08/19"/>
        <s v="111/08/22"/>
        <s v="111/08/23"/>
        <s v="111/08/24"/>
        <s v="111/08/25"/>
        <s v="111/08/26"/>
        <s v="111/08/29"/>
        <s v="111/08/30"/>
        <s v="111/08/31"/>
        <s v="111/09/01"/>
        <s v="111/09/02"/>
        <s v="111/09/05"/>
        <s v="111/09/06"/>
        <s v="111/09/07"/>
        <s v="111/09/08"/>
        <s v="111/09/12"/>
        <s v="111/09/13"/>
        <s v="111/09/14"/>
        <s v="111/09/15"/>
        <s v="111/09/16"/>
        <s v="111/09/19"/>
        <s v="111/09/20"/>
        <s v="111/09/21"/>
        <s v="111/09/22"/>
        <s v="111/09/23"/>
        <s v="111/09/26"/>
        <s v="111/09/27"/>
        <s v="111/09/28"/>
        <s v="111/09/29"/>
        <s v="111/09/30"/>
        <s v="111/10/03"/>
        <s v="111/10/04"/>
        <s v="111/10/05"/>
        <s v="111/10/06"/>
        <s v="111/10/07"/>
        <s v="111/10/11"/>
        <s v="111/10/12"/>
        <s v="111/10/13"/>
        <s v="111/10/14"/>
        <s v="111/10/17"/>
        <s v="111/10/18"/>
        <s v="111/10/19"/>
        <s v="111/10/20"/>
        <s v="111/10/21"/>
        <s v="111/10/24"/>
        <s v="111/10/25"/>
        <s v="111/10/26"/>
        <s v="111/10/27"/>
        <s v="111/10/28"/>
        <s v="111/10/31"/>
        <s v="111/11/01"/>
        <s v="111/11/02"/>
        <s v="111/11/03"/>
        <s v="111/11/04"/>
        <s v="111/11/07"/>
        <s v="111/11/08"/>
        <s v="111/11/09"/>
        <s v="111/11/10"/>
        <s v="111/11/11"/>
        <s v="111/11/14"/>
        <s v="111/11/15"/>
        <s v="111/11/16"/>
        <s v="111/11/17"/>
        <s v="111/11/18"/>
        <s v="111/11/21"/>
        <s v="111/11/22"/>
        <s v="111/11/23"/>
        <s v="111/11/24"/>
        <s v="111/11/25"/>
        <s v="111/11/28"/>
        <s v="111/11/29"/>
        <s v="111/11/30"/>
        <s v="111/12/01"/>
        <s v="111/12/02"/>
        <s v="111/12/05"/>
        <s v="111/12/06"/>
        <s v="111/12/07"/>
        <s v="111/12/08"/>
        <s v="111/12/09"/>
        <s v="111/12/12"/>
        <s v="111/12/13"/>
        <s v="111/12/14"/>
        <s v="111/12/15"/>
        <s v="111/12/16"/>
        <s v="111/12/19"/>
        <s v="111/12/20"/>
        <s v="111/12/21"/>
        <s v="111/12/22"/>
        <s v="111/12/23"/>
        <m/>
      </sharedItems>
    </cacheField>
    <cacheField name="1301" numFmtId="0">
      <sharedItems containsString="0" containsBlank="1" containsNumber="1" minValue="78.900000000000006" maxValue="109.5"/>
    </cacheField>
    <cacheField name="2385" numFmtId="0">
      <sharedItems containsString="0" containsBlank="1" containsNumber="1" minValue="73.2" maxValue="92.2"/>
    </cacheField>
    <cacheField name="2420" numFmtId="0">
      <sharedItems containsString="0" containsBlank="1" containsNumber="1" minValue="37.200000000000003" maxValue="44.7"/>
    </cacheField>
    <cacheField name="3030" numFmtId="0">
      <sharedItems containsString="0" containsBlank="1" containsNumber="1" minValue="57.5" maxValue="72.3"/>
    </cacheField>
    <cacheField name="9933" numFmtId="0">
      <sharedItems containsString="0" containsBlank="1" containsNumber="1" minValue="37.1" maxValue="49.5"/>
    </cacheField>
    <cacheField name="加權指數" numFmtId="0">
      <sharedItems containsString="0" containsBlank="1" containsNumber="1" minValue="12666.12" maxValue="18526.349999999999"/>
    </cacheField>
    <cacheField name="報酬率1301" numFmtId="0">
      <sharedItems containsString="0" containsBlank="1" containsNumber="1" minValue="3.8167938931299439E-3" maxValue="0.39312977099236646"/>
    </cacheField>
    <cacheField name="報酬率2385" numFmtId="0">
      <sharedItems containsString="0" containsBlank="1" containsNumber="1" minValue="-4.138292299633306E-2" maxValue="0.20743844944997392"/>
    </cacheField>
    <cacheField name="報酬率2420" numFmtId="0">
      <sharedItems containsString="0" containsBlank="1" containsNumber="1" minValue="1.667122164525825E-2" maxValue="0.22164525826728609"/>
    </cacheField>
    <cacheField name="報酬率3030" numFmtId="0">
      <sharedItems containsString="0" containsBlank="1" containsNumber="1" minValue="-2.6248941574936402E-2" maxValue="0.22438611346316684"/>
    </cacheField>
    <cacheField name="報酬率9933" numFmtId="0">
      <sharedItems containsString="0" containsBlank="1" containsNumber="1" minValue="-5.3571428571428603E-2" maxValue="0.26275510204081631"/>
    </cacheField>
    <cacheField name="總報酬" numFmtId="0">
      <sharedItems containsString="0" containsBlank="1" containsNumber="1" minValue="3.2627222461036373E-2" maxValue="0.21714340136024327"/>
    </cacheField>
    <cacheField name="指數報酬" numFmtId="0">
      <sharedItems containsString="0" containsBlank="1" containsNumber="1" minValue="-6.1768888888888873E-2" maxValue="0.3723222222222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4920.081705208337" createdVersion="6" refreshedVersion="6" minRefreshableVersion="3" recordCount="242" xr:uid="{06EB622F-8C89-4B18-87CF-10728BD3F436}">
  <cacheSource type="worksheet">
    <worksheetSource ref="A1:Q1048576" sheet="所有資料"/>
  </cacheSource>
  <cacheFields count="17">
    <cacheField name="日期" numFmtId="0">
      <sharedItems containsBlank="1" count="242">
        <s v="111/01/03"/>
        <s v="111/01/04"/>
        <s v="111/01/05"/>
        <s v="111/01/06"/>
        <s v="111/01/07"/>
        <s v="111/01/10"/>
        <s v="111/01/11"/>
        <s v="111/01/12"/>
        <s v="111/01/13"/>
        <s v="111/01/14"/>
        <s v="111/01/17"/>
        <s v="111/01/18"/>
        <s v="111/01/19"/>
        <s v="111/01/20"/>
        <s v="111/01/21"/>
        <s v="111/01/24"/>
        <s v="111/01/25"/>
        <s v="111/01/26"/>
        <s v="111/02/07"/>
        <s v="111/02/08"/>
        <s v="111/02/09"/>
        <s v="111/02/10"/>
        <s v="111/02/11"/>
        <s v="111/02/14"/>
        <s v="111/02/15"/>
        <s v="111/02/16"/>
        <s v="111/02/17"/>
        <s v="111/02/18"/>
        <s v="111/02/21"/>
        <s v="111/02/22"/>
        <s v="111/02/23"/>
        <s v="111/02/24"/>
        <s v="111/02/25"/>
        <s v="111/03/01"/>
        <s v="111/03/02"/>
        <s v="111/03/03"/>
        <s v="111/03/04"/>
        <s v="111/03/07"/>
        <s v="111/03/08"/>
        <s v="111/03/09"/>
        <s v="111/03/10"/>
        <s v="111/03/11"/>
        <s v="111/03/14"/>
        <s v="111/03/15"/>
        <s v="111/03/16"/>
        <s v="111/03/17"/>
        <s v="111/03/18"/>
        <s v="111/03/21"/>
        <s v="111/03/22"/>
        <s v="111/03/23"/>
        <s v="111/03/24"/>
        <s v="111/03/25"/>
        <s v="111/03/28"/>
        <s v="111/03/29"/>
        <s v="111/03/30"/>
        <s v="111/03/31"/>
        <s v="111/04/01"/>
        <s v="111/04/06"/>
        <s v="111/04/07"/>
        <s v="111/04/08"/>
        <s v="111/04/11"/>
        <s v="111/04/12"/>
        <s v="111/04/13"/>
        <s v="111/04/14"/>
        <s v="111/04/15"/>
        <s v="111/04/18"/>
        <s v="111/04/19"/>
        <s v="111/04/20"/>
        <s v="111/04/21"/>
        <s v="111/04/22"/>
        <s v="111/04/25"/>
        <s v="111/04/26"/>
        <s v="111/04/27"/>
        <s v="111/04/28"/>
        <s v="111/04/29"/>
        <s v="111/05/03"/>
        <s v="111/05/04"/>
        <s v="111/05/05"/>
        <s v="111/05/06"/>
        <s v="111/05/09"/>
        <s v="111/05/10"/>
        <s v="111/05/11"/>
        <s v="111/05/12"/>
        <s v="111/05/13"/>
        <s v="111/05/16"/>
        <s v="111/05/17"/>
        <s v="111/05/18"/>
        <s v="111/05/19"/>
        <s v="111/05/20"/>
        <s v="111/05/23"/>
        <s v="111/05/24"/>
        <s v="111/05/25"/>
        <s v="111/05/26"/>
        <s v="111/05/27"/>
        <s v="111/05/30"/>
        <s v="111/05/31"/>
        <s v="111/06/01"/>
        <s v="111/06/02"/>
        <s v="111/06/06"/>
        <s v="111/06/07"/>
        <s v="111/06/08"/>
        <s v="111/06/09"/>
        <s v="111/06/10"/>
        <s v="111/06/13"/>
        <s v="111/06/14"/>
        <s v="111/06/15"/>
        <s v="111/06/16"/>
        <s v="111/06/17"/>
        <s v="111/06/20"/>
        <s v="111/06/21"/>
        <s v="111/06/22"/>
        <s v="111/06/23"/>
        <s v="111/06/24"/>
        <s v="111/06/27"/>
        <s v="111/06/28"/>
        <s v="111/06/29"/>
        <s v="111/06/30"/>
        <s v="111/07/01"/>
        <s v="111/07/04"/>
        <s v="111/07/05"/>
        <s v="111/07/06"/>
        <s v="111/07/07"/>
        <s v="111/07/08"/>
        <s v="111/07/11"/>
        <s v="111/07/12"/>
        <s v="111/07/13"/>
        <s v="111/07/14"/>
        <s v="111/07/15"/>
        <s v="111/07/18"/>
        <s v="111/07/19"/>
        <s v="111/07/20"/>
        <s v="111/07/21"/>
        <s v="111/07/22"/>
        <s v="111/07/25"/>
        <s v="111/07/26"/>
        <s v="111/07/27"/>
        <s v="111/07/28"/>
        <s v="111/07/29"/>
        <s v="111/08/01"/>
        <s v="111/08/02"/>
        <s v="111/08/03"/>
        <s v="111/08/04"/>
        <s v="111/08/05"/>
        <s v="111/08/08"/>
        <s v="111/08/09"/>
        <s v="111/08/10"/>
        <s v="111/08/11"/>
        <s v="111/08/12"/>
        <s v="111/08/15"/>
        <s v="111/08/16"/>
        <s v="111/08/17"/>
        <s v="111/08/18"/>
        <s v="111/08/19"/>
        <s v="111/08/22"/>
        <s v="111/08/23"/>
        <s v="111/08/24"/>
        <s v="111/08/25"/>
        <s v="111/08/26"/>
        <s v="111/08/29"/>
        <s v="111/08/30"/>
        <s v="111/08/31"/>
        <s v="111/09/01"/>
        <s v="111/09/02"/>
        <s v="111/09/05"/>
        <s v="111/09/06"/>
        <s v="111/09/07"/>
        <s v="111/09/08"/>
        <s v="111/09/12"/>
        <s v="111/09/13"/>
        <s v="111/09/14"/>
        <s v="111/09/15"/>
        <s v="111/09/16"/>
        <s v="111/09/19"/>
        <s v="111/09/20"/>
        <s v="111/09/21"/>
        <s v="111/09/22"/>
        <s v="111/09/23"/>
        <s v="111/09/26"/>
        <s v="111/09/27"/>
        <s v="111/09/28"/>
        <s v="111/09/29"/>
        <s v="111/09/30"/>
        <s v="111/10/03"/>
        <s v="111/10/04"/>
        <s v="111/10/05"/>
        <s v="111/10/06"/>
        <s v="111/10/07"/>
        <s v="111/10/11"/>
        <s v="111/10/12"/>
        <s v="111/10/13"/>
        <s v="111/10/14"/>
        <s v="111/10/17"/>
        <s v="111/10/18"/>
        <s v="111/10/19"/>
        <s v="111/10/20"/>
        <s v="111/10/21"/>
        <s v="111/10/24"/>
        <s v="111/10/25"/>
        <s v="111/10/26"/>
        <s v="111/10/27"/>
        <s v="111/10/28"/>
        <s v="111/10/31"/>
        <s v="111/11/01"/>
        <s v="111/11/02"/>
        <s v="111/11/03"/>
        <s v="111/11/04"/>
        <s v="111/11/07"/>
        <s v="111/11/08"/>
        <s v="111/11/09"/>
        <s v="111/11/10"/>
        <s v="111/11/11"/>
        <s v="111/11/14"/>
        <s v="111/11/15"/>
        <s v="111/11/16"/>
        <s v="111/11/17"/>
        <s v="111/11/18"/>
        <s v="111/11/21"/>
        <s v="111/11/22"/>
        <s v="111/11/23"/>
        <s v="111/11/24"/>
        <s v="111/11/25"/>
        <s v="111/11/28"/>
        <s v="111/11/29"/>
        <s v="111/11/30"/>
        <s v="111/12/01"/>
        <s v="111/12/02"/>
        <s v="111/12/05"/>
        <s v="111/12/06"/>
        <s v="111/12/07"/>
        <s v="111/12/08"/>
        <s v="111/12/09"/>
        <s v="111/12/12"/>
        <s v="111/12/13"/>
        <s v="111/12/14"/>
        <s v="111/12/15"/>
        <s v="111/12/16"/>
        <s v="111/12/19"/>
        <s v="111/12/20"/>
        <s v="111/12/21"/>
        <s v="111/12/22"/>
        <s v="111/12/23"/>
        <m/>
      </sharedItems>
    </cacheField>
    <cacheField name="1301" numFmtId="0">
      <sharedItems containsString="0" containsBlank="1" containsNumber="1" minValue="78.900000000000006" maxValue="109.5"/>
    </cacheField>
    <cacheField name="2385" numFmtId="0">
      <sharedItems containsString="0" containsBlank="1" containsNumber="1" minValue="73.2" maxValue="92.2"/>
    </cacheField>
    <cacheField name="2420" numFmtId="0">
      <sharedItems containsString="0" containsBlank="1" containsNumber="1" minValue="37.200000000000003" maxValue="44.7"/>
    </cacheField>
    <cacheField name="3030" numFmtId="0">
      <sharedItems containsString="0" containsBlank="1" containsNumber="1" minValue="57.5" maxValue="72.3"/>
    </cacheField>
    <cacheField name="9933" numFmtId="0">
      <sharedItems containsString="0" containsBlank="1" containsNumber="1" minValue="37.1" maxValue="49.5"/>
    </cacheField>
    <cacheField name="加權指數" numFmtId="0">
      <sharedItems containsString="0" containsBlank="1" containsNumber="1" minValue="12666.12" maxValue="18526.349999999999"/>
    </cacheField>
    <cacheField name="報酬率1301" numFmtId="10">
      <sharedItems containsString="0" containsBlank="1" containsNumber="1" minValue="3.8167938931299439E-3" maxValue="0.39312977099236646"/>
    </cacheField>
    <cacheField name="報酬率2385" numFmtId="10">
      <sharedItems containsString="0" containsBlank="1" containsNumber="1" minValue="-4.138292299633306E-2" maxValue="0.20743844944997392"/>
    </cacheField>
    <cacheField name="報酬率2420" numFmtId="10">
      <sharedItems containsString="0" containsBlank="1" containsNumber="1" minValue="1.667122164525825E-2" maxValue="0.22164525826728609"/>
    </cacheField>
    <cacheField name="報酬率3030" numFmtId="10">
      <sharedItems containsString="0" containsBlank="1" containsNumber="1" minValue="-2.6248941574936402E-2" maxValue="0.22438611346316684"/>
    </cacheField>
    <cacheField name="報酬率9933" numFmtId="10">
      <sharedItems containsString="0" containsBlank="1" containsNumber="1" minValue="-5.3571428571428603E-2" maxValue="0.26275510204081631"/>
    </cacheField>
    <cacheField name="總報酬" numFmtId="10">
      <sharedItems containsString="0" containsBlank="1" containsNumber="1" minValue="3.2627222461036373E-2" maxValue="0.21714340136024327"/>
    </cacheField>
    <cacheField name="指數報酬" numFmtId="10">
      <sharedItems containsString="0" containsBlank="1" containsNumber="1" minValue="-6.1768888888888873E-2" maxValue="0.37232222222222222"/>
    </cacheField>
    <cacheField name="當日與前日價差" numFmtId="0">
      <sharedItems containsNonDate="0" containsString="0" containsBlank="1"/>
    </cacheField>
    <cacheField name="我的" numFmtId="0">
      <sharedItems containsString="0" containsBlank="1" containsNumber="1" minValue="-2.9528233409453319E-2" maxValue="2.3667651185842686E-2"/>
    </cacheField>
    <cacheField name="加權指數2" numFmtId="0">
      <sharedItems containsString="0" containsBlank="1" containsNumber="1" minValue="-4.3514655955067316E-2" maxValue="3.730812751411449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" refreshedDate="44937.92277488426" createdVersion="6" refreshedVersion="6" minRefreshableVersion="3" recordCount="253" xr:uid="{D8816B05-2C47-4F2A-A487-72CD2AF4CEE3}">
  <cacheSource type="worksheet">
    <worksheetSource name="表格2"/>
  </cacheSource>
  <cacheFields count="20">
    <cacheField name="日期" numFmtId="0">
      <sharedItems count="253">
        <s v="111/01/03"/>
        <s v="111/01/04"/>
        <s v="111/01/05"/>
        <s v="111/01/06"/>
        <s v="111/01/07"/>
        <s v="111/01/10"/>
        <s v="111/01/11"/>
        <s v="111/01/12"/>
        <s v="111/01/13"/>
        <s v="111/01/14"/>
        <s v="111/01/17"/>
        <s v="111/01/18"/>
        <s v="111/01/19"/>
        <s v="111/01/20"/>
        <s v="111/01/21"/>
        <s v="111/01/24"/>
        <s v="111/01/25"/>
        <s v="111/01/26"/>
        <s v="111/02/07"/>
        <s v="111/02/08"/>
        <s v="111/02/09"/>
        <s v="111/02/10"/>
        <s v="111/02/11"/>
        <s v="111/02/14"/>
        <s v="111/02/15"/>
        <s v="111/02/16"/>
        <s v="111/02/17"/>
        <s v="111/02/18"/>
        <s v="111/02/21"/>
        <s v="111/02/22"/>
        <s v="111/02/23"/>
        <s v="111/02/24"/>
        <s v="111/02/25"/>
        <s v="111/03/01"/>
        <s v="111/03/02"/>
        <s v="111/03/03"/>
        <s v="111/03/04"/>
        <s v="111/03/07"/>
        <s v="111/03/08"/>
        <s v="111/03/09"/>
        <s v="111/03/10"/>
        <s v="111/03/11"/>
        <s v="111/03/14"/>
        <s v="111/03/15"/>
        <s v="111/03/16"/>
        <s v="111/03/17"/>
        <s v="111/03/18"/>
        <s v="111/03/21"/>
        <s v="111/03/22"/>
        <s v="111/03/23"/>
        <s v="111/03/24"/>
        <s v="111/03/25"/>
        <s v="111/03/28"/>
        <s v="111/03/29"/>
        <s v="111/03/30"/>
        <s v="111/03/31"/>
        <s v="111/04/01"/>
        <s v="111/04/06"/>
        <s v="111/04/07"/>
        <s v="111/04/08"/>
        <s v="111/04/11"/>
        <s v="111/04/12"/>
        <s v="111/04/13"/>
        <s v="111/04/14"/>
        <s v="111/04/15"/>
        <s v="111/04/18"/>
        <s v="111/04/19"/>
        <s v="111/04/20"/>
        <s v="111/04/21"/>
        <s v="111/04/22"/>
        <s v="111/04/25"/>
        <s v="111/04/26"/>
        <s v="111/04/27"/>
        <s v="111/04/28"/>
        <s v="111/04/29"/>
        <s v="111/05/03"/>
        <s v="111/05/04"/>
        <s v="111/05/05"/>
        <s v="111/05/06"/>
        <s v="111/05/09"/>
        <s v="111/05/10"/>
        <s v="111/05/11"/>
        <s v="111/05/12"/>
        <s v="111/05/13"/>
        <s v="111/05/16"/>
        <s v="111/05/17"/>
        <s v="111/05/18"/>
        <s v="111/05/19"/>
        <s v="111/05/20"/>
        <s v="111/05/23"/>
        <s v="111/05/24"/>
        <s v="111/05/25"/>
        <s v="111/05/26"/>
        <s v="111/05/27"/>
        <s v="111/05/30"/>
        <s v="111/05/31"/>
        <s v="111/06/01"/>
        <s v="111/06/02"/>
        <s v="111/06/06"/>
        <s v="111/06/07"/>
        <s v="111/06/08"/>
        <s v="111/06/09"/>
        <s v="111/06/10"/>
        <s v="111/06/13"/>
        <s v="111/06/14"/>
        <s v="111/06/15"/>
        <s v="111/06/16"/>
        <s v="111/06/17"/>
        <s v="111/06/20"/>
        <s v="111/06/21"/>
        <s v="111/06/22"/>
        <s v="111/06/23"/>
        <s v="111/06/24"/>
        <s v="111/06/27"/>
        <s v="111/06/28"/>
        <s v="111/06/29"/>
        <s v="111/06/30"/>
        <s v="111/07/01"/>
        <s v="111/07/04"/>
        <s v="111/07/05"/>
        <s v="111/07/06"/>
        <s v="111/07/07"/>
        <s v="111/07/08"/>
        <s v="111/07/11"/>
        <s v="111/07/12"/>
        <s v="111/07/13"/>
        <s v="111/07/14"/>
        <s v="111/07/15"/>
        <s v="111/07/18"/>
        <s v="111/07/19"/>
        <s v="111/07/20"/>
        <s v="111/07/21"/>
        <s v="111/07/22"/>
        <s v="111/07/25"/>
        <s v="111/07/26"/>
        <s v="111/07/27"/>
        <s v="111/07/28"/>
        <s v="111/07/29"/>
        <s v="111/08/01"/>
        <s v="111/08/02"/>
        <s v="111/08/03"/>
        <s v="111/08/04"/>
        <s v="111/08/05"/>
        <s v="111/08/08"/>
        <s v="111/08/09"/>
        <s v="111/08/10"/>
        <s v="111/08/11"/>
        <s v="111/08/12"/>
        <s v="111/08/15"/>
        <s v="111/08/16"/>
        <s v="111/08/17"/>
        <s v="111/08/18"/>
        <s v="111/08/19"/>
        <s v="111/08/22"/>
        <s v="111/08/23"/>
        <s v="111/08/24"/>
        <s v="111/08/25"/>
        <s v="111/08/26"/>
        <s v="111/08/29"/>
        <s v="111/08/30"/>
        <s v="111/08/31"/>
        <s v="111/09/01"/>
        <s v="111/09/02"/>
        <s v="111/09/05"/>
        <s v="111/09/06"/>
        <s v="111/09/07"/>
        <s v="111/09/08"/>
        <s v="111/09/12"/>
        <s v="111/09/13"/>
        <s v="111/09/14"/>
        <s v="111/09/15"/>
        <s v="111/09/16"/>
        <s v="111/09/19"/>
        <s v="111/09/20"/>
        <s v="111/09/21"/>
        <s v="111/09/22"/>
        <s v="111/09/23"/>
        <s v="111/09/26"/>
        <s v="111/09/27"/>
        <s v="111/09/28"/>
        <s v="111/09/29"/>
        <s v="111/09/30"/>
        <s v="111/10/03"/>
        <s v="111/10/04"/>
        <s v="111/10/05"/>
        <s v="111/10/06"/>
        <s v="111/10/07"/>
        <s v="111/10/11"/>
        <s v="111/10/12"/>
        <s v="111/10/13"/>
        <s v="111/10/14"/>
        <s v="111/10/17"/>
        <s v="111/10/18"/>
        <s v="111/10/19"/>
        <s v="111/10/20"/>
        <s v="111/10/21"/>
        <s v="111/10/24"/>
        <s v="111/10/25"/>
        <s v="111/10/26"/>
        <s v="111/10/27"/>
        <s v="111/10/28"/>
        <s v="111/10/31"/>
        <s v="111/11/01"/>
        <s v="111/11/02"/>
        <s v="111/11/03"/>
        <s v="111/11/04"/>
        <s v="111/11/07"/>
        <s v="111/11/08"/>
        <s v="111/11/09"/>
        <s v="111/11/10"/>
        <s v="111/11/11"/>
        <s v="111/11/14"/>
        <s v="111/11/15"/>
        <s v="111/11/16"/>
        <s v="111/11/17"/>
        <s v="111/11/18"/>
        <s v="111/11/21"/>
        <s v="111/11/22"/>
        <s v="111/11/23"/>
        <s v="111/11/24"/>
        <s v="111/11/25"/>
        <s v="111/11/28"/>
        <s v="111/11/29"/>
        <s v="111/11/30"/>
        <s v="111/12/01"/>
        <s v="111/12/02"/>
        <s v="111/12/05"/>
        <s v="111/12/06"/>
        <s v="111/12/07"/>
        <s v="111/12/08"/>
        <s v="111/12/09"/>
        <s v="111/12/12"/>
        <s v="111/12/13"/>
        <s v="111/12/14"/>
        <s v="111/12/15"/>
        <s v="111/12/16"/>
        <s v="111/12/19"/>
        <s v="111/12/20"/>
        <s v="111/12/21"/>
        <s v="111/12/22"/>
        <s v="111/12/23"/>
        <s v="111/12/26"/>
        <s v="111/12/27"/>
        <s v="111/12/28"/>
        <s v="111/12/29"/>
        <s v="111/12/30"/>
        <s v="112/01/03"/>
        <s v="112/01/04"/>
        <s v="112/01/05"/>
        <s v="112/01/06"/>
        <s v="112/01/09"/>
        <s v="112/01/10"/>
        <s v="112/01/11"/>
      </sharedItems>
    </cacheField>
    <cacheField name="台塑" numFmtId="0">
      <sharedItems containsSemiMixedTypes="0" containsString="0" containsNumber="1" minValue="78.900000000000006" maxValue="109.5"/>
    </cacheField>
    <cacheField name="群光" numFmtId="0">
      <sharedItems containsSemiMixedTypes="0" containsString="0" containsNumber="1" minValue="73.2" maxValue="92.2"/>
    </cacheField>
    <cacheField name="新巨" numFmtId="0">
      <sharedItems containsSemiMixedTypes="0" containsString="0" containsNumber="1" minValue="37.200000000000003" maxValue="44.7"/>
    </cacheField>
    <cacheField name="德律" numFmtId="0">
      <sharedItems containsSemiMixedTypes="0" containsString="0" containsNumber="1" minValue="57.5" maxValue="72.3"/>
    </cacheField>
    <cacheField name="中鼎" numFmtId="0">
      <sharedItems containsSemiMixedTypes="0" containsString="0" containsNumber="1" minValue="37.1" maxValue="49.5"/>
    </cacheField>
    <cacheField name="加權指數" numFmtId="4">
      <sharedItems containsSemiMixedTypes="0" containsString="0" containsNumber="1" minValue="12666.12" maxValue="18526.349999999999"/>
    </cacheField>
    <cacheField name="台塑報酬率" numFmtId="10">
      <sharedItems containsSemiMixedTypes="0" containsString="0" containsNumber="1" minValue="3.8167938931299439E-3" maxValue="0.39312977099236646"/>
    </cacheField>
    <cacheField name="群光報酬率" numFmtId="10">
      <sharedItems containsSemiMixedTypes="0" containsString="0" containsNumber="1" minValue="-4.138292299633306E-2" maxValue="0.20743844944997392"/>
    </cacheField>
    <cacheField name="新巨報酬率" numFmtId="10">
      <sharedItems containsSemiMixedTypes="0" containsString="0" containsNumber="1" minValue="1.667122164525825E-2" maxValue="0.22164525826728609"/>
    </cacheField>
    <cacheField name="德律報酬率" numFmtId="10">
      <sharedItems containsSemiMixedTypes="0" containsString="0" containsNumber="1" minValue="-2.6248941574936402E-2" maxValue="0.22438611346316684"/>
    </cacheField>
    <cacheField name="中鼎報酬率" numFmtId="10">
      <sharedItems containsSemiMixedTypes="0" containsString="0" containsNumber="1" minValue="-5.3571428571428603E-2" maxValue="0.26275510204081631"/>
    </cacheField>
    <cacheField name="指數報酬" numFmtId="10">
      <sharedItems containsSemiMixedTypes="0" containsString="0" containsNumber="1" minValue="-2.5683076923076809E-2" maxValue="0.42510384615384611"/>
    </cacheField>
    <cacheField name="台塑報酬" numFmtId="3">
      <sharedItems containsSemiMixedTypes="0" containsString="0" containsNumber="1" containsInteger="1" minValue="789000" maxValue="1095000"/>
    </cacheField>
    <cacheField name="群光報酬" numFmtId="3">
      <sharedItems containsSemiMixedTypes="0" containsString="0" containsNumber="1" containsInteger="1" minValue="1244400" maxValue="1567400"/>
    </cacheField>
    <cacheField name="新巨報酬" numFmtId="3">
      <sharedItems containsSemiMixedTypes="0" containsString="0" containsNumber="1" minValue="1860000.0000000002" maxValue="2235000"/>
    </cacheField>
    <cacheField name="德律報酬" numFmtId="3">
      <sharedItems containsSemiMixedTypes="0" containsString="0" containsNumber="1" minValue="920000" maxValue="1156800"/>
    </cacheField>
    <cacheField name="中鼎報酬" numFmtId="3">
      <sharedItems containsSemiMixedTypes="0" containsString="0" containsNumber="1" containsInteger="1" minValue="1187200" maxValue="1187200"/>
    </cacheField>
    <cacheField name="總報酬" numFmtId="3">
      <sharedItems containsSemiMixedTypes="0" containsString="0" containsNumber="1" containsInteger="1" minValue="6155600" maxValue="7061500"/>
    </cacheField>
    <cacheField name="總報酬率" numFmtId="10">
      <sharedItems containsSemiMixedTypes="0" containsString="0" containsNumber="1" minValue="6.998406627383158E-3" maxValue="0.15519514724791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n v="105.5"/>
    <n v="82.4"/>
    <n v="44.7"/>
    <n v="59.5"/>
    <n v="37.1"/>
    <n v="18270.509999999998"/>
    <n v="0.34223918575063617"/>
    <n v="7.9099004714510368E-2"/>
    <n v="0.22164525826728609"/>
    <n v="7.6206604572397474E-3"/>
    <n v="-5.3571428571428603E-2"/>
    <n v="0.11940653612364875"/>
    <n v="0.35337111111111108"/>
  </r>
  <r>
    <x v="1"/>
    <n v="105"/>
    <n v="84.3"/>
    <n v="44.4"/>
    <n v="59.1"/>
    <n v="37.200000000000003"/>
    <n v="18526.349999999999"/>
    <n v="0.33587786259541996"/>
    <n v="0.10398114195914099"/>
    <n v="0.2134462968024049"/>
    <n v="8.4674005080453973E-4"/>
    <n v="-5.1020408163265252E-2"/>
    <n v="0.12062632664890102"/>
    <n v="0.37232222222222222"/>
  </r>
  <r>
    <x v="2"/>
    <n v="105.5"/>
    <n v="85"/>
    <n v="44.05"/>
    <n v="59.1"/>
    <n v="37.25"/>
    <n v="18499.96"/>
    <n v="0.34223918575063617"/>
    <n v="0.11314824515453115"/>
    <n v="0.20388084176004351"/>
    <n v="8.4674005080453973E-4"/>
    <n v="-4.9744897959183687E-2"/>
    <n v="0.12207402295136634"/>
    <n v="0.37036740740740726"/>
  </r>
  <r>
    <x v="3"/>
    <n v="106.5"/>
    <n v="85"/>
    <n v="43.9"/>
    <n v="58.7"/>
    <n v="37.25"/>
    <n v="18367.919999999998"/>
    <n v="0.35496183206106879"/>
    <n v="0.11314824515453115"/>
    <n v="0.19978136102760291"/>
    <n v="-5.9271803556307789E-3"/>
    <n v="-4.9744897959183687E-2"/>
    <n v="0.12244387198567767"/>
    <n v="0.36058666666666661"/>
  </r>
  <r>
    <x v="4"/>
    <n v="105.5"/>
    <n v="86.7"/>
    <n v="43.45"/>
    <n v="58.7"/>
    <n v="37.65"/>
    <n v="18169.759999999998"/>
    <n v="0.34223918575063617"/>
    <n v="0.13541121005762191"/>
    <n v="0.18748291883028156"/>
    <n v="-5.9271803556307789E-3"/>
    <n v="-3.9540816326530726E-2"/>
    <n v="0.12393306359127562"/>
    <n v="0.34590814814814808"/>
  </r>
  <r>
    <x v="5"/>
    <n v="105.5"/>
    <n v="87"/>
    <n v="43.2"/>
    <n v="58.9"/>
    <n v="38.049999999999997"/>
    <n v="18239.38"/>
    <n v="0.34223918575063617"/>
    <n v="0.13933996856993192"/>
    <n v="0.18065045094288057"/>
    <n v="-2.5402201524131751E-3"/>
    <n v="-2.9336734693877653E-2"/>
    <n v="0.12607053008343155"/>
    <n v="0.35106518518518537"/>
  </r>
  <r>
    <x v="6"/>
    <n v="106"/>
    <n v="88.5"/>
    <n v="42.2"/>
    <n v="58.7"/>
    <n v="38.6"/>
    <n v="18288.21"/>
    <n v="0.34860050890585259"/>
    <n v="0.15898376113148238"/>
    <n v="0.15332057939327681"/>
    <n v="-5.9271803556307789E-3"/>
    <n v="-1.5306122448979664E-2"/>
    <n v="0.12793430932520028"/>
    <n v="0.35468222222222212"/>
  </r>
  <r>
    <x v="7"/>
    <n v="109"/>
    <n v="88.6"/>
    <n v="42.25"/>
    <n v="58.9"/>
    <n v="38.4"/>
    <n v="18375.400000000001"/>
    <n v="0.38676844783715025"/>
    <n v="0.16029334730225253"/>
    <n v="0.15468707297075701"/>
    <n v="-2.5402201524131751E-3"/>
    <n v="-2.0408163265306256E-2"/>
    <n v="0.13576009693848806"/>
    <n v="0.36114074074074076"/>
  </r>
  <r>
    <x v="8"/>
    <n v="108.5"/>
    <n v="88"/>
    <n v="42.2"/>
    <n v="58.7"/>
    <n v="38.6"/>
    <n v="18436.93"/>
    <n v="0.38040712468193405"/>
    <n v="0.1524358302776323"/>
    <n v="0.15332057939327681"/>
    <n v="-5.9271803556307789E-3"/>
    <n v="-1.5306122448979664E-2"/>
    <n v="0.13298604630964656"/>
    <n v="0.36569851851851864"/>
  </r>
  <r>
    <x v="9"/>
    <n v="107"/>
    <n v="88.3"/>
    <n v="41.6"/>
    <n v="58.5"/>
    <n v="38.4"/>
    <n v="18403.330000000002"/>
    <n v="0.361323155216285"/>
    <n v="0.1563645887899423"/>
    <n v="0.13692265646351465"/>
    <n v="-9.3141405588483828E-3"/>
    <n v="-2.0408163265306256E-2"/>
    <n v="0.12497761932911747"/>
    <n v="0.36320962962962966"/>
  </r>
  <r>
    <x v="10"/>
    <n v="106"/>
    <n v="88"/>
    <n v="42"/>
    <n v="58.5"/>
    <n v="38.299999999999997"/>
    <n v="18525.439999999999"/>
    <n v="0.34860050890585259"/>
    <n v="0.1524358302776323"/>
    <n v="0.14785460508335602"/>
    <n v="-9.3141405588483828E-3"/>
    <n v="-2.2959183673469497E-2"/>
    <n v="0.12332352400690461"/>
    <n v="0.37225481481481482"/>
  </r>
  <r>
    <x v="11"/>
    <n v="106.5"/>
    <n v="88.8"/>
    <n v="42.9"/>
    <n v="59.4"/>
    <n v="38.299999999999997"/>
    <n v="18378.64"/>
    <n v="0.35496183206106879"/>
    <n v="0.16291251964379261"/>
    <n v="0.17245148947799938"/>
    <n v="5.92718035563089E-3"/>
    <n v="-2.2959183673469497E-2"/>
    <n v="0.13465876757300443"/>
    <n v="0.36138074074074078"/>
  </r>
  <r>
    <x v="12"/>
    <n v="106"/>
    <n v="89.9"/>
    <n v="42.3"/>
    <n v="58.5"/>
    <n v="38.5"/>
    <n v="18227.46"/>
    <n v="0.34860050890585259"/>
    <n v="0.17731796752226314"/>
    <n v="0.15605356654823699"/>
    <n v="-9.3141405588483828E-3"/>
    <n v="-1.7857142857142905E-2"/>
    <n v="0.13096015191207228"/>
    <n v="0.35018222222222217"/>
  </r>
  <r>
    <x v="13"/>
    <n v="107.5"/>
    <n v="90.3"/>
    <n v="42.1"/>
    <n v="58.7"/>
    <n v="38.799999999999997"/>
    <n v="18218.28"/>
    <n v="0.36768447837150142"/>
    <n v="0.18255631220534307"/>
    <n v="0.15058759223831641"/>
    <n v="-5.9271803556307789E-3"/>
    <n v="-1.0204081632653184E-2"/>
    <n v="0.13693942416537538"/>
    <n v="0.34950222222222216"/>
  </r>
  <r>
    <x v="14"/>
    <n v="105"/>
    <n v="90.3"/>
    <n v="41.9"/>
    <n v="58.1"/>
    <n v="38.5"/>
    <n v="17899.3"/>
    <n v="0.33587786259541996"/>
    <n v="0.18255631220534307"/>
    <n v="0.14512161792839562"/>
    <n v="-1.608806096528359E-2"/>
    <n v="-1.7857142857142905E-2"/>
    <n v="0.12592211778134643"/>
    <n v="0.32587407407407398"/>
  </r>
  <r>
    <x v="15"/>
    <n v="105.5"/>
    <n v="89.1"/>
    <n v="42.45"/>
    <n v="58.2"/>
    <n v="38.4"/>
    <n v="17989.04"/>
    <n v="0.34223918575063617"/>
    <n v="0.16684127815610261"/>
    <n v="0.16015304728067781"/>
    <n v="-1.4394580863674733E-2"/>
    <n v="-2.0408163265306256E-2"/>
    <n v="0.12688615341168713"/>
    <n v="0.33252148148148164"/>
  </r>
  <r>
    <x v="16"/>
    <n v="104.5"/>
    <n v="88.6"/>
    <n v="41.85"/>
    <n v="58"/>
    <n v="38.049999999999997"/>
    <n v="17701.12"/>
    <n v="0.32951653944020376"/>
    <n v="0.16029334730225253"/>
    <n v="0.14375512435091542"/>
    <n v="-1.7781541066892448E-2"/>
    <n v="-2.9336734693877653E-2"/>
    <n v="0.11728934706652032"/>
    <n v="0.31119407407407396"/>
  </r>
  <r>
    <x v="17"/>
    <n v="105"/>
    <n v="88.5"/>
    <n v="41.85"/>
    <n v="58.4"/>
    <n v="38.35"/>
    <n v="17674.400000000001"/>
    <n v="0.33587786259541996"/>
    <n v="0.15898376113148238"/>
    <n v="0.14375512435091542"/>
    <n v="-1.100762066045724E-2"/>
    <n v="-2.1683673469387821E-2"/>
    <n v="0.12118509078959454"/>
    <n v="0.30921481481481483"/>
  </r>
  <r>
    <x v="18"/>
    <n v="107"/>
    <n v="88"/>
    <n v="42.1"/>
    <n v="61.2"/>
    <n v="39.700000000000003"/>
    <n v="17900.3"/>
    <n v="0.361323155216285"/>
    <n v="0.1524358302776323"/>
    <n v="0.15058759223831641"/>
    <n v="3.6409822184589435E-2"/>
    <n v="1.2755102040816313E-2"/>
    <n v="0.1427023003915279"/>
    <n v="0.3259481481481481"/>
  </r>
  <r>
    <x v="19"/>
    <n v="105.5"/>
    <n v="88.2"/>
    <n v="42.45"/>
    <n v="61.9"/>
    <n v="39.65"/>
    <n v="17966.560000000001"/>
    <n v="0.34223918575063617"/>
    <n v="0.15505500261917238"/>
    <n v="0.16015304728067781"/>
    <n v="4.8264182895850993E-2"/>
    <n v="1.1479591836734526E-2"/>
    <n v="0.14343820207661437"/>
    <n v="0.33085629629629643"/>
  </r>
  <r>
    <x v="20"/>
    <n v="105.5"/>
    <n v="90.9"/>
    <n v="42.95"/>
    <n v="61.9"/>
    <n v="39.65"/>
    <n v="18151.759999999998"/>
    <n v="0.34223918575063617"/>
    <n v="0.19041382922996331"/>
    <n v="0.17381798305547957"/>
    <n v="4.8264182895850993E-2"/>
    <n v="1.1479591836734526E-2"/>
    <n v="0.15324295455373291"/>
    <n v="0.34457481481481467"/>
  </r>
  <r>
    <x v="21"/>
    <n v="106.5"/>
    <n v="91.8"/>
    <n v="42.75"/>
    <n v="62"/>
    <n v="39.9"/>
    <n v="18338.05"/>
    <n v="0.35496183206106879"/>
    <n v="0.20220010476689354"/>
    <n v="0.16835200874555878"/>
    <n v="4.9957662997459851E-2"/>
    <n v="1.7857142857142794E-2"/>
    <n v="0.15866575028562474"/>
    <n v="0.35837407407407396"/>
  </r>
  <r>
    <x v="22"/>
    <n v="106"/>
    <n v="91"/>
    <n v="43"/>
    <n v="63.5"/>
    <n v="40.049999999999997"/>
    <n v="18310.939999999999"/>
    <n v="0.34860050890585259"/>
    <n v="0.19172341540073345"/>
    <n v="0.17518447663295977"/>
    <n v="7.5359864521591824E-2"/>
    <n v="2.168367346938771E-2"/>
    <n v="0.16251038778610508"/>
    <n v="0.35636592592592575"/>
  </r>
  <r>
    <x v="23"/>
    <n v="105"/>
    <n v="90.4"/>
    <n v="42.5"/>
    <n v="64.099999999999994"/>
    <n v="40.200000000000003"/>
    <n v="17997.669999999998"/>
    <n v="0.33587786259541996"/>
    <n v="0.18386589837611322"/>
    <n v="0.16151954085815778"/>
    <n v="8.5520745131244746E-2"/>
    <n v="2.5510204081632626E-2"/>
    <n v="0.15845885020851366"/>
    <n v="0.33316074074074065"/>
  </r>
  <r>
    <x v="24"/>
    <n v="104"/>
    <n v="90.5"/>
    <n v="42.3"/>
    <n v="63.9"/>
    <n v="40.65"/>
    <n v="17951.810000000001"/>
    <n v="0.32315521628498733"/>
    <n v="0.18517548454688315"/>
    <n v="0.15605356654823699"/>
    <n v="8.2133784928027032E-2"/>
    <n v="3.6989795918367152E-2"/>
    <n v="0.15670156964530033"/>
    <n v="0.32976370370370378"/>
  </r>
  <r>
    <x v="25"/>
    <n v="106.5"/>
    <n v="90.7"/>
    <n v="42.7"/>
    <n v="64.599999999999994"/>
    <n v="41"/>
    <n v="18231.47"/>
    <n v="0.35496183206106879"/>
    <n v="0.18779465688842323"/>
    <n v="0.16698551516807858"/>
    <n v="9.3988145639288589E-2"/>
    <n v="4.5918367346938771E-2"/>
    <n v="0.16992970342075958"/>
    <n v="0.35047925925925938"/>
  </r>
  <r>
    <x v="26"/>
    <n v="105.5"/>
    <n v="92.2"/>
    <n v="43.35"/>
    <n v="62.8"/>
    <n v="41.1"/>
    <n v="18268.57"/>
    <n v="0.34223918575063617"/>
    <n v="0.20743844944997392"/>
    <n v="0.18474993167532094"/>
    <n v="6.3505503810330266E-2"/>
    <n v="4.84693877551019E-2"/>
    <n v="0.16928049168827264"/>
    <n v="0.35322740740740732"/>
  </r>
  <r>
    <x v="27"/>
    <n v="106"/>
    <n v="92.2"/>
    <n v="43.35"/>
    <n v="63.3"/>
    <n v="41.45"/>
    <n v="18232.349999999999"/>
    <n v="0.34860050890585259"/>
    <n v="0.20743844944997392"/>
    <n v="0.18474993167532094"/>
    <n v="7.1972904318374331E-2"/>
    <n v="5.7397959183673519E-2"/>
    <n v="0.17403195070663907"/>
    <n v="0.35054444444444433"/>
  </r>
  <r>
    <x v="28"/>
    <n v="105"/>
    <n v="91.9"/>
    <n v="42.95"/>
    <n v="63.9"/>
    <n v="41.5"/>
    <n v="18221.490000000002"/>
    <n v="0.33587786259541996"/>
    <n v="0.20350969093766369"/>
    <n v="0.17381798305547957"/>
    <n v="8.2133784928027032E-2"/>
    <n v="5.8673469387755084E-2"/>
    <n v="0.17080255818086906"/>
    <n v="0.34974000000000016"/>
  </r>
  <r>
    <x v="29"/>
    <n v="104"/>
    <n v="91.3"/>
    <n v="42.55"/>
    <n v="62.9"/>
    <n v="40.950000000000003"/>
    <n v="17969.29"/>
    <n v="0.32315521628498733"/>
    <n v="0.19565217391304346"/>
    <n v="0.16288603443563798"/>
    <n v="6.5198983911939123E-2"/>
    <n v="4.4642857142857206E-2"/>
    <n v="0.15830705313769303"/>
    <n v="0.33105851851851864"/>
  </r>
  <r>
    <x v="30"/>
    <n v="105"/>
    <n v="91.1"/>
    <n v="42.75"/>
    <n v="65.2"/>
    <n v="40.700000000000003"/>
    <n v="18055.73"/>
    <n v="0.33587786259541996"/>
    <n v="0.19303300157150338"/>
    <n v="0.16835200874555878"/>
    <n v="0.10414902624894173"/>
    <n v="3.8265306122448939E-2"/>
    <n v="0.16793544105677455"/>
    <n v="0.33746148148148136"/>
  </r>
  <r>
    <x v="31"/>
    <n v="104"/>
    <n v="90"/>
    <n v="42.15"/>
    <n v="62.7"/>
    <n v="40.15"/>
    <n v="17594.55"/>
    <n v="0.32315521628498733"/>
    <n v="0.17862755369303307"/>
    <n v="0.15195408581579661"/>
    <n v="6.1812023708721631E-2"/>
    <n v="2.4234693877550839E-2"/>
    <n v="0.1479567146760179"/>
    <n v="0.3032999999999999"/>
  </r>
  <r>
    <x v="32"/>
    <n v="105"/>
    <n v="89.6"/>
    <n v="42.2"/>
    <n v="62.4"/>
    <n v="41.15"/>
    <n v="17652.18"/>
    <n v="0.33587786259541996"/>
    <n v="0.17338920900995269"/>
    <n v="0.15332057939327681"/>
    <n v="5.6731583403895058E-2"/>
    <n v="4.9744897959183465E-2"/>
    <n v="0.15381282647234559"/>
    <n v="0.307568888888889"/>
  </r>
  <r>
    <x v="33"/>
    <n v="108"/>
    <n v="91.1"/>
    <n v="42.65"/>
    <n v="62.9"/>
    <n v="41.55"/>
    <n v="17898.25"/>
    <n v="0.37404580152671763"/>
    <n v="0.19303300157150338"/>
    <n v="0.16561902159059838"/>
    <n v="6.5198983911939123E-2"/>
    <n v="5.9948979591836649E-2"/>
    <n v="0.17156915763851904"/>
    <n v="0.32579629629629636"/>
  </r>
  <r>
    <x v="34"/>
    <n v="108.5"/>
    <n v="91.5"/>
    <n v="42.7"/>
    <n v="64.7"/>
    <n v="41.4"/>
    <n v="17867.599999999999"/>
    <n v="0.38040712468193405"/>
    <n v="0.19827134625458354"/>
    <n v="0.16698551516807858"/>
    <n v="9.5681625740897669E-2"/>
    <n v="5.6122448979591733E-2"/>
    <n v="0.17949361216501711"/>
    <n v="0.32352592592592577"/>
  </r>
  <r>
    <x v="35"/>
    <n v="109"/>
    <n v="91.3"/>
    <n v="42.75"/>
    <n v="64.3"/>
    <n v="41.7"/>
    <n v="17934.400000000001"/>
    <n v="0.38676844783715025"/>
    <n v="0.19565217391304346"/>
    <n v="0.16835200874555878"/>
    <n v="8.8907705334462239E-2"/>
    <n v="6.3775510204081565E-2"/>
    <n v="0.18069116920685926"/>
    <n v="0.32847407407407414"/>
  </r>
  <r>
    <x v="36"/>
    <n v="108"/>
    <n v="91.3"/>
    <n v="42.5"/>
    <n v="62.9"/>
    <n v="41.5"/>
    <n v="17736.52"/>
    <n v="0.37404580152671763"/>
    <n v="0.19565217391304346"/>
    <n v="0.16151954085815778"/>
    <n v="6.5198983911939123E-2"/>
    <n v="5.8673469387755084E-2"/>
    <n v="0.1710179939195226"/>
    <n v="0.31381629629629626"/>
  </r>
  <r>
    <x v="37"/>
    <n v="106"/>
    <n v="90"/>
    <n v="42.05"/>
    <n v="62.5"/>
    <n v="40.65"/>
    <n v="17178.689999999999"/>
    <n v="0.34860050890585259"/>
    <n v="0.17862755369303307"/>
    <n v="0.14922109866083622"/>
    <n v="5.8425063505503916E-2"/>
    <n v="3.6989795918367152E-2"/>
    <n v="0.15437280413671858"/>
    <n v="0.27249555555555549"/>
  </r>
  <r>
    <x v="38"/>
    <n v="104"/>
    <n v="88.5"/>
    <n v="42.85"/>
    <n v="63.2"/>
    <n v="40.4"/>
    <n v="16825.25"/>
    <n v="0.32315521628498733"/>
    <n v="0.15898376113148238"/>
    <n v="0.17108499590051918"/>
    <n v="7.0279424216765474E-2"/>
    <n v="3.0612244897959107E-2"/>
    <n v="0.15082312848634269"/>
    <n v="0.24631481481481488"/>
  </r>
  <r>
    <x v="39"/>
    <n v="105.5"/>
    <n v="88.8"/>
    <n v="43.25"/>
    <n v="64.7"/>
    <n v="41.9"/>
    <n v="17015.36"/>
    <n v="0.34223918575063617"/>
    <n v="0.16291251964379261"/>
    <n v="0.18201694452036055"/>
    <n v="9.5681625740897669E-2"/>
    <n v="6.8877551020408045E-2"/>
    <n v="0.170345565335219"/>
    <n v="0.26039703703703698"/>
  </r>
  <r>
    <x v="40"/>
    <n v="105"/>
    <n v="90.4"/>
    <n v="43.2"/>
    <n v="64.2"/>
    <n v="42.55"/>
    <n v="17433.2"/>
    <n v="0.33587786259541996"/>
    <n v="0.18386589837611322"/>
    <n v="0.18065045094288057"/>
    <n v="8.7214225232853604E-2"/>
    <n v="8.5459183673469274E-2"/>
    <n v="0.17461352416414733"/>
    <n v="0.29134814814814813"/>
  </r>
  <r>
    <x v="41"/>
    <n v="106.5"/>
    <n v="89.1"/>
    <n v="43.4"/>
    <n v="64.3"/>
    <n v="44.15"/>
    <n v="17264.740000000002"/>
    <n v="0.35496183206106879"/>
    <n v="0.16684127815610261"/>
    <n v="0.18611642525280114"/>
    <n v="8.8907705334462239E-2"/>
    <n v="0.12627551020408156"/>
    <n v="0.18462055020170326"/>
    <n v="0.2788696296296298"/>
  </r>
  <r>
    <x v="42"/>
    <n v="106.5"/>
    <n v="89.2"/>
    <n v="44.1"/>
    <n v="63.8"/>
    <n v="44.85"/>
    <n v="17263.04"/>
    <n v="0.35496183206106879"/>
    <n v="0.16815086432687276"/>
    <n v="0.20524733533752393"/>
    <n v="8.0440304826418396E-2"/>
    <n v="0.14413265306122436"/>
    <n v="0.19058659792262164"/>
    <n v="0.27874370370370372"/>
  </r>
  <r>
    <x v="43"/>
    <n v="106"/>
    <n v="89.3"/>
    <n v="43.35"/>
    <n v="62.8"/>
    <n v="45.1"/>
    <n v="16926.060000000001"/>
    <n v="0.34860050890585259"/>
    <n v="0.16946045049764269"/>
    <n v="0.18474993167532094"/>
    <n v="6.3505503810330266E-2"/>
    <n v="0.15051020408163263"/>
    <n v="0.18336531979415582"/>
    <n v="0.25378222222222235"/>
  </r>
  <r>
    <x v="44"/>
    <n v="106"/>
    <n v="90.3"/>
    <n v="43"/>
    <n v="62.5"/>
    <n v="45.4"/>
    <n v="16940.830000000002"/>
    <n v="0.34860050890585259"/>
    <n v="0.18255631220534307"/>
    <n v="0.17518447663295977"/>
    <n v="5.8425063505503916E-2"/>
    <n v="0.15816326530612224"/>
    <n v="0.18458592531115631"/>
    <n v="0.25487629629629649"/>
  </r>
  <r>
    <x v="45"/>
    <n v="107"/>
    <n v="90.1"/>
    <n v="43.85"/>
    <n v="63.6"/>
    <n v="44.8"/>
    <n v="17448.22"/>
    <n v="0.361323155216285"/>
    <n v="0.179937139863803"/>
    <n v="0.19841486745012293"/>
    <n v="7.7053344623200681E-2"/>
    <n v="0.14285714285714279"/>
    <n v="0.19191713000211089"/>
    <n v="0.29246074074074091"/>
  </r>
  <r>
    <x v="46"/>
    <n v="106"/>
    <n v="89"/>
    <n v="43.85"/>
    <n v="64.599999999999994"/>
    <n v="44"/>
    <n v="17456.52"/>
    <n v="0.34860050890585259"/>
    <n v="0.16553169198533269"/>
    <n v="0.19841486745012293"/>
    <n v="9.3988145639288589E-2"/>
    <n v="0.12244897959183665"/>
    <n v="0.18579683871448668"/>
    <n v="0.29307555555555553"/>
  </r>
  <r>
    <x v="47"/>
    <n v="107.5"/>
    <n v="89.7"/>
    <n v="44.2"/>
    <n v="64.8"/>
    <n v="45"/>
    <n v="17560.36"/>
    <n v="0.36768447837150142"/>
    <n v="0.17469879518072284"/>
    <n v="0.20798032249248433"/>
    <n v="9.7375105842506304E-2"/>
    <n v="0.14795918367346927"/>
    <n v="0.19913957711213684"/>
    <n v="0.30076740740740737"/>
  </r>
  <r>
    <x v="48"/>
    <n v="107.5"/>
    <n v="89.9"/>
    <n v="43.9"/>
    <n v="65.099999999999994"/>
    <n v="44.9"/>
    <n v="17559.71"/>
    <n v="0.36768447837150142"/>
    <n v="0.17731796752226314"/>
    <n v="0.19978136102760291"/>
    <n v="0.10245554614733265"/>
    <n v="0.14540816326530592"/>
    <n v="0.19852950326680122"/>
    <n v="0.30071925925925913"/>
  </r>
  <r>
    <x v="49"/>
    <n v="107.5"/>
    <n v="89.7"/>
    <n v="43.55"/>
    <n v="67.8"/>
    <n v="44.25"/>
    <n v="17731.37"/>
    <n v="0.36768447837150142"/>
    <n v="0.17469879518072284"/>
    <n v="0.19021590598524174"/>
    <n v="0.14817950889077047"/>
    <n v="0.12882653061224492"/>
    <n v="0.20192104380809628"/>
    <n v="0.31343481481481472"/>
  </r>
  <r>
    <x v="50"/>
    <n v="107"/>
    <n v="90"/>
    <n v="43.7"/>
    <n v="67"/>
    <n v="45"/>
    <n v="17699.060000000001"/>
    <n v="0.361323155216285"/>
    <n v="0.17862755369303307"/>
    <n v="0.19431538671768234"/>
    <n v="0.13463166807790006"/>
    <n v="0.14795918367346927"/>
    <n v="0.20337138947567396"/>
    <n v="0.31104148148148147"/>
  </r>
  <r>
    <x v="51"/>
    <n v="106.5"/>
    <n v="90.4"/>
    <n v="43.55"/>
    <n v="67.099999999999994"/>
    <n v="46.5"/>
    <n v="17676.95"/>
    <n v="0.35496183206106879"/>
    <n v="0.18386589837611322"/>
    <n v="0.19021590598524174"/>
    <n v="0.13632514817950891"/>
    <n v="0.18622448979591821"/>
    <n v="0.21031865487957019"/>
    <n v="0.30940370370370385"/>
  </r>
  <r>
    <x v="52"/>
    <n v="105.5"/>
    <n v="90.9"/>
    <n v="43.5"/>
    <n v="67.3"/>
    <n v="46.05"/>
    <n v="17520.009999999998"/>
    <n v="0.34223918575063617"/>
    <n v="0.19041382922996331"/>
    <n v="0.18884941240776154"/>
    <n v="0.13971210838272641"/>
    <n v="0.17474489795918347"/>
    <n v="0.20719188674605418"/>
    <n v="0.29777851851851844"/>
  </r>
  <r>
    <x v="53"/>
    <n v="105.5"/>
    <n v="90.1"/>
    <n v="43.4"/>
    <n v="69.3"/>
    <n v="47"/>
    <n v="17548.66"/>
    <n v="0.34223918575063617"/>
    <n v="0.179937139863803"/>
    <n v="0.18611642525280114"/>
    <n v="0.17358171041490267"/>
    <n v="0.19897959183673453"/>
    <n v="0.21617081062377549"/>
    <n v="0.2999007407407408"/>
  </r>
  <r>
    <x v="54"/>
    <n v="106.5"/>
    <n v="90.2"/>
    <n v="43.4"/>
    <n v="68.8"/>
    <n v="46.25"/>
    <n v="17740.560000000001"/>
    <n v="0.35496183206106879"/>
    <n v="0.18124672603457315"/>
    <n v="0.18611642525280114"/>
    <n v="0.1651143099068586"/>
    <n v="0.17984693877551017"/>
    <n v="0.21345724640616237"/>
    <n v="0.3141155555555557"/>
  </r>
  <r>
    <x v="55"/>
    <n v="106.5"/>
    <n v="89.8"/>
    <n v="43.15"/>
    <n v="67.900000000000006"/>
    <n v="46.35"/>
    <n v="17693.47"/>
    <n v="0.35496183206106879"/>
    <n v="0.17600838135149299"/>
    <n v="0.17928395736540015"/>
    <n v="0.14987298899237955"/>
    <n v="0.18239795918367352"/>
    <n v="0.20850502379080299"/>
    <n v="0.31062740740740757"/>
  </r>
  <r>
    <x v="56"/>
    <n v="107"/>
    <n v="88.7"/>
    <n v="43.15"/>
    <n v="69.2"/>
    <n v="46.2"/>
    <n v="17625.59"/>
    <n v="0.361323155216285"/>
    <n v="0.16160293347302268"/>
    <n v="0.17928395736540015"/>
    <n v="0.17188823031329403"/>
    <n v="0.1785714285714286"/>
    <n v="0.21053394098788608"/>
    <n v="0.30559925925925935"/>
  </r>
  <r>
    <x v="57"/>
    <n v="107"/>
    <n v="87.5"/>
    <n v="43.2"/>
    <n v="72.3"/>
    <n v="46"/>
    <n v="17522.5"/>
    <n v="0.361323155216285"/>
    <n v="0.145887899423782"/>
    <n v="0.18065045094288057"/>
    <n v="0.22438611346316684"/>
    <n v="0.1734693877551019"/>
    <n v="0.21714340136024327"/>
    <n v="0.29796296296296299"/>
  </r>
  <r>
    <x v="58"/>
    <n v="106.5"/>
    <n v="86.5"/>
    <n v="42.95"/>
    <n v="70"/>
    <n v="45.5"/>
    <n v="17178.63"/>
    <n v="0.35496183206106879"/>
    <n v="0.13279203771608183"/>
    <n v="0.17381798305547957"/>
    <n v="0.18543607112616423"/>
    <n v="0.16071428571428559"/>
    <n v="0.20154444193461601"/>
    <n v="0.27249111111111124"/>
  </r>
  <r>
    <x v="59"/>
    <n v="106.5"/>
    <n v="87.5"/>
    <n v="43.1"/>
    <n v="71.900000000000006"/>
    <n v="45.95"/>
    <n v="17284.54"/>
    <n v="0.35496183206106879"/>
    <n v="0.145887899423782"/>
    <n v="0.17791746378792017"/>
    <n v="0.21761219305673163"/>
    <n v="0.17219387755102034"/>
    <n v="0.21371465317610458"/>
    <n v="0.28033629629629631"/>
  </r>
  <r>
    <x v="60"/>
    <n v="105.5"/>
    <n v="85.6"/>
    <n v="42.55"/>
    <n v="71.3"/>
    <n v="45.75"/>
    <n v="17048.37"/>
    <n v="0.34223918575063617"/>
    <n v="0.12100576217915138"/>
    <n v="0.16288603443563798"/>
    <n v="0.20745131244707871"/>
    <n v="0.16709183673469385"/>
    <n v="0.20013482630943963"/>
    <n v="0.2628422222222222"/>
  </r>
  <r>
    <x v="61"/>
    <n v="105"/>
    <n v="85.2"/>
    <n v="42.65"/>
    <n v="70.7"/>
    <n v="46.5"/>
    <n v="16990.91"/>
    <n v="0.33587786259541996"/>
    <n v="0.11576741749607122"/>
    <n v="0.16561902159059838"/>
    <n v="0.19729043183742601"/>
    <n v="0.18622448979591821"/>
    <n v="0.20015584466308675"/>
    <n v="0.258585925925926"/>
  </r>
  <r>
    <x v="62"/>
    <n v="105.5"/>
    <n v="86.3"/>
    <n v="43.65"/>
    <n v="71.5"/>
    <n v="46.45"/>
    <n v="17301.650000000001"/>
    <n v="0.34223918575063617"/>
    <n v="0.13017286537454154"/>
    <n v="0.19294889314020214"/>
    <n v="0.21083827265029642"/>
    <n v="0.18494897959183665"/>
    <n v="0.21222963930150257"/>
    <n v="0.2816037037037038"/>
  </r>
  <r>
    <x v="63"/>
    <n v="105.5"/>
    <n v="86.8"/>
    <n v="43.3"/>
    <n v="72.3"/>
    <n v="46.55"/>
    <n v="17245.650000000001"/>
    <n v="0.34223918575063617"/>
    <n v="0.13672079622839184"/>
    <n v="0.18338343809784075"/>
    <n v="0.22438611346316684"/>
    <n v="0.18749999999999978"/>
    <n v="0.21484590670800707"/>
    <n v="0.27745555555555557"/>
  </r>
  <r>
    <x v="64"/>
    <n v="105"/>
    <n v="86.1"/>
    <n v="43.05"/>
    <n v="69.900000000000006"/>
    <n v="46.3"/>
    <n v="17004.18"/>
    <n v="0.33587786259541996"/>
    <n v="0.12755369303300146"/>
    <n v="0.17655097021043975"/>
    <n v="0.18374259102455559"/>
    <n v="0.18112244897959173"/>
    <n v="0.2009695131686017"/>
    <n v="0.25956888888888896"/>
  </r>
  <r>
    <x v="65"/>
    <n v="104.5"/>
    <n v="85.7"/>
    <n v="42.7"/>
    <n v="69.5"/>
    <n v="45.75"/>
    <n v="16898.87"/>
    <n v="0.32951653944020376"/>
    <n v="0.12231534834992153"/>
    <n v="0.16698551516807858"/>
    <n v="0.17696867061812038"/>
    <n v="0.16709183673469385"/>
    <n v="0.19257558206220363"/>
    <n v="0.25176814814814796"/>
  </r>
  <r>
    <x v="66"/>
    <n v="105.5"/>
    <n v="85.6"/>
    <n v="43"/>
    <n v="69.5"/>
    <n v="47.15"/>
    <n v="16993.400000000001"/>
    <n v="0.34223918575063617"/>
    <n v="0.12100576217915138"/>
    <n v="0.17518447663295977"/>
    <n v="0.17696867061812038"/>
    <n v="0.20280612244897944"/>
    <n v="0.20364084352596942"/>
    <n v="0.25877037037037054"/>
  </r>
  <r>
    <x v="67"/>
    <n v="106.5"/>
    <n v="85.6"/>
    <n v="42.8"/>
    <n v="70.5"/>
    <n v="47.3"/>
    <n v="17148.88"/>
    <n v="0.35496183206106879"/>
    <n v="0.12100576217915138"/>
    <n v="0.16971850232303898"/>
    <n v="0.19390347163420829"/>
    <n v="0.20663265306122436"/>
    <n v="0.20924444425173835"/>
    <n v="0.27028740740740753"/>
  </r>
  <r>
    <x v="68"/>
    <n v="107"/>
    <n v="85.8"/>
    <n v="42.7"/>
    <n v="71.2"/>
    <n v="46.7"/>
    <n v="17127.95"/>
    <n v="0.361323155216285"/>
    <n v="0.12362493452069145"/>
    <n v="0.16698551516807858"/>
    <n v="0.20575783234547007"/>
    <n v="0.19132653061224492"/>
    <n v="0.20980359357255401"/>
    <n v="0.268737037037037"/>
  </r>
  <r>
    <x v="69"/>
    <n v="107"/>
    <n v="85"/>
    <n v="42.7"/>
    <n v="70"/>
    <n v="47.8"/>
    <n v="17025.09"/>
    <n v="0.361323155216285"/>
    <n v="0.11314824515453115"/>
    <n v="0.16698551516807858"/>
    <n v="0.18543607112616423"/>
    <n v="0.21938775510204067"/>
    <n v="0.20925614835341994"/>
    <n v="0.26111777777777778"/>
  </r>
  <r>
    <x v="70"/>
    <n v="106"/>
    <n v="83.6"/>
    <n v="42.2"/>
    <n v="67.2"/>
    <n v="46.8"/>
    <n v="16620.900000000001"/>
    <n v="0.34860050890585259"/>
    <n v="9.4814038763750608E-2"/>
    <n v="0.15332057939327681"/>
    <n v="0.13801862828111777"/>
    <n v="0.19387755102040805"/>
    <n v="0.18572626127288117"/>
    <n v="0.23117777777777793"/>
  </r>
  <r>
    <x v="71"/>
    <n v="105.5"/>
    <n v="83.2"/>
    <n v="42.25"/>
    <n v="68.400000000000006"/>
    <n v="46.7"/>
    <n v="16644.79"/>
    <n v="0.34223918575063617"/>
    <n v="8.9575694080670454E-2"/>
    <n v="0.15468707297075701"/>
    <n v="0.15834038950042362"/>
    <n v="0.19132653061224492"/>
    <n v="0.18723377458294643"/>
    <n v="0.23294740740740738"/>
  </r>
  <r>
    <x v="72"/>
    <n v="104.5"/>
    <n v="82.2"/>
    <n v="41.9"/>
    <n v="67.8"/>
    <n v="45.2"/>
    <n v="16303.35"/>
    <n v="0.32951653944020376"/>
    <n v="7.6479832372970291E-2"/>
    <n v="0.14512161792839562"/>
    <n v="0.14817950889077047"/>
    <n v="0.15306122448979598"/>
    <n v="0.17047174462442721"/>
    <n v="0.20765555555555548"/>
  </r>
  <r>
    <x v="73"/>
    <n v="104.5"/>
    <n v="82.3"/>
    <n v="42.05"/>
    <n v="67.900000000000006"/>
    <n v="45.6"/>
    <n v="16419.38"/>
    <n v="0.32951653944020376"/>
    <n v="7.7789418543740219E-2"/>
    <n v="0.14922109866083622"/>
    <n v="0.14987298899237955"/>
    <n v="0.16326530612244894"/>
    <n v="0.17393307035192174"/>
    <n v="0.21625037037037043"/>
  </r>
  <r>
    <x v="74"/>
    <n v="105.5"/>
    <n v="82.5"/>
    <n v="42.5"/>
    <n v="69.3"/>
    <n v="46.6"/>
    <n v="16592.18"/>
    <n v="0.34223918575063617"/>
    <n v="8.0408590885280296E-2"/>
    <n v="0.16151954085815778"/>
    <n v="0.17358171041490267"/>
    <n v="0.18877551020408156"/>
    <n v="0.18930490762261171"/>
    <n v="0.22905037037037035"/>
  </r>
  <r>
    <x v="75"/>
    <n v="106"/>
    <n v="83.8"/>
    <n v="42.45"/>
    <n v="68.900000000000006"/>
    <n v="46.2"/>
    <n v="16498.900000000001"/>
    <n v="0.34860050890585259"/>
    <n v="9.7433211105290685E-2"/>
    <n v="0.16015304728067781"/>
    <n v="0.16680779000846746"/>
    <n v="0.1785714285714286"/>
    <n v="0.19031319717434342"/>
    <n v="0.22214074074074075"/>
  </r>
  <r>
    <x v="76"/>
    <n v="106.5"/>
    <n v="83.6"/>
    <n v="42.4"/>
    <n v="63.5"/>
    <n v="46.1"/>
    <n v="16565.830000000002"/>
    <n v="0.35496183206106879"/>
    <n v="9.4814038763750608E-2"/>
    <n v="0.15878655370319739"/>
    <n v="7.5359864521591824E-2"/>
    <n v="0.17602040816326525"/>
    <n v="0.17198853944257478"/>
    <n v="0.22709851851851859"/>
  </r>
  <r>
    <x v="77"/>
    <n v="106"/>
    <n v="84.2"/>
    <n v="42.65"/>
    <n v="64.5"/>
    <n v="47.8"/>
    <n v="16696.12"/>
    <n v="0.34860050890585259"/>
    <n v="0.10267155578837084"/>
    <n v="0.16561902159059838"/>
    <n v="9.2294665537679954E-2"/>
    <n v="0.21938775510204067"/>
    <n v="0.18571470138490848"/>
    <n v="0.23674962962962964"/>
  </r>
  <r>
    <x v="78"/>
    <n v="105.5"/>
    <n v="82.8"/>
    <n v="42.4"/>
    <n v="63.9"/>
    <n v="49.15"/>
    <n v="16408.2"/>
    <n v="0.34223918575063617"/>
    <n v="8.43373493975903E-2"/>
    <n v="0.15878655370319739"/>
    <n v="8.2133784928027032E-2"/>
    <n v="0.25382653061224469"/>
    <n v="0.18426468087833911"/>
    <n v="0.21542222222222218"/>
  </r>
  <r>
    <x v="79"/>
    <n v="103.5"/>
    <n v="82"/>
    <n v="42.3"/>
    <n v="61.4"/>
    <n v="48.25"/>
    <n v="16048.92"/>
    <n v="0.31679389312977113"/>
    <n v="7.3860660031429992E-2"/>
    <n v="0.15605356654823699"/>
    <n v="3.9796782387806928E-2"/>
    <n v="0.23086734693877542"/>
    <n v="0.1634744498072041"/>
    <n v="0.1888088888888888"/>
  </r>
  <r>
    <x v="80"/>
    <n v="103.5"/>
    <n v="82.8"/>
    <n v="42.8"/>
    <n v="63.5"/>
    <n v="47.55"/>
    <n v="16061.7"/>
    <n v="0.31679389312977113"/>
    <n v="8.43373493975903E-2"/>
    <n v="0.16971850232303898"/>
    <n v="7.5359864521591824E-2"/>
    <n v="0.2130102040816324"/>
    <n v="0.17184396269072494"/>
    <n v="0.18975555555555568"/>
  </r>
  <r>
    <x v="81"/>
    <n v="102"/>
    <n v="81"/>
    <n v="42.35"/>
    <n v="63.6"/>
    <n v="47.6"/>
    <n v="16006.25"/>
    <n v="0.2977099236641223"/>
    <n v="6.0764798323729607E-2"/>
    <n v="0.15742006012571741"/>
    <n v="7.7053344623200681E-2"/>
    <n v="0.21428571428571419"/>
    <n v="0.16144676820449683"/>
    <n v="0.18564814814814823"/>
  </r>
  <r>
    <x v="82"/>
    <n v="100.5"/>
    <n v="80.900000000000006"/>
    <n v="41.85"/>
    <n v="62.4"/>
    <n v="45.5"/>
    <n v="15616.68"/>
    <n v="0.27862595419847347"/>
    <n v="5.945521215295968E-2"/>
    <n v="0.14375512435091542"/>
    <n v="5.6731583403895058E-2"/>
    <n v="0.16071428571428559"/>
    <n v="0.13985643196410585"/>
    <n v="0.1567911111111111"/>
  </r>
  <r>
    <x v="83"/>
    <n v="102.5"/>
    <n v="81.8"/>
    <n v="41.95"/>
    <n v="63.7"/>
    <n v="46.45"/>
    <n v="15832.54"/>
    <n v="0.3040712468193385"/>
    <n v="7.1241487689889915E-2"/>
    <n v="0.14648811150587582"/>
    <n v="7.8746824724809539E-2"/>
    <n v="0.18494897959183665"/>
    <n v="0.15709933006635007"/>
    <n v="0.1727807407407409"/>
  </r>
  <r>
    <x v="84"/>
    <n v="102.5"/>
    <n v="82.4"/>
    <n v="42.1"/>
    <n v="64"/>
    <n v="46"/>
    <n v="15901.04"/>
    <n v="0.3040712468193385"/>
    <n v="7.9099004714510368E-2"/>
    <n v="0.15058759223831641"/>
    <n v="8.3827265029635889E-2"/>
    <n v="0.1734693877551019"/>
    <n v="0.1582108993113806"/>
    <n v="0.17785481481481491"/>
  </r>
  <r>
    <x v="85"/>
    <n v="103"/>
    <n v="82.2"/>
    <n v="42.7"/>
    <n v="64.599999999999994"/>
    <n v="46.5"/>
    <n v="16056.09"/>
    <n v="0.31043256997455471"/>
    <n v="7.6479832372970291E-2"/>
    <n v="0.16698551516807858"/>
    <n v="9.3988145639288589E-2"/>
    <n v="0.18622448979591821"/>
    <n v="0.16682211059016208"/>
    <n v="0.18934000000000006"/>
  </r>
  <r>
    <x v="86"/>
    <n v="104.5"/>
    <n v="82.6"/>
    <n v="42.65"/>
    <n v="64.599999999999994"/>
    <n v="46.65"/>
    <n v="16296.86"/>
    <n v="0.32951653944020376"/>
    <n v="8.1718177056050223E-2"/>
    <n v="0.16561902159059838"/>
    <n v="9.3988145639288589E-2"/>
    <n v="0.19005102040816313"/>
    <n v="0.17217858082686083"/>
    <n v="0.20717481481481492"/>
  </r>
  <r>
    <x v="87"/>
    <n v="103"/>
    <n v="82.1"/>
    <n v="42.25"/>
    <n v="64.2"/>
    <n v="45.6"/>
    <n v="16020.32"/>
    <n v="0.31043256997455471"/>
    <n v="7.5170246202200142E-2"/>
    <n v="0.15468707297075701"/>
    <n v="8.7214225232853604E-2"/>
    <n v="0.16326530612244894"/>
    <n v="0.15815388410056289"/>
    <n v="0.1866903703703704"/>
  </r>
  <r>
    <x v="88"/>
    <n v="104.5"/>
    <n v="82.7"/>
    <n v="42.45"/>
    <n v="64.3"/>
    <n v="45.2"/>
    <n v="16144.85"/>
    <n v="0.32951653944020376"/>
    <n v="8.3027763226820372E-2"/>
    <n v="0.16015304728067781"/>
    <n v="8.8907705334462239E-2"/>
    <n v="0.15306122448979598"/>
    <n v="0.16293325595439204"/>
    <n v="0.19591481481481487"/>
  </r>
  <r>
    <x v="89"/>
    <n v="105"/>
    <n v="83.1"/>
    <n v="42.1"/>
    <n v="66.099999999999994"/>
    <n v="43.65"/>
    <n v="16156.41"/>
    <n v="0.33587786259541996"/>
    <n v="8.8266107909900304E-2"/>
    <n v="0.15058759223831641"/>
    <n v="0.11939034716342078"/>
    <n v="0.11352040816326525"/>
    <n v="0.16152846361406453"/>
    <n v="0.19677111111111101"/>
  </r>
  <r>
    <x v="90"/>
    <n v="105"/>
    <n v="81.8"/>
    <n v="42.3"/>
    <n v="64.599999999999994"/>
    <n v="43.7"/>
    <n v="15963.63"/>
    <n v="0.33587786259541996"/>
    <n v="7.1241487689889915E-2"/>
    <n v="0.15605356654823699"/>
    <n v="9.3988145639288589E-2"/>
    <n v="0.11479591836734704"/>
    <n v="0.15439139616803649"/>
    <n v="0.18249111111111116"/>
  </r>
  <r>
    <x v="91"/>
    <n v="105.5"/>
    <n v="82.6"/>
    <n v="42.25"/>
    <n v="65.599999999999994"/>
    <n v="44.9"/>
    <n v="16104.03"/>
    <n v="0.34223918575063617"/>
    <n v="8.1718177056050223E-2"/>
    <n v="0.15468707297075701"/>
    <n v="0.11092294665537672"/>
    <n v="0.14540816326530592"/>
    <n v="0.1669951091396252"/>
    <n v="0.19289111111111112"/>
  </r>
  <r>
    <x v="92"/>
    <n v="105"/>
    <n v="83.3"/>
    <n v="42.45"/>
    <n v="65.400000000000006"/>
    <n v="45"/>
    <n v="15968.83"/>
    <n v="0.33587786259541996"/>
    <n v="9.0885280251440603E-2"/>
    <n v="0.16015304728067781"/>
    <n v="0.10753598645215923"/>
    <n v="0.14795918367346927"/>
    <n v="0.16848227205063337"/>
    <n v="0.1828762962962962"/>
  </r>
  <r>
    <x v="93"/>
    <n v="106.5"/>
    <n v="83.5"/>
    <n v="42.85"/>
    <n v="65.7"/>
    <n v="45.6"/>
    <n v="16266.22"/>
    <n v="0.35496183206106879"/>
    <n v="9.350445259298068E-2"/>
    <n v="0.17108499590051918"/>
    <n v="0.1126164267569858"/>
    <n v="0.16326530612244894"/>
    <n v="0.17908660268680068"/>
    <n v="0.20490518518518508"/>
  </r>
  <r>
    <x v="94"/>
    <n v="106.5"/>
    <n v="84.9"/>
    <n v="43.1"/>
    <n v="66.3"/>
    <n v="46.2"/>
    <n v="16610.62"/>
    <n v="0.35496183206106879"/>
    <n v="0.11183865898376122"/>
    <n v="0.17791746378792017"/>
    <n v="0.1227773073666385"/>
    <n v="0.1785714285714286"/>
    <n v="0.18921333815416347"/>
    <n v="0.23041629629629612"/>
  </r>
  <r>
    <x v="95"/>
    <n v="105"/>
    <n v="86.4"/>
    <n v="43.2"/>
    <n v="66.900000000000006"/>
    <n v="46.7"/>
    <n v="16807.77"/>
    <n v="0.33587786259541996"/>
    <n v="0.13148245154531168"/>
    <n v="0.18065045094288057"/>
    <n v="0.13293818797629142"/>
    <n v="0.19132653061224492"/>
    <n v="0.19445509673442971"/>
    <n v="0.24502000000000002"/>
  </r>
  <r>
    <x v="96"/>
    <n v="106.5"/>
    <n v="86"/>
    <n v="43.5"/>
    <n v="68"/>
    <n v="45.75"/>
    <n v="16675.09"/>
    <n v="0.35496183206106879"/>
    <n v="0.12624410686223153"/>
    <n v="0.18884941240776154"/>
    <n v="0.15156646909398819"/>
    <n v="0.16709183673469385"/>
    <n v="0.19774273143194879"/>
    <n v="0.23519185185185187"/>
  </r>
  <r>
    <x v="97"/>
    <n v="107"/>
    <n v="85.7"/>
    <n v="43.45"/>
    <n v="68.599999999999994"/>
    <n v="45.25"/>
    <n v="16552.57"/>
    <n v="0.361323155216285"/>
    <n v="0.12231534834992153"/>
    <n v="0.18748291883028156"/>
    <n v="0.16172734970364089"/>
    <n v="0.15433673469387754"/>
    <n v="0.1974371013588013"/>
    <n v="0.22611629629629637"/>
  </r>
  <r>
    <x v="98"/>
    <n v="108.5"/>
    <n v="86.1"/>
    <n v="43.55"/>
    <n v="68.8"/>
    <n v="45.25"/>
    <n v="16605.96"/>
    <n v="0.38040712468193405"/>
    <n v="0.12755369303300146"/>
    <n v="0.19021590598524174"/>
    <n v="0.1651143099068586"/>
    <n v="0.15433673469387754"/>
    <n v="0.20352555366018268"/>
    <n v="0.23007111111111112"/>
  </r>
  <r>
    <x v="99"/>
    <n v="107"/>
    <n v="86.4"/>
    <n v="43.35"/>
    <n v="68.8"/>
    <n v="45.3"/>
    <n v="16512.88"/>
    <n v="0.361323155216285"/>
    <n v="0.13148245154531168"/>
    <n v="0.18474993167532094"/>
    <n v="0.1651143099068586"/>
    <n v="0.15561224489795911"/>
    <n v="0.19965641864834707"/>
    <n v="0.22317629629629643"/>
  </r>
  <r>
    <x v="100"/>
    <n v="107.5"/>
    <n v="87.3"/>
    <n v="43.4"/>
    <n v="68.2"/>
    <n v="45.8"/>
    <n v="16670.509999999998"/>
    <n v="0.36768447837150142"/>
    <n v="0.14326872708224192"/>
    <n v="0.18611642525280114"/>
    <n v="0.1549534292972059"/>
    <n v="0.16836734693877542"/>
    <n v="0.20407808138850517"/>
    <n v="0.23485259259259239"/>
  </r>
  <r>
    <x v="101"/>
    <n v="108"/>
    <n v="87.4"/>
    <n v="43.15"/>
    <n v="66.8"/>
    <n v="46.15"/>
    <n v="16621.34"/>
    <n v="0.37404580152671763"/>
    <n v="0.14457831325301207"/>
    <n v="0.17928395736540015"/>
    <n v="0.13124470787468256"/>
    <n v="0.17729591836734682"/>
    <n v="0.20128973967743186"/>
    <n v="0.23121037037037029"/>
  </r>
  <r>
    <x v="102"/>
    <n v="107.5"/>
    <n v="86.8"/>
    <n v="43.4"/>
    <n v="63.7"/>
    <n v="46"/>
    <n v="16460.12"/>
    <n v="0.36768447837150142"/>
    <n v="0.13672079622839184"/>
    <n v="0.18611642525280114"/>
    <n v="7.8746824724809539E-2"/>
    <n v="0.1734693877551019"/>
    <n v="0.18854758246652117"/>
    <n v="0.21926814814814799"/>
  </r>
  <r>
    <x v="103"/>
    <n v="106.5"/>
    <n v="86.5"/>
    <n v="43.05"/>
    <n v="62.9"/>
    <n v="45.75"/>
    <n v="16070.98"/>
    <n v="0.35496183206106879"/>
    <n v="0.13279203771608183"/>
    <n v="0.17655097021043975"/>
    <n v="6.5198983911939123E-2"/>
    <n v="0.16709183673469385"/>
    <n v="0.17931913212684467"/>
    <n v="0.19044296296296293"/>
  </r>
  <r>
    <x v="104"/>
    <n v="106.5"/>
    <n v="85.7"/>
    <n v="42.85"/>
    <n v="62.9"/>
    <n v="46.3"/>
    <n v="16047.37"/>
    <n v="0.35496183206106879"/>
    <n v="0.12231534834992153"/>
    <n v="0.17108499590051918"/>
    <n v="6.5198983911939123E-2"/>
    <n v="0.18112244897959173"/>
    <n v="0.17893672184060808"/>
    <n v="0.18869407407407413"/>
  </r>
  <r>
    <x v="105"/>
    <n v="106.5"/>
    <n v="84.7"/>
    <n v="43.1"/>
    <n v="62.9"/>
    <n v="47.6"/>
    <n v="15999.25"/>
    <n v="0.35496183206106879"/>
    <n v="0.10921948664222114"/>
    <n v="0.17791746378792017"/>
    <n v="6.5198983911939123E-2"/>
    <n v="0.21428571428571419"/>
    <n v="0.18431669613777268"/>
    <n v="0.18512962962962964"/>
  </r>
  <r>
    <x v="106"/>
    <n v="106.5"/>
    <n v="76.3"/>
    <n v="42.9"/>
    <n v="61.5"/>
    <n v="48"/>
    <n v="15838.61"/>
    <n v="0.35496183206106879"/>
    <n v="-7.857517024620897E-4"/>
    <n v="0.17245148947799938"/>
    <n v="4.1490262489415786E-2"/>
    <n v="0.22448979591836715"/>
    <n v="0.15852152564887781"/>
    <n v="0.17323037037037037"/>
  </r>
  <r>
    <x v="107"/>
    <n v="106.5"/>
    <n v="74.900000000000006"/>
    <n v="42.65"/>
    <n v="60.8"/>
    <n v="48.1"/>
    <n v="15641.26"/>
    <n v="0.35496183206106879"/>
    <n v="-1.9119958093242406E-2"/>
    <n v="0.16561902159059838"/>
    <n v="2.9635901778154006E-2"/>
    <n v="0.2270408163265305"/>
    <n v="0.15162752273262187"/>
    <n v="0.15861185185185178"/>
  </r>
  <r>
    <x v="108"/>
    <n v="107.5"/>
    <n v="73.2"/>
    <n v="41.8"/>
    <n v="58.9"/>
    <n v="47.75"/>
    <n v="15367.58"/>
    <n v="0.36768447837150142"/>
    <n v="-4.138292299633306E-2"/>
    <n v="0.14238863077343522"/>
    <n v="-2.5402201524131751E-3"/>
    <n v="0.21811224489795911"/>
    <n v="0.13685244217882991"/>
    <n v="0.13833925925925916"/>
  </r>
  <r>
    <x v="109"/>
    <n v="108.5"/>
    <n v="74.7"/>
    <n v="42.2"/>
    <n v="60.4"/>
    <n v="49"/>
    <n v="15728.64"/>
    <n v="0.38040712468193405"/>
    <n v="-2.1739130434782594E-2"/>
    <n v="0.15332057939327681"/>
    <n v="2.2861981371718798E-2"/>
    <n v="0.25"/>
    <n v="0.15697011100242941"/>
    <n v="0.16508444444444437"/>
  </r>
  <r>
    <x v="110"/>
    <n v="108"/>
    <n v="75.2"/>
    <n v="41.6"/>
    <n v="59.1"/>
    <n v="48.9"/>
    <n v="15347.75"/>
    <n v="0.37404580152671763"/>
    <n v="-1.5191199580932402E-2"/>
    <n v="0.13692265646351465"/>
    <n v="8.4674005080453973E-4"/>
    <n v="0.24744897959183665"/>
    <n v="0.14881459561038821"/>
    <n v="0.13687037037037042"/>
  </r>
  <r>
    <x v="111"/>
    <n v="108"/>
    <n v="75.900000000000006"/>
    <n v="41.35"/>
    <n v="59.5"/>
    <n v="47.05"/>
    <n v="15176.44"/>
    <n v="0.37404580152671763"/>
    <n v="-6.0240963855421326E-3"/>
    <n v="0.13009018857611365"/>
    <n v="7.6206604572397474E-3"/>
    <n v="0.20025510204081609"/>
    <n v="0.141197531243069"/>
    <n v="0.1241807407407407"/>
  </r>
  <r>
    <x v="112"/>
    <n v="109"/>
    <n v="77.3"/>
    <n v="41.8"/>
    <n v="60.3"/>
    <n v="46.55"/>
    <n v="15303.32"/>
    <n v="0.38676844783715025"/>
    <n v="1.2310110005238295E-2"/>
    <n v="0.14238863077343522"/>
    <n v="2.1168501270110163E-2"/>
    <n v="0.18749999999999978"/>
    <n v="0.15002713797718675"/>
    <n v="0.13357925925925929"/>
  </r>
  <r>
    <x v="113"/>
    <n v="109.5"/>
    <n v="77.3"/>
    <n v="42"/>
    <n v="61"/>
    <n v="46.65"/>
    <n v="15548.01"/>
    <n v="0.39312977099236646"/>
    <n v="1.2310110005238295E-2"/>
    <n v="0.14785460508335602"/>
    <n v="3.3022861981371721E-2"/>
    <n v="0.19005102040816313"/>
    <n v="0.15527367369409911"/>
    <n v="0.15170444444444442"/>
  </r>
  <r>
    <x v="114"/>
    <n v="109.5"/>
    <n v="77.3"/>
    <n v="41.9"/>
    <n v="60.6"/>
    <n v="46.25"/>
    <n v="15439.92"/>
    <n v="0.39312977099236646"/>
    <n v="1.2310110005238295E-2"/>
    <n v="0.14512161792839562"/>
    <n v="2.6248941574936513E-2"/>
    <n v="0.17984693877551017"/>
    <n v="0.15133147585528942"/>
    <n v="0.1436977777777777"/>
  </r>
  <r>
    <x v="115"/>
    <n v="109.5"/>
    <n v="75.7"/>
    <n v="41.6"/>
    <n v="61.2"/>
    <n v="46.05"/>
    <n v="15240.13"/>
    <n v="0.39312977099236646"/>
    <n v="-8.6432687270822095E-3"/>
    <n v="0.13692265646351465"/>
    <n v="3.6409822184589435E-2"/>
    <n v="0.17474489795918347"/>
    <n v="0.14651277577451435"/>
    <n v="0.12889851851851852"/>
  </r>
  <r>
    <x v="116"/>
    <n v="108.5"/>
    <n v="74.099999999999994"/>
    <n v="41.05"/>
    <n v="59.7"/>
    <n v="44.9"/>
    <n v="14825.73"/>
    <n v="0.38040712468193405"/>
    <n v="-2.9596647459402936E-2"/>
    <n v="0.12189122711123246"/>
    <n v="1.100762066045724E-2"/>
    <n v="0.14540816326530592"/>
    <n v="0.12582349765190534"/>
    <n v="9.820222222222208E-2"/>
  </r>
  <r>
    <x v="117"/>
    <n v="108"/>
    <n v="74.099999999999994"/>
    <n v="40.299999999999997"/>
    <n v="57.7"/>
    <n v="42.4"/>
    <n v="14343.08"/>
    <n v="0.37404580152671763"/>
    <n v="-2.9596647459402936E-2"/>
    <n v="0.1013938234490297"/>
    <n v="-2.2861981371718798E-2"/>
    <n v="8.1632653061224358E-2"/>
    <n v="0.10092272984116998"/>
    <n v="6.2450370370370267E-2"/>
  </r>
  <r>
    <x v="118"/>
    <n v="107.5"/>
    <n v="74.5"/>
    <n v="40.049999999999997"/>
    <n v="57.8"/>
    <n v="41.15"/>
    <n v="14217.06"/>
    <n v="0.36768447837150142"/>
    <n v="-2.4358302776322671E-2"/>
    <n v="9.4561355561628702E-2"/>
    <n v="-2.1168501270110052E-2"/>
    <n v="4.9744897959183465E-2"/>
    <n v="9.3292785569176168E-2"/>
    <n v="5.3115555555555583E-2"/>
  </r>
  <r>
    <x v="119"/>
    <n v="94"/>
    <n v="75.099999999999994"/>
    <n v="40.4"/>
    <n v="58.5"/>
    <n v="41.3"/>
    <n v="14349.2"/>
    <n v="0.19592875318066172"/>
    <n v="-1.6500785751702551E-2"/>
    <n v="0.10412681060399009"/>
    <n v="-9.3141405588483828E-3"/>
    <n v="5.3571428571428381E-2"/>
    <n v="6.5562413209105858E-2"/>
    <n v="6.2903703703703684E-2"/>
  </r>
  <r>
    <x v="120"/>
    <n v="87"/>
    <n v="74"/>
    <n v="39.9"/>
    <n v="57.5"/>
    <n v="40.1"/>
    <n v="13985.51"/>
    <n v="0.10687022900763377"/>
    <n v="-3.0906233630172864E-2"/>
    <n v="9.0461874829188105E-2"/>
    <n v="-2.6248941574936402E-2"/>
    <n v="2.2959183673469274E-2"/>
    <n v="3.2627222461036373E-2"/>
    <n v="3.596370370370372E-2"/>
  </r>
  <r>
    <x v="121"/>
    <n v="84.6"/>
    <n v="75.400000000000006"/>
    <n v="39.75"/>
    <n v="58.1"/>
    <n v="40.9"/>
    <n v="14336.27"/>
    <n v="7.6335877862595325E-2"/>
    <n v="-1.2572027239392325E-2"/>
    <n v="8.636239409674773E-2"/>
    <n v="-1.608806096528359E-2"/>
    <n v="4.336734693877542E-2"/>
    <n v="3.548110613868851E-2"/>
    <n v="6.1945925925925849E-2"/>
  </r>
  <r>
    <x v="122"/>
    <n v="85"/>
    <n v="76.3"/>
    <n v="40.200000000000003"/>
    <n v="62"/>
    <n v="41.85"/>
    <n v="14464.53"/>
    <n v="8.1424936386768509E-2"/>
    <n v="-7.857517024620897E-4"/>
    <n v="9.8660836294069298E-2"/>
    <n v="4.9957662997459851E-2"/>
    <n v="6.7602040816326481E-2"/>
    <n v="5.9371944958432413E-2"/>
    <n v="7.1446666666666658E-2"/>
  </r>
  <r>
    <x v="123"/>
    <n v="84.9"/>
    <n v="75.7"/>
    <n v="40.25"/>
    <n v="61.6"/>
    <n v="42.05"/>
    <n v="14340.53"/>
    <n v="8.0152671755725269E-2"/>
    <n v="-8.6432687270822095E-3"/>
    <n v="0.1000273298715495"/>
    <n v="4.3183742591024643E-2"/>
    <n v="7.2704081632652962E-2"/>
    <n v="5.7484911424774035E-2"/>
    <n v="6.2261481481481473E-2"/>
  </r>
  <r>
    <x v="124"/>
    <n v="85.4"/>
    <n v="75.400000000000006"/>
    <n v="39.75"/>
    <n v="60.1"/>
    <n v="41.7"/>
    <n v="13950.62"/>
    <n v="8.6513994910941694E-2"/>
    <n v="-1.2572027239392325E-2"/>
    <n v="8.636239409674773E-2"/>
    <n v="1.7781541066892448E-2"/>
    <n v="6.3775510204081565E-2"/>
    <n v="4.8372282607854221E-2"/>
    <n v="3.337925925925922E-2"/>
  </r>
  <r>
    <x v="125"/>
    <n v="85.7"/>
    <n v="75.5"/>
    <n v="40.25"/>
    <n v="60.6"/>
    <n v="41.55"/>
    <n v="14324.68"/>
    <n v="9.0330788804071416E-2"/>
    <n v="-1.1262441068622286E-2"/>
    <n v="0.1000273298715495"/>
    <n v="2.6248941574936513E-2"/>
    <n v="5.9948979591836649E-2"/>
    <n v="5.305871975475436E-2"/>
    <n v="6.1087407407407479E-2"/>
  </r>
  <r>
    <x v="126"/>
    <n v="87"/>
    <n v="74.7"/>
    <n v="40.299999999999997"/>
    <n v="60.9"/>
    <n v="42.2"/>
    <n v="14438.52"/>
    <n v="0.10687022900763377"/>
    <n v="-2.1739130434782594E-2"/>
    <n v="0.1013938234490297"/>
    <n v="3.1329381879762863E-2"/>
    <n v="7.6530612244897878E-2"/>
    <n v="5.8876983229308323E-2"/>
    <n v="6.9520000000000026E-2"/>
  </r>
  <r>
    <x v="127"/>
    <n v="86.6"/>
    <n v="74.599999999999994"/>
    <n v="40.35"/>
    <n v="61.2"/>
    <n v="41.9"/>
    <n v="14550.62"/>
    <n v="0.10178117048346058"/>
    <n v="-2.3048716605552744E-2"/>
    <n v="0.1027603170265099"/>
    <n v="3.6409822184589435E-2"/>
    <n v="6.8877551020408045E-2"/>
    <n v="5.7356028821883044E-2"/>
    <n v="7.7823703703703728E-2"/>
  </r>
  <r>
    <x v="128"/>
    <n v="88"/>
    <n v="76"/>
    <n v="40.549999999999997"/>
    <n v="61.7"/>
    <n v="42"/>
    <n v="14719.64"/>
    <n v="0.11959287531806617"/>
    <n v="-4.7145102147720941E-3"/>
    <n v="0.10822629133643047"/>
    <n v="4.4877222692633501E-2"/>
    <n v="7.1428571428571397E-2"/>
    <n v="6.7882090112185892E-2"/>
    <n v="9.0343703703703593E-2"/>
  </r>
  <r>
    <x v="129"/>
    <n v="88.6"/>
    <n v="75.7"/>
    <n v="40.950000000000003"/>
    <n v="61.6"/>
    <n v="41.95"/>
    <n v="14694.08"/>
    <n v="0.12722646310432562"/>
    <n v="-8.6432687270822095E-3"/>
    <n v="0.11915823995627228"/>
    <n v="4.3183742591024643E-2"/>
    <n v="7.0153061224489832E-2"/>
    <n v="7.0215647629806033E-2"/>
    <n v="8.845037037037029E-2"/>
  </r>
  <r>
    <x v="130"/>
    <n v="87.8"/>
    <n v="75.8"/>
    <n v="40.700000000000003"/>
    <n v="62.3"/>
    <n v="41.4"/>
    <n v="14733.22"/>
    <n v="0.11704834605597969"/>
    <n v="-7.3336825563122821E-3"/>
    <n v="0.11232577206887129"/>
    <n v="5.5038103302286201E-2"/>
    <n v="5.6122448979591733E-2"/>
    <n v="6.6640197570083326E-2"/>
    <n v="9.1349629629629669E-2"/>
  </r>
  <r>
    <x v="131"/>
    <n v="88.8"/>
    <n v="76.8"/>
    <n v="41"/>
    <n v="62.5"/>
    <n v="41.3"/>
    <n v="14937.7"/>
    <n v="0.12977099236641232"/>
    <n v="5.7621791513882137E-3"/>
    <n v="0.12052473353375226"/>
    <n v="5.8425063505503916E-2"/>
    <n v="5.3571428571428381E-2"/>
    <n v="7.3610879425697023E-2"/>
    <n v="0.10649629629629631"/>
  </r>
  <r>
    <x v="132"/>
    <n v="87.9"/>
    <n v="76.599999999999994"/>
    <n v="40.950000000000003"/>
    <n v="62.6"/>
    <n v="41.6"/>
    <n v="14949.36"/>
    <n v="0.11832061068702315"/>
    <n v="3.1430068098479147E-3"/>
    <n v="0.11915823995627228"/>
    <n v="6.0118543607112773E-2"/>
    <n v="6.1224489795918435E-2"/>
    <n v="7.2392978171234912E-2"/>
    <n v="0.10736000000000012"/>
  </r>
  <r>
    <x v="133"/>
    <n v="90.3"/>
    <n v="77.400000000000006"/>
    <n v="41.05"/>
    <n v="62.8"/>
    <n v="42.6"/>
    <n v="14936.33"/>
    <n v="0.14885496183206115"/>
    <n v="1.3619696176008445E-2"/>
    <n v="0.12189122711123246"/>
    <n v="6.3505503810330266E-2"/>
    <n v="8.6734693877551061E-2"/>
    <n v="8.6921216561436671E-2"/>
    <n v="0.10639481481481483"/>
  </r>
  <r>
    <x v="134"/>
    <n v="90.3"/>
    <n v="77.5"/>
    <n v="41.3"/>
    <n v="62.8"/>
    <n v="42.9"/>
    <n v="14806.78"/>
    <n v="0.14885496183206115"/>
    <n v="1.4929282346778372E-2"/>
    <n v="0.12872369499863323"/>
    <n v="6.3505503810330266E-2"/>
    <n v="9.4387755102040671E-2"/>
    <n v="9.0080239617968738E-2"/>
    <n v="9.6798518518518506E-2"/>
  </r>
  <r>
    <x v="135"/>
    <n v="90.2"/>
    <n v="77.900000000000006"/>
    <n v="41.3"/>
    <n v="62.4"/>
    <n v="44.75"/>
    <n v="14921.59"/>
    <n v="0.14758269720101791"/>
    <n v="2.0167627029858748E-2"/>
    <n v="0.12872369499863323"/>
    <n v="5.6731583403895058E-2"/>
    <n v="0.14158163265306123"/>
    <n v="9.895744705729323E-2"/>
    <n v="0.10530296296296293"/>
  </r>
  <r>
    <x v="136"/>
    <n v="91.1"/>
    <n v="78.400000000000006"/>
    <n v="41.3"/>
    <n v="61.6"/>
    <n v="44.15"/>
    <n v="14891.9"/>
    <n v="0.15903307888040707"/>
    <n v="2.6715557883708829E-2"/>
    <n v="0.12872369499863323"/>
    <n v="4.3183742591024643E-2"/>
    <n v="0.12627551020408156"/>
    <n v="9.6786316911571066E-2"/>
    <n v="0.1031037037037037"/>
  </r>
  <r>
    <x v="137"/>
    <n v="92"/>
    <n v="79.2"/>
    <n v="41.35"/>
    <n v="61.4"/>
    <n v="44.45"/>
    <n v="15000.07"/>
    <n v="0.17048346055979646"/>
    <n v="3.7192247249869137E-2"/>
    <n v="0.13009018857611365"/>
    <n v="3.9796782387806928E-2"/>
    <n v="0.1339285714285714"/>
    <n v="0.10229825004043151"/>
    <n v="0.11111629629629638"/>
  </r>
  <r>
    <x v="138"/>
    <n v="92.5"/>
    <n v="79"/>
    <n v="41.5"/>
    <n v="61.9"/>
    <n v="44"/>
    <n v="14981.69"/>
    <n v="0.17684478371501289"/>
    <n v="3.457307490832906E-2"/>
    <n v="0.13418966930855425"/>
    <n v="4.8264182895850993E-2"/>
    <n v="0.12244897959183665"/>
    <n v="0.10326413808391677"/>
    <n v="0.10975481481481486"/>
  </r>
  <r>
    <x v="139"/>
    <n v="91.6"/>
    <n v="76.599999999999994"/>
    <n v="41.45"/>
    <n v="58.3"/>
    <n v="43.65"/>
    <n v="14747.23"/>
    <n v="0.1653944020356235"/>
    <n v="3.1430068098479147E-3"/>
    <n v="0.13282317573107405"/>
    <n v="-1.2701100762066098E-2"/>
    <n v="0.11352040816326525"/>
    <n v="8.0435978395548918E-2"/>
    <n v="9.2387407407407363E-2"/>
  </r>
  <r>
    <x v="140"/>
    <n v="91.7"/>
    <n v="77.5"/>
    <n v="41.6"/>
    <n v="57.9"/>
    <n v="43.65"/>
    <n v="14777.02"/>
    <n v="0.16666666666666674"/>
    <n v="1.4929282346778372E-2"/>
    <n v="0.13692265646351465"/>
    <n v="-1.9475021168501194E-2"/>
    <n v="0.11352040816326525"/>
    <n v="8.2512798494344758E-2"/>
    <n v="9.4594074074074053E-2"/>
  </r>
  <r>
    <x v="141"/>
    <n v="90.9"/>
    <n v="78"/>
    <n v="41.3"/>
    <n v="58"/>
    <n v="42.5"/>
    <n v="14702.2"/>
    <n v="0.15648854961832082"/>
    <n v="2.1477213200628675E-2"/>
    <n v="0.12872369499863323"/>
    <n v="-1.7781541066892448E-2"/>
    <n v="8.418367346938771E-2"/>
    <n v="7.46183180440156E-2"/>
    <n v="8.9051851851851938E-2"/>
  </r>
  <r>
    <x v="142"/>
    <n v="91"/>
    <n v="78.2"/>
    <n v="41.5"/>
    <n v="58.9"/>
    <n v="43.6"/>
    <n v="15036.04"/>
    <n v="0.15776081424936406"/>
    <n v="2.4096385542168752E-2"/>
    <n v="0.13418966930855425"/>
    <n v="-2.5402201524131751E-3"/>
    <n v="0.11224489795918369"/>
    <n v="8.5150309381371511E-2"/>
    <n v="0.11378074074074074"/>
  </r>
  <r>
    <x v="143"/>
    <n v="91"/>
    <n v="79.599999999999994"/>
    <n v="41.7"/>
    <n v="58.9"/>
    <n v="43.45"/>
    <n v="15020.41"/>
    <n v="0.15776081424936406"/>
    <n v="4.2430591932949069E-2"/>
    <n v="0.13965564361847504"/>
    <n v="-2.5402201524131751E-3"/>
    <n v="0.10841836734693877"/>
    <n v="8.914503939906275E-2"/>
    <n v="0.11262296296296292"/>
  </r>
  <r>
    <x v="144"/>
    <n v="90.9"/>
    <n v="85.3"/>
    <n v="42"/>
    <n v="59"/>
    <n v="43.85"/>
    <n v="15050.28"/>
    <n v="0.15648854961832082"/>
    <n v="0.11707700366684115"/>
    <n v="0.14785460508335602"/>
    <n v="-8.4674005080431769E-4"/>
    <n v="0.11862244897959173"/>
    <n v="0.10783917345946108"/>
    <n v="0.11483555555555558"/>
  </r>
  <r>
    <x v="145"/>
    <n v="91.3"/>
    <n v="84"/>
    <n v="42.25"/>
    <n v="59.4"/>
    <n v="44.1"/>
    <n v="14939.02"/>
    <n v="0.16157760814249378"/>
    <n v="0.10005238344683076"/>
    <n v="0.15468707297075701"/>
    <n v="5.92718035563089E-3"/>
    <n v="0.125"/>
    <n v="0.10944884898314249"/>
    <n v="0.10659407407407406"/>
  </r>
  <r>
    <x v="146"/>
    <n v="92.6"/>
    <n v="84.5"/>
    <n v="42.5"/>
    <n v="60.2"/>
    <n v="44.5"/>
    <n v="15197.85"/>
    <n v="0.17811704834605591"/>
    <n v="0.10660031430068106"/>
    <n v="0.16151954085815778"/>
    <n v="1.9475021168501305E-2"/>
    <n v="0.13520408163265296"/>
    <n v="0.12018320126120981"/>
    <n v="0.1257666666666668"/>
  </r>
  <r>
    <x v="147"/>
    <n v="93.8"/>
    <n v="84.4"/>
    <n v="42.8"/>
    <n v="60.3"/>
    <n v="44.6"/>
    <n v="15288.97"/>
    <n v="0.19338422391857502"/>
    <n v="0.10529072812991114"/>
    <n v="0.16971850232303898"/>
    <n v="2.1168501270110163E-2"/>
    <n v="0.13775510204081631"/>
    <n v="0.12546341153649032"/>
    <n v="0.13251629629629624"/>
  </r>
  <r>
    <x v="148"/>
    <n v="94.5"/>
    <n v="82.9"/>
    <n v="43.85"/>
    <n v="60.3"/>
    <n v="44.6"/>
    <n v="15417.35"/>
    <n v="0.20229007633587792"/>
    <n v="8.5646935568360449E-2"/>
    <n v="0.19841486745012293"/>
    <n v="2.1168501270110163E-2"/>
    <n v="0.13775510204081631"/>
    <n v="0.12905509653305755"/>
    <n v="0.142025925925926"/>
  </r>
  <r>
    <x v="149"/>
    <n v="94.4"/>
    <n v="83.7"/>
    <n v="43.9"/>
    <n v="60.2"/>
    <n v="45"/>
    <n v="15420.57"/>
    <n v="0.20101781170483468"/>
    <n v="9.6123624934520757E-2"/>
    <n v="0.19978136102760291"/>
    <n v="1.9475021168501305E-2"/>
    <n v="0.14795918367346927"/>
    <n v="0.13287140050178578"/>
    <n v="0.14226444444444453"/>
  </r>
  <r>
    <x v="150"/>
    <n v="94.2"/>
    <n v="82.2"/>
    <n v="43.6"/>
    <n v="60.2"/>
    <n v="45.65"/>
    <n v="15465.45"/>
    <n v="0.1984732824427482"/>
    <n v="7.6479832372970291E-2"/>
    <n v="0.19158239956272194"/>
    <n v="1.9475021168501305E-2"/>
    <n v="0.1645408163265305"/>
    <n v="0.13011027037469444"/>
    <n v="0.14558888888888899"/>
  </r>
  <r>
    <x v="151"/>
    <n v="94.2"/>
    <n v="83.3"/>
    <n v="43.8"/>
    <n v="59.5"/>
    <n v="45.55"/>
    <n v="15396.76"/>
    <n v="0.1984732824427482"/>
    <n v="9.0885280251440603E-2"/>
    <n v="0.19704837387264251"/>
    <n v="7.6206604572397474E-3"/>
    <n v="0.16198979591836715"/>
    <n v="0.13120347858848763"/>
    <n v="0.14050074074074081"/>
  </r>
  <r>
    <x v="152"/>
    <n v="94.3"/>
    <n v="82.7"/>
    <n v="43.75"/>
    <n v="60.3"/>
    <n v="45.35"/>
    <n v="15408.78"/>
    <n v="0.19974554707379144"/>
    <n v="8.3027763226820372E-2"/>
    <n v="0.19568188029516254"/>
    <n v="2.1168501270110163E-2"/>
    <n v="0.15688775510204067"/>
    <n v="0.13130228939358504"/>
    <n v="0.14139111111111125"/>
  </r>
  <r>
    <x v="153"/>
    <n v="94.9"/>
    <n v="83.2"/>
    <n v="43.7"/>
    <n v="59.6"/>
    <n v="45.2"/>
    <n v="15245.14"/>
    <n v="0.20737913486005111"/>
    <n v="8.9575694080670454E-2"/>
    <n v="0.19431538671768234"/>
    <n v="9.3141405588486048E-3"/>
    <n v="0.15306122448979598"/>
    <n v="0.1307291161414097"/>
    <n v="0.12926962962962962"/>
  </r>
  <r>
    <x v="154"/>
    <n v="93.6"/>
    <n v="82.3"/>
    <n v="43.6"/>
    <n v="59.5"/>
    <n v="44.95"/>
    <n v="15095.89"/>
    <n v="0.19083969465648853"/>
    <n v="7.7789418543740219E-2"/>
    <n v="0.19158239956272194"/>
    <n v="7.6206604572397474E-3"/>
    <n v="0.14668367346938771"/>
    <n v="0.12290316933791563"/>
    <n v="0.11821407407407403"/>
  </r>
  <r>
    <x v="155"/>
    <n v="93.6"/>
    <n v="82.6"/>
    <n v="43.55"/>
    <n v="59.6"/>
    <n v="45"/>
    <n v="15069.19"/>
    <n v="0.19083969465648853"/>
    <n v="8.1718177056050223E-2"/>
    <n v="0.19021590598524174"/>
    <n v="9.3141405588486048E-3"/>
    <n v="0.14795918367346927"/>
    <n v="0.12400942038601967"/>
    <n v="0.11623629629629639"/>
  </r>
  <r>
    <x v="156"/>
    <n v="93.9"/>
    <n v="82.5"/>
    <n v="43.7"/>
    <n v="60"/>
    <n v="44.95"/>
    <n v="15200.04"/>
    <n v="0.19465648854961848"/>
    <n v="8.0408590885280296E-2"/>
    <n v="0.19431538671768234"/>
    <n v="1.6088060965283812E-2"/>
    <n v="0.14668367346938771"/>
    <n v="0.12643044011745053"/>
    <n v="0.12592888888888898"/>
  </r>
  <r>
    <x v="157"/>
    <n v="93.2"/>
    <n v="82.2"/>
    <n v="43.95"/>
    <n v="60.6"/>
    <n v="45.95"/>
    <n v="15278.44"/>
    <n v="0.18575063613231557"/>
    <n v="7.6479832372970291E-2"/>
    <n v="0.20114785460508333"/>
    <n v="2.6248941574936513E-2"/>
    <n v="0.17219387755102034"/>
    <n v="0.1323642284472652"/>
    <n v="0.13173629629629624"/>
  </r>
  <r>
    <x v="158"/>
    <n v="91.3"/>
    <n v="80.8"/>
    <n v="41.1"/>
    <n v="59.6"/>
    <n v="45.3"/>
    <n v="14926.19"/>
    <n v="0.16157760814249378"/>
    <n v="5.814562598218953E-2"/>
    <n v="0.12325772068871266"/>
    <n v="9.3141405588486048E-3"/>
    <n v="0.15561224489795911"/>
    <n v="0.10158146805404074"/>
    <n v="0.10564370370370368"/>
  </r>
  <r>
    <x v="159"/>
    <n v="91.3"/>
    <n v="80.900000000000006"/>
    <n v="41.4"/>
    <n v="59.8"/>
    <n v="45.35"/>
    <n v="14953.63"/>
    <n v="0.16157760814249378"/>
    <n v="5.945521215295968E-2"/>
    <n v="0.13145668215359363"/>
    <n v="1.2701100762066098E-2"/>
    <n v="0.15688775510204067"/>
    <n v="0.10441567166263077"/>
    <n v="0.10767629629629627"/>
  </r>
  <r>
    <x v="160"/>
    <n v="91.1"/>
    <n v="81.599999999999994"/>
    <n v="41.25"/>
    <n v="59.9"/>
    <n v="45.05"/>
    <n v="15095.44"/>
    <n v="0.15903307888040707"/>
    <n v="6.8622315348349838E-2"/>
    <n v="0.12735720142115325"/>
    <n v="1.4394580863674955E-2"/>
    <n v="0.14923469387755084"/>
    <n v="0.10372837407822719"/>
    <n v="0.1181807407407407"/>
  </r>
  <r>
    <x v="161"/>
    <n v="90"/>
    <n v="81.2"/>
    <n v="40.950000000000003"/>
    <n v="59.7"/>
    <n v="44.6"/>
    <n v="14801.86"/>
    <n v="0.14503816793893143"/>
    <n v="6.3383970665269906E-2"/>
    <n v="0.11915823995627228"/>
    <n v="1.100762066045724E-2"/>
    <n v="0.13775510204081631"/>
    <n v="9.5268620252349431E-2"/>
    <n v="9.6434074074074116E-2"/>
  </r>
  <r>
    <x v="162"/>
    <n v="88.8"/>
    <n v="81.099999999999994"/>
    <n v="40.9"/>
    <n v="61.5"/>
    <n v="45.95"/>
    <n v="14673.04"/>
    <n v="0.12977099236641232"/>
    <n v="6.2074384494499757E-2"/>
    <n v="0.11779174637879186"/>
    <n v="4.1490262489415786E-2"/>
    <n v="0.17219387755102034"/>
    <n v="0.10466425265602801"/>
    <n v="8.6891851851851998E-2"/>
  </r>
  <r>
    <x v="163"/>
    <n v="89.3"/>
    <n v="79.7"/>
    <n v="41.15"/>
    <n v="61.5"/>
    <n v="48.85"/>
    <n v="14661.1"/>
    <n v="0.13613231552162852"/>
    <n v="4.3740178103719218E-2"/>
    <n v="0.12462421426619286"/>
    <n v="4.1490262489415786E-2"/>
    <n v="0.24617346938775508"/>
    <n v="0.1184320879537423"/>
    <n v="8.6007407407407532E-2"/>
  </r>
  <r>
    <x v="164"/>
    <n v="89.8"/>
    <n v="79.5"/>
    <n v="40.5"/>
    <n v="62.1"/>
    <n v="48.35"/>
    <n v="14677.2"/>
    <n v="0.14249363867684472"/>
    <n v="4.1121005762179141E-2"/>
    <n v="0.10685979775895049"/>
    <n v="5.1651143099068708E-2"/>
    <n v="0.23341836734693877"/>
    <n v="0.11510879052879637"/>
    <n v="8.7199999999999944E-2"/>
  </r>
  <r>
    <x v="165"/>
    <n v="88.3"/>
    <n v="78.599999999999994"/>
    <n v="40.15"/>
    <n v="62.1"/>
    <n v="48.4"/>
    <n v="14410.05"/>
    <n v="0.12340966921119589"/>
    <n v="2.9334730225248684E-2"/>
    <n v="9.7294342716589099E-2"/>
    <n v="5.1651143099068708E-2"/>
    <n v="0.23469387755102034"/>
    <n v="0.10727675256062455"/>
    <n v="6.7411111111111088E-2"/>
  </r>
  <r>
    <x v="166"/>
    <n v="88.3"/>
    <n v="81.7"/>
    <n v="40.9"/>
    <n v="62.7"/>
    <n v="47.8"/>
    <n v="14583.42"/>
    <n v="0.12340966921119589"/>
    <n v="6.9931901519119988E-2"/>
    <n v="0.11779174637879186"/>
    <n v="6.1812023708721631E-2"/>
    <n v="0.21938775510204067"/>
    <n v="0.11846661918397401"/>
    <n v="8.0253333333333288E-2"/>
  </r>
  <r>
    <x v="167"/>
    <n v="89.4"/>
    <n v="81.2"/>
    <n v="41.45"/>
    <n v="62.6"/>
    <n v="47.55"/>
    <n v="14807.43"/>
    <n v="0.13740458015267198"/>
    <n v="6.3383970665269906E-2"/>
    <n v="0.13282317573107405"/>
    <n v="6.0118543607112773E-2"/>
    <n v="0.2130102040816324"/>
    <n v="0.12134809484755223"/>
    <n v="9.6846666666666748E-2"/>
  </r>
  <r>
    <x v="168"/>
    <n v="90.3"/>
    <n v="81.900000000000006"/>
    <n v="41.35"/>
    <n v="62.7"/>
    <n v="47.6"/>
    <n v="14894.41"/>
    <n v="0.14885496183206115"/>
    <n v="7.2551073860660065E-2"/>
    <n v="0.13009018857611365"/>
    <n v="6.1812023708721631E-2"/>
    <n v="0.21428571428571419"/>
    <n v="0.12551879245265413"/>
    <n v="0.10328962962962951"/>
  </r>
  <r>
    <x v="169"/>
    <n v="88.1"/>
    <n v="81.099999999999994"/>
    <n v="41.2"/>
    <n v="63.1"/>
    <n v="47.3"/>
    <n v="14658.31"/>
    <n v="0.12086513994910941"/>
    <n v="6.2074384494499757E-2"/>
    <n v="0.12599070784367306"/>
    <n v="6.8585944115156616E-2"/>
    <n v="0.20663265306122436"/>
    <n v="0.11682976589273264"/>
    <n v="8.5800740740740622E-2"/>
  </r>
  <r>
    <x v="170"/>
    <n v="88.1"/>
    <n v="81.599999999999994"/>
    <n v="41.25"/>
    <n v="63.6"/>
    <n v="47.85"/>
    <n v="14670.04"/>
    <n v="0.12086513994910941"/>
    <n v="6.8622315348349838E-2"/>
    <n v="0.12735720142115325"/>
    <n v="7.7053344623200681E-2"/>
    <n v="0.22066326530612246"/>
    <n v="0.12291225332958713"/>
    <n v="8.6669629629629652E-2"/>
  </r>
  <r>
    <x v="171"/>
    <n v="86.5"/>
    <n v="83.8"/>
    <n v="40.950000000000003"/>
    <n v="63.9"/>
    <n v="47.65"/>
    <n v="14561.76"/>
    <n v="0.10050890585241734"/>
    <n v="9.7433211105290685E-2"/>
    <n v="0.11915823995627228"/>
    <n v="8.2133784928027032E-2"/>
    <n v="0.21556122448979576"/>
    <n v="0.12295907326636062"/>
    <n v="7.864888888888899E-2"/>
  </r>
  <r>
    <x v="172"/>
    <n v="85.5"/>
    <n v="81.900000000000006"/>
    <n v="40.65"/>
    <n v="63.5"/>
    <n v="46.85"/>
    <n v="14425.68"/>
    <n v="8.7786259541984712E-2"/>
    <n v="7.2551073860660065E-2"/>
    <n v="0.11095927849139087"/>
    <n v="7.5359864521591824E-2"/>
    <n v="0.19515306122448983"/>
    <n v="0.10836190752802347"/>
    <n v="6.8568888888888901E-2"/>
  </r>
  <r>
    <x v="173"/>
    <n v="86.1"/>
    <n v="83.8"/>
    <n v="40.799999999999997"/>
    <n v="63.6"/>
    <n v="48.3"/>
    <n v="14549.3"/>
    <n v="9.5419847328244378E-2"/>
    <n v="9.7433211105290685E-2"/>
    <n v="0.11505875922383146"/>
    <n v="7.7053344623200681E-2"/>
    <n v="0.23214285714285698"/>
    <n v="0.12342160388468484"/>
    <n v="7.7725925925925976E-2"/>
  </r>
  <r>
    <x v="174"/>
    <n v="86.2"/>
    <n v="83.3"/>
    <n v="40.450000000000003"/>
    <n v="62.7"/>
    <n v="48.9"/>
    <n v="14424.52"/>
    <n v="9.6692111959287619E-2"/>
    <n v="9.0885280251440603E-2"/>
    <n v="0.10549330418147029"/>
    <n v="6.1812023708721631E-2"/>
    <n v="0.24744897959183665"/>
    <n v="0.12046633993855135"/>
    <n v="6.8482962962963079E-2"/>
  </r>
  <r>
    <x v="175"/>
    <n v="85.9"/>
    <n v="83.8"/>
    <n v="40.35"/>
    <n v="63"/>
    <n v="49.5"/>
    <n v="14284.63"/>
    <n v="9.2875318066157897E-2"/>
    <n v="9.7433211105290685E-2"/>
    <n v="0.1027603170265099"/>
    <n v="6.6892464013547981E-2"/>
    <n v="0.26275510204081631"/>
    <n v="0.12454328245046456"/>
    <n v="5.8120740740740695E-2"/>
  </r>
  <r>
    <x v="176"/>
    <n v="86.6"/>
    <n v="83.1"/>
    <n v="40.25"/>
    <n v="62.4"/>
    <n v="49"/>
    <n v="14118.38"/>
    <n v="0.10178117048346058"/>
    <n v="8.8266107909900304E-2"/>
    <n v="0.1000273298715495"/>
    <n v="5.6731583403895058E-2"/>
    <n v="0.25"/>
    <n v="0.11936123833376108"/>
    <n v="4.5805925925925806E-2"/>
  </r>
  <r>
    <x v="177"/>
    <n v="86"/>
    <n v="82.3"/>
    <n v="39.799999999999997"/>
    <n v="60.8"/>
    <n v="47.25"/>
    <n v="13778.19"/>
    <n v="9.4147582697201138E-2"/>
    <n v="7.7789418543740219E-2"/>
    <n v="8.7728887674227707E-2"/>
    <n v="2.9635901778154006E-2"/>
    <n v="0.20535714285714279"/>
    <n v="9.8931786710093172E-2"/>
    <n v="2.0606666666666662E-2"/>
  </r>
  <r>
    <x v="178"/>
    <n v="85.2"/>
    <n v="81.900000000000006"/>
    <n v="39.299999999999997"/>
    <n v="62.3"/>
    <n v="48"/>
    <n v="13826.59"/>
    <n v="8.3969465648854991E-2"/>
    <n v="7.2551073860660065E-2"/>
    <n v="7.4063951899425939E-2"/>
    <n v="5.5038103302286201E-2"/>
    <n v="0.22448979591836715"/>
    <n v="0.10202247812591887"/>
    <n v="2.4191851851851798E-2"/>
  </r>
  <r>
    <x v="179"/>
    <n v="84.8"/>
    <n v="81.2"/>
    <n v="38.75"/>
    <n v="61"/>
    <n v="46.05"/>
    <n v="13466.07"/>
    <n v="7.8880407124682028E-2"/>
    <n v="6.3383970665269906E-2"/>
    <n v="5.9032522547143973E-2"/>
    <n v="3.3022861981371721E-2"/>
    <n v="0.17474489795918347"/>
    <n v="8.1812932055530224E-2"/>
    <n v="-2.5133333333333674E-3"/>
  </r>
  <r>
    <x v="180"/>
    <n v="85.7"/>
    <n v="83.4"/>
    <n v="39"/>
    <n v="61.6"/>
    <n v="46.7"/>
    <n v="13534.26"/>
    <n v="9.0330788804071416E-2"/>
    <n v="9.2194866422210753E-2"/>
    <n v="6.5864990434544968E-2"/>
    <n v="4.3183742591024643E-2"/>
    <n v="0.19132653061224492"/>
    <n v="9.6580183772819336E-2"/>
    <n v="2.5377777777777499E-3"/>
  </r>
  <r>
    <x v="181"/>
    <n v="86.6"/>
    <n v="82.4"/>
    <n v="38.9"/>
    <n v="62.2"/>
    <n v="45.6"/>
    <n v="13424.58"/>
    <n v="0.10178117048346058"/>
    <n v="7.9099004714510368E-2"/>
    <n v="6.3132003279584348E-2"/>
    <n v="5.3344623200677566E-2"/>
    <n v="0.16326530612244894"/>
    <n v="9.2124421560136366E-2"/>
    <n v="-5.5866666666666287E-3"/>
  </r>
  <r>
    <x v="182"/>
    <n v="86.5"/>
    <n v="80"/>
    <n v="38.700000000000003"/>
    <n v="62.2"/>
    <n v="45.85"/>
    <n v="13300.48"/>
    <n v="0.10050890585241734"/>
    <n v="4.7668936616029445E-2"/>
    <n v="5.7666028969663774E-2"/>
    <n v="5.3344623200677566E-2"/>
    <n v="0.16964285714285698"/>
    <n v="8.5766270356329027E-2"/>
    <n v="-1.477925925925927E-2"/>
  </r>
  <r>
    <x v="183"/>
    <n v="87.8"/>
    <n v="81.2"/>
    <n v="39.200000000000003"/>
    <n v="62.5"/>
    <n v="45.95"/>
    <n v="13576.52"/>
    <n v="0.11704834605597969"/>
    <n v="6.3383970665269906E-2"/>
    <n v="7.1330964744465764E-2"/>
    <n v="5.8425063505503916E-2"/>
    <n v="0.17219387755102034"/>
    <n v="9.6476444504447922E-2"/>
    <n v="5.6681481481481999E-3"/>
  </r>
  <r>
    <x v="184"/>
    <n v="87.7"/>
    <n v="82.8"/>
    <n v="39.049999999999997"/>
    <n v="62.1"/>
    <n v="46.05"/>
    <n v="13801.43"/>
    <n v="0.11577608142493645"/>
    <n v="8.43373493975903E-2"/>
    <n v="6.7231484012024945E-2"/>
    <n v="5.1651143099068708E-2"/>
    <n v="0.17474489795918347"/>
    <n v="9.8748191178560776E-2"/>
    <n v="2.2328148148148097E-2"/>
  </r>
  <r>
    <x v="185"/>
    <n v="86.1"/>
    <n v="83"/>
    <n v="38.9"/>
    <n v="62.1"/>
    <n v="45.8"/>
    <n v="13892.05"/>
    <n v="9.5419847328244378E-2"/>
    <n v="8.6956521739130377E-2"/>
    <n v="6.3132003279584348E-2"/>
    <n v="5.1651143099068708E-2"/>
    <n v="0.16836734693877542"/>
    <n v="9.3105372476960643E-2"/>
    <n v="2.90407407407407E-2"/>
  </r>
  <r>
    <x v="186"/>
    <n v="85.1"/>
    <n v="84"/>
    <n v="38.9"/>
    <n v="63.5"/>
    <n v="46.6"/>
    <n v="13702.28"/>
    <n v="8.269720101781175E-2"/>
    <n v="0.10005238344683076"/>
    <n v="6.3132003279584348E-2"/>
    <n v="7.5359864521591824E-2"/>
    <n v="0.18877551020408156"/>
    <n v="0.10200339249398005"/>
    <n v="1.4983703703703721E-2"/>
  </r>
  <r>
    <x v="187"/>
    <n v="84.5"/>
    <n v="80.400000000000006"/>
    <n v="37.85"/>
    <n v="61.8"/>
    <n v="45.85"/>
    <n v="13106.03"/>
    <n v="7.5063613231552306E-2"/>
    <n v="5.2907281299109599E-2"/>
    <n v="3.4435638152500614E-2"/>
    <n v="4.6570702794242136E-2"/>
    <n v="0.16964285714285698"/>
    <n v="7.5724018524052333E-2"/>
    <n v="-2.9182962962962966E-2"/>
  </r>
  <r>
    <x v="188"/>
    <n v="80.8"/>
    <n v="80.5"/>
    <n v="38.799999999999997"/>
    <n v="61.5"/>
    <n v="45.35"/>
    <n v="13081.24"/>
    <n v="2.7989821882951738E-2"/>
    <n v="5.4216867469879526E-2"/>
    <n v="6.039901612462395E-2"/>
    <n v="4.1490262489415786E-2"/>
    <n v="0.15688775510204067"/>
    <n v="6.8196744613782334E-2"/>
    <n v="-3.1019259259259302E-2"/>
  </r>
  <r>
    <x v="189"/>
    <n v="78.900000000000006"/>
    <n v="79.3"/>
    <n v="37.65"/>
    <n v="59.5"/>
    <n v="44.15"/>
    <n v="12810.73"/>
    <n v="3.8167938931299439E-3"/>
    <n v="3.8501833420639064E-2"/>
    <n v="2.8969663842579818E-2"/>
    <n v="7.6206604572397474E-3"/>
    <n v="0.12627551020408156"/>
    <n v="4.1036892363534028E-2"/>
    <n v="-5.1057037037037123E-2"/>
  </r>
  <r>
    <x v="190"/>
    <n v="79.900000000000006"/>
    <n v="79.3"/>
    <n v="38.25"/>
    <n v="60.6"/>
    <n v="44.4"/>
    <n v="13128.12"/>
    <n v="1.6539440203562572E-2"/>
    <n v="3.8501833420639064E-2"/>
    <n v="4.5367586772341983E-2"/>
    <n v="2.6248941574936513E-2"/>
    <n v="0.13265306122448961"/>
    <n v="5.1862172639193946E-2"/>
    <n v="-2.7546666666666608E-2"/>
  </r>
  <r>
    <x v="191"/>
    <n v="80.599999999999994"/>
    <n v="79.900000000000006"/>
    <n v="38.5"/>
    <n v="60.6"/>
    <n v="44.45"/>
    <n v="12966.05"/>
    <n v="2.5445292620865034E-2"/>
    <n v="4.6359350445259295E-2"/>
    <n v="5.2200054659742978E-2"/>
    <n v="2.6248941574936513E-2"/>
    <n v="0.1339285714285714"/>
    <n v="5.6836442145875042E-2"/>
    <n v="-3.9551851851851949E-2"/>
  </r>
  <r>
    <x v="192"/>
    <n v="80.900000000000006"/>
    <n v="79.8"/>
    <n v="38.4"/>
    <n v="60.7"/>
    <n v="45.2"/>
    <n v="13124.68"/>
    <n v="2.9262086513994978E-2"/>
    <n v="4.5049764274489146E-2"/>
    <n v="4.946706750478258E-2"/>
    <n v="2.794242167654537E-2"/>
    <n v="0.15306122448979598"/>
    <n v="6.095651289192161E-2"/>
    <n v="-2.7801481481481427E-2"/>
  </r>
  <r>
    <x v="193"/>
    <n v="80.2"/>
    <n v="79.599999999999994"/>
    <n v="38.299999999999997"/>
    <n v="60.2"/>
    <n v="46.2"/>
    <n v="12976.76"/>
    <n v="2.0356234096692294E-2"/>
    <n v="4.2430591932949069E-2"/>
    <n v="4.6734080349822182E-2"/>
    <n v="1.9475021168501305E-2"/>
    <n v="0.1785714285714286"/>
    <n v="6.1513471223878693E-2"/>
    <n v="-3.8758518518518525E-2"/>
  </r>
  <r>
    <x v="194"/>
    <n v="80.8"/>
    <n v="79.599999999999994"/>
    <n v="37.200000000000003"/>
    <n v="59.2"/>
    <n v="45.6"/>
    <n v="12946.1"/>
    <n v="2.7989821882951738E-2"/>
    <n v="4.2430591932949069E-2"/>
    <n v="1.667122164525825E-2"/>
    <n v="2.5402201524133972E-3"/>
    <n v="0.16326530612244894"/>
    <n v="5.057943234720428E-2"/>
    <n v="-4.1029629629629638E-2"/>
  </r>
  <r>
    <x v="195"/>
    <n v="81.8"/>
    <n v="79.400000000000006"/>
    <n v="37.549999999999997"/>
    <n v="58.9"/>
    <n v="46.2"/>
    <n v="12819.2"/>
    <n v="4.0712468193384366E-2"/>
    <n v="3.9811419591409214E-2"/>
    <n v="2.623667668761942E-2"/>
    <n v="-2.5402201524131751E-3"/>
    <n v="0.1785714285714286"/>
    <n v="5.6558354578285688E-2"/>
    <n v="-5.0429629629629602E-2"/>
  </r>
  <r>
    <x v="196"/>
    <n v="82"/>
    <n v="80.3"/>
    <n v="37.799999999999997"/>
    <n v="59"/>
    <n v="45.4"/>
    <n v="12856.98"/>
    <n v="4.3256997455470847E-2"/>
    <n v="5.1597695128339449E-2"/>
    <n v="3.3069144575020415E-2"/>
    <n v="-8.4674005080431769E-4"/>
    <n v="0.15816326530612224"/>
    <n v="5.7048072482829726E-2"/>
    <n v="-4.763111111111118E-2"/>
  </r>
  <r>
    <x v="197"/>
    <n v="82.3"/>
    <n v="79.2"/>
    <n v="37.35"/>
    <n v="58.4"/>
    <n v="45.95"/>
    <n v="12666.12"/>
    <n v="4.7073791348600569E-2"/>
    <n v="3.7192247249869137E-2"/>
    <n v="2.0770702377698846E-2"/>
    <n v="-1.100762066045724E-2"/>
    <n v="0.17219387755102034"/>
    <n v="5.3244599573346332E-2"/>
    <n v="-6.1768888888888873E-2"/>
  </r>
  <r>
    <x v="198"/>
    <n v="82.6"/>
    <n v="79.2"/>
    <n v="37.299999999999997"/>
    <n v="58.6"/>
    <n v="46.6"/>
    <n v="12729.05"/>
    <n v="5.0890585241730291E-2"/>
    <n v="3.7192247249869137E-2"/>
    <n v="1.9404208800218425E-2"/>
    <n v="-7.6206604572395253E-3"/>
    <n v="0.18877551020408156"/>
    <n v="5.7728378207731981E-2"/>
    <n v="-5.7107407407407496E-2"/>
  </r>
  <r>
    <x v="199"/>
    <n v="82.5"/>
    <n v="79.7"/>
    <n v="37.549999999999997"/>
    <n v="59.6"/>
    <n v="47.35"/>
    <n v="12926.37"/>
    <n v="4.961832061068705E-2"/>
    <n v="4.3740178103719218E-2"/>
    <n v="2.623667668761942E-2"/>
    <n v="9.3141405588486048E-3"/>
    <n v="0.20790816326530615"/>
    <n v="6.7363495845236085E-2"/>
    <n v="-4.2491111111111035E-2"/>
  </r>
  <r>
    <x v="200"/>
    <n v="82.9"/>
    <n v="79"/>
    <n v="37.9"/>
    <n v="59.3"/>
    <n v="46.65"/>
    <n v="12788.42"/>
    <n v="5.4707379134860235E-2"/>
    <n v="3.457307490832906E-2"/>
    <n v="3.5802131729980813E-2"/>
    <n v="4.2337002540220325E-3"/>
    <n v="0.19005102040816313"/>
    <n v="6.3873461287071054E-2"/>
    <n v="-5.2709629629629662E-2"/>
  </r>
  <r>
    <x v="201"/>
    <n v="83.1"/>
    <n v="80.099999999999994"/>
    <n v="37.9"/>
    <n v="60.2"/>
    <n v="46.9"/>
    <n v="12949.75"/>
    <n v="5.7251908396946494E-2"/>
    <n v="4.8978522786799372E-2"/>
    <n v="3.5802131729980813E-2"/>
    <n v="1.9475021168501305E-2"/>
    <n v="0.1964285714285714"/>
    <n v="7.1587231102159879E-2"/>
    <n v="-4.0759259259259273E-2"/>
  </r>
  <r>
    <x v="202"/>
    <n v="83.3"/>
    <n v="79.5"/>
    <n v="38.049999999999997"/>
    <n v="60.8"/>
    <n v="47.3"/>
    <n v="13037.21"/>
    <n v="5.9796437659033197E-2"/>
    <n v="4.1121005762179141E-2"/>
    <n v="3.9901612462421188E-2"/>
    <n v="2.9635901778154006E-2"/>
    <n v="0.20663265306122436"/>
    <n v="7.5417522144602372E-2"/>
    <n v="-3.4280740740740834E-2"/>
  </r>
  <r>
    <x v="203"/>
    <n v="82.8"/>
    <n v="79.3"/>
    <n v="38.200000000000003"/>
    <n v="63.3"/>
    <n v="47.4"/>
    <n v="13100.17"/>
    <n v="5.3435114503816772E-2"/>
    <n v="3.8501833420639064E-2"/>
    <n v="4.4001093194862007E-2"/>
    <n v="7.1972904318374331E-2"/>
    <n v="0.20918367346938771"/>
    <n v="8.341892378141598E-2"/>
    <n v="-2.9617037037036997E-2"/>
  </r>
  <r>
    <x v="204"/>
    <n v="82.8"/>
    <n v="79.900000000000006"/>
    <n v="38.200000000000003"/>
    <n v="63"/>
    <n v="42.7"/>
    <n v="12986.6"/>
    <n v="5.3435114503816772E-2"/>
    <n v="4.6359350445259295E-2"/>
    <n v="4.4001093194862007E-2"/>
    <n v="6.6892464013547981E-2"/>
    <n v="8.9285714285714191E-2"/>
    <n v="5.999474728864005E-2"/>
    <n v="-3.8029629629629635E-2"/>
  </r>
  <r>
    <x v="205"/>
    <n v="82.9"/>
    <n v="80.3"/>
    <n v="38.450000000000003"/>
    <n v="63.5"/>
    <n v="40.1"/>
    <n v="13026.71"/>
    <n v="5.4707379134860235E-2"/>
    <n v="5.1597695128339449E-2"/>
    <n v="5.0833561082263001E-2"/>
    <n v="7.5359864521591824E-2"/>
    <n v="2.2959183673469274E-2"/>
    <n v="5.1091536708104755E-2"/>
    <n v="-3.50585185185186E-2"/>
  </r>
  <r>
    <x v="206"/>
    <n v="84.6"/>
    <n v="80.2"/>
    <n v="38.75"/>
    <n v="63.7"/>
    <n v="38.6"/>
    <n v="13223.73"/>
    <n v="7.6335877862595325E-2"/>
    <n v="5.0288108957569522E-2"/>
    <n v="5.9032522547143973E-2"/>
    <n v="7.8746824724809539E-2"/>
    <n v="-1.5306122448979664E-2"/>
    <n v="4.9819442328627742E-2"/>
    <n v="-2.0464444444444507E-2"/>
  </r>
  <r>
    <x v="207"/>
    <n v="85.5"/>
    <n v="80.5"/>
    <n v="38.65"/>
    <n v="63.2"/>
    <n v="38.9"/>
    <n v="13347.76"/>
    <n v="8.7786259541984712E-2"/>
    <n v="5.4216867469879526E-2"/>
    <n v="5.6299535392183575E-2"/>
    <n v="7.0279424216765474E-2"/>
    <n v="-7.6530612244899432E-3"/>
    <n v="5.2185805079264666E-2"/>
    <n v="-1.1277037037036974E-2"/>
  </r>
  <r>
    <x v="208"/>
    <n v="86"/>
    <n v="82.2"/>
    <n v="38.85"/>
    <n v="63.3"/>
    <n v="38.799999999999997"/>
    <n v="13638.81"/>
    <n v="9.4147582697201138E-2"/>
    <n v="7.6479832372970291E-2"/>
    <n v="6.1765509702104371E-2"/>
    <n v="7.1972904318374331E-2"/>
    <n v="-1.0204081632653184E-2"/>
    <n v="5.8832349491599392E-2"/>
    <n v="1.0282222222222082E-2"/>
  </r>
  <r>
    <x v="209"/>
    <n v="86"/>
    <n v="81"/>
    <n v="38.75"/>
    <n v="63.3"/>
    <n v="38.700000000000003"/>
    <n v="13503.76"/>
    <n v="9.4147582697201138E-2"/>
    <n v="6.0764798323729607E-2"/>
    <n v="5.9032522547143973E-2"/>
    <n v="7.1972904318374331E-2"/>
    <n v="-1.2755102040816313E-2"/>
    <n v="5.4632541169126546E-2"/>
    <n v="2.7851851851856679E-4"/>
  </r>
  <r>
    <x v="210"/>
    <n v="87.7"/>
    <n v="82"/>
    <n v="38.75"/>
    <n v="63.3"/>
    <n v="39.1"/>
    <n v="14007.56"/>
    <n v="0.11577608142493645"/>
    <n v="7.3860660031429992E-2"/>
    <n v="5.9032522547143973E-2"/>
    <n v="7.1972904318374331E-2"/>
    <n v="-2.5510204081633514E-3"/>
    <n v="6.3618229582744282E-2"/>
    <n v="3.7597037037037095E-2"/>
  </r>
  <r>
    <x v="211"/>
    <n v="89.1"/>
    <n v="82.3"/>
    <n v="38.549999999999997"/>
    <n v="63.3"/>
    <n v="40.25"/>
    <n v="14174.9"/>
    <n v="0.13358778625954204"/>
    <n v="7.7789418543740219E-2"/>
    <n v="5.3566548237223177E-2"/>
    <n v="7.1972904318374331E-2"/>
    <n v="2.6785714285714191E-2"/>
    <n v="7.2740474328918794E-2"/>
    <n v="4.9992592592592588E-2"/>
  </r>
  <r>
    <x v="212"/>
    <n v="88.6"/>
    <n v="82.4"/>
    <n v="39.049999999999997"/>
    <n v="63.7"/>
    <n v="40"/>
    <n v="14546.31"/>
    <n v="0.12722646310432562"/>
    <n v="7.9099004714510368E-2"/>
    <n v="6.7231484012024945E-2"/>
    <n v="7.8746824724809539E-2"/>
    <n v="2.0408163265306145E-2"/>
    <n v="7.4542387964195322E-2"/>
    <n v="7.7504444444444376E-2"/>
  </r>
  <r>
    <x v="213"/>
    <n v="87.4"/>
    <n v="81.7"/>
    <n v="38.799999999999997"/>
    <n v="63.3"/>
    <n v="39.75"/>
    <n v="14537.35"/>
    <n v="0.11195928753180673"/>
    <n v="6.9931901519119988E-2"/>
    <n v="6.039901612462395E-2"/>
    <n v="7.1972904318374331E-2"/>
    <n v="1.4030612244897878E-2"/>
    <n v="6.5658744347764572E-2"/>
    <n v="7.6840740740740765E-2"/>
  </r>
  <r>
    <x v="214"/>
    <n v="87.4"/>
    <n v="81.3"/>
    <n v="39"/>
    <n v="65"/>
    <n v="39.9"/>
    <n v="14535.23"/>
    <n v="0.11195928753180673"/>
    <n v="6.4693556836039834E-2"/>
    <n v="6.5864990434544968E-2"/>
    <n v="0.10076206604572402"/>
    <n v="1.7857142857142794E-2"/>
    <n v="7.2227408741051671E-2"/>
    <n v="7.6683703703703587E-2"/>
  </r>
  <r>
    <x v="215"/>
    <n v="87.7"/>
    <n v="81"/>
    <n v="39"/>
    <n v="65.3"/>
    <n v="39.549999999999997"/>
    <n v="14504.99"/>
    <n v="0.11577608142493645"/>
    <n v="6.0764798323729607E-2"/>
    <n v="6.5864990434544968E-2"/>
    <n v="0.10584250635055037"/>
    <n v="8.9285714285711748E-3"/>
    <n v="7.1435389592466508E-2"/>
    <n v="7.444370370370379E-2"/>
  </r>
  <r>
    <x v="216"/>
    <n v="88"/>
    <n v="81.099999999999994"/>
    <n v="38.9"/>
    <n v="65.2"/>
    <n v="40.15"/>
    <n v="14449.39"/>
    <n v="0.11959287531806617"/>
    <n v="6.2074384494499757E-2"/>
    <n v="6.3132003279584348E-2"/>
    <n v="0.10414902624894173"/>
    <n v="2.4234693877550839E-2"/>
    <n v="7.463659664372857E-2"/>
    <n v="7.0325185185185157E-2"/>
  </r>
  <r>
    <x v="217"/>
    <n v="88.7"/>
    <n v="80.599999999999994"/>
    <n v="38.9"/>
    <n v="65.099999999999994"/>
    <n v="39.799999999999997"/>
    <n v="14542.2"/>
    <n v="0.12849872773536908"/>
    <n v="5.5526453640649454E-2"/>
    <n v="6.3132003279584348E-2"/>
    <n v="0.10245554614733265"/>
    <n v="1.5306122448979442E-2"/>
    <n v="7.2983770650383001E-2"/>
    <n v="7.7200000000000157E-2"/>
  </r>
  <r>
    <x v="218"/>
    <n v="88.9"/>
    <n v="81.2"/>
    <n v="38.9"/>
    <n v="64.8"/>
    <n v="40.25"/>
    <n v="14608.54"/>
    <n v="0.13104325699745556"/>
    <n v="6.3383970665269906E-2"/>
    <n v="6.3132003279584348E-2"/>
    <n v="9.7375105842506304E-2"/>
    <n v="2.6785714285714191E-2"/>
    <n v="7.6344010214106056E-2"/>
    <n v="8.2114074074074228E-2"/>
  </r>
  <r>
    <x v="219"/>
    <n v="89.7"/>
    <n v="81.400000000000006"/>
    <n v="39.1"/>
    <n v="65.400000000000006"/>
    <n v="40.200000000000003"/>
    <n v="14784"/>
    <n v="0.14122137404580171"/>
    <n v="6.6003143006809983E-2"/>
    <n v="6.8597977589505366E-2"/>
    <n v="0.10753598645215923"/>
    <n v="2.5510204081632626E-2"/>
    <n v="8.1773737035181787E-2"/>
    <n v="9.5111111111111146E-2"/>
  </r>
  <r>
    <x v="220"/>
    <n v="89.9"/>
    <n v="81.599999999999994"/>
    <n v="39.049999999999997"/>
    <n v="65"/>
    <n v="40.4"/>
    <n v="14778.51"/>
    <n v="0.14376590330788819"/>
    <n v="6.8622315348349838E-2"/>
    <n v="6.7231484012024945E-2"/>
    <n v="0.10076206604572402"/>
    <n v="3.0612244897959107E-2"/>
    <n v="8.2198802722389219E-2"/>
    <n v="9.470444444444448E-2"/>
  </r>
  <r>
    <x v="221"/>
    <n v="89.1"/>
    <n v="82"/>
    <n v="39.15"/>
    <n v="64.7"/>
    <n v="40.4"/>
    <n v="14556.87"/>
    <n v="0.13358778625954204"/>
    <n v="7.3860660031429992E-2"/>
    <n v="6.9964471166985343E-2"/>
    <n v="9.5681625740897669E-2"/>
    <n v="3.0612244897959107E-2"/>
    <n v="8.0741357619362825E-2"/>
    <n v="7.8286666666666616E-2"/>
  </r>
  <r>
    <x v="222"/>
    <n v="88.9"/>
    <n v="82.8"/>
    <n v="39.299999999999997"/>
    <n v="65.2"/>
    <n v="40.4"/>
    <n v="14709.64"/>
    <n v="0.13104325699745556"/>
    <n v="8.43373493975903E-2"/>
    <n v="7.4063951899425939E-2"/>
    <n v="0.10414902624894173"/>
    <n v="3.0612244897959107E-2"/>
    <n v="8.4841165888274533E-2"/>
    <n v="8.9602962962962884E-2"/>
  </r>
  <r>
    <x v="223"/>
    <n v="90.2"/>
    <n v="83.3"/>
    <n v="39.549999999999997"/>
    <n v="65.599999999999994"/>
    <n v="40.65"/>
    <n v="14879.55"/>
    <n v="0.14758269720101791"/>
    <n v="9.0885280251440603E-2"/>
    <n v="8.0896419786826934E-2"/>
    <n v="0.11092294665537672"/>
    <n v="3.6989795918367152E-2"/>
    <n v="9.3455427962605864E-2"/>
    <n v="0.10218888888888888"/>
  </r>
  <r>
    <x v="224"/>
    <n v="90.7"/>
    <n v="83.3"/>
    <n v="39.799999999999997"/>
    <n v="66.099999999999994"/>
    <n v="41.7"/>
    <n v="15012.8"/>
    <n v="0.15394402035623411"/>
    <n v="9.0885280251440603E-2"/>
    <n v="8.7728887674227707E-2"/>
    <n v="0.11939034716342078"/>
    <n v="6.3775510204081565E-2"/>
    <n v="0.10314480912988096"/>
    <n v="0.1120592592592593"/>
  </r>
  <r>
    <x v="225"/>
    <n v="89.1"/>
    <n v="83.4"/>
    <n v="39.799999999999997"/>
    <n v="66"/>
    <n v="41.8"/>
    <n v="14970.68"/>
    <n v="0.13358778625954204"/>
    <n v="9.2194866422210753E-2"/>
    <n v="8.7728887674227707E-2"/>
    <n v="0.11769686706181215"/>
    <n v="6.6326530612244694E-2"/>
    <n v="9.9506987606007472E-2"/>
    <n v="0.10893925925925929"/>
  </r>
  <r>
    <x v="226"/>
    <n v="89.1"/>
    <n v="83.7"/>
    <n v="40"/>
    <n v="66.599999999999994"/>
    <n v="41.3"/>
    <n v="14980.74"/>
    <n v="0.13358778625954204"/>
    <n v="9.6123624934520757E-2"/>
    <n v="9.3194861984148503E-2"/>
    <n v="0.12785774767146485"/>
    <n v="5.3571428571428381E-2"/>
    <n v="0.10086708988422091"/>
    <n v="0.10968444444444447"/>
  </r>
  <r>
    <x v="227"/>
    <n v="87.3"/>
    <n v="83.6"/>
    <n v="39.5"/>
    <n v="66"/>
    <n v="42.05"/>
    <n v="14728.88"/>
    <n v="0.11068702290076349"/>
    <n v="9.4814038763750608E-2"/>
    <n v="7.9529926209346735E-2"/>
    <n v="0.11769686706181215"/>
    <n v="7.2704081632652962E-2"/>
    <n v="9.5086387313665185E-2"/>
    <n v="9.102814814814808E-2"/>
  </r>
  <r>
    <x v="228"/>
    <n v="88.1"/>
    <n v="84.1"/>
    <n v="39.299999999999997"/>
    <n v="65.2"/>
    <n v="42.15"/>
    <n v="14630.01"/>
    <n v="0.12086513994910941"/>
    <n v="0.10136196961760069"/>
    <n v="7.4063951899425939E-2"/>
    <n v="0.10414902624894173"/>
    <n v="7.5255102040816313E-2"/>
    <n v="9.5139037951178812E-2"/>
    <n v="8.3704444444444359E-2"/>
  </r>
  <r>
    <x v="229"/>
    <n v="87.3"/>
    <n v="84.8"/>
    <n v="39.4"/>
    <n v="64.599999999999994"/>
    <n v="43.05"/>
    <n v="14553.04"/>
    <n v="0.11068702290076349"/>
    <n v="0.11052907281299107"/>
    <n v="7.6796939054386337E-2"/>
    <n v="9.3988145639288589E-2"/>
    <n v="9.8214285714285587E-2"/>
    <n v="9.8043093224343014E-2"/>
    <n v="7.8002962962963052E-2"/>
  </r>
  <r>
    <x v="230"/>
    <n v="87.9"/>
    <n v="84.8"/>
    <n v="39.450000000000003"/>
    <n v="65.3"/>
    <n v="42.65"/>
    <n v="14705.43"/>
    <n v="0.11832061068702315"/>
    <n v="0.11052907281299107"/>
    <n v="7.8163432631866536E-2"/>
    <n v="0.10584250635055037"/>
    <n v="8.8010204081632626E-2"/>
    <n v="0.10017316531281276"/>
    <n v="8.929111111111121E-2"/>
  </r>
  <r>
    <x v="231"/>
    <n v="86.7"/>
    <n v="84.7"/>
    <n v="39.5"/>
    <n v="65.900000000000006"/>
    <n v="43.35"/>
    <n v="14612.59"/>
    <n v="0.10305343511450382"/>
    <n v="0.10921948664222114"/>
    <n v="7.9529926209346735E-2"/>
    <n v="0.11600338696020329"/>
    <n v="0.10586734693877542"/>
    <n v="0.10273471637301008"/>
    <n v="8.2414074074074195E-2"/>
  </r>
  <r>
    <x v="232"/>
    <n v="86.3"/>
    <n v="84.6"/>
    <n v="39.700000000000003"/>
    <n v="65.599999999999994"/>
    <n v="42.85"/>
    <n v="14522.96"/>
    <n v="9.7964376590330859E-2"/>
    <n v="0.10790990047145099"/>
    <n v="8.4995900519267531E-2"/>
    <n v="0.11092294665537672"/>
    <n v="9.3112244897959107E-2"/>
    <n v="9.8981073826877042E-2"/>
    <n v="7.5774814814814739E-2"/>
  </r>
  <r>
    <x v="233"/>
    <n v="87.2"/>
    <n v="84.1"/>
    <n v="39.9"/>
    <n v="65.7"/>
    <n v="42.85"/>
    <n v="14739.36"/>
    <n v="0.10941475826972025"/>
    <n v="0.10136196961760069"/>
    <n v="9.0461874829188105E-2"/>
    <n v="0.1126164267569858"/>
    <n v="9.3112244897959107E-2"/>
    <n v="0.10139345487429079"/>
    <n v="9.1804444444444577E-2"/>
  </r>
  <r>
    <x v="234"/>
    <n v="88.9"/>
    <n v="84.6"/>
    <n v="39.9"/>
    <n v="65.400000000000006"/>
    <n v="42.85"/>
    <n v="14734.13"/>
    <n v="0.13104325699745556"/>
    <n v="0.10790990047145099"/>
    <n v="9.0461874829188105E-2"/>
    <n v="0.10753598645215923"/>
    <n v="9.3112244897959107E-2"/>
    <n v="0.1060126527296426"/>
    <n v="9.1417037037037074E-2"/>
  </r>
  <r>
    <x v="235"/>
    <n v="87.6"/>
    <n v="85.2"/>
    <n v="39.700000000000003"/>
    <n v="64.8"/>
    <n v="42.8"/>
    <n v="14528.55"/>
    <n v="0.11450381679389321"/>
    <n v="0.11576741749607122"/>
    <n v="8.4995900519267531E-2"/>
    <n v="9.7375105842506304E-2"/>
    <n v="9.183673469387732E-2"/>
    <n v="0.10089579506912312"/>
    <n v="7.6188888888888862E-2"/>
  </r>
  <r>
    <x v="236"/>
    <n v="86.3"/>
    <n v="87.7"/>
    <n v="39.299999999999997"/>
    <n v="64.599999999999994"/>
    <n v="42.3"/>
    <n v="14433.32"/>
    <n v="9.7964376590330859E-2"/>
    <n v="0.1485070717653223"/>
    <n v="7.4063951899425939E-2"/>
    <n v="9.3988145639288589E-2"/>
    <n v="7.9081632653061007E-2"/>
    <n v="9.8721035709485733E-2"/>
    <n v="6.913481481481476E-2"/>
  </r>
  <r>
    <x v="237"/>
    <n v="85.3"/>
    <n v="86.4"/>
    <n v="39.299999999999997"/>
    <n v="63.6"/>
    <n v="41.35"/>
    <n v="14170.03"/>
    <n v="8.5241730279898231E-2"/>
    <n v="0.13148245154531168"/>
    <n v="7.4063951899425939E-2"/>
    <n v="7.7053344623200681E-2"/>
    <n v="5.4846938775510168E-2"/>
    <n v="8.4537683424669344E-2"/>
    <n v="4.9631851851851927E-2"/>
  </r>
  <r>
    <x v="238"/>
    <n v="85.4"/>
    <n v="86.3"/>
    <n v="39.299999999999997"/>
    <n v="63.6"/>
    <n v="41.5"/>
    <n v="14234.4"/>
    <n v="8.6513994910941694E-2"/>
    <n v="0.13017286537454154"/>
    <n v="7.4063951899425939E-2"/>
    <n v="7.7053344623200681E-2"/>
    <n v="5.8673469387755084E-2"/>
    <n v="8.5295525239172984E-2"/>
    <n v="5.4400000000000004E-2"/>
  </r>
  <r>
    <x v="239"/>
    <n v="87.2"/>
    <n v="87.1"/>
    <n v="39.450000000000003"/>
    <n v="64"/>
    <n v="41.6"/>
    <n v="14442.94"/>
    <n v="0.10941475826972025"/>
    <n v="0.14064955474070184"/>
    <n v="7.8163432631866536E-2"/>
    <n v="8.3827265029635889E-2"/>
    <n v="6.1224489795918435E-2"/>
    <n v="9.4655900093568585E-2"/>
    <n v="6.9847407407407358E-2"/>
  </r>
  <r>
    <x v="240"/>
    <n v="86.8"/>
    <n v="87.2"/>
    <n v="39.450000000000003"/>
    <n v="63.7"/>
    <n v="41.85"/>
    <n v="14271.63"/>
    <n v="0.10432569974554706"/>
    <n v="0.14195914091147199"/>
    <n v="7.8163432631866536E-2"/>
    <n v="7.8746824724809539E-2"/>
    <n v="6.7602040816326481E-2"/>
    <n v="9.4159427766004319E-2"/>
    <n v="5.7157777777777641E-2"/>
  </r>
  <r>
    <x v="241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n v="105.5"/>
    <n v="82.4"/>
    <n v="44.7"/>
    <n v="59.5"/>
    <n v="37.1"/>
    <n v="18270.509999999998"/>
    <n v="0.34223918575063617"/>
    <n v="7.9099004714510368E-2"/>
    <n v="0.22164525826728609"/>
    <n v="7.6206604572397474E-3"/>
    <n v="-5.3571428571428603E-2"/>
    <n v="0.11940653612364875"/>
    <n v="0.35337111111111108"/>
    <m/>
    <n v="0"/>
    <n v="0"/>
  </r>
  <r>
    <x v="1"/>
    <n v="105"/>
    <n v="84.3"/>
    <n v="44.4"/>
    <n v="59.1"/>
    <n v="37.200000000000003"/>
    <n v="18526.349999999999"/>
    <n v="0.33587786259541996"/>
    <n v="0.10398114195914099"/>
    <n v="0.2134462968024049"/>
    <n v="8.4674005080453973E-4"/>
    <n v="-5.1020408163265252E-2"/>
    <n v="0.12062632664890102"/>
    <n v="0.37232222222222222"/>
    <m/>
    <n v="1.5160470504895773E-3"/>
    <n v="1.4002893186889631E-2"/>
  </r>
  <r>
    <x v="2"/>
    <n v="105.5"/>
    <n v="85"/>
    <n v="44.05"/>
    <n v="59.1"/>
    <n v="37.25"/>
    <n v="18499.96"/>
    <n v="0.34223918575063617"/>
    <n v="0.11314824515453115"/>
    <n v="0.20388084176004351"/>
    <n v="8.4674005080453973E-4"/>
    <n v="-4.9744897959183687E-2"/>
    <n v="0.12207402295136634"/>
    <n v="0.37036740740740726"/>
    <m/>
    <n v="1.305357048670075E-3"/>
    <n v="-1.4244575968822559E-3"/>
  </r>
  <r>
    <x v="3"/>
    <n v="106.5"/>
    <n v="85"/>
    <n v="43.9"/>
    <n v="58.7"/>
    <n v="37.25"/>
    <n v="18367.919999999998"/>
    <n v="0.35496183206106879"/>
    <n v="0.11314824515453115"/>
    <n v="0.19978136102760291"/>
    <n v="-5.9271803556307789E-3"/>
    <n v="-4.9744897959183687E-2"/>
    <n v="0.12244387198567767"/>
    <n v="0.36058666666666661"/>
    <m/>
    <n v="-1.3894757258225976E-4"/>
    <n v="-7.1373127293248295E-3"/>
  </r>
  <r>
    <x v="4"/>
    <n v="105.5"/>
    <n v="86.7"/>
    <n v="43.45"/>
    <n v="58.7"/>
    <n v="37.65"/>
    <n v="18169.759999999998"/>
    <n v="0.34223918575063617"/>
    <n v="0.13541121005762191"/>
    <n v="0.18748291883028156"/>
    <n v="-5.9271803556307789E-3"/>
    <n v="-3.9540816326530726E-2"/>
    <n v="0.12393306359127562"/>
    <n v="0.34590814814814808"/>
    <m/>
    <n v="2.2196028391945344E-3"/>
    <n v="-1.0788374513826304E-2"/>
  </r>
  <r>
    <x v="5"/>
    <n v="105.5"/>
    <n v="87"/>
    <n v="43.2"/>
    <n v="58.9"/>
    <n v="38.049999999999997"/>
    <n v="18239.38"/>
    <n v="0.34223918575063617"/>
    <n v="0.13933996856993192"/>
    <n v="0.18065045094288057"/>
    <n v="-2.5402201524131751E-3"/>
    <n v="-2.9336734693877653E-2"/>
    <n v="0.12607053008343155"/>
    <n v="0.35106518518518537"/>
    <m/>
    <n v="2.3475585387549014E-3"/>
    <n v="3.8316411444070386E-3"/>
  </r>
  <r>
    <x v="6"/>
    <n v="106"/>
    <n v="88.5"/>
    <n v="42.2"/>
    <n v="58.7"/>
    <n v="38.6"/>
    <n v="18288.21"/>
    <n v="0.34860050890585259"/>
    <n v="0.15898376113148238"/>
    <n v="0.15332057939327681"/>
    <n v="-5.9271803556307789E-3"/>
    <n v="-1.5306122448979664E-2"/>
    <n v="0.12793430932520028"/>
    <n v="0.35468222222222212"/>
    <m/>
    <n v="1.978329366226772E-3"/>
    <n v="2.6771743337765663E-3"/>
  </r>
  <r>
    <x v="7"/>
    <n v="109"/>
    <n v="88.6"/>
    <n v="42.25"/>
    <n v="58.9"/>
    <n v="38.4"/>
    <n v="18375.400000000001"/>
    <n v="0.38676844783715025"/>
    <n v="0.16029334730225253"/>
    <n v="0.15468707297075701"/>
    <n v="-2.5402201524131751E-3"/>
    <n v="-2.0408163265306256E-2"/>
    <n v="0.13576009693848806"/>
    <n v="0.36114074074074076"/>
    <m/>
    <n v="5.7684944587590437E-3"/>
    <n v="4.7675524285866189E-3"/>
  </r>
  <r>
    <x v="8"/>
    <n v="108.5"/>
    <n v="88"/>
    <n v="42.2"/>
    <n v="58.7"/>
    <n v="38.6"/>
    <n v="18436.93"/>
    <n v="0.38040712468193405"/>
    <n v="0.1524358302776323"/>
    <n v="0.15332057939327681"/>
    <n v="-5.9271803556307789E-3"/>
    <n v="-1.5306122448979664E-2"/>
    <n v="0.13298604630964656"/>
    <n v="0.36569851851851864"/>
    <m/>
    <n v="-2.1459698701032925E-3"/>
    <n v="3.3484985360863195E-3"/>
  </r>
  <r>
    <x v="9"/>
    <n v="107"/>
    <n v="88.3"/>
    <n v="41.6"/>
    <n v="58.5"/>
    <n v="38.4"/>
    <n v="18403.330000000002"/>
    <n v="0.361323155216285"/>
    <n v="0.1563645887899423"/>
    <n v="0.13692265646351465"/>
    <n v="-9.3141405588483828E-3"/>
    <n v="-2.0408163265306256E-2"/>
    <n v="0.12497761932911747"/>
    <n v="0.36320962962962966"/>
    <m/>
    <n v="-6.6444611076044158E-3"/>
    <n v="-1.8224292222185356E-3"/>
  </r>
  <r>
    <x v="10"/>
    <n v="106"/>
    <n v="88"/>
    <n v="42"/>
    <n v="58.5"/>
    <n v="38.299999999999997"/>
    <n v="18525.439999999999"/>
    <n v="0.34860050890585259"/>
    <n v="0.1524358302776323"/>
    <n v="0.14785460508335602"/>
    <n v="-9.3141405588483828E-3"/>
    <n v="-2.2959183673469497E-2"/>
    <n v="0.12332352400690461"/>
    <n v="0.37225481481481482"/>
    <m/>
    <n v="-1.1464169875153862E-3"/>
    <n v="6.6352122143109593E-3"/>
  </r>
  <r>
    <x v="11"/>
    <n v="106.5"/>
    <n v="88.8"/>
    <n v="42.9"/>
    <n v="59.4"/>
    <n v="38.299999999999997"/>
    <n v="18378.64"/>
    <n v="0.35496183206106879"/>
    <n v="0.16291251964379261"/>
    <n v="0.17245148947799938"/>
    <n v="5.92718035563089E-3"/>
    <n v="-2.2959183673469497E-2"/>
    <n v="0.13465876757300443"/>
    <n v="0.36138074074074078"/>
    <m/>
    <n v="1.0124215407234072E-2"/>
    <n v="-7.9242382367166186E-3"/>
  </r>
  <r>
    <x v="12"/>
    <n v="106"/>
    <n v="89.9"/>
    <n v="42.3"/>
    <n v="58.5"/>
    <n v="38.5"/>
    <n v="18227.46"/>
    <n v="0.34860050890585259"/>
    <n v="0.17731796752226314"/>
    <n v="0.15605356654823699"/>
    <n v="-9.3141405588483828E-3"/>
    <n v="-1.7857142857142905E-2"/>
    <n v="0.13096015191207228"/>
    <n v="0.35018222222222217"/>
    <m/>
    <n v="-3.2446090632021196E-3"/>
    <n v="-8.2258534907915237E-3"/>
  </r>
  <r>
    <x v="13"/>
    <n v="107.5"/>
    <n v="90.3"/>
    <n v="42.1"/>
    <n v="58.7"/>
    <n v="38.799999999999997"/>
    <n v="18218.28"/>
    <n v="0.36768447837150142"/>
    <n v="0.18255631220534307"/>
    <n v="0.15058759223831641"/>
    <n v="-5.9271803556307789E-3"/>
    <n v="-1.0204081632653184E-2"/>
    <n v="0.13693942416537538"/>
    <n v="0.34950222222222216"/>
    <m/>
    <n v="5.0166420857302718E-3"/>
    <n v="-5.0363572324396699E-4"/>
  </r>
  <r>
    <x v="14"/>
    <n v="105"/>
    <n v="90.3"/>
    <n v="41.9"/>
    <n v="58.1"/>
    <n v="38.5"/>
    <n v="17899.3"/>
    <n v="0.33587786259541996"/>
    <n v="0.18255631220534307"/>
    <n v="0.14512161792839562"/>
    <n v="-1.608806096528359E-2"/>
    <n v="-1.7857142857142905E-2"/>
    <n v="0.12592211778134643"/>
    <n v="0.32587407407407398"/>
    <m/>
    <n v="-9.1919663234527604E-3"/>
    <n v="-1.7508787876791887E-2"/>
  </r>
  <r>
    <x v="15"/>
    <n v="105.5"/>
    <n v="89.1"/>
    <n v="42.45"/>
    <n v="58.2"/>
    <n v="38.4"/>
    <n v="17989.04"/>
    <n v="0.34223918575063617"/>
    <n v="0.16684127815610261"/>
    <n v="0.16015304728067781"/>
    <n v="-1.4394580863674733E-2"/>
    <n v="-2.0408163265306256E-2"/>
    <n v="0.12688615341168713"/>
    <n v="0.33252148148148164"/>
    <m/>
    <n v="7.4462553245990826E-4"/>
    <n v="5.013603883950779E-3"/>
  </r>
  <r>
    <x v="16"/>
    <n v="104.5"/>
    <n v="88.6"/>
    <n v="41.85"/>
    <n v="58"/>
    <n v="38.049999999999997"/>
    <n v="17701.12"/>
    <n v="0.32951653944020376"/>
    <n v="0.16029334730225253"/>
    <n v="0.14375512435091542"/>
    <n v="-1.7781541066892448E-2"/>
    <n v="-2.9336734693877653E-2"/>
    <n v="0.11728934706652032"/>
    <n v="0.31119407407407396"/>
    <m/>
    <n v="-8.3551260665334359E-3"/>
    <n v="-1.6005301005501238E-2"/>
  </r>
  <r>
    <x v="17"/>
    <n v="105"/>
    <n v="88.5"/>
    <n v="41.85"/>
    <n v="58.4"/>
    <n v="38.35"/>
    <n v="17674.400000000001"/>
    <n v="0.33587786259541996"/>
    <n v="0.15898376113148238"/>
    <n v="0.14375512435091542"/>
    <n v="-1.100762066045724E-2"/>
    <n v="-2.1683673469387821E-2"/>
    <n v="0.12118509078959454"/>
    <n v="0.30921481481481483"/>
    <m/>
    <n v="3.6873870456957114E-3"/>
    <n v="-1.5095090028199865E-3"/>
  </r>
  <r>
    <x v="18"/>
    <n v="107"/>
    <n v="88"/>
    <n v="42.1"/>
    <n v="61.2"/>
    <n v="39.700000000000003"/>
    <n v="17900.3"/>
    <n v="0.361323155216285"/>
    <n v="0.1524358302776323"/>
    <n v="0.15058759223831641"/>
    <n v="3.6409822184589435E-2"/>
    <n v="1.2755102040816313E-2"/>
    <n v="0.1427023003915279"/>
    <n v="0.3259481481481481"/>
    <m/>
    <n v="2.0503781742725158E-2"/>
    <n v="1.2781197664418542E-2"/>
  </r>
  <r>
    <x v="19"/>
    <n v="105.5"/>
    <n v="88.2"/>
    <n v="42.45"/>
    <n v="61.9"/>
    <n v="39.65"/>
    <n v="17966.560000000001"/>
    <n v="0.34223918575063617"/>
    <n v="0.15505500261917238"/>
    <n v="0.16015304728067781"/>
    <n v="4.8264182895850993E-2"/>
    <n v="1.1479591836734526E-2"/>
    <n v="0.14343820207661437"/>
    <n v="0.33085629629629643"/>
    <m/>
    <n v="1.3492075058489927E-3"/>
    <n v="3.7016139394312475E-3"/>
  </r>
  <r>
    <x v="20"/>
    <n v="105.5"/>
    <n v="90.9"/>
    <n v="42.95"/>
    <n v="61.9"/>
    <n v="39.65"/>
    <n v="18151.759999999998"/>
    <n v="0.34223918575063617"/>
    <n v="0.19041382922996331"/>
    <n v="0.17381798305547957"/>
    <n v="4.8264182895850993E-2"/>
    <n v="1.1479591836734526E-2"/>
    <n v="0.15324295455373291"/>
    <n v="0.34457481481481467"/>
    <m/>
    <n v="8.4781615826543533E-3"/>
    <n v="1.0308038934553787E-2"/>
  </r>
  <r>
    <x v="21"/>
    <n v="106.5"/>
    <n v="91.8"/>
    <n v="42.75"/>
    <n v="62"/>
    <n v="39.9"/>
    <n v="18338.05"/>
    <n v="0.35496183206106879"/>
    <n v="0.20220010476689354"/>
    <n v="0.16835200874555878"/>
    <n v="4.9957662997459851E-2"/>
    <n v="1.7857142857142794E-2"/>
    <n v="0.15866575028562474"/>
    <n v="0.35837407407407396"/>
    <m/>
    <n v="4.5287529588176056E-3"/>
    <n v="1.0262916653812182E-2"/>
  </r>
  <r>
    <x v="22"/>
    <n v="106"/>
    <n v="91"/>
    <n v="43"/>
    <n v="63.5"/>
    <n v="40.049999999999997"/>
    <n v="18310.939999999999"/>
    <n v="0.34860050890585259"/>
    <n v="0.19172341540073345"/>
    <n v="0.17518447663295977"/>
    <n v="7.5359864521591824E-2"/>
    <n v="2.168367346938771E-2"/>
    <n v="0.16251038778610508"/>
    <n v="0.35636592592592575"/>
    <m/>
    <n v="4.0782934938139448E-3"/>
    <n v="-1.4783469343796485E-3"/>
  </r>
  <r>
    <x v="23"/>
    <n v="105"/>
    <n v="90.4"/>
    <n v="42.5"/>
    <n v="64.099999999999994"/>
    <n v="40.200000000000003"/>
    <n v="17997.669999999998"/>
    <n v="0.33587786259541996"/>
    <n v="0.18386589837611322"/>
    <n v="0.16151954085815778"/>
    <n v="8.5520745131244746E-2"/>
    <n v="2.5510204081632626E-2"/>
    <n v="0.15845885020851366"/>
    <n v="0.33316074074074065"/>
    <m/>
    <n v="-2.89222771692077E-3"/>
    <n v="-1.710835161930524E-2"/>
  </r>
  <r>
    <x v="24"/>
    <n v="104"/>
    <n v="90.5"/>
    <n v="42.3"/>
    <n v="63.9"/>
    <n v="40.65"/>
    <n v="17951.810000000001"/>
    <n v="0.32315521628498733"/>
    <n v="0.18517548454688315"/>
    <n v="0.15605356654823699"/>
    <n v="8.2133784928027032E-2"/>
    <n v="3.6989795918367152E-2"/>
    <n v="0.15670156964530033"/>
    <n v="0.32976370370370378"/>
    <m/>
    <n v="-1.0099184281461282E-3"/>
    <n v="-2.5481076161523175E-3"/>
  </r>
  <r>
    <x v="25"/>
    <n v="106.5"/>
    <n v="90.7"/>
    <n v="42.7"/>
    <n v="64.599999999999994"/>
    <n v="41"/>
    <n v="18231.47"/>
    <n v="0.35496183206106879"/>
    <n v="0.18779465688842323"/>
    <n v="0.16698551516807858"/>
    <n v="9.3988145639288589E-2"/>
    <n v="4.5918367346938771E-2"/>
    <n v="0.16992970342075958"/>
    <n v="0.35047925925925938"/>
    <m/>
    <n v="1.1053874750907466E-2"/>
    <n v="1.5578373434210757E-2"/>
  </r>
  <r>
    <x v="26"/>
    <n v="105.5"/>
    <n v="92.2"/>
    <n v="43.35"/>
    <n v="62.8"/>
    <n v="41.1"/>
    <n v="18268.57"/>
    <n v="0.34223918575063617"/>
    <n v="0.20743844944997392"/>
    <n v="0.18474993167532094"/>
    <n v="6.3505503810330266E-2"/>
    <n v="4.84693877551019E-2"/>
    <n v="0.16928049168827264"/>
    <n v="0.35322740740740732"/>
    <m/>
    <n v="-6.1078082784526977E-4"/>
    <n v="2.0349428762462818E-3"/>
  </r>
  <r>
    <x v="27"/>
    <n v="106"/>
    <n v="92.2"/>
    <n v="43.35"/>
    <n v="63.3"/>
    <n v="41.45"/>
    <n v="18232.349999999999"/>
    <n v="0.34860050890585259"/>
    <n v="0.20743844944997392"/>
    <n v="0.18474993167532094"/>
    <n v="7.1972904318374331E-2"/>
    <n v="5.7397959183673519E-2"/>
    <n v="0.17403195070663907"/>
    <n v="0.35054444444444433"/>
    <m/>
    <n v="4.2433870035079035E-3"/>
    <n v="-1.9826401300157004E-3"/>
  </r>
  <r>
    <x v="28"/>
    <n v="105"/>
    <n v="91.9"/>
    <n v="42.95"/>
    <n v="63.9"/>
    <n v="41.5"/>
    <n v="18221.490000000002"/>
    <n v="0.33587786259541996"/>
    <n v="0.20350969093766369"/>
    <n v="0.17381798305547957"/>
    <n v="8.2133784928027032E-2"/>
    <n v="5.8673469387755084E-2"/>
    <n v="0.17080255818086906"/>
    <n v="0.34974000000000016"/>
    <m/>
    <n v="-2.2460066112174326E-3"/>
    <n v="-5.9564455487071122E-4"/>
  </r>
  <r>
    <x v="29"/>
    <n v="104"/>
    <n v="91.3"/>
    <n v="42.55"/>
    <n v="62.9"/>
    <n v="40.950000000000003"/>
    <n v="17969.29"/>
    <n v="0.32315521628498733"/>
    <n v="0.19565217391304346"/>
    <n v="0.16288603443563798"/>
    <n v="6.5198983911939123E-2"/>
    <n v="4.4642857142857206E-2"/>
    <n v="0.15830705313769303"/>
    <n v="0.33105851851851864"/>
    <m/>
    <n v="-1.0853652872668151E-2"/>
    <n v="-1.38408000662954E-2"/>
  </r>
  <r>
    <x v="30"/>
    <n v="105"/>
    <n v="91.1"/>
    <n v="42.75"/>
    <n v="65.2"/>
    <n v="40.700000000000003"/>
    <n v="18055.73"/>
    <n v="0.33587786259541996"/>
    <n v="0.19303300157150338"/>
    <n v="0.16835200874555878"/>
    <n v="0.10414902624894173"/>
    <n v="3.8265306122448939E-2"/>
    <n v="0.16793544105677455"/>
    <n v="0.33746148148148136"/>
    <m/>
    <n v="8.5172256550865022E-3"/>
    <n v="4.8104293491839645E-3"/>
  </r>
  <r>
    <x v="31"/>
    <n v="104"/>
    <n v="90"/>
    <n v="42.15"/>
    <n v="62.7"/>
    <n v="40.15"/>
    <n v="17594.55"/>
    <n v="0.32315521628498733"/>
    <n v="0.17862755369303307"/>
    <n v="0.15195408581579661"/>
    <n v="6.1812023708721631E-2"/>
    <n v="2.4234693877550839E-2"/>
    <n v="0.1479567146760179"/>
    <n v="0.3032999999999999"/>
    <m/>
    <n v="-1.7498122457601406E-2"/>
    <n v="-2.5542030147770234E-2"/>
  </r>
  <r>
    <x v="32"/>
    <n v="105"/>
    <n v="89.6"/>
    <n v="42.2"/>
    <n v="62.4"/>
    <n v="41.15"/>
    <n v="17652.18"/>
    <n v="0.33587786259541996"/>
    <n v="0.17338920900995269"/>
    <n v="0.15332057939327681"/>
    <n v="5.6731583403895058E-2"/>
    <n v="4.9744897959183465E-2"/>
    <n v="0.15381282647234559"/>
    <n v="0.307568888888889"/>
    <m/>
    <n v="5.295818209038794E-3"/>
    <n v="3.275446089840317E-3"/>
  </r>
  <r>
    <x v="33"/>
    <n v="108"/>
    <n v="91.1"/>
    <n v="42.65"/>
    <n v="62.9"/>
    <n v="41.55"/>
    <n v="17898.25"/>
    <n v="0.37404580152671763"/>
    <n v="0.19303300157150338"/>
    <n v="0.16561902159059838"/>
    <n v="6.5198983911939123E-2"/>
    <n v="5.9948979591836649E-2"/>
    <n v="0.17156915763851904"/>
    <n v="0.32579629629629636"/>
    <m/>
    <n v="1.4741872450245719E-2"/>
    <n v="1.3939921301505009E-2"/>
  </r>
  <r>
    <x v="34"/>
    <n v="108.5"/>
    <n v="91.5"/>
    <n v="42.7"/>
    <n v="64.7"/>
    <n v="41.4"/>
    <n v="17867.599999999999"/>
    <n v="0.38040712468193405"/>
    <n v="0.19827134625458354"/>
    <n v="0.16698551516807858"/>
    <n v="9.5681625740897669E-2"/>
    <n v="5.6122448979591733E-2"/>
    <n v="0.17949361216501711"/>
    <n v="0.32352592592592577"/>
    <m/>
    <n v="7.0398971557072976E-3"/>
    <n v="-1.7124579218639191E-3"/>
  </r>
  <r>
    <x v="35"/>
    <n v="109"/>
    <n v="91.3"/>
    <n v="42.75"/>
    <n v="64.3"/>
    <n v="41.7"/>
    <n v="17934.400000000001"/>
    <n v="0.38676844783715025"/>
    <n v="0.19565217391304346"/>
    <n v="0.16835200874555878"/>
    <n v="8.8907705334462239E-2"/>
    <n v="6.3775510204081565E-2"/>
    <n v="0.18069116920685926"/>
    <n v="0.32847407407407414"/>
    <m/>
    <n v="9.3149187274255141E-4"/>
    <n v="3.738610669592024E-3"/>
  </r>
  <r>
    <x v="36"/>
    <n v="108"/>
    <n v="91.3"/>
    <n v="42.5"/>
    <n v="62.9"/>
    <n v="41.5"/>
    <n v="17736.52"/>
    <n v="0.37404580152671763"/>
    <n v="0.19565217391304346"/>
    <n v="0.16151954085815778"/>
    <n v="6.5198983911939123E-2"/>
    <n v="5.8673469387755084E-2"/>
    <n v="0.1710179939195226"/>
    <n v="0.31381629629629626"/>
    <m/>
    <n v="-8.3182735118672024E-3"/>
    <n v="-1.103354447319127E-2"/>
  </r>
  <r>
    <x v="37"/>
    <n v="106"/>
    <n v="90"/>
    <n v="42.05"/>
    <n v="62.5"/>
    <n v="40.65"/>
    <n v="17178.689999999999"/>
    <n v="0.34860050890585259"/>
    <n v="0.17862755369303307"/>
    <n v="0.14922109866083622"/>
    <n v="5.8425063505503916E-2"/>
    <n v="3.6989795918367152E-2"/>
    <n v="0.15437280413671858"/>
    <n v="0.27249555555555549"/>
    <m/>
    <n v="-1.4037351055068981E-2"/>
    <n v="-3.1450927239390913E-2"/>
  </r>
  <r>
    <x v="38"/>
    <n v="104"/>
    <n v="88.5"/>
    <n v="42.85"/>
    <n v="63.2"/>
    <n v="40.4"/>
    <n v="16825.25"/>
    <n v="0.32315521628498733"/>
    <n v="0.15898376113148238"/>
    <n v="0.17108499590051918"/>
    <n v="7.0279424216765474E-2"/>
    <n v="3.0612244897959107E-2"/>
    <n v="0.15082312848634269"/>
    <n v="0.24631481481481488"/>
    <m/>
    <n v="-2.291936484419943E-3"/>
    <n v="-2.0574327844556151E-2"/>
  </r>
  <r>
    <x v="39"/>
    <n v="105.5"/>
    <n v="88.8"/>
    <n v="43.25"/>
    <n v="64.7"/>
    <n v="41.9"/>
    <n v="17015.36"/>
    <n v="0.34223918575063617"/>
    <n v="0.16291251964379261"/>
    <n v="0.18201694452036055"/>
    <n v="9.5681625740897669E-2"/>
    <n v="6.8877551020408045E-2"/>
    <n v="0.170345565335219"/>
    <n v="0.26039703703703698"/>
    <m/>
    <n v="1.7602137333244006E-2"/>
    <n v="1.1299089166580067E-2"/>
  </r>
  <r>
    <x v="40"/>
    <n v="105"/>
    <n v="90.4"/>
    <n v="43.2"/>
    <n v="64.2"/>
    <n v="42.55"/>
    <n v="17433.2"/>
    <n v="0.33587786259541996"/>
    <n v="0.18386589837611322"/>
    <n v="0.18065045094288057"/>
    <n v="8.7214225232853604E-2"/>
    <n v="8.5459183673469274E-2"/>
    <n v="0.17461352416414733"/>
    <n v="0.29134814814814813"/>
    <m/>
    <n v="3.9815526764266362E-3"/>
    <n v="2.4556635886634259E-2"/>
  </r>
  <r>
    <x v="41"/>
    <n v="106.5"/>
    <n v="89.1"/>
    <n v="43.4"/>
    <n v="64.3"/>
    <n v="44.15"/>
    <n v="17264.740000000002"/>
    <n v="0.35496183206106879"/>
    <n v="0.16684127815610261"/>
    <n v="0.18611642525280114"/>
    <n v="8.8907705334462239E-2"/>
    <n v="0.12627551020408156"/>
    <n v="0.18462055020170326"/>
    <n v="0.2788696296296298"/>
    <m/>
    <n v="8.7390531104323266E-3"/>
    <n v="-9.6631714200490215E-3"/>
  </r>
  <r>
    <x v="42"/>
    <n v="106.5"/>
    <n v="89.2"/>
    <n v="44.1"/>
    <n v="63.8"/>
    <n v="44.85"/>
    <n v="17263.04"/>
    <n v="0.35496183206106879"/>
    <n v="0.16815086432687276"/>
    <n v="0.20524733533752393"/>
    <n v="8.0440304826418396E-2"/>
    <n v="0.14413265306122436"/>
    <n v="0.19058659792262164"/>
    <n v="0.27874370370370372"/>
    <m/>
    <n v="5.0660713169228266E-3"/>
    <n v="-9.8466585653822492E-5"/>
  </r>
  <r>
    <x v="43"/>
    <n v="106"/>
    <n v="89.3"/>
    <n v="43.35"/>
    <n v="62.8"/>
    <n v="45.1"/>
    <n v="16926.060000000001"/>
    <n v="0.34860050890585259"/>
    <n v="0.16946045049764269"/>
    <n v="0.18474993167532094"/>
    <n v="6.3505503810330266E-2"/>
    <n v="0.15051020408163263"/>
    <n v="0.18336531979415582"/>
    <n v="0.25378222222222235"/>
    <m/>
    <n v="-6.1360814701920674E-3"/>
    <n v="-1.9520316236306012E-2"/>
  </r>
  <r>
    <x v="44"/>
    <n v="106"/>
    <n v="90.3"/>
    <n v="43"/>
    <n v="62.5"/>
    <n v="45.4"/>
    <n v="16940.830000000002"/>
    <n v="0.34860050890585259"/>
    <n v="0.18255631220534307"/>
    <n v="0.17518447663295977"/>
    <n v="5.8425063505503916E-2"/>
    <n v="0.15816326530612224"/>
    <n v="0.18458592531115631"/>
    <n v="0.25487629629629649"/>
    <m/>
    <n v="9.9984103224914911E-4"/>
    <n v="8.7261890835788058E-4"/>
  </r>
  <r>
    <x v="45"/>
    <n v="107"/>
    <n v="90.1"/>
    <n v="43.85"/>
    <n v="63.6"/>
    <n v="44.8"/>
    <n v="17448.22"/>
    <n v="0.361323155216285"/>
    <n v="0.179937139863803"/>
    <n v="0.19841486745012293"/>
    <n v="7.7053344623200681E-2"/>
    <n v="0.14285714285714279"/>
    <n v="0.19191713000211089"/>
    <n v="0.29246074074074091"/>
    <m/>
    <n v="6.2741411339275466E-3"/>
    <n v="2.9950716700421376E-2"/>
  </r>
  <r>
    <x v="46"/>
    <n v="106"/>
    <n v="89"/>
    <n v="43.85"/>
    <n v="64.599999999999994"/>
    <n v="44"/>
    <n v="17456.52"/>
    <n v="0.34860050890585259"/>
    <n v="0.16553169198533269"/>
    <n v="0.19841486745012293"/>
    <n v="9.3988145639288589E-2"/>
    <n v="0.12244897959183665"/>
    <n v="0.18579683871448668"/>
    <n v="0.29307555555555553"/>
    <m/>
    <n v="-4.7376647714278963E-3"/>
    <n v="4.7569322257512425E-4"/>
  </r>
  <r>
    <x v="47"/>
    <n v="107.5"/>
    <n v="89.7"/>
    <n v="44.2"/>
    <n v="64.8"/>
    <n v="45"/>
    <n v="17560.36"/>
    <n v="0.36768447837150142"/>
    <n v="0.17469879518072284"/>
    <n v="0.20798032249248433"/>
    <n v="9.7375105842506304E-2"/>
    <n v="0.14795918367346927"/>
    <n v="0.19913957711213684"/>
    <n v="0.30076740740740737"/>
    <m/>
    <n v="1.1164223176268084E-2"/>
    <n v="5.9484937433118557E-3"/>
  </r>
  <r>
    <x v="48"/>
    <n v="107.5"/>
    <n v="89.9"/>
    <n v="43.9"/>
    <n v="65.099999999999994"/>
    <n v="44.9"/>
    <n v="17559.71"/>
    <n v="0.36768447837150142"/>
    <n v="0.17731796752226314"/>
    <n v="0.19978136102760291"/>
    <n v="0.10245554614733265"/>
    <n v="0.14540816326530592"/>
    <n v="0.19852950326680122"/>
    <n v="0.30071925925925913"/>
    <m/>
    <n v="-4.3005370115345443E-4"/>
    <n v="-3.7015186476918593E-5"/>
  </r>
  <r>
    <x v="49"/>
    <n v="107.5"/>
    <n v="89.7"/>
    <n v="43.55"/>
    <n v="67.8"/>
    <n v="44.25"/>
    <n v="17731.37"/>
    <n v="0.36768447837150142"/>
    <n v="0.17469879518072284"/>
    <n v="0.19021590598524174"/>
    <n v="0.14817950889077047"/>
    <n v="0.12882653061224492"/>
    <n v="0.20192104380809628"/>
    <n v="0.31343481481481472"/>
    <m/>
    <n v="3.3601360851849282E-3"/>
    <n v="9.7757878689339606E-3"/>
  </r>
  <r>
    <x v="50"/>
    <n v="107"/>
    <n v="90"/>
    <n v="43.7"/>
    <n v="67"/>
    <n v="45"/>
    <n v="17699.060000000001"/>
    <n v="0.361323155216285"/>
    <n v="0.17862755369303307"/>
    <n v="0.19431538671768234"/>
    <n v="0.13463166807790006"/>
    <n v="0.14795918367346927"/>
    <n v="0.20337138947567396"/>
    <n v="0.31104148148148147"/>
    <m/>
    <n v="1.4574756409362344E-3"/>
    <n v="-1.8221942241348765E-3"/>
  </r>
  <r>
    <x v="51"/>
    <n v="106.5"/>
    <n v="90.4"/>
    <n v="43.55"/>
    <n v="67.099999999999994"/>
    <n v="46.5"/>
    <n v="17676.95"/>
    <n v="0.35496183206106879"/>
    <n v="0.18386589837611322"/>
    <n v="0.19021590598524174"/>
    <n v="0.13632514817950891"/>
    <n v="0.18622448979591821"/>
    <n v="0.21031865487957019"/>
    <n v="0.30940370370370385"/>
    <m/>
    <n v="6.2329847231545887E-3"/>
    <n v="-1.2492188850707908E-3"/>
  </r>
  <r>
    <x v="52"/>
    <n v="105.5"/>
    <n v="90.9"/>
    <n v="43.5"/>
    <n v="67.3"/>
    <n v="46.05"/>
    <n v="17520.009999999998"/>
    <n v="0.34223918575063617"/>
    <n v="0.19041382922996331"/>
    <n v="0.18884941240776154"/>
    <n v="0.13971210838272641"/>
    <n v="0.17474489795918347"/>
    <n v="0.20719188674605418"/>
    <n v="0.29777851851851844"/>
    <m/>
    <n v="-2.3407193918572045E-3"/>
    <n v="-8.8782284274154799E-3"/>
  </r>
  <r>
    <x v="53"/>
    <n v="105.5"/>
    <n v="90.1"/>
    <n v="43.4"/>
    <n v="69.3"/>
    <n v="47"/>
    <n v="17548.66"/>
    <n v="0.34223918575063617"/>
    <n v="0.179937139863803"/>
    <n v="0.18611642525280114"/>
    <n v="0.17358171041490267"/>
    <n v="0.19897959183673453"/>
    <n v="0.21617081062377549"/>
    <n v="0.2999007407407408"/>
    <m/>
    <n v="7.8495403259051244E-3"/>
    <n v="1.6352730392277248E-3"/>
  </r>
  <r>
    <x v="54"/>
    <n v="106.5"/>
    <n v="90.2"/>
    <n v="43.4"/>
    <n v="68.8"/>
    <n v="46.25"/>
    <n v="17740.560000000001"/>
    <n v="0.35496183206106879"/>
    <n v="0.18124672603457315"/>
    <n v="0.18611642525280114"/>
    <n v="0.1651143099068586"/>
    <n v="0.17984693877551017"/>
    <n v="0.21345724640616237"/>
    <n v="0.3141155555555557"/>
    <m/>
    <n v="-2.516780624861048E-3"/>
    <n v="1.0935307881057676E-2"/>
  </r>
  <r>
    <x v="55"/>
    <n v="106.5"/>
    <n v="89.8"/>
    <n v="43.15"/>
    <n v="67.900000000000006"/>
    <n v="46.35"/>
    <n v="17693.47"/>
    <n v="0.35496183206106879"/>
    <n v="0.17600838135149299"/>
    <n v="0.17928395736540015"/>
    <n v="0.14987298899237955"/>
    <n v="0.18239795918367352"/>
    <n v="0.20850502379080299"/>
    <n v="0.31062740740740757"/>
    <m/>
    <n v="-4.2228383301425865E-3"/>
    <n v="-2.6543694223857273E-3"/>
  </r>
  <r>
    <x v="56"/>
    <n v="107"/>
    <n v="88.7"/>
    <n v="43.15"/>
    <n v="69.2"/>
    <n v="46.2"/>
    <n v="17625.59"/>
    <n v="0.361323155216285"/>
    <n v="0.16160293347302268"/>
    <n v="0.17928395736540015"/>
    <n v="0.17188823031329403"/>
    <n v="0.1785714285714286"/>
    <n v="0.21053394098788608"/>
    <n v="0.30559925925925935"/>
    <m/>
    <n v="1.6709898339777318E-3"/>
    <n v="-3.8364436145086334E-3"/>
  </r>
  <r>
    <x v="57"/>
    <n v="107"/>
    <n v="87.5"/>
    <n v="43.2"/>
    <n v="72.3"/>
    <n v="46"/>
    <n v="17522.5"/>
    <n v="0.361323155216285"/>
    <n v="0.145887899423782"/>
    <n v="0.18065045094288057"/>
    <n v="0.22438611346316684"/>
    <n v="0.1734693877551019"/>
    <n v="0.21714340136024327"/>
    <n v="0.29796296296296299"/>
    <m/>
    <n v="5.6197366986154851E-3"/>
    <n v="-5.8488822218150105E-3"/>
  </r>
  <r>
    <x v="58"/>
    <n v="106.5"/>
    <n v="86.5"/>
    <n v="42.95"/>
    <n v="70"/>
    <n v="45.5"/>
    <n v="17178.63"/>
    <n v="0.35496183206106879"/>
    <n v="0.13279203771608183"/>
    <n v="0.17381798305547957"/>
    <n v="0.18543607112616423"/>
    <n v="0.16071428571428559"/>
    <n v="0.20154444193461601"/>
    <n v="0.27249111111111124"/>
    <m/>
    <n v="-1.2913993152339209E-2"/>
    <n v="-1.9624482807818477E-2"/>
  </r>
  <r>
    <x v="59"/>
    <n v="106.5"/>
    <n v="87.5"/>
    <n v="43.1"/>
    <n v="71.900000000000006"/>
    <n v="45.95"/>
    <n v="17284.54"/>
    <n v="0.35496183206106879"/>
    <n v="0.145887899423782"/>
    <n v="0.17791746378792017"/>
    <n v="0.21761219305673163"/>
    <n v="0.17219387755102034"/>
    <n v="0.21371465317610458"/>
    <n v="0.28033629629629631"/>
    <m/>
    <n v="1.0417218747257095E-2"/>
    <n v="6.1652180645370702E-3"/>
  </r>
  <r>
    <x v="60"/>
    <n v="105.5"/>
    <n v="85.6"/>
    <n v="42.55"/>
    <n v="71.3"/>
    <n v="45.75"/>
    <n v="17048.37"/>
    <n v="0.34223918575063617"/>
    <n v="0.12100576217915138"/>
    <n v="0.16288603443563798"/>
    <n v="0.20745131244707871"/>
    <n v="0.16709183673469385"/>
    <n v="0.20013482630943963"/>
    <n v="0.2628422222222222"/>
    <m/>
    <n v="-1.1312491717927919E-2"/>
    <n v="-1.3663655497919036E-2"/>
  </r>
  <r>
    <x v="61"/>
    <n v="105"/>
    <n v="85.2"/>
    <n v="42.65"/>
    <n v="70.7"/>
    <n v="46.5"/>
    <n v="16990.91"/>
    <n v="0.33587786259541996"/>
    <n v="0.11576741749607122"/>
    <n v="0.16561902159059838"/>
    <n v="0.19729043183742601"/>
    <n v="0.18622448979591821"/>
    <n v="0.20015584466308675"/>
    <n v="0.258585925925926"/>
    <m/>
    <n v="1.8324758638810223E-4"/>
    <n v="-3.3704101917074736E-3"/>
  </r>
  <r>
    <x v="62"/>
    <n v="105.5"/>
    <n v="86.3"/>
    <n v="43.65"/>
    <n v="71.5"/>
    <n v="46.45"/>
    <n v="17301.650000000001"/>
    <n v="0.34223918575063617"/>
    <n v="0.13017286537454154"/>
    <n v="0.19294889314020214"/>
    <n v="0.21083827265029642"/>
    <n v="0.18494897959183665"/>
    <n v="0.21222963930150257"/>
    <n v="0.2816037037037038"/>
    <m/>
    <n v="1.0271902034778346E-2"/>
    <n v="1.8288602552776867E-2"/>
  </r>
  <r>
    <x v="63"/>
    <n v="105.5"/>
    <n v="86.8"/>
    <n v="43.3"/>
    <n v="72.3"/>
    <n v="46.55"/>
    <n v="17245.650000000001"/>
    <n v="0.34223918575063617"/>
    <n v="0.13672079622839184"/>
    <n v="0.18338343809784075"/>
    <n v="0.22438611346316684"/>
    <n v="0.18749999999999978"/>
    <n v="0.21484590670800707"/>
    <n v="0.27745555555555557"/>
    <m/>
    <n v="2.2234157740554927E-3"/>
    <n v="-3.2366855184332577E-3"/>
  </r>
  <r>
    <x v="64"/>
    <n v="105"/>
    <n v="86.1"/>
    <n v="43.05"/>
    <n v="69.900000000000006"/>
    <n v="46.3"/>
    <n v="17004.18"/>
    <n v="0.33587786259541996"/>
    <n v="0.12755369303300146"/>
    <n v="0.17655097021043975"/>
    <n v="0.18374259102455559"/>
    <n v="0.18112244897959173"/>
    <n v="0.2009695131686017"/>
    <n v="0.25956888888888896"/>
    <m/>
    <n v="-1.14286229409164E-2"/>
    <n v="-1.4001791756182103E-2"/>
  </r>
  <r>
    <x v="65"/>
    <n v="104.5"/>
    <n v="85.7"/>
    <n v="42.7"/>
    <n v="69.5"/>
    <n v="45.75"/>
    <n v="16898.87"/>
    <n v="0.32951653944020376"/>
    <n v="0.12231534834992153"/>
    <n v="0.16698551516807858"/>
    <n v="0.17696867061812038"/>
    <n v="0.16709183673469385"/>
    <n v="0.19257558206220363"/>
    <n v="0.25176814814814796"/>
    <m/>
    <n v="-7.0278514280295301E-3"/>
    <n v="-6.1931830879231597E-3"/>
  </r>
  <r>
    <x v="66"/>
    <n v="105.5"/>
    <n v="85.6"/>
    <n v="43"/>
    <n v="69.5"/>
    <n v="47.15"/>
    <n v="16993.400000000001"/>
    <n v="0.34223918575063617"/>
    <n v="0.12100576217915138"/>
    <n v="0.17518447663295977"/>
    <n v="0.17696867061812038"/>
    <n v="0.20280612244897944"/>
    <n v="0.20364084352596942"/>
    <n v="0.25877037037037054"/>
    <m/>
    <n v="9.2058741734406535E-3"/>
    <n v="5.5938651519304994E-3"/>
  </r>
  <r>
    <x v="67"/>
    <n v="106.5"/>
    <n v="85.6"/>
    <n v="42.8"/>
    <n v="70.5"/>
    <n v="47.3"/>
    <n v="17148.88"/>
    <n v="0.35496183206106879"/>
    <n v="0.12100576217915138"/>
    <n v="0.16971850232303898"/>
    <n v="0.19390347163420829"/>
    <n v="0.20663265306122436"/>
    <n v="0.20924444425173835"/>
    <n v="0.27028740740740753"/>
    <m/>
    <n v="4.4794671129810837E-3"/>
    <n v="9.1494344863298771E-3"/>
  </r>
  <r>
    <x v="68"/>
    <n v="107"/>
    <n v="85.8"/>
    <n v="42.7"/>
    <n v="71.2"/>
    <n v="46.7"/>
    <n v="17127.95"/>
    <n v="0.361323155216285"/>
    <n v="0.12362493452069145"/>
    <n v="0.16698551516807858"/>
    <n v="0.20575783234547007"/>
    <n v="0.19132653061224492"/>
    <n v="0.20980359357255401"/>
    <n v="0.268737037037037"/>
    <m/>
    <n v="3.8778485315216216E-4"/>
    <n v="-1.2204878685955212E-3"/>
  </r>
  <r>
    <x v="69"/>
    <n v="107"/>
    <n v="85"/>
    <n v="42.7"/>
    <n v="70"/>
    <n v="47.8"/>
    <n v="17025.09"/>
    <n v="0.361323155216285"/>
    <n v="0.11314824515453115"/>
    <n v="0.16698551516807858"/>
    <n v="0.18543607112616423"/>
    <n v="0.21938775510204067"/>
    <n v="0.20925614835341994"/>
    <n v="0.26111777777777778"/>
    <m/>
    <n v="-5.2466761077796242E-4"/>
    <n v="-6.0053888527231702E-3"/>
  </r>
  <r>
    <x v="70"/>
    <n v="106"/>
    <n v="83.6"/>
    <n v="42.2"/>
    <n v="67.2"/>
    <n v="46.8"/>
    <n v="16620.900000000001"/>
    <n v="0.34860050890585259"/>
    <n v="9.4814038763750608E-2"/>
    <n v="0.15332057939327681"/>
    <n v="0.13801862828111777"/>
    <n v="0.19387755102040805"/>
    <n v="0.18572626127288117"/>
    <n v="0.23117777777777793"/>
    <m/>
    <n v="-1.9689297318680743E-2"/>
    <n v="-2.3740843660738253E-2"/>
  </r>
  <r>
    <x v="71"/>
    <n v="105.5"/>
    <n v="83.2"/>
    <n v="42.25"/>
    <n v="68.400000000000006"/>
    <n v="46.7"/>
    <n v="16644.79"/>
    <n v="0.34223918575063617"/>
    <n v="8.9575694080670454E-2"/>
    <n v="0.15468707297075701"/>
    <n v="0.15834038950042362"/>
    <n v="0.19132653061224492"/>
    <n v="0.18723377458294643"/>
    <n v="0.23294740740740738"/>
    <m/>
    <n v="1.4807109432646293E-3"/>
    <n v="1.4373469547377393E-3"/>
  </r>
  <r>
    <x v="72"/>
    <n v="104.5"/>
    <n v="82.2"/>
    <n v="41.9"/>
    <n v="67.8"/>
    <n v="45.2"/>
    <n v="16303.35"/>
    <n v="0.32951653944020376"/>
    <n v="7.6479832372970291E-2"/>
    <n v="0.14512161792839562"/>
    <n v="0.14817950889077047"/>
    <n v="0.15306122448979598"/>
    <n v="0.17047174462442721"/>
    <n v="0.20765555555555548"/>
    <m/>
    <n v="-1.4134754319021781E-2"/>
    <n v="-2.0513325791433834E-2"/>
  </r>
  <r>
    <x v="73"/>
    <n v="104.5"/>
    <n v="82.3"/>
    <n v="42.05"/>
    <n v="67.900000000000006"/>
    <n v="45.6"/>
    <n v="16419.38"/>
    <n v="0.32951653944020376"/>
    <n v="7.7789418543740219E-2"/>
    <n v="0.14922109866083622"/>
    <n v="0.14987298899237955"/>
    <n v="0.16326530612244894"/>
    <n v="0.17393307035192174"/>
    <n v="0.21625037037037043"/>
    <m/>
    <n v="3.024196211055985E-3"/>
    <n v="7.1169422235308755E-3"/>
  </r>
  <r>
    <x v="74"/>
    <n v="105.5"/>
    <n v="82.5"/>
    <n v="42.5"/>
    <n v="69.3"/>
    <n v="46.6"/>
    <n v="16592.18"/>
    <n v="0.34223918575063617"/>
    <n v="8.0408590885280296E-2"/>
    <n v="0.16151954085815778"/>
    <n v="0.17358171041490267"/>
    <n v="0.18877551020408156"/>
    <n v="0.18930490762261171"/>
    <n v="0.22905037037037035"/>
    <m/>
    <n v="1.304988773781024E-2"/>
    <n v="1.0524148902089969E-2"/>
  </r>
  <r>
    <x v="75"/>
    <n v="106"/>
    <n v="83.8"/>
    <n v="42.45"/>
    <n v="68.900000000000006"/>
    <n v="46.2"/>
    <n v="16498.900000000001"/>
    <n v="0.34860050890585259"/>
    <n v="9.7433211105290685E-2"/>
    <n v="0.16015304728067781"/>
    <n v="0.16680779000846746"/>
    <n v="0.1785714285714286"/>
    <n v="0.19031319717434342"/>
    <n v="0.22214074074074075"/>
    <m/>
    <n v="9.929489806204117E-4"/>
    <n v="-5.6219255094869247E-3"/>
  </r>
  <r>
    <x v="76"/>
    <n v="106.5"/>
    <n v="83.6"/>
    <n v="42.4"/>
    <n v="63.5"/>
    <n v="46.1"/>
    <n v="16565.830000000002"/>
    <n v="0.35496183206106879"/>
    <n v="9.4814038763750608E-2"/>
    <n v="0.15878655370319739"/>
    <n v="7.5359864521591824E-2"/>
    <n v="0.17602040816326525"/>
    <n v="0.17198853944257478"/>
    <n v="0.22709851851851859"/>
    <m/>
    <n v="-1.5877293582354568E-2"/>
    <n v="4.0566340786356569E-3"/>
  </r>
  <r>
    <x v="77"/>
    <n v="106"/>
    <n v="84.2"/>
    <n v="42.65"/>
    <n v="64.5"/>
    <n v="47.8"/>
    <n v="16696.12"/>
    <n v="0.34860050890585259"/>
    <n v="0.10267155578837084"/>
    <n v="0.16561902159059838"/>
    <n v="9.2294665537679954E-2"/>
    <n v="0.21938775510204067"/>
    <n v="0.18571470138490848"/>
    <n v="0.23674962962962964"/>
    <m/>
    <n v="1.2200562294320649E-2"/>
    <n v="7.8649847306169196E-3"/>
  </r>
  <r>
    <x v="78"/>
    <n v="105.5"/>
    <n v="82.8"/>
    <n v="42.4"/>
    <n v="63.9"/>
    <n v="49.15"/>
    <n v="16408.2"/>
    <n v="0.34223918575063617"/>
    <n v="8.43373493975903E-2"/>
    <n v="0.15878655370319739"/>
    <n v="8.2133784928027032E-2"/>
    <n v="0.25382653061224469"/>
    <n v="0.18426468087833911"/>
    <n v="0.21542222222222218"/>
    <m/>
    <n v="-1.6530743973559581E-3"/>
    <n v="-1.724472512176467E-2"/>
  </r>
  <r>
    <x v="79"/>
    <n v="103.5"/>
    <n v="82"/>
    <n v="42.3"/>
    <n v="61.4"/>
    <n v="48.25"/>
    <n v="16048.92"/>
    <n v="0.31679389312977113"/>
    <n v="7.3860660031429992E-2"/>
    <n v="0.15605356654823699"/>
    <n v="3.9796782387806928E-2"/>
    <n v="0.23086734693877542"/>
    <n v="0.1634744498072041"/>
    <n v="0.1888088888888888"/>
    <m/>
    <n v="-1.7682518984539541E-2"/>
    <n v="-2.189636888872637E-2"/>
  </r>
  <r>
    <x v="80"/>
    <n v="103.5"/>
    <n v="82.8"/>
    <n v="42.8"/>
    <n v="63.5"/>
    <n v="47.55"/>
    <n v="16061.7"/>
    <n v="0.31679389312977113"/>
    <n v="8.43373493975903E-2"/>
    <n v="0.16971850232303898"/>
    <n v="7.5359864521591824E-2"/>
    <n v="0.2130102040816324"/>
    <n v="0.17184396269072494"/>
    <n v="0.18975555555555568"/>
    <m/>
    <n v="8.2541221813823284E-3"/>
    <n v="7.9631526607393255E-4"/>
  </r>
  <r>
    <x v="81"/>
    <n v="102"/>
    <n v="81"/>
    <n v="42.35"/>
    <n v="63.6"/>
    <n v="47.6"/>
    <n v="16006.25"/>
    <n v="0.2977099236641223"/>
    <n v="6.0764798323729607E-2"/>
    <n v="0.15742006012571741"/>
    <n v="7.7053344623200681E-2"/>
    <n v="0.21428571428571419"/>
    <n v="0.16144676820449683"/>
    <n v="0.18564814814814823"/>
    <m/>
    <n v="-8.8239149778244208E-3"/>
    <n v="-3.4523120217661019E-3"/>
  </r>
  <r>
    <x v="82"/>
    <n v="100.5"/>
    <n v="80.900000000000006"/>
    <n v="41.85"/>
    <n v="62.4"/>
    <n v="45.5"/>
    <n v="15616.68"/>
    <n v="0.27862595419847347"/>
    <n v="5.945521215295968E-2"/>
    <n v="0.14375512435091542"/>
    <n v="5.6731583403895058E-2"/>
    <n v="0.16071428571428559"/>
    <n v="0.13985643196410585"/>
    <n v="0.1567911111111111"/>
    <m/>
    <n v="-1.8146479456808029E-2"/>
    <n v="-2.4338617727450162E-2"/>
  </r>
  <r>
    <x v="83"/>
    <n v="102.5"/>
    <n v="81.8"/>
    <n v="41.95"/>
    <n v="63.7"/>
    <n v="46.45"/>
    <n v="15832.54"/>
    <n v="0.3040712468193385"/>
    <n v="7.1241487689889915E-2"/>
    <n v="0.14648811150587582"/>
    <n v="7.8746824724809539E-2"/>
    <n v="0.18494897959183665"/>
    <n v="0.15709933006635007"/>
    <n v="0.1727807407407409"/>
    <m/>
    <n v="1.5025456694720773E-2"/>
    <n v="1.3822400151632719E-2"/>
  </r>
  <r>
    <x v="84"/>
    <n v="102.5"/>
    <n v="82.4"/>
    <n v="42.1"/>
    <n v="64"/>
    <n v="46"/>
    <n v="15901.04"/>
    <n v="0.3040712468193385"/>
    <n v="7.9099004714510368E-2"/>
    <n v="0.15058759223831641"/>
    <n v="8.3827265029635889E-2"/>
    <n v="0.1734693877551019"/>
    <n v="0.1582108993113806"/>
    <n v="0.17785481481481491"/>
    <m/>
    <n v="1.1864776839627389E-3"/>
    <n v="4.3265325715267089E-3"/>
  </r>
  <r>
    <x v="85"/>
    <n v="103"/>
    <n v="82.2"/>
    <n v="42.7"/>
    <n v="64.599999999999994"/>
    <n v="46.5"/>
    <n v="16056.09"/>
    <n v="0.31043256997455471"/>
    <n v="7.6479832372970291E-2"/>
    <n v="0.16698551516807858"/>
    <n v="9.3988145639288589E-2"/>
    <n v="0.18622448979591821"/>
    <n v="0.16682211059016208"/>
    <n v="0.18934000000000006"/>
    <m/>
    <n v="7.3894422009088689E-3"/>
    <n v="9.750934530068367E-3"/>
  </r>
  <r>
    <x v="86"/>
    <n v="104.5"/>
    <n v="82.6"/>
    <n v="42.65"/>
    <n v="64.599999999999994"/>
    <n v="46.65"/>
    <n v="16296.86"/>
    <n v="0.32951653944020376"/>
    <n v="8.1718177056050223E-2"/>
    <n v="0.16561902159059838"/>
    <n v="9.3988145639288589E-2"/>
    <n v="0.19005102040816313"/>
    <n v="0.17217858082686083"/>
    <n v="0.20717481481481492"/>
    <m/>
    <n v="4.2968266218073037E-3"/>
    <n v="1.4995556203284854E-2"/>
  </r>
  <r>
    <x v="87"/>
    <n v="103"/>
    <n v="82.1"/>
    <n v="42.25"/>
    <n v="64.2"/>
    <n v="45.6"/>
    <n v="16020.32"/>
    <n v="0.31043256997455471"/>
    <n v="7.5170246202200142E-2"/>
    <n v="0.15468707297075701"/>
    <n v="8.7214225232853604E-2"/>
    <n v="0.16326530612244894"/>
    <n v="0.15815388410056289"/>
    <n v="0.1866903703703704"/>
    <m/>
    <n v="-1.1697197668165904E-2"/>
    <n v="-1.6968913029872024E-2"/>
  </r>
  <r>
    <x v="88"/>
    <n v="104.5"/>
    <n v="82.7"/>
    <n v="42.45"/>
    <n v="64.3"/>
    <n v="45.2"/>
    <n v="16144.85"/>
    <n v="0.32951653944020376"/>
    <n v="8.3027763226820372E-2"/>
    <n v="0.16015304728067781"/>
    <n v="8.8907705334462239E-2"/>
    <n v="0.15306122448979598"/>
    <n v="0.16293325595439204"/>
    <n v="0.19591481481481487"/>
    <m/>
    <n v="3.8781395920994832E-3"/>
    <n v="7.7732529687297713E-3"/>
  </r>
  <r>
    <x v="89"/>
    <n v="105"/>
    <n v="83.1"/>
    <n v="42.1"/>
    <n v="66.099999999999994"/>
    <n v="43.65"/>
    <n v="16156.41"/>
    <n v="0.33587786259541996"/>
    <n v="8.8266107909900304E-2"/>
    <n v="0.15058759223831641"/>
    <n v="0.11939034716342078"/>
    <n v="0.11352040816326525"/>
    <n v="0.16152846361406453"/>
    <n v="0.19677111111111101"/>
    <m/>
    <n v="-9.8436039646510043E-4"/>
    <n v="7.1601780134211701E-4"/>
  </r>
  <r>
    <x v="90"/>
    <n v="105"/>
    <n v="81.8"/>
    <n v="42.3"/>
    <n v="64.599999999999994"/>
    <n v="43.7"/>
    <n v="15963.63"/>
    <n v="0.33587786259541996"/>
    <n v="7.1241487689889915E-2"/>
    <n v="0.15605356654823699"/>
    <n v="9.3988145639288589E-2"/>
    <n v="0.11479591836734704"/>
    <n v="0.15439139616803649"/>
    <n v="0.18249111111111116"/>
    <m/>
    <n v="-6.4881246024353079E-3"/>
    <n v="-1.1932106204286752E-2"/>
  </r>
  <r>
    <x v="91"/>
    <n v="105.5"/>
    <n v="82.6"/>
    <n v="42.25"/>
    <n v="65.599999999999994"/>
    <n v="44.9"/>
    <n v="16104.03"/>
    <n v="0.34223918575063617"/>
    <n v="8.1718177056050223E-2"/>
    <n v="0.15468707297075701"/>
    <n v="0.11092294665537672"/>
    <n v="0.14540816326530592"/>
    <n v="0.1669951091396252"/>
    <n v="0.19289111111111112"/>
    <m/>
    <n v="1.1259930631924764E-2"/>
    <n v="8.7949921164547362E-3"/>
  </r>
  <r>
    <x v="92"/>
    <n v="105"/>
    <n v="83.3"/>
    <n v="42.45"/>
    <n v="65.400000000000006"/>
    <n v="45"/>
    <n v="15968.83"/>
    <n v="0.33587786259541996"/>
    <n v="9.0885280251440603E-2"/>
    <n v="0.16015304728067781"/>
    <n v="0.10753598645215923"/>
    <n v="0.14795918367346927"/>
    <n v="0.16848227205063337"/>
    <n v="0.1828762962962962"/>
    <m/>
    <n v="1.5294717186693507E-3"/>
    <n v="-8.3954140671621547E-3"/>
  </r>
  <r>
    <x v="93"/>
    <n v="106.5"/>
    <n v="83.5"/>
    <n v="42.85"/>
    <n v="65.7"/>
    <n v="45.6"/>
    <n v="16266.22"/>
    <n v="0.35496183206106879"/>
    <n v="9.350445259298068E-2"/>
    <n v="0.17108499590051918"/>
    <n v="0.1126164267569858"/>
    <n v="0.16326530612244894"/>
    <n v="0.17908660268680068"/>
    <n v="0.20490518518518508"/>
    <m/>
    <n v="8.8060028757506181E-3"/>
    <n v="1.8623155234290811E-2"/>
  </r>
  <r>
    <x v="94"/>
    <n v="106.5"/>
    <n v="84.9"/>
    <n v="43.1"/>
    <n v="66.3"/>
    <n v="46.2"/>
    <n v="16610.62"/>
    <n v="0.35496183206106879"/>
    <n v="0.11183865898376122"/>
    <n v="0.17791746378792017"/>
    <n v="0.1227773073666385"/>
    <n v="0.1785714285714286"/>
    <n v="0.18921333815416347"/>
    <n v="0.23041629629629612"/>
    <m/>
    <n v="8.9782175223309668E-3"/>
    <n v="2.117271252940145E-2"/>
  </r>
  <r>
    <x v="95"/>
    <n v="105"/>
    <n v="86.4"/>
    <n v="43.2"/>
    <n v="66.900000000000006"/>
    <n v="46.7"/>
    <n v="16807.77"/>
    <n v="0.33587786259541996"/>
    <n v="0.13148245154531168"/>
    <n v="0.18065045094288057"/>
    <n v="0.13293818797629142"/>
    <n v="0.19132653061224492"/>
    <n v="0.19445509673442971"/>
    <n v="0.24502000000000002"/>
    <m/>
    <n v="5.1551615347460444E-3"/>
    <n v="1.1868912779896323E-2"/>
  </r>
  <r>
    <x v="96"/>
    <n v="106.5"/>
    <n v="86"/>
    <n v="43.5"/>
    <n v="68"/>
    <n v="45.75"/>
    <n v="16675.09"/>
    <n v="0.35496183206106879"/>
    <n v="0.12624410686223153"/>
    <n v="0.18884941240776154"/>
    <n v="0.15156646909398819"/>
    <n v="0.16709183673469385"/>
    <n v="0.19774273143194879"/>
    <n v="0.23519185185185187"/>
    <m/>
    <n v="2.5400736201717233E-3"/>
    <n v="-7.8939680873786333E-3"/>
  </r>
  <r>
    <x v="97"/>
    <n v="107"/>
    <n v="85.7"/>
    <n v="43.45"/>
    <n v="68.599999999999994"/>
    <n v="45.25"/>
    <n v="16552.57"/>
    <n v="0.361323155216285"/>
    <n v="0.12231534834992153"/>
    <n v="0.18748291883028156"/>
    <n v="0.16172734970364089"/>
    <n v="0.15433673469387754"/>
    <n v="0.1974371013588013"/>
    <n v="0.22611629629629637"/>
    <m/>
    <n v="-4.0967880729958495E-4"/>
    <n v="-7.3474865802823919E-3"/>
  </r>
  <r>
    <x v="98"/>
    <n v="108.5"/>
    <n v="86.1"/>
    <n v="43.55"/>
    <n v="68.8"/>
    <n v="45.25"/>
    <n v="16605.96"/>
    <n v="0.38040712468193405"/>
    <n v="0.12755369303300146"/>
    <n v="0.19021590598524174"/>
    <n v="0.1651143099068586"/>
    <n v="0.15433673469387754"/>
    <n v="0.20352555366018268"/>
    <n v="0.23007111111111112"/>
    <m/>
    <n v="4.7806168060613441E-3"/>
    <n v="3.2254809978147225E-3"/>
  </r>
  <r>
    <x v="99"/>
    <n v="107"/>
    <n v="86.4"/>
    <n v="43.35"/>
    <n v="68.8"/>
    <n v="45.3"/>
    <n v="16512.88"/>
    <n v="0.361323155216285"/>
    <n v="0.13148245154531168"/>
    <n v="0.18474993167532094"/>
    <n v="0.1651143099068586"/>
    <n v="0.15561224489795911"/>
    <n v="0.19965641864834707"/>
    <n v="0.22317629629629643"/>
    <m/>
    <n v="-2.7656028724629689E-3"/>
    <n v="-5.6052164403622706E-3"/>
  </r>
  <r>
    <x v="100"/>
    <n v="107.5"/>
    <n v="87.3"/>
    <n v="43.4"/>
    <n v="68.2"/>
    <n v="45.8"/>
    <n v="16670.509999999998"/>
    <n v="0.36768447837150142"/>
    <n v="0.14326872708224192"/>
    <n v="0.18611642525280114"/>
    <n v="0.1549534292972059"/>
    <n v="0.16836734693877542"/>
    <n v="0.20407808138850517"/>
    <n v="0.23485259259259239"/>
    <m/>
    <n v="3.711912752335067E-3"/>
    <n v="9.5458817601774548E-3"/>
  </r>
  <r>
    <x v="101"/>
    <n v="108"/>
    <n v="87.4"/>
    <n v="43.15"/>
    <n v="66.8"/>
    <n v="46.15"/>
    <n v="16621.34"/>
    <n v="0.37404580152671763"/>
    <n v="0.14457831325301207"/>
    <n v="0.17928395736540015"/>
    <n v="0.13124470787468256"/>
    <n v="0.17729591836734682"/>
    <n v="0.20128973967743186"/>
    <n v="0.23121037037037029"/>
    <m/>
    <n v="-2.5699336681548335E-3"/>
    <n v="-2.9495198407246681E-3"/>
  </r>
  <r>
    <x v="102"/>
    <n v="107.5"/>
    <n v="86.8"/>
    <n v="43.4"/>
    <n v="63.7"/>
    <n v="46"/>
    <n v="16460.12"/>
    <n v="0.36768447837150142"/>
    <n v="0.13672079622839184"/>
    <n v="0.18611642525280114"/>
    <n v="7.8746824724809539E-2"/>
    <n v="0.1734693877551019"/>
    <n v="0.18854758246652117"/>
    <n v="0.21926814814814799"/>
    <m/>
    <n v="-1.1071666382961531E-2"/>
    <n v="-9.6995789749804162E-3"/>
  </r>
  <r>
    <x v="103"/>
    <n v="106.5"/>
    <n v="86.5"/>
    <n v="43.05"/>
    <n v="62.9"/>
    <n v="45.75"/>
    <n v="16070.98"/>
    <n v="0.35496183206106879"/>
    <n v="0.13279203771608183"/>
    <n v="0.17655097021043975"/>
    <n v="6.5198983911939123E-2"/>
    <n v="0.16709183673469385"/>
    <n v="0.17931913212684467"/>
    <n v="0.19044296296296293"/>
    <m/>
    <n v="-7.7633430438013296E-3"/>
    <n v="-2.364138293037954E-2"/>
  </r>
  <r>
    <x v="104"/>
    <n v="106.5"/>
    <n v="85.7"/>
    <n v="42.85"/>
    <n v="62.9"/>
    <n v="46.3"/>
    <n v="16047.37"/>
    <n v="0.35496183206106879"/>
    <n v="0.12231534834992153"/>
    <n v="0.17108499590051918"/>
    <n v="6.5198983911939123E-2"/>
    <n v="0.18112244897959173"/>
    <n v="0.17893672184060808"/>
    <n v="0.18869407407407413"/>
    <m/>
    <n v="-3.7449154662394513E-4"/>
    <n v="-1.4691076710939832E-3"/>
  </r>
  <r>
    <x v="105"/>
    <n v="106.5"/>
    <n v="84.7"/>
    <n v="43.1"/>
    <n v="62.9"/>
    <n v="47.6"/>
    <n v="15999.25"/>
    <n v="0.35496183206106879"/>
    <n v="0.10921948664222114"/>
    <n v="0.17791746378792017"/>
    <n v="6.5198983911939123E-2"/>
    <n v="0.21428571428571419"/>
    <n v="0.18431669613777268"/>
    <n v="0.18512962962962964"/>
    <m/>
    <n v="4.4486896124156239E-3"/>
    <n v="-2.9986222041369359E-3"/>
  </r>
  <r>
    <x v="106"/>
    <n v="106.5"/>
    <n v="76.3"/>
    <n v="42.9"/>
    <n v="61.5"/>
    <n v="48"/>
    <n v="15838.61"/>
    <n v="0.35496183206106879"/>
    <n v="-7.857517024620897E-4"/>
    <n v="0.17245148947799938"/>
    <n v="4.1490262489415786E-2"/>
    <n v="0.22448979591836715"/>
    <n v="0.15852152564887781"/>
    <n v="0.17323037037037037"/>
    <m/>
    <n v="-2.3533623054696973E-2"/>
    <n v="-1.0040470647061595E-2"/>
  </r>
  <r>
    <x v="107"/>
    <n v="106.5"/>
    <n v="74.900000000000006"/>
    <n v="42.65"/>
    <n v="60.8"/>
    <n v="48.1"/>
    <n v="15641.26"/>
    <n v="0.35496183206106879"/>
    <n v="-1.9119958093242406E-2"/>
    <n v="0.16561902159059838"/>
    <n v="2.9635901778154006E-2"/>
    <n v="0.2270408163265305"/>
    <n v="0.15162752273262187"/>
    <n v="0.15861185185185178"/>
    <m/>
    <n v="-6.6949820337043331E-3"/>
    <n v="-1.2460058048023193E-2"/>
  </r>
  <r>
    <x v="108"/>
    <n v="107.5"/>
    <n v="73.2"/>
    <n v="41.8"/>
    <n v="58.9"/>
    <n v="47.75"/>
    <n v="15367.58"/>
    <n v="0.36768447837150142"/>
    <n v="-4.138292299633306E-2"/>
    <n v="0.14238863077343522"/>
    <n v="-2.5402201524131751E-3"/>
    <n v="0.21811224489795911"/>
    <n v="0.13685244217882991"/>
    <n v="0.13833925925925916"/>
    <m/>
    <n v="-1.4352685035487367E-2"/>
    <n v="-1.7497311597658993E-2"/>
  </r>
  <r>
    <x v="109"/>
    <n v="108.5"/>
    <n v="74.7"/>
    <n v="42.2"/>
    <n v="60.4"/>
    <n v="49"/>
    <n v="15728.64"/>
    <n v="0.38040712468193405"/>
    <n v="-2.1739130434782594E-2"/>
    <n v="0.15332057939327681"/>
    <n v="2.2861981371718798E-2"/>
    <n v="0.25"/>
    <n v="0.15697011100242941"/>
    <n v="0.16508444444444437"/>
    <m/>
    <n v="1.8201682072153558E-2"/>
    <n v="2.349491592039854E-2"/>
  </r>
  <r>
    <x v="110"/>
    <n v="108"/>
    <n v="75.2"/>
    <n v="41.6"/>
    <n v="59.1"/>
    <n v="48.9"/>
    <n v="15347.75"/>
    <n v="0.37404580152671763"/>
    <n v="-1.5191199580932402E-2"/>
    <n v="0.13692265646351465"/>
    <n v="8.4674005080453973E-4"/>
    <n v="0.24744897959183665"/>
    <n v="0.14881459561038821"/>
    <n v="0.13687037037037042"/>
    <m/>
    <n v="-7.1393718231291814E-3"/>
    <n v="-2.4216334025065067E-2"/>
  </r>
  <r>
    <x v="111"/>
    <n v="108"/>
    <n v="75.900000000000006"/>
    <n v="41.35"/>
    <n v="59.5"/>
    <n v="47.05"/>
    <n v="15176.44"/>
    <n v="0.37404580152671763"/>
    <n v="-6.0240963855421326E-3"/>
    <n v="0.13009018857611365"/>
    <n v="7.6206604572397474E-3"/>
    <n v="0.20025510204081609"/>
    <n v="0.141197531243069"/>
    <n v="0.1241807407407407"/>
    <m/>
    <n v="-5.5530452150913678E-3"/>
    <n v="-1.1161896694955264E-2"/>
  </r>
  <r>
    <x v="112"/>
    <n v="109"/>
    <n v="77.3"/>
    <n v="41.8"/>
    <n v="60.3"/>
    <n v="46.55"/>
    <n v="15303.32"/>
    <n v="0.38676844783715025"/>
    <n v="1.2310110005238295E-2"/>
    <n v="0.14238863077343522"/>
    <n v="2.1168501270110163E-2"/>
    <n v="0.18749999999999978"/>
    <n v="0.15002713797718675"/>
    <n v="0.13357925925925929"/>
    <m/>
    <n v="8.2811352455620657E-3"/>
    <n v="8.3603269277907621E-3"/>
  </r>
  <r>
    <x v="113"/>
    <n v="109.5"/>
    <n v="77.3"/>
    <n v="42"/>
    <n v="61"/>
    <n v="46.65"/>
    <n v="15548.01"/>
    <n v="0.39312977099236646"/>
    <n v="1.2310110005238295E-2"/>
    <n v="0.14785460508335602"/>
    <n v="3.3022861981371721E-2"/>
    <n v="0.19005102040816313"/>
    <n v="0.15527367369409911"/>
    <n v="0.15170444444444442"/>
    <m/>
    <n v="4.6257392439155165E-3"/>
    <n v="1.5989340875051994E-2"/>
  </r>
  <r>
    <x v="114"/>
    <n v="109.5"/>
    <n v="77.3"/>
    <n v="41.9"/>
    <n v="60.6"/>
    <n v="46.25"/>
    <n v="15439.92"/>
    <n v="0.39312977099236646"/>
    <n v="1.2310110005238295E-2"/>
    <n v="0.14512161792839562"/>
    <n v="2.6248941574936513E-2"/>
    <n v="0.17984693877551017"/>
    <n v="0.15133147585528942"/>
    <n v="0.1436977777777777"/>
    <m/>
    <n v="-3.5025640639471112E-3"/>
    <n v="-6.9520150810297165E-3"/>
  </r>
  <r>
    <x v="115"/>
    <n v="109.5"/>
    <n v="75.7"/>
    <n v="41.6"/>
    <n v="61.2"/>
    <n v="46.05"/>
    <n v="15240.13"/>
    <n v="0.39312977099236646"/>
    <n v="-8.6432687270822095E-3"/>
    <n v="0.13692265646351465"/>
    <n v="3.6409822184589435E-2"/>
    <n v="0.17474489795918347"/>
    <n v="0.14651277577451435"/>
    <n v="0.12889851851851852"/>
    <m/>
    <n v="-4.4563631465507347E-3"/>
    <n v="-1.2939833885149743E-2"/>
  </r>
  <r>
    <x v="116"/>
    <n v="108.5"/>
    <n v="74.099999999999994"/>
    <n v="41.05"/>
    <n v="59.7"/>
    <n v="44.9"/>
    <n v="14825.73"/>
    <n v="0.38040712468193405"/>
    <n v="-2.9596647459402936E-2"/>
    <n v="0.12189122711123246"/>
    <n v="1.100762066045724E-2"/>
    <n v="0.14540816326530592"/>
    <n v="0.12582349765190534"/>
    <n v="9.820222222222208E-2"/>
    <m/>
    <n v="-1.8594459371797045E-2"/>
    <n v="-2.7191369102494534E-2"/>
  </r>
  <r>
    <x v="117"/>
    <n v="108"/>
    <n v="74.099999999999994"/>
    <n v="40.299999999999997"/>
    <n v="57.7"/>
    <n v="42.4"/>
    <n v="14343.08"/>
    <n v="0.37404580152671763"/>
    <n v="-2.9596647459402936E-2"/>
    <n v="0.1013938234490297"/>
    <n v="-2.2861981371718798E-2"/>
    <n v="8.1632653061224358E-2"/>
    <n v="0.10092272984116998"/>
    <n v="6.2450370370370267E-2"/>
    <m/>
    <n v="-2.2411764341155882E-2"/>
    <n v="-3.25548893713834E-2"/>
  </r>
  <r>
    <x v="118"/>
    <n v="107.5"/>
    <n v="74.5"/>
    <n v="40.049999999999997"/>
    <n v="57.8"/>
    <n v="41.15"/>
    <n v="14217.06"/>
    <n v="0.36768447837150142"/>
    <n v="-2.4358302776322671E-2"/>
    <n v="9.4561355561628702E-2"/>
    <n v="-2.1168501270110052E-2"/>
    <n v="4.9744897959183465E-2"/>
    <n v="9.3292785569176168E-2"/>
    <n v="5.3115555555555583E-2"/>
    <m/>
    <n v="-6.6366045472419088E-3"/>
    <n v="-8.7861184627011646E-3"/>
  </r>
  <r>
    <x v="119"/>
    <n v="94"/>
    <n v="75.099999999999994"/>
    <n v="40.4"/>
    <n v="58.5"/>
    <n v="41.3"/>
    <n v="14349.2"/>
    <n v="0.19592875318066172"/>
    <n v="-1.6500785751702551E-2"/>
    <n v="0.10412681060399009"/>
    <n v="-9.3141405588483828E-3"/>
    <n v="5.3571428571428381E-2"/>
    <n v="6.5562413209105858E-2"/>
    <n v="6.2903703703703684E-2"/>
    <m/>
    <n v="-1.8606540157847684E-2"/>
    <n v="9.2944673511965448E-3"/>
  </r>
  <r>
    <x v="120"/>
    <n v="87"/>
    <n v="74"/>
    <n v="39.9"/>
    <n v="57.5"/>
    <n v="40.1"/>
    <n v="13985.51"/>
    <n v="0.10687022900763377"/>
    <n v="-3.0906233630172864E-2"/>
    <n v="9.0461874829188105E-2"/>
    <n v="-2.6248941574936402E-2"/>
    <n v="2.2959183673469274E-2"/>
    <n v="3.2627222461036373E-2"/>
    <n v="3.596370370370372E-2"/>
    <m/>
    <n v="-2.9528233409453319E-2"/>
    <n v="-2.534566386976278E-2"/>
  </r>
  <r>
    <x v="121"/>
    <n v="84.6"/>
    <n v="75.400000000000006"/>
    <n v="39.75"/>
    <n v="58.1"/>
    <n v="40.9"/>
    <n v="14336.27"/>
    <n v="7.6335877862595325E-2"/>
    <n v="-1.2572027239392325E-2"/>
    <n v="8.636239409674773E-2"/>
    <n v="-1.608806096528359E-2"/>
    <n v="4.336734693877542E-2"/>
    <n v="3.548110613868851E-2"/>
    <n v="6.1945925925925849E-2"/>
    <m/>
    <n v="3.5916441646202113E-3"/>
    <n v="2.5080243766584243E-2"/>
  </r>
  <r>
    <x v="122"/>
    <n v="85"/>
    <n v="76.3"/>
    <n v="40.200000000000003"/>
    <n v="62"/>
    <n v="41.85"/>
    <n v="14464.53"/>
    <n v="8.1424936386768509E-2"/>
    <n v="-7.857517024620897E-4"/>
    <n v="9.8660836294069298E-2"/>
    <n v="4.9957662997459851E-2"/>
    <n v="6.7602040816326481E-2"/>
    <n v="5.9371944958432413E-2"/>
    <n v="7.1446666666666658E-2"/>
    <m/>
    <n v="2.3667651185842686E-2"/>
    <n v="8.9465390928045174E-3"/>
  </r>
  <r>
    <x v="123"/>
    <n v="84.9"/>
    <n v="75.7"/>
    <n v="40.25"/>
    <n v="61.6"/>
    <n v="42.05"/>
    <n v="14340.53"/>
    <n v="8.0152671755725269E-2"/>
    <n v="-8.6432687270822095E-3"/>
    <n v="0.1000273298715495"/>
    <n v="4.3183742591024643E-2"/>
    <n v="7.2704081632652962E-2"/>
    <n v="5.7484911424774035E-2"/>
    <n v="6.2261481481481473E-2"/>
    <m/>
    <n v="-1.8938051626232744E-3"/>
    <n v="-8.5726947228841333E-3"/>
  </r>
  <r>
    <x v="124"/>
    <n v="85.4"/>
    <n v="75.400000000000006"/>
    <n v="39.75"/>
    <n v="60.1"/>
    <n v="41.7"/>
    <n v="13950.62"/>
    <n v="8.6513994910941694E-2"/>
    <n v="-1.2572027239392325E-2"/>
    <n v="8.636239409674773E-2"/>
    <n v="1.7781541066892448E-2"/>
    <n v="6.3775510204081565E-2"/>
    <n v="4.8372282607854221E-2"/>
    <n v="3.337925925925922E-2"/>
    <m/>
    <n v="-8.6340328950249567E-3"/>
    <n v="-2.7189371661995754E-2"/>
  </r>
  <r>
    <x v="125"/>
    <n v="85.7"/>
    <n v="75.5"/>
    <n v="40.25"/>
    <n v="60.6"/>
    <n v="41.55"/>
    <n v="14324.68"/>
    <n v="9.0330788804071416E-2"/>
    <n v="-1.1262441068622286E-2"/>
    <n v="0.1000273298715495"/>
    <n v="2.6248941574936513E-2"/>
    <n v="5.9948979591836649E-2"/>
    <n v="5.305871975475436E-2"/>
    <n v="6.1087407407407479E-2"/>
    <m/>
    <n v="4.4280204226256892E-3"/>
    <n v="2.6813145222219559E-2"/>
  </r>
  <r>
    <x v="126"/>
    <n v="87"/>
    <n v="74.7"/>
    <n v="40.299999999999997"/>
    <n v="60.9"/>
    <n v="42.2"/>
    <n v="14438.52"/>
    <n v="0.10687022900763377"/>
    <n v="-2.1739130434782594E-2"/>
    <n v="0.1013938234490297"/>
    <n v="3.1329381879762863E-2"/>
    <n v="7.6530612244897878E-2"/>
    <n v="5.8876983229308323E-2"/>
    <n v="6.9520000000000026E-2"/>
    <m/>
    <n v="5.281940419501252E-3"/>
    <n v="7.9471234261427881E-3"/>
  </r>
  <r>
    <x v="127"/>
    <n v="86.6"/>
    <n v="74.599999999999994"/>
    <n v="40.35"/>
    <n v="61.2"/>
    <n v="41.9"/>
    <n v="14550.62"/>
    <n v="0.10178117048346058"/>
    <n v="-2.3048716605552744E-2"/>
    <n v="0.1027603170265099"/>
    <n v="3.6409822184589435E-2"/>
    <n v="6.8877551020408045E-2"/>
    <n v="5.7356028821883044E-2"/>
    <n v="7.7823703703703728E-2"/>
    <m/>
    <n v="-1.3757181621943948E-3"/>
    <n v="7.7639536462186243E-3"/>
  </r>
  <r>
    <x v="128"/>
    <n v="88"/>
    <n v="76"/>
    <n v="40.549999999999997"/>
    <n v="61.7"/>
    <n v="42"/>
    <n v="14719.64"/>
    <n v="0.11959287531806617"/>
    <n v="-4.7145102147720941E-3"/>
    <n v="0.10822629133643047"/>
    <n v="4.4877222692633501E-2"/>
    <n v="7.1428571428571397E-2"/>
    <n v="6.7882090112185892E-2"/>
    <n v="9.0343703703703593E-2"/>
    <m/>
    <n v="1.0089247352941033E-2"/>
    <n v="1.1615999868046734E-2"/>
  </r>
  <r>
    <x v="129"/>
    <n v="88.6"/>
    <n v="75.7"/>
    <n v="40.950000000000003"/>
    <n v="61.6"/>
    <n v="41.95"/>
    <n v="14694.08"/>
    <n v="0.12722646310432562"/>
    <n v="-8.6432687270822095E-3"/>
    <n v="0.11915823995627228"/>
    <n v="4.3183742591024643E-2"/>
    <n v="7.0153061224489832E-2"/>
    <n v="7.0215647629806033E-2"/>
    <n v="8.845037037037029E-2"/>
    <m/>
    <n v="1.984791329041613E-3"/>
    <n v="-1.7364555111402113E-3"/>
  </r>
  <r>
    <x v="130"/>
    <n v="87.8"/>
    <n v="75.8"/>
    <n v="40.700000000000003"/>
    <n v="62.3"/>
    <n v="41.4"/>
    <n v="14733.22"/>
    <n v="0.11704834605597969"/>
    <n v="-7.3336825563122821E-3"/>
    <n v="0.11232577206887129"/>
    <n v="5.5038103302286201E-2"/>
    <n v="5.6122448979591733E-2"/>
    <n v="6.6640197570083326E-2"/>
    <n v="9.1349629629629669E-2"/>
    <m/>
    <n v="-3.112111479269819E-3"/>
    <n v="2.6636577451599752E-3"/>
  </r>
  <r>
    <x v="131"/>
    <n v="88.8"/>
    <n v="76.8"/>
    <n v="41"/>
    <n v="62.5"/>
    <n v="41.3"/>
    <n v="14937.7"/>
    <n v="0.12977099236641232"/>
    <n v="5.7621791513882137E-3"/>
    <n v="0.12052473353375226"/>
    <n v="5.8425063505503916E-2"/>
    <n v="5.3571428571428381E-2"/>
    <n v="7.3610879425697023E-2"/>
    <n v="0.10649629629629631"/>
    <m/>
    <n v="6.5495910168595906E-3"/>
    <n v="1.3878839791980457E-2"/>
  </r>
  <r>
    <x v="132"/>
    <n v="87.9"/>
    <n v="76.599999999999994"/>
    <n v="40.950000000000003"/>
    <n v="62.6"/>
    <n v="41.6"/>
    <n v="14949.36"/>
    <n v="0.11832061068702315"/>
    <n v="3.1430068098479147E-3"/>
    <n v="0.11915823995627228"/>
    <n v="6.0118543607112773E-2"/>
    <n v="6.1224489795918435E-2"/>
    <n v="7.2392978171234912E-2"/>
    <n v="0.10736000000000012"/>
    <m/>
    <n v="-1.0189782957528148E-3"/>
    <n v="7.8057532284092623E-4"/>
  </r>
  <r>
    <x v="133"/>
    <n v="90.3"/>
    <n v="77.400000000000006"/>
    <n v="41.05"/>
    <n v="62.8"/>
    <n v="42.6"/>
    <n v="14936.33"/>
    <n v="0.14885496183206115"/>
    <n v="1.3619696176008445E-2"/>
    <n v="0.12189122711123246"/>
    <n v="6.3505503810330266E-2"/>
    <n v="8.6734693877551061E-2"/>
    <n v="8.6921216561436671E-2"/>
    <n v="0.10639481481481483"/>
    <m/>
    <n v="1.3484594131070837E-2"/>
    <n v="-8.7160921939133384E-4"/>
  </r>
  <r>
    <x v="134"/>
    <n v="90.3"/>
    <n v="77.5"/>
    <n v="41.3"/>
    <n v="62.8"/>
    <n v="42.9"/>
    <n v="14806.78"/>
    <n v="0.14885496183206115"/>
    <n v="1.4929282346778372E-2"/>
    <n v="0.12872369499863323"/>
    <n v="6.3505503810330266E-2"/>
    <n v="9.4387755102040671E-2"/>
    <n v="9.0080239617968738E-2"/>
    <n v="9.6798518518518506E-2"/>
    <m/>
    <n v="2.884875433631473E-3"/>
    <n v="-8.6734827096079936E-3"/>
  </r>
  <r>
    <x v="135"/>
    <n v="90.2"/>
    <n v="77.900000000000006"/>
    <n v="41.3"/>
    <n v="62.4"/>
    <n v="44.75"/>
    <n v="14921.59"/>
    <n v="0.14758269720101791"/>
    <n v="2.0167627029858748E-2"/>
    <n v="0.12872369499863323"/>
    <n v="5.6731583403895058E-2"/>
    <n v="0.14158163265306123"/>
    <n v="9.895744705729323E-2"/>
    <n v="0.10530296296296293"/>
    <m/>
    <n v="8.1615973964921373E-3"/>
    <n v="7.7538803169898696E-3"/>
  </r>
  <r>
    <x v="136"/>
    <n v="91.1"/>
    <n v="78.400000000000006"/>
    <n v="41.3"/>
    <n v="61.6"/>
    <n v="44.15"/>
    <n v="14891.9"/>
    <n v="0.15903307888040707"/>
    <n v="2.6715557883708829E-2"/>
    <n v="0.12872369499863323"/>
    <n v="4.3183742591024643E-2"/>
    <n v="0.12627551020408156"/>
    <n v="9.6786316911571066E-2"/>
    <n v="0.1031037037037037"/>
    <m/>
    <n v="-1.9664043522162888E-3"/>
    <n v="-1.9897343379626786E-3"/>
  </r>
  <r>
    <x v="137"/>
    <n v="92"/>
    <n v="79.2"/>
    <n v="41.35"/>
    <n v="61.4"/>
    <n v="44.45"/>
    <n v="15000.07"/>
    <n v="0.17048346055979646"/>
    <n v="3.7192247249869137E-2"/>
    <n v="0.13009018857611365"/>
    <n v="3.9796782387806928E-2"/>
    <n v="0.1339285714285714"/>
    <n v="0.10229825004043151"/>
    <n v="0.11111629629629638"/>
    <m/>
    <n v="4.9684505387954658E-3"/>
    <n v="7.2636802557095592E-3"/>
  </r>
  <r>
    <x v="138"/>
    <n v="92.5"/>
    <n v="79"/>
    <n v="41.5"/>
    <n v="61.9"/>
    <n v="44"/>
    <n v="14981.69"/>
    <n v="0.17684478371501289"/>
    <n v="3.457307490832906E-2"/>
    <n v="0.13418966930855425"/>
    <n v="4.8264182895850993E-2"/>
    <n v="0.12244897959183665"/>
    <n v="0.10326413808391677"/>
    <n v="0.10975481481481486"/>
    <m/>
    <n v="9.1133751084915282E-4"/>
    <n v="-1.2253276151377168E-3"/>
  </r>
  <r>
    <x v="139"/>
    <n v="91.6"/>
    <n v="76.599999999999994"/>
    <n v="41.45"/>
    <n v="58.3"/>
    <n v="43.65"/>
    <n v="14747.23"/>
    <n v="0.1653944020356235"/>
    <n v="3.1430068098479147E-3"/>
    <n v="0.13282317573107405"/>
    <n v="-1.2701100762066098E-2"/>
    <n v="0.11352040816326525"/>
    <n v="8.0435978395548918E-2"/>
    <n v="9.2387407407407363E-2"/>
    <m/>
    <n v="-2.1485432233517288E-2"/>
    <n v="-1.5649769819025772E-2"/>
  </r>
  <r>
    <x v="140"/>
    <n v="91.7"/>
    <n v="77.5"/>
    <n v="41.6"/>
    <n v="57.9"/>
    <n v="43.65"/>
    <n v="14777.02"/>
    <n v="0.16666666666666674"/>
    <n v="1.4929282346778372E-2"/>
    <n v="0.13692265646351465"/>
    <n v="-1.9475021168501194E-2"/>
    <n v="0.11352040816326525"/>
    <n v="8.2512798494344758E-2"/>
    <n v="9.4594074074074053E-2"/>
    <m/>
    <n v="1.9197609406504945E-3"/>
    <n v="2.0200403736838624E-3"/>
  </r>
  <r>
    <x v="141"/>
    <n v="90.9"/>
    <n v="78"/>
    <n v="41.3"/>
    <n v="58"/>
    <n v="42.5"/>
    <n v="14702.2"/>
    <n v="0.15648854961832082"/>
    <n v="2.1477213200628675E-2"/>
    <n v="0.12872369499863323"/>
    <n v="-1.7781541066892448E-2"/>
    <n v="8.418367346938771E-2"/>
    <n v="7.46183180440156E-2"/>
    <n v="8.9051851851851938E-2"/>
    <m/>
    <n v="-6.8205687462283837E-3"/>
    <n v="-5.0632671539999619E-3"/>
  </r>
  <r>
    <x v="142"/>
    <n v="91"/>
    <n v="78.2"/>
    <n v="41.5"/>
    <n v="58.9"/>
    <n v="43.6"/>
    <n v="15036.04"/>
    <n v="0.15776081424936406"/>
    <n v="2.4096385542168752E-2"/>
    <n v="0.13418966930855425"/>
    <n v="-2.5402201524131751E-3"/>
    <n v="0.11224489795918369"/>
    <n v="8.5150309381371511E-2"/>
    <n v="0.11378074074074074"/>
    <m/>
    <n v="9.9812843815392238E-3"/>
    <n v="2.2706805784168393E-2"/>
  </r>
  <r>
    <x v="143"/>
    <n v="91"/>
    <n v="79.599999999999994"/>
    <n v="41.7"/>
    <n v="58.9"/>
    <n v="43.45"/>
    <n v="15020.41"/>
    <n v="0.15776081424936406"/>
    <n v="4.2430591932949069E-2"/>
    <n v="0.13965564361847504"/>
    <n v="-2.5402201524131751E-3"/>
    <n v="0.10841836734693877"/>
    <n v="8.914503939906275E-2"/>
    <n v="0.11262296296296292"/>
    <m/>
    <n v="3.8563446870381046E-3"/>
    <n v="-1.0395024221804272E-3"/>
  </r>
  <r>
    <x v="144"/>
    <n v="90.9"/>
    <n v="85.3"/>
    <n v="42"/>
    <n v="59"/>
    <n v="43.85"/>
    <n v="15050.28"/>
    <n v="0.15648854961832082"/>
    <n v="0.11707700366684115"/>
    <n v="0.14785460508335602"/>
    <n v="-8.4674005080431769E-4"/>
    <n v="0.11862244897959173"/>
    <n v="0.10783917345946108"/>
    <n v="0.11483555555555558"/>
    <m/>
    <n v="1.7721432093043887E-2"/>
    <n v="1.9886274742169086E-3"/>
  </r>
  <r>
    <x v="145"/>
    <n v="91.3"/>
    <n v="84"/>
    <n v="42.25"/>
    <n v="59.4"/>
    <n v="44.1"/>
    <n v="14939.02"/>
    <n v="0.16157760814249378"/>
    <n v="0.10005238344683076"/>
    <n v="0.15468707297075701"/>
    <n v="5.92718035563089E-3"/>
    <n v="0.125"/>
    <n v="0.10944884898314249"/>
    <n v="0.10659407407407406"/>
    <m/>
    <n v="1.5186816072101372E-3"/>
    <n v="-7.3925534940213478E-3"/>
  </r>
  <r>
    <x v="146"/>
    <n v="92.6"/>
    <n v="84.5"/>
    <n v="42.5"/>
    <n v="60.2"/>
    <n v="44.5"/>
    <n v="15197.85"/>
    <n v="0.17811704834605591"/>
    <n v="0.10660031430068106"/>
    <n v="0.16151954085815778"/>
    <n v="1.9475021168501305E-2"/>
    <n v="0.13520408163265296"/>
    <n v="0.12018320126120981"/>
    <n v="0.1257666666666668"/>
    <m/>
    <n v="9.7293244486413855E-3"/>
    <n v="1.7325768356960536E-2"/>
  </r>
  <r>
    <x v="147"/>
    <n v="93.8"/>
    <n v="84.4"/>
    <n v="42.8"/>
    <n v="60.3"/>
    <n v="44.6"/>
    <n v="15288.97"/>
    <n v="0.19338422391857502"/>
    <n v="0.10529072812991114"/>
    <n v="0.16971850232303898"/>
    <n v="2.1168501270110163E-2"/>
    <n v="0.13775510204081631"/>
    <n v="0.12546341153649032"/>
    <n v="0.13251629629629624"/>
    <m/>
    <n v="4.5485350878056163E-3"/>
    <n v="5.9955849018116236E-3"/>
  </r>
  <r>
    <x v="148"/>
    <n v="94.5"/>
    <n v="82.9"/>
    <n v="43.85"/>
    <n v="60.3"/>
    <n v="44.6"/>
    <n v="15417.35"/>
    <n v="0.20229007633587792"/>
    <n v="8.5646935568360449E-2"/>
    <n v="0.19841486745012293"/>
    <n v="2.1168501270110163E-2"/>
    <n v="0.13775510204081631"/>
    <n v="0.12905509653305755"/>
    <n v="0.142025925925926"/>
    <m/>
    <n v="2.84457699983931E-3"/>
    <n v="8.3969031268948946E-3"/>
  </r>
  <r>
    <x v="149"/>
    <n v="94.4"/>
    <n v="83.7"/>
    <n v="43.9"/>
    <n v="60.2"/>
    <n v="45"/>
    <n v="15420.57"/>
    <n v="0.20101781170483468"/>
    <n v="9.6123624934520757E-2"/>
    <n v="0.19978136102760291"/>
    <n v="1.9475021168501305E-2"/>
    <n v="0.14795918367346927"/>
    <n v="0.13287140050178578"/>
    <n v="0.14226444444444453"/>
    <m/>
    <n v="3.4084931621294334E-3"/>
    <n v="2.0885560748107324E-4"/>
  </r>
  <r>
    <x v="150"/>
    <n v="94.2"/>
    <n v="82.2"/>
    <n v="43.6"/>
    <n v="60.2"/>
    <n v="45.65"/>
    <n v="15465.45"/>
    <n v="0.1984732824427482"/>
    <n v="7.6479832372970291E-2"/>
    <n v="0.19158239956272194"/>
    <n v="1.9475021168501305E-2"/>
    <n v="0.1645408163265305"/>
    <n v="0.13011027037469444"/>
    <n v="0.14558888888888899"/>
    <m/>
    <n v="-2.4858119121624611E-3"/>
    <n v="2.9103982537610484E-3"/>
  </r>
  <r>
    <x v="151"/>
    <n v="94.2"/>
    <n v="83.3"/>
    <n v="43.8"/>
    <n v="59.5"/>
    <n v="45.55"/>
    <n v="15396.76"/>
    <n v="0.1984732824427482"/>
    <n v="9.0885280251440603E-2"/>
    <n v="0.19704837387264251"/>
    <n v="7.6206604572397474E-3"/>
    <n v="0.16198979591836715"/>
    <n v="0.13120347858848763"/>
    <n v="0.14050074074074081"/>
    <m/>
    <n v="8.301327233088962E-4"/>
    <n v="-4.4415131793772433E-3"/>
  </r>
  <r>
    <x v="152"/>
    <n v="94.3"/>
    <n v="82.7"/>
    <n v="43.75"/>
    <n v="60.3"/>
    <n v="45.35"/>
    <n v="15408.78"/>
    <n v="0.19974554707379144"/>
    <n v="8.3027763226820372E-2"/>
    <n v="0.19568188029516254"/>
    <n v="2.1168501270110163E-2"/>
    <n v="0.15688775510204067"/>
    <n v="0.13130228939358504"/>
    <n v="0.14139111111111125"/>
    <m/>
    <n v="3.5434724986238564E-4"/>
    <n v="7.8068372826489707E-4"/>
  </r>
  <r>
    <x v="153"/>
    <n v="94.9"/>
    <n v="83.2"/>
    <n v="43.7"/>
    <n v="59.6"/>
    <n v="45.2"/>
    <n v="15245.14"/>
    <n v="0.20737913486005111"/>
    <n v="8.9575694080670454E-2"/>
    <n v="0.19431538671768234"/>
    <n v="9.3141405588486048E-3"/>
    <n v="0.15306122448979598"/>
    <n v="0.1307291161414097"/>
    <n v="0.12926962962962962"/>
    <m/>
    <n v="-7.3009333052420633E-4"/>
    <n v="-1.0619919292766955E-2"/>
  </r>
  <r>
    <x v="154"/>
    <n v="93.6"/>
    <n v="82.3"/>
    <n v="43.6"/>
    <n v="59.5"/>
    <n v="44.95"/>
    <n v="15095.89"/>
    <n v="0.19083969465648853"/>
    <n v="7.7789418543740219E-2"/>
    <n v="0.19158239956272194"/>
    <n v="7.6206604572397474E-3"/>
    <n v="0.14668367346938771"/>
    <n v="0.12290316933791563"/>
    <n v="0.11821407407407403"/>
    <m/>
    <n v="-6.8026186298132396E-3"/>
    <n v="-9.7900052082171563E-3"/>
  </r>
  <r>
    <x v="155"/>
    <n v="93.6"/>
    <n v="82.6"/>
    <n v="43.55"/>
    <n v="59.6"/>
    <n v="45"/>
    <n v="15069.19"/>
    <n v="0.19083969465648853"/>
    <n v="8.1718177056050223E-2"/>
    <n v="0.19021590598524174"/>
    <n v="9.3141405588486048E-3"/>
    <n v="0.14795918367346927"/>
    <n v="0.12400942038601967"/>
    <n v="0.11623629629629639"/>
    <m/>
    <n v="1.0582861632777441E-3"/>
    <n v="-1.7686933330859356E-3"/>
  </r>
  <r>
    <x v="156"/>
    <n v="93.9"/>
    <n v="82.5"/>
    <n v="43.7"/>
    <n v="60"/>
    <n v="44.95"/>
    <n v="15200.04"/>
    <n v="0.19465648854961848"/>
    <n v="8.0408590885280296E-2"/>
    <n v="0.19431538671768234"/>
    <n v="1.6088060965283812E-2"/>
    <n v="0.14668367346938771"/>
    <n v="0.12643044011745053"/>
    <n v="0.12592888888888898"/>
    <m/>
    <n v="2.2078179228233186E-3"/>
    <n v="8.6832802559395628E-3"/>
  </r>
  <r>
    <x v="157"/>
    <n v="93.2"/>
    <n v="82.2"/>
    <n v="43.95"/>
    <n v="60.6"/>
    <n v="45.95"/>
    <n v="15278.44"/>
    <n v="0.18575063613231557"/>
    <n v="7.6479832372970291E-2"/>
    <n v="0.20114785460508333"/>
    <n v="2.6248941574936513E-2"/>
    <n v="0.17219387755102034"/>
    <n v="0.1323642284472652"/>
    <n v="0.13173629629629624"/>
    <m/>
    <n v="5.3753324247474144E-3"/>
    <n v="5.1578811634704902E-3"/>
  </r>
  <r>
    <x v="158"/>
    <n v="91.3"/>
    <n v="80.8"/>
    <n v="41.1"/>
    <n v="59.6"/>
    <n v="45.3"/>
    <n v="14926.19"/>
    <n v="0.16157760814249378"/>
    <n v="5.814562598218953E-2"/>
    <n v="0.12325772068871266"/>
    <n v="9.3141405588486048E-3"/>
    <n v="0.15561224489795911"/>
    <n v="0.10158146805404074"/>
    <n v="0.10564370370370368"/>
    <m/>
    <n v="-2.6582354695154242E-2"/>
    <n v="-2.3055364291118763E-2"/>
  </r>
  <r>
    <x v="159"/>
    <n v="91.3"/>
    <n v="80.900000000000006"/>
    <n v="41.4"/>
    <n v="59.8"/>
    <n v="45.35"/>
    <n v="14953.63"/>
    <n v="0.16157760814249378"/>
    <n v="5.945521215295968E-2"/>
    <n v="0.13145668215359363"/>
    <n v="1.2701100762066098E-2"/>
    <n v="0.15688775510204067"/>
    <n v="0.10441567166263077"/>
    <n v="0.10767629629629627"/>
    <m/>
    <n v="2.5992702585475591E-3"/>
    <n v="1.8383793854961361E-3"/>
  </r>
  <r>
    <x v="160"/>
    <n v="91.1"/>
    <n v="81.599999999999994"/>
    <n v="41.25"/>
    <n v="59.9"/>
    <n v="45.05"/>
    <n v="15095.44"/>
    <n v="0.15903307888040707"/>
    <n v="6.8622315348349838E-2"/>
    <n v="0.12735720142115325"/>
    <n v="1.4394580863674955E-2"/>
    <n v="0.14923469387755084"/>
    <n v="0.10372837407822719"/>
    <n v="0.1181807407407407"/>
    <m/>
    <n v="-4.2081709989294502E-4"/>
    <n v="9.483316091143168E-3"/>
  </r>
  <r>
    <x v="161"/>
    <n v="90"/>
    <n v="81.2"/>
    <n v="40.950000000000003"/>
    <n v="59.7"/>
    <n v="44.6"/>
    <n v="14801.86"/>
    <n v="0.14503816793893143"/>
    <n v="6.3383970665269906E-2"/>
    <n v="0.11915823995627228"/>
    <n v="1.100762066045724E-2"/>
    <n v="0.13775510204081631"/>
    <n v="9.5268620252349431E-2"/>
    <n v="9.6434074074074116E-2"/>
    <m/>
    <n v="-7.5154261381378262E-3"/>
    <n v="-1.944825722204846E-2"/>
  </r>
  <r>
    <x v="162"/>
    <n v="88.8"/>
    <n v="81.099999999999994"/>
    <n v="40.9"/>
    <n v="61.5"/>
    <n v="45.95"/>
    <n v="14673.04"/>
    <n v="0.12977099236641232"/>
    <n v="6.2074384494499757E-2"/>
    <n v="0.11779174637879186"/>
    <n v="4.1490262489415786E-2"/>
    <n v="0.17219387755102034"/>
    <n v="0.10466425265602801"/>
    <n v="8.6891851851851998E-2"/>
    <m/>
    <n v="8.9267900833753799E-3"/>
    <n v="-8.7029603036374859E-3"/>
  </r>
  <r>
    <x v="163"/>
    <n v="89.3"/>
    <n v="79.7"/>
    <n v="41.15"/>
    <n v="61.5"/>
    <n v="48.85"/>
    <n v="14661.1"/>
    <n v="0.13613231552162852"/>
    <n v="4.3740178103719218E-2"/>
    <n v="0.12462421426619286"/>
    <n v="4.1490262489415786E-2"/>
    <n v="0.24617346938775508"/>
    <n v="0.1184320879537423"/>
    <n v="8.6007407407407532E-2"/>
    <m/>
    <n v="1.1518507939336065E-2"/>
    <n v="-8.1373730324463267E-4"/>
  </r>
  <r>
    <x v="164"/>
    <n v="89.8"/>
    <n v="79.5"/>
    <n v="40.5"/>
    <n v="62.1"/>
    <n v="48.35"/>
    <n v="14677.2"/>
    <n v="0.14249363867684472"/>
    <n v="4.1121005762179141E-2"/>
    <n v="0.10685979775895049"/>
    <n v="5.1651143099068708E-2"/>
    <n v="0.23341836734693877"/>
    <n v="0.11510879052879637"/>
    <n v="8.7199999999999944E-2"/>
    <m/>
    <n v="-2.6370983782681989E-3"/>
    <n v="1.0981440683168753E-3"/>
  </r>
  <r>
    <x v="165"/>
    <n v="88.3"/>
    <n v="78.599999999999994"/>
    <n v="40.15"/>
    <n v="62.1"/>
    <n v="48.4"/>
    <n v="14410.05"/>
    <n v="0.12340966921119589"/>
    <n v="2.9334730225248684E-2"/>
    <n v="9.7294342716589099E-2"/>
    <n v="5.1651143099068708E-2"/>
    <n v="0.23469387755102034"/>
    <n v="0.10727675256062455"/>
    <n v="6.7411111111111088E-2"/>
    <m/>
    <n v="-7.1264780107537229E-3"/>
    <n v="-1.8201700596844228E-2"/>
  </r>
  <r>
    <x v="166"/>
    <n v="88.3"/>
    <n v="81.7"/>
    <n v="40.9"/>
    <n v="62.7"/>
    <n v="47.8"/>
    <n v="14583.42"/>
    <n v="0.12340966921119589"/>
    <n v="6.9931901519119988E-2"/>
    <n v="0.11779174637879186"/>
    <n v="6.1812023708721631E-2"/>
    <n v="0.21938775510204067"/>
    <n v="0.11846661918397401"/>
    <n v="8.0253333333333288E-2"/>
    <m/>
    <n v="1.107705905661116E-2"/>
    <n v="1.2031186567708074E-2"/>
  </r>
  <r>
    <x v="167"/>
    <n v="89.4"/>
    <n v="81.2"/>
    <n v="41.45"/>
    <n v="62.6"/>
    <n v="47.55"/>
    <n v="14807.43"/>
    <n v="0.13740458015267198"/>
    <n v="6.3383970665269906E-2"/>
    <n v="0.13282317573107405"/>
    <n v="6.0118543607112773E-2"/>
    <n v="0.2130102040816324"/>
    <n v="0.12134809484755223"/>
    <n v="9.6846666666666748E-2"/>
    <m/>
    <n v="2.5919982023041577E-3"/>
    <n v="1.5360594428467378E-2"/>
  </r>
  <r>
    <x v="168"/>
    <n v="90.3"/>
    <n v="81.900000000000006"/>
    <n v="41.35"/>
    <n v="62.7"/>
    <n v="47.6"/>
    <n v="14894.41"/>
    <n v="0.14885496183206115"/>
    <n v="7.2551073860660065E-2"/>
    <n v="0.13009018857611365"/>
    <n v="6.1812023708721631E-2"/>
    <n v="0.21428571428571419"/>
    <n v="0.12551879245265413"/>
    <n v="0.10328962962962951"/>
    <m/>
    <n v="3.7848454628393036E-3"/>
    <n v="5.8740780810715432E-3"/>
  </r>
  <r>
    <x v="169"/>
    <n v="88.1"/>
    <n v="81.099999999999994"/>
    <n v="41.2"/>
    <n v="63.1"/>
    <n v="47.3"/>
    <n v="14658.31"/>
    <n v="0.12086513994910941"/>
    <n v="6.2074384494499757E-2"/>
    <n v="0.12599070784367306"/>
    <n v="6.8585944115156616E-2"/>
    <n v="0.20663265306122436"/>
    <n v="0.11682976589273264"/>
    <n v="8.5800740740740622E-2"/>
    <m/>
    <n v="-7.5363497286868864E-3"/>
    <n v="-1.5851584587774914E-2"/>
  </r>
  <r>
    <x v="170"/>
    <n v="88.1"/>
    <n v="81.599999999999994"/>
    <n v="41.25"/>
    <n v="63.6"/>
    <n v="47.85"/>
    <n v="14670.04"/>
    <n v="0.12086513994910941"/>
    <n v="6.8622315348349838E-2"/>
    <n v="0.12735720142115325"/>
    <n v="7.7053344623200681E-2"/>
    <n v="0.22066326530612246"/>
    <n v="0.12291225332958713"/>
    <n v="8.6669629629629652E-2"/>
    <m/>
    <n v="5.3861315185215197E-3"/>
    <n v="8.0022867574780499E-4"/>
  </r>
  <r>
    <x v="171"/>
    <n v="86.5"/>
    <n v="83.8"/>
    <n v="40.950000000000003"/>
    <n v="63.9"/>
    <n v="47.65"/>
    <n v="14561.76"/>
    <n v="0.10050890585241734"/>
    <n v="9.7433211105290685E-2"/>
    <n v="0.11915823995627228"/>
    <n v="8.2133784928027032E-2"/>
    <n v="0.21556122448979576"/>
    <n v="0.12295907326636062"/>
    <n v="7.864888888888899E-2"/>
    <m/>
    <n v="4.1282587573676643E-4"/>
    <n v="-7.3810296359110295E-3"/>
  </r>
  <r>
    <x v="172"/>
    <n v="85.5"/>
    <n v="81.900000000000006"/>
    <n v="40.65"/>
    <n v="63.5"/>
    <n v="46.85"/>
    <n v="14425.68"/>
    <n v="8.7786259541984712E-2"/>
    <n v="7.2551073860660065E-2"/>
    <n v="0.11095927849139087"/>
    <n v="7.5359864521591824E-2"/>
    <n v="0.19515306122448983"/>
    <n v="0.10836190752802347"/>
    <n v="6.8568888888888901E-2"/>
    <m/>
    <n v="-1.292171999898728E-2"/>
    <n v="-9.3450242278405593E-3"/>
  </r>
  <r>
    <x v="173"/>
    <n v="86.1"/>
    <n v="83.8"/>
    <n v="40.799999999999997"/>
    <n v="63.6"/>
    <n v="48.3"/>
    <n v="14549.3"/>
    <n v="9.5419847328244378E-2"/>
    <n v="9.7433211105290685E-2"/>
    <n v="0.11505875922383146"/>
    <n v="7.7053344623200681E-2"/>
    <n v="0.23214285714285698"/>
    <n v="0.12342160388468484"/>
    <n v="7.7725925925925976E-2"/>
    <m/>
    <n v="1.3286249404653727E-2"/>
    <n v="8.5694400541256321E-3"/>
  </r>
  <r>
    <x v="174"/>
    <n v="86.2"/>
    <n v="83.3"/>
    <n v="40.450000000000003"/>
    <n v="62.7"/>
    <n v="48.9"/>
    <n v="14424.52"/>
    <n v="9.6692111959287619E-2"/>
    <n v="9.0885280251440603E-2"/>
    <n v="0.10549330418147029"/>
    <n v="6.1812023708721631E-2"/>
    <n v="0.24744897959183665"/>
    <n v="0.12046633993855135"/>
    <n v="6.8482962962963079E-2"/>
    <m/>
    <n v="-3.022432289333965E-3"/>
    <n v="-8.5763576254527241E-3"/>
  </r>
  <r>
    <x v="175"/>
    <n v="85.9"/>
    <n v="83.8"/>
    <n v="40.35"/>
    <n v="63"/>
    <n v="49.5"/>
    <n v="14284.63"/>
    <n v="9.2875318066157897E-2"/>
    <n v="9.7433211105290685E-2"/>
    <n v="0.1027603170265099"/>
    <n v="6.6892464013547981E-2"/>
    <n v="0.26275510204081631"/>
    <n v="0.12454328245046456"/>
    <n v="5.8120740740740695E-2"/>
    <m/>
    <n v="3.4209124594704043E-3"/>
    <n v="-9.6980696758021123E-3"/>
  </r>
  <r>
    <x v="176"/>
    <n v="86.6"/>
    <n v="83.1"/>
    <n v="40.25"/>
    <n v="62.4"/>
    <n v="49"/>
    <n v="14118.38"/>
    <n v="0.10178117048346058"/>
    <n v="8.8266107909900304E-2"/>
    <n v="0.1000273298715495"/>
    <n v="5.6731583403895058E-2"/>
    <n v="0.25"/>
    <n v="0.11936123833376108"/>
    <n v="4.5805925925925806E-2"/>
    <m/>
    <n v="-4.4614691701069242E-3"/>
    <n v="-1.1638383353296478E-2"/>
  </r>
  <r>
    <x v="177"/>
    <n v="86"/>
    <n v="82.3"/>
    <n v="39.799999999999997"/>
    <n v="60.8"/>
    <n v="47.25"/>
    <n v="13778.19"/>
    <n v="9.4147582697201138E-2"/>
    <n v="7.7789418543740219E-2"/>
    <n v="8.7728887674227707E-2"/>
    <n v="2.9635901778154006E-2"/>
    <n v="0.20535714285714279"/>
    <n v="9.8931786710093172E-2"/>
    <n v="2.0606666666666662E-2"/>
    <m/>
    <n v="-1.7818159504151554E-2"/>
    <n v="-2.4095540706511542E-2"/>
  </r>
  <r>
    <x v="178"/>
    <n v="85.2"/>
    <n v="81.900000000000006"/>
    <n v="39.299999999999997"/>
    <n v="62.3"/>
    <n v="48"/>
    <n v="13826.59"/>
    <n v="8.3969465648854991E-2"/>
    <n v="7.2551073860660065E-2"/>
    <n v="7.4063951899425939E-2"/>
    <n v="5.5038103302286201E-2"/>
    <n v="0.22448979591836715"/>
    <n v="0.10202247812591887"/>
    <n v="2.4191851851851798E-2"/>
    <m/>
    <n v="2.7637323076290521E-3"/>
    <n v="3.5127981251528162E-3"/>
  </r>
  <r>
    <x v="179"/>
    <n v="84.8"/>
    <n v="81.2"/>
    <n v="38.75"/>
    <n v="61"/>
    <n v="46.05"/>
    <n v="13466.07"/>
    <n v="7.8880407124682028E-2"/>
    <n v="6.3383970665269906E-2"/>
    <n v="5.9032522547143973E-2"/>
    <n v="3.3022861981371721E-2"/>
    <n v="0.17474489795918347"/>
    <n v="8.1812932055530224E-2"/>
    <n v="-2.5133333333333674E-3"/>
    <m/>
    <n v="-1.7745705768999698E-2"/>
    <n v="-2.6074397230264279E-2"/>
  </r>
  <r>
    <x v="180"/>
    <n v="85.7"/>
    <n v="83.4"/>
    <n v="39"/>
    <n v="61.6"/>
    <n v="46.7"/>
    <n v="13534.26"/>
    <n v="9.0330788804071416E-2"/>
    <n v="9.2194866422210753E-2"/>
    <n v="6.5864990434544968E-2"/>
    <n v="4.3183742591024643E-2"/>
    <n v="0.19132653061224492"/>
    <n v="9.6580183772819336E-2"/>
    <n v="2.5377777777777499E-3"/>
    <m/>
    <n v="1.3621914874853536E-2"/>
    <n v="5.0638382245153934E-3"/>
  </r>
  <r>
    <x v="181"/>
    <n v="86.6"/>
    <n v="82.4"/>
    <n v="38.9"/>
    <n v="62.2"/>
    <n v="45.6"/>
    <n v="13424.58"/>
    <n v="0.10178117048346058"/>
    <n v="7.9099004714510368E-2"/>
    <n v="6.3132003279584348E-2"/>
    <n v="5.3344623200677566E-2"/>
    <n v="0.16326530612244894"/>
    <n v="9.2124421560136366E-2"/>
    <n v="-5.5866666666666287E-3"/>
    <m/>
    <n v="-3.5734208120755673E-3"/>
    <n v="-8.1038786014160369E-3"/>
  </r>
  <r>
    <x v="182"/>
    <n v="86.5"/>
    <n v="80"/>
    <n v="38.700000000000003"/>
    <n v="62.2"/>
    <n v="45.85"/>
    <n v="13300.48"/>
    <n v="0.10050890585241734"/>
    <n v="4.7668936616029445E-2"/>
    <n v="5.7666028969663774E-2"/>
    <n v="5.3344623200677566E-2"/>
    <n v="0.16964285714285698"/>
    <n v="8.5766270356329027E-2"/>
    <n v="-1.477925925925927E-2"/>
    <m/>
    <n v="-5.9879760075549626E-3"/>
    <n v="-9.2442370636549587E-3"/>
  </r>
  <r>
    <x v="183"/>
    <n v="87.8"/>
    <n v="81.2"/>
    <n v="39.200000000000003"/>
    <n v="62.5"/>
    <n v="45.95"/>
    <n v="13576.52"/>
    <n v="0.11704834605597969"/>
    <n v="6.3383970665269906E-2"/>
    <n v="7.1330964744465764E-2"/>
    <n v="5.8425063505503916E-2"/>
    <n v="0.17219387755102034"/>
    <n v="9.6476444504447922E-2"/>
    <n v="5.6681481481481999E-3"/>
    <m/>
    <n v="9.9905949164242891E-3"/>
    <n v="2.0754138196516392E-2"/>
  </r>
  <r>
    <x v="184"/>
    <n v="87.7"/>
    <n v="82.8"/>
    <n v="39.049999999999997"/>
    <n v="62.1"/>
    <n v="46.05"/>
    <n v="13801.43"/>
    <n v="0.11577608142493645"/>
    <n v="8.43373493975903E-2"/>
    <n v="6.7231484012024945E-2"/>
    <n v="5.1651143099068708E-2"/>
    <n v="0.17474489795918347"/>
    <n v="9.8748191178560776E-2"/>
    <n v="2.2328148148148097E-2"/>
    <m/>
    <n v="2.1030458569879507E-3"/>
    <n v="1.6566100885941237E-2"/>
  </r>
  <r>
    <x v="185"/>
    <n v="86.1"/>
    <n v="83"/>
    <n v="38.9"/>
    <n v="62.1"/>
    <n v="45.8"/>
    <n v="13892.05"/>
    <n v="9.5419847328244378E-2"/>
    <n v="8.6956521739130377E-2"/>
    <n v="6.3132003279584348E-2"/>
    <n v="5.1651143099068708E-2"/>
    <n v="0.16836734693877542"/>
    <n v="9.3105372476960643E-2"/>
    <n v="2.90407407407407E-2"/>
    <m/>
    <n v="-5.0197331179067106E-3"/>
    <n v="6.5659862782334599E-3"/>
  </r>
  <r>
    <x v="186"/>
    <n v="85.1"/>
    <n v="84"/>
    <n v="38.9"/>
    <n v="63.5"/>
    <n v="46.6"/>
    <n v="13702.28"/>
    <n v="8.269720101781175E-2"/>
    <n v="0.10005238344683076"/>
    <n v="6.3132003279584348E-2"/>
    <n v="7.5359864521591824E-2"/>
    <n v="0.18877551020408156"/>
    <n v="0.10200339249398005"/>
    <n v="1.4983703703703721E-2"/>
    <m/>
    <n v="8.0890646469851113E-3"/>
    <n v="-1.3660330908685125E-2"/>
  </r>
  <r>
    <x v="187"/>
    <n v="84.5"/>
    <n v="80.400000000000006"/>
    <n v="37.85"/>
    <n v="61.8"/>
    <n v="45.85"/>
    <n v="13106.03"/>
    <n v="7.5063613231552306E-2"/>
    <n v="5.2907281299109599E-2"/>
    <n v="3.4435638152500614E-2"/>
    <n v="4.6570702794242136E-2"/>
    <n v="0.16964285714285698"/>
    <n v="7.5724018524052333E-2"/>
    <n v="-2.9182962962962966E-2"/>
    <m/>
    <n v="-2.3953206741741062E-2"/>
    <n v="-4.3514655955067316E-2"/>
  </r>
  <r>
    <x v="188"/>
    <n v="80.8"/>
    <n v="80.5"/>
    <n v="38.799999999999997"/>
    <n v="61.5"/>
    <n v="45.35"/>
    <n v="13081.24"/>
    <n v="2.7989821882951738E-2"/>
    <n v="5.4216867469879526E-2"/>
    <n v="6.039901612462395E-2"/>
    <n v="4.1490262489415786E-2"/>
    <n v="0.15688775510204067"/>
    <n v="6.8196744613782334E-2"/>
    <n v="-3.1019259259259302E-2"/>
    <m/>
    <n v="-6.6407240395497391E-3"/>
    <n v="-1.8914957466144022E-3"/>
  </r>
  <r>
    <x v="189"/>
    <n v="78.900000000000006"/>
    <n v="79.3"/>
    <n v="37.65"/>
    <n v="59.5"/>
    <n v="44.15"/>
    <n v="12810.73"/>
    <n v="3.8167938931299439E-3"/>
    <n v="3.8501833420639064E-2"/>
    <n v="2.8969663842579818E-2"/>
    <n v="7.6206604572397474E-3"/>
    <n v="0.12627551020408156"/>
    <n v="4.1036892363534028E-2"/>
    <n v="-5.1057037037037123E-2"/>
    <m/>
    <n v="-2.540840884444362E-2"/>
    <n v="-2.0679232244038004E-2"/>
  </r>
  <r>
    <x v="190"/>
    <n v="79.900000000000006"/>
    <n v="79.3"/>
    <n v="38.25"/>
    <n v="60.6"/>
    <n v="44.4"/>
    <n v="13128.12"/>
    <n v="1.6539440203562572E-2"/>
    <n v="3.8501833420639064E-2"/>
    <n v="4.5367586772341983E-2"/>
    <n v="2.6248941574936513E-2"/>
    <n v="0.13265306122448961"/>
    <n v="5.1862172639193946E-2"/>
    <n v="-2.7546666666666608E-2"/>
    <m/>
    <n v="1.0552087064750415E-2"/>
    <n v="2.4775325059539943E-2"/>
  </r>
  <r>
    <x v="191"/>
    <n v="80.599999999999994"/>
    <n v="79.900000000000006"/>
    <n v="38.5"/>
    <n v="60.6"/>
    <n v="44.45"/>
    <n v="12966.05"/>
    <n v="2.5445292620865034E-2"/>
    <n v="4.6359350445259295E-2"/>
    <n v="5.2200054659742978E-2"/>
    <n v="2.6248941574936513E-2"/>
    <n v="0.1339285714285714"/>
    <n v="5.6836442145875042E-2"/>
    <n v="-3.9551851851851949E-2"/>
    <m/>
    <n v="4.7978458630093535E-3"/>
    <n v="-1.2345255832518442E-2"/>
  </r>
  <r>
    <x v="192"/>
    <n v="80.900000000000006"/>
    <n v="79.8"/>
    <n v="38.4"/>
    <n v="60.7"/>
    <n v="45.2"/>
    <n v="13124.68"/>
    <n v="2.9262086513994978E-2"/>
    <n v="4.5049764274489146E-2"/>
    <n v="4.946706750478258E-2"/>
    <n v="2.794242167654537E-2"/>
    <n v="0.15306122448979598"/>
    <n v="6.095651289192161E-2"/>
    <n v="-2.7801481481481427E-2"/>
    <m/>
    <n v="3.6792346438827561E-3"/>
    <n v="1.2234257927433712E-2"/>
  </r>
  <r>
    <x v="193"/>
    <n v="80.2"/>
    <n v="79.599999999999994"/>
    <n v="38.299999999999997"/>
    <n v="60.2"/>
    <n v="46.2"/>
    <n v="12976.76"/>
    <n v="2.0356234096692294E-2"/>
    <n v="4.2430591932949069E-2"/>
    <n v="4.6734080349822182E-2"/>
    <n v="1.9475021168501305E-2"/>
    <n v="0.1785714285714286"/>
    <n v="6.1513471223878693E-2"/>
    <n v="-3.8758518518518525E-2"/>
    <m/>
    <n v="2.4714316510854317E-5"/>
    <n v="-1.127037002045006E-2"/>
  </r>
  <r>
    <x v="194"/>
    <n v="80.8"/>
    <n v="79.599999999999994"/>
    <n v="37.200000000000003"/>
    <n v="59.2"/>
    <n v="45.6"/>
    <n v="12946.1"/>
    <n v="2.7989821882951738E-2"/>
    <n v="4.2430591932949069E-2"/>
    <n v="1.667122164525825E-2"/>
    <n v="2.5402201524133972E-3"/>
    <n v="0.16326530612244894"/>
    <n v="5.057943234720428E-2"/>
    <n v="-4.1029629629629638E-2"/>
    <m/>
    <n v="-1.0167527708365043E-2"/>
    <n v="-2.3626852927849384E-3"/>
  </r>
  <r>
    <x v="195"/>
    <n v="81.8"/>
    <n v="79.400000000000006"/>
    <n v="37.549999999999997"/>
    <n v="58.9"/>
    <n v="46.2"/>
    <n v="12819.2"/>
    <n v="4.0712468193384366E-2"/>
    <n v="3.9811419591409214E-2"/>
    <n v="2.623667668761942E-2"/>
    <n v="-2.5402201524131751E-3"/>
    <n v="0.1785714285714286"/>
    <n v="5.6558354578285688E-2"/>
    <n v="-5.0429629629629602E-2"/>
    <m/>
    <n v="5.4725208259007729E-3"/>
    <n v="-9.8021798070461186E-3"/>
  </r>
  <r>
    <x v="196"/>
    <n v="82"/>
    <n v="80.3"/>
    <n v="37.799999999999997"/>
    <n v="59"/>
    <n v="45.4"/>
    <n v="12856.98"/>
    <n v="4.3256997455470847E-2"/>
    <n v="5.1597695128339449E-2"/>
    <n v="3.3069144575020415E-2"/>
    <n v="-8.4674005080431769E-4"/>
    <n v="0.15816326530612224"/>
    <n v="5.7048072482829726E-2"/>
    <n v="-4.763111111111118E-2"/>
    <m/>
    <n v="9.6391310732402147E-4"/>
    <n v="2.9471417873190298E-3"/>
  </r>
  <r>
    <x v="197"/>
    <n v="82.3"/>
    <n v="79.2"/>
    <n v="37.35"/>
    <n v="58.4"/>
    <n v="45.95"/>
    <n v="12666.12"/>
    <n v="4.7073791348600569E-2"/>
    <n v="3.7192247249869137E-2"/>
    <n v="2.0770702377698846E-2"/>
    <n v="-1.100762066045724E-2"/>
    <n v="0.17219387755102034"/>
    <n v="5.3244599573346332E-2"/>
    <n v="-6.1768888888888873E-2"/>
    <m/>
    <n v="-3.9999619073742831E-3"/>
    <n v="-1.4844854701492771E-2"/>
  </r>
  <r>
    <x v="198"/>
    <n v="82.6"/>
    <n v="79.2"/>
    <n v="37.299999999999997"/>
    <n v="58.6"/>
    <n v="46.6"/>
    <n v="12729.05"/>
    <n v="5.0890585241730291E-2"/>
    <n v="3.7192247249869137E-2"/>
    <n v="1.9404208800218425E-2"/>
    <n v="-7.6206604572395253E-3"/>
    <n v="0.18877551020408156"/>
    <n v="5.7728378207731981E-2"/>
    <n v="-5.7107407407407496E-2"/>
    <m/>
    <n v="3.9753961196722365E-3"/>
    <n v="4.9683723192261997E-3"/>
  </r>
  <r>
    <x v="199"/>
    <n v="82.5"/>
    <n v="79.7"/>
    <n v="37.549999999999997"/>
    <n v="59.6"/>
    <n v="47.35"/>
    <n v="12926.37"/>
    <n v="4.961832061068705E-2"/>
    <n v="4.3740178103719218E-2"/>
    <n v="2.623667668761942E-2"/>
    <n v="9.3141405588486048E-3"/>
    <n v="0.20790816326530615"/>
    <n v="6.7363495845236085E-2"/>
    <n v="-4.2491111111111035E-2"/>
    <m/>
    <n v="8.9928314891956074E-3"/>
    <n v="1.5501549605037468E-2"/>
  </r>
  <r>
    <x v="200"/>
    <n v="82.9"/>
    <n v="79"/>
    <n v="37.9"/>
    <n v="59.3"/>
    <n v="46.65"/>
    <n v="12788.42"/>
    <n v="5.4707379134860235E-2"/>
    <n v="3.457307490832906E-2"/>
    <n v="3.5802131729980813E-2"/>
    <n v="4.2337002540220325E-3"/>
    <n v="0.19005102040816313"/>
    <n v="6.3873461287071054E-2"/>
    <n v="-5.2709629629629662E-2"/>
    <m/>
    <n v="-2.8861259352567226E-3"/>
    <n v="-1.0671982931016233E-2"/>
  </r>
  <r>
    <x v="201"/>
    <n v="83.1"/>
    <n v="80.099999999999994"/>
    <n v="37.9"/>
    <n v="60.2"/>
    <n v="46.9"/>
    <n v="12949.75"/>
    <n v="5.7251908396946494E-2"/>
    <n v="4.8978522786799372E-2"/>
    <n v="3.5802131729980813E-2"/>
    <n v="1.9475021168501305E-2"/>
    <n v="0.1964285714285714"/>
    <n v="7.1587231102159879E-2"/>
    <n v="-4.0759259259259273E-2"/>
    <m/>
    <n v="7.3745436882843851E-3"/>
    <n v="1.2615319171563E-2"/>
  </r>
  <r>
    <x v="202"/>
    <n v="83.3"/>
    <n v="79.5"/>
    <n v="38.049999999999997"/>
    <n v="60.8"/>
    <n v="47.3"/>
    <n v="13037.21"/>
    <n v="5.9796437659033197E-2"/>
    <n v="4.1121005762179141E-2"/>
    <n v="3.9901612462421188E-2"/>
    <n v="2.9635901778154006E-2"/>
    <n v="0.20663265306122436"/>
    <n v="7.5417522144602372E-2"/>
    <n v="-3.4280740740740834E-2"/>
    <m/>
    <n v="3.4738895725399122E-3"/>
    <n v="6.7537983358751941E-3"/>
  </r>
  <r>
    <x v="203"/>
    <n v="82.8"/>
    <n v="79.3"/>
    <n v="38.200000000000003"/>
    <n v="63.3"/>
    <n v="47.4"/>
    <n v="13100.17"/>
    <n v="5.3435114503816772E-2"/>
    <n v="3.8501833420639064E-2"/>
    <n v="4.4001093194862007E-2"/>
    <n v="7.1972904318374331E-2"/>
    <n v="0.20918367346938771"/>
    <n v="8.341892378141598E-2"/>
    <n v="-2.9617037037036997E-2"/>
    <m/>
    <n v="7.7313286134024217E-3"/>
    <n v="4.8292541118843957E-3"/>
  </r>
  <r>
    <x v="204"/>
    <n v="82.8"/>
    <n v="79.900000000000006"/>
    <n v="38.200000000000003"/>
    <n v="63"/>
    <n v="42.7"/>
    <n v="12986.6"/>
    <n v="5.3435114503816772E-2"/>
    <n v="4.6359350445259295E-2"/>
    <n v="4.4001093194862007E-2"/>
    <n v="6.6892464013547981E-2"/>
    <n v="8.9285714285714191E-2"/>
    <n v="5.999474728864005E-2"/>
    <n v="-3.8029629629629635E-2"/>
    <m/>
    <n v="-1.9265850069766999E-2"/>
    <n v="-8.6693531457988637E-3"/>
  </r>
  <r>
    <x v="205"/>
    <n v="82.9"/>
    <n v="80.3"/>
    <n v="38.450000000000003"/>
    <n v="63.5"/>
    <n v="40.1"/>
    <n v="13026.71"/>
    <n v="5.4707379134860235E-2"/>
    <n v="5.1597695128339449E-2"/>
    <n v="5.0833561082263001E-2"/>
    <n v="7.5359864521591824E-2"/>
    <n v="2.2959183673469274E-2"/>
    <n v="5.1091536708104755E-2"/>
    <n v="-3.50585185185186E-2"/>
    <m/>
    <n v="-8.0389863794405603E-3"/>
    <n v="3.0885682164691897E-3"/>
  </r>
  <r>
    <x v="206"/>
    <n v="84.6"/>
    <n v="80.2"/>
    <n v="38.75"/>
    <n v="63.7"/>
    <n v="38.6"/>
    <n v="13223.73"/>
    <n v="7.6335877862595325E-2"/>
    <n v="5.0288108957569522E-2"/>
    <n v="5.9032522547143973E-2"/>
    <n v="7.8746824724809539E-2"/>
    <n v="-1.5306122448979664E-2"/>
    <n v="4.9819442328627742E-2"/>
    <n v="-2.0464444444444507E-2"/>
    <m/>
    <n v="-1.4386464604315696E-3"/>
    <n v="1.5124309975427463E-2"/>
  </r>
  <r>
    <x v="207"/>
    <n v="85.5"/>
    <n v="80.5"/>
    <n v="38.65"/>
    <n v="63.2"/>
    <n v="38.9"/>
    <n v="13347.76"/>
    <n v="8.7786259541984712E-2"/>
    <n v="5.4216867469879526E-2"/>
    <n v="5.6299535392183575E-2"/>
    <n v="7.0279424216765474E-2"/>
    <n v="-7.6530612244899432E-3"/>
    <n v="5.2185805079264666E-2"/>
    <n v="-1.1277037037036974E-2"/>
    <m/>
    <n v="2.3442056503824027E-3"/>
    <n v="9.3793506068258203E-3"/>
  </r>
  <r>
    <x v="208"/>
    <n v="86"/>
    <n v="82.2"/>
    <n v="38.85"/>
    <n v="63.3"/>
    <n v="38.799999999999997"/>
    <n v="13638.81"/>
    <n v="9.4147582697201138E-2"/>
    <n v="7.6479832372970291E-2"/>
    <n v="6.1765509702104371E-2"/>
    <n v="7.1972904318374331E-2"/>
    <n v="-1.0204081632653184E-2"/>
    <n v="5.8832349491599392E-2"/>
    <n v="1.0282222222222082E-2"/>
    <m/>
    <n v="6.2304388551104317E-3"/>
    <n v="2.1805156820320359E-2"/>
  </r>
  <r>
    <x v="209"/>
    <n v="86"/>
    <n v="81"/>
    <n v="38.75"/>
    <n v="63.3"/>
    <n v="38.700000000000003"/>
    <n v="13503.76"/>
    <n v="9.4147582697201138E-2"/>
    <n v="6.0764798323729607E-2"/>
    <n v="5.9032522547143973E-2"/>
    <n v="7.1972904318374331E-2"/>
    <n v="-1.2755102040816313E-2"/>
    <n v="5.4632541169126546E-2"/>
    <n v="2.7851851851856679E-4"/>
    <m/>
    <n v="-3.9499724615232878E-3"/>
    <n v="-9.9018902675526155E-3"/>
  </r>
  <r>
    <x v="210"/>
    <n v="87.7"/>
    <n v="82"/>
    <n v="38.75"/>
    <n v="63.3"/>
    <n v="39.1"/>
    <n v="14007.56"/>
    <n v="0.11577608142493645"/>
    <n v="7.3860660031429992E-2"/>
    <n v="5.9032522547143973E-2"/>
    <n v="7.1972904318374331E-2"/>
    <n v="-2.5510204081633514E-3"/>
    <n v="6.3618229582744282E-2"/>
    <n v="3.7597037037037095E-2"/>
    <m/>
    <n v="8.4898076370945041E-3"/>
    <n v="3.7308127514114497E-2"/>
  </r>
  <r>
    <x v="211"/>
    <n v="89.1"/>
    <n v="82.3"/>
    <n v="38.549999999999997"/>
    <n v="63.3"/>
    <n v="40.25"/>
    <n v="14174.9"/>
    <n v="0.13358778625954204"/>
    <n v="7.7789418543740219E-2"/>
    <n v="5.3566548237223177E-2"/>
    <n v="7.1972904318374331E-2"/>
    <n v="2.6785714285714191E-2"/>
    <n v="7.2740474328918794E-2"/>
    <n v="4.9992592592592588E-2"/>
    <m/>
    <n v="8.7745045882603456E-3"/>
    <n v="1.1946406083572114E-2"/>
  </r>
  <r>
    <x v="212"/>
    <n v="88.6"/>
    <n v="82.4"/>
    <n v="39.049999999999997"/>
    <n v="63.7"/>
    <n v="40"/>
    <n v="14546.31"/>
    <n v="0.12722646310432562"/>
    <n v="7.9099004714510368E-2"/>
    <n v="6.7231484012024945E-2"/>
    <n v="7.8746824724809539E-2"/>
    <n v="2.0408163265306145E-2"/>
    <n v="7.4542387964195322E-2"/>
    <n v="7.7504444444444376E-2"/>
    <m/>
    <n v="1.7362996724319402E-3"/>
    <n v="2.6201948514627871E-2"/>
  </r>
  <r>
    <x v="213"/>
    <n v="87.4"/>
    <n v="81.7"/>
    <n v="38.799999999999997"/>
    <n v="63.3"/>
    <n v="39.75"/>
    <n v="14537.35"/>
    <n v="0.11195928753180673"/>
    <n v="6.9931901519119988E-2"/>
    <n v="6.039901612462395E-2"/>
    <n v="7.1972904318374331E-2"/>
    <n v="1.4030612244897878E-2"/>
    <n v="6.5658744347764572E-2"/>
    <n v="7.6840740740740765E-2"/>
    <m/>
    <n v="-8.1941294392382513E-3"/>
    <n v="-6.1596377363049015E-4"/>
  </r>
  <r>
    <x v="214"/>
    <n v="87.4"/>
    <n v="81.3"/>
    <n v="39"/>
    <n v="65"/>
    <n v="39.9"/>
    <n v="14535.23"/>
    <n v="0.11195928753180673"/>
    <n v="6.4693556836039834E-2"/>
    <n v="6.5864990434544968E-2"/>
    <n v="0.10076206604572402"/>
    <n v="1.7857142857142794E-2"/>
    <n v="7.2227408741051671E-2"/>
    <n v="7.6683703703703587E-2"/>
    <m/>
    <n v="6.177700674997455E-3"/>
    <n v="-1.458312553526131E-4"/>
  </r>
  <r>
    <x v="215"/>
    <n v="87.7"/>
    <n v="81"/>
    <n v="39"/>
    <n v="65.3"/>
    <n v="39.549999999999997"/>
    <n v="14504.99"/>
    <n v="0.11577608142493645"/>
    <n v="6.0764798323729607E-2"/>
    <n v="6.5864990434544968E-2"/>
    <n v="0.10584250635055037"/>
    <n v="8.9285714285711748E-3"/>
    <n v="7.1435389592466508E-2"/>
    <n v="7.444370370370379E-2"/>
    <m/>
    <n v="-8.8281756607400119E-4"/>
    <n v="-2.0804624350628798E-3"/>
  </r>
  <r>
    <x v="216"/>
    <n v="88"/>
    <n v="81.099999999999994"/>
    <n v="38.9"/>
    <n v="65.2"/>
    <n v="40.15"/>
    <n v="14449.39"/>
    <n v="0.11959287531806617"/>
    <n v="6.2074384494499757E-2"/>
    <n v="6.3132003279584348E-2"/>
    <n v="0.10414902624894173"/>
    <n v="2.4234693877550839E-2"/>
    <n v="7.463659664372857E-2"/>
    <n v="7.0325185185185157E-2"/>
    <m/>
    <n v="3.146098874495129E-3"/>
    <n v="-3.8331636216226705E-3"/>
  </r>
  <r>
    <x v="217"/>
    <n v="88.7"/>
    <n v="80.599999999999994"/>
    <n v="38.9"/>
    <n v="65.099999999999994"/>
    <n v="39.799999999999997"/>
    <n v="14542.2"/>
    <n v="0.12849872773536908"/>
    <n v="5.5526453640649454E-2"/>
    <n v="6.3132003279584348E-2"/>
    <n v="0.10245554614733265"/>
    <n v="1.5306122448979442E-2"/>
    <n v="7.2983770650383001E-2"/>
    <n v="7.7200000000000157E-2"/>
    <m/>
    <n v="-1.6923470154711628E-3"/>
    <n v="6.4231085187680392E-3"/>
  </r>
  <r>
    <x v="218"/>
    <n v="88.9"/>
    <n v="81.2"/>
    <n v="38.9"/>
    <n v="64.8"/>
    <n v="40.25"/>
    <n v="14608.54"/>
    <n v="0.13104325699745556"/>
    <n v="6.3383970665269906E-2"/>
    <n v="6.3132003279584348E-2"/>
    <n v="9.7375105842506304E-2"/>
    <n v="2.6785714285714191E-2"/>
    <n v="7.6344010214106056E-2"/>
    <n v="8.2114074074074228E-2"/>
    <m/>
    <n v="3.2794395797448583E-3"/>
    <n v="4.5618957241682079E-3"/>
  </r>
  <r>
    <x v="219"/>
    <n v="89.7"/>
    <n v="81.400000000000006"/>
    <n v="39.1"/>
    <n v="65.400000000000006"/>
    <n v="40.200000000000003"/>
    <n v="14784"/>
    <n v="0.14122137404580171"/>
    <n v="6.6003143006809983E-2"/>
    <n v="6.8597977589505366E-2"/>
    <n v="0.10753598645215923"/>
    <n v="2.5510204081632626E-2"/>
    <n v="8.1773737035181787E-2"/>
    <n v="9.5111111111111146E-2"/>
    <m/>
    <n v="4.9240681474043146E-3"/>
    <n v="1.2010782733935077E-2"/>
  </r>
  <r>
    <x v="220"/>
    <n v="89.9"/>
    <n v="81.599999999999994"/>
    <n v="39.049999999999997"/>
    <n v="65"/>
    <n v="40.4"/>
    <n v="14778.51"/>
    <n v="0.14376590330788819"/>
    <n v="6.8622315348349838E-2"/>
    <n v="6.7231484012024945E-2"/>
    <n v="0.10076206604572402"/>
    <n v="3.0612244897959107E-2"/>
    <n v="8.2198802722389219E-2"/>
    <n v="9.470444444444448E-2"/>
    <m/>
    <n v="4.5336018181840743E-4"/>
    <n v="-3.7134740259736621E-4"/>
  </r>
  <r>
    <x v="221"/>
    <n v="89.1"/>
    <n v="82"/>
    <n v="39.15"/>
    <n v="64.7"/>
    <n v="40.4"/>
    <n v="14556.87"/>
    <n v="0.13358778625954204"/>
    <n v="7.3860660031429992E-2"/>
    <n v="6.9964471166985343E-2"/>
    <n v="9.5681625740897669E-2"/>
    <n v="3.0612244897959107E-2"/>
    <n v="8.0741357619362825E-2"/>
    <n v="7.8286666666666616E-2"/>
    <m/>
    <n v="-1.2102761574170895E-3"/>
    <n v="-1.4997452381870668E-2"/>
  </r>
  <r>
    <x v="222"/>
    <n v="88.9"/>
    <n v="82.8"/>
    <n v="39.299999999999997"/>
    <n v="65.2"/>
    <n v="40.4"/>
    <n v="14709.64"/>
    <n v="0.13104325699745556"/>
    <n v="8.43373493975903E-2"/>
    <n v="7.4063951899425939E-2"/>
    <n v="0.10414902624894173"/>
    <n v="3.0612244897959107E-2"/>
    <n v="8.4841165888274533E-2"/>
    <n v="8.9602962962962884E-2"/>
    <m/>
    <n v="3.8141643089280031E-3"/>
    <n v="1.0494701127371275E-2"/>
  </r>
  <r>
    <x v="223"/>
    <n v="90.2"/>
    <n v="83.3"/>
    <n v="39.549999999999997"/>
    <n v="65.599999999999994"/>
    <n v="40.65"/>
    <n v="14879.55"/>
    <n v="0.14758269720101791"/>
    <n v="9.0885280251440603E-2"/>
    <n v="8.0896419786826934E-2"/>
    <n v="0.11092294665537672"/>
    <n v="3.6989795918367152E-2"/>
    <n v="9.3455427962605864E-2"/>
    <n v="0.10218888888888888"/>
    <m/>
    <n v="7.8692461477465336E-3"/>
    <n v="1.1550928506747882E-2"/>
  </r>
  <r>
    <x v="224"/>
    <n v="90.7"/>
    <n v="83.3"/>
    <n v="39.799999999999997"/>
    <n v="66.099999999999994"/>
    <n v="41.7"/>
    <n v="15012.8"/>
    <n v="0.15394402035623411"/>
    <n v="9.0885280251440603E-2"/>
    <n v="8.7728887674227707E-2"/>
    <n v="0.11939034716342078"/>
    <n v="6.3775510204081565E-2"/>
    <n v="0.10314480912988096"/>
    <n v="0.1120592592592593"/>
    <m/>
    <n v="9.0633118576906035E-3"/>
    <n v="8.9552439421891616E-3"/>
  </r>
  <r>
    <x v="225"/>
    <n v="89.1"/>
    <n v="83.4"/>
    <n v="39.799999999999997"/>
    <n v="66"/>
    <n v="41.8"/>
    <n v="14970.68"/>
    <n v="0.13358778625954204"/>
    <n v="9.2194866422210753E-2"/>
    <n v="8.7728887674227707E-2"/>
    <n v="0.11769686706181215"/>
    <n v="6.6326530612244694E-2"/>
    <n v="9.9506987606007472E-2"/>
    <n v="0.10893925925925929"/>
    <m/>
    <n v="-3.110974179173831E-3"/>
    <n v="-2.8056058829798447E-3"/>
  </r>
  <r>
    <x v="226"/>
    <n v="89.1"/>
    <n v="83.7"/>
    <n v="40"/>
    <n v="66.599999999999994"/>
    <n v="41.3"/>
    <n v="14980.74"/>
    <n v="0.13358778625954204"/>
    <n v="9.6123624934520757E-2"/>
    <n v="9.3194861984148503E-2"/>
    <n v="0.12785774767146485"/>
    <n v="5.3571428571428381E-2"/>
    <n v="0.10086708988422091"/>
    <n v="0.10968444444444447"/>
    <m/>
    <n v="1.1502869066339905E-3"/>
    <n v="6.7198016389369286E-4"/>
  </r>
  <r>
    <x v="227"/>
    <n v="87.3"/>
    <n v="83.6"/>
    <n v="39.5"/>
    <n v="66"/>
    <n v="42.05"/>
    <n v="14728.88"/>
    <n v="0.11068702290076349"/>
    <n v="9.4814038763750608E-2"/>
    <n v="7.9529926209346735E-2"/>
    <n v="0.11769686706181215"/>
    <n v="7.2704081632652962E-2"/>
    <n v="9.5086387313665185E-2"/>
    <n v="9.102814814814808E-2"/>
    <m/>
    <n v="-4.9491932091714208E-3"/>
    <n v="-1.6812253600289484E-2"/>
  </r>
  <r>
    <x v="228"/>
    <n v="88.1"/>
    <n v="84.1"/>
    <n v="39.299999999999997"/>
    <n v="65.2"/>
    <n v="42.15"/>
    <n v="14630.01"/>
    <n v="0.12086513994910941"/>
    <n v="0.10136196961760069"/>
    <n v="7.4063951899425939E-2"/>
    <n v="0.10414902624894173"/>
    <n v="7.5255102040816313E-2"/>
    <n v="9.5139037951178812E-2"/>
    <n v="8.3704444444444359E-2"/>
    <m/>
    <n v="6.7656449197484037E-5"/>
    <n v="-6.7126624699229698E-3"/>
  </r>
  <r>
    <x v="229"/>
    <n v="87.3"/>
    <n v="84.8"/>
    <n v="39.4"/>
    <n v="64.599999999999994"/>
    <n v="43.05"/>
    <n v="14553.04"/>
    <n v="0.11068702290076349"/>
    <n v="0.11052907281299107"/>
    <n v="7.6796939054386337E-2"/>
    <n v="9.3988145639288589E-2"/>
    <n v="9.8214285714285587E-2"/>
    <n v="9.8043093224343014E-2"/>
    <n v="7.8002962962963052E-2"/>
    <m/>
    <n v="2.7874445395799086E-3"/>
    <n v="-5.2611037176324427E-3"/>
  </r>
  <r>
    <x v="230"/>
    <n v="87.9"/>
    <n v="84.8"/>
    <n v="39.450000000000003"/>
    <n v="65.3"/>
    <n v="42.65"/>
    <n v="14705.43"/>
    <n v="0.11832061068702315"/>
    <n v="0.11052907281299107"/>
    <n v="7.8163432631866536E-2"/>
    <n v="0.10584250635055037"/>
    <n v="8.8010204081632626E-2"/>
    <n v="0.10017316531281276"/>
    <n v="8.929111111111121E-2"/>
    <m/>
    <n v="1.9372559185444338E-3"/>
    <n v="1.0471351690093611E-2"/>
  </r>
  <r>
    <x v="231"/>
    <n v="86.7"/>
    <n v="84.7"/>
    <n v="39.5"/>
    <n v="65.900000000000006"/>
    <n v="43.35"/>
    <n v="14612.59"/>
    <n v="0.10305343511450382"/>
    <n v="0.10921948664222114"/>
    <n v="7.9529926209346735E-2"/>
    <n v="0.11600338696020329"/>
    <n v="0.10586734693877542"/>
    <n v="0.10273471637301008"/>
    <n v="8.2414074074074195E-2"/>
    <m/>
    <n v="2.4074654622956437E-3"/>
    <n v="-6.3133141975447726E-3"/>
  </r>
  <r>
    <x v="232"/>
    <n v="86.3"/>
    <n v="84.6"/>
    <n v="39.700000000000003"/>
    <n v="65.599999999999994"/>
    <n v="42.85"/>
    <n v="14522.96"/>
    <n v="9.7964376590330859E-2"/>
    <n v="0.10790990047145099"/>
    <n v="8.4995900519267531E-2"/>
    <n v="0.11092294665537672"/>
    <n v="9.3112244897959107E-2"/>
    <n v="9.8981073826877042E-2"/>
    <n v="7.5774814814814739E-2"/>
    <m/>
    <n v="-3.3634667956781161E-3"/>
    <n v="-6.1337517852756429E-3"/>
  </r>
  <r>
    <x v="233"/>
    <n v="87.2"/>
    <n v="84.1"/>
    <n v="39.9"/>
    <n v="65.7"/>
    <n v="42.85"/>
    <n v="14739.36"/>
    <n v="0.10941475826972025"/>
    <n v="0.10136196961760069"/>
    <n v="9.0461874829188105E-2"/>
    <n v="0.1126164267569858"/>
    <n v="9.3112244897959107E-2"/>
    <n v="0.10139345487429079"/>
    <n v="9.1804444444444577E-2"/>
    <m/>
    <n v="2.2161490197325495E-3"/>
    <n v="1.4900543690818058E-2"/>
  </r>
  <r>
    <x v="234"/>
    <n v="88.9"/>
    <n v="84.6"/>
    <n v="39.9"/>
    <n v="65.400000000000006"/>
    <n v="42.85"/>
    <n v="14734.13"/>
    <n v="0.13104325699745556"/>
    <n v="0.10790990047145099"/>
    <n v="9.0461874829188105E-2"/>
    <n v="0.10753598645215923"/>
    <n v="9.3112244897959107E-2"/>
    <n v="0.1060126527296426"/>
    <n v="9.1417037037037074E-2"/>
    <m/>
    <n v="4.1749012017677778E-3"/>
    <n v="-3.5483223152166232E-4"/>
  </r>
  <r>
    <x v="235"/>
    <n v="87.6"/>
    <n v="85.2"/>
    <n v="39.700000000000003"/>
    <n v="64.8"/>
    <n v="42.8"/>
    <n v="14528.55"/>
    <n v="0.11450381679389321"/>
    <n v="0.11576741749607122"/>
    <n v="8.4995900519267531E-2"/>
    <n v="9.7375105842506304E-2"/>
    <n v="9.183673469387732E-2"/>
    <n v="0.10089579506912312"/>
    <n v="7.6188888888888862E-2"/>
    <m/>
    <n v="-4.5769355840754589E-3"/>
    <n v="-1.3952639212495122E-2"/>
  </r>
  <r>
    <x v="236"/>
    <n v="86.3"/>
    <n v="87.7"/>
    <n v="39.299999999999997"/>
    <n v="64.599999999999994"/>
    <n v="42.3"/>
    <n v="14433.32"/>
    <n v="9.7964376590330859E-2"/>
    <n v="0.1485070717653223"/>
    <n v="7.4063951899425939E-2"/>
    <n v="9.3988145639288589E-2"/>
    <n v="7.9081632653061007E-2"/>
    <n v="9.8721035709485733E-2"/>
    <n v="6.913481481481476E-2"/>
    <m/>
    <n v="-2.0683378276153963E-3"/>
    <n v="-6.5546802674733007E-3"/>
  </r>
  <r>
    <x v="237"/>
    <n v="85.3"/>
    <n v="86.4"/>
    <n v="39.299999999999997"/>
    <n v="63.6"/>
    <n v="41.35"/>
    <n v="14170.03"/>
    <n v="8.5241730279898231E-2"/>
    <n v="0.13148245154531168"/>
    <n v="7.4063951899425939E-2"/>
    <n v="7.7053344623200681E-2"/>
    <n v="5.4846938775510168E-2"/>
    <n v="8.4537683424669344E-2"/>
    <n v="4.9631851851851927E-2"/>
    <m/>
    <n v="-1.2869850327137278E-2"/>
    <n v="-1.8241818237245466E-2"/>
  </r>
  <r>
    <x v="238"/>
    <n v="85.4"/>
    <n v="86.3"/>
    <n v="39.299999999999997"/>
    <n v="63.6"/>
    <n v="41.5"/>
    <n v="14234.4"/>
    <n v="8.6513994910941694E-2"/>
    <n v="0.13017286537454154"/>
    <n v="7.4063951899425939E-2"/>
    <n v="7.7053344623200681E-2"/>
    <n v="5.8673469387755084E-2"/>
    <n v="8.5295525239172984E-2"/>
    <n v="5.4400000000000004E-2"/>
    <m/>
    <n v="7.2849901271299089E-4"/>
    <n v="4.5426862187305517E-3"/>
  </r>
  <r>
    <x v="239"/>
    <n v="87.2"/>
    <n v="87.1"/>
    <n v="39.450000000000003"/>
    <n v="64"/>
    <n v="41.6"/>
    <n v="14442.94"/>
    <n v="0.10941475826972025"/>
    <n v="0.14064955474070184"/>
    <n v="7.8163432631866536E-2"/>
    <n v="8.3827265029635889E-2"/>
    <n v="6.1224489795918435E-2"/>
    <n v="9.4655900093568585E-2"/>
    <n v="6.9847407407407358E-2"/>
    <m/>
    <n v="8.57260248166547E-3"/>
    <n v="1.4650424324172517E-2"/>
  </r>
  <r>
    <x v="240"/>
    <n v="86.8"/>
    <n v="87.2"/>
    <n v="39.450000000000003"/>
    <n v="63.7"/>
    <n v="41.85"/>
    <n v="14271.63"/>
    <n v="0.10432569974554706"/>
    <n v="0.14195914091147199"/>
    <n v="7.8163432631866536E-2"/>
    <n v="7.8746824724809539E-2"/>
    <n v="6.7602040816326481E-2"/>
    <n v="9.4159427766004319E-2"/>
    <n v="5.7157777777777641E-2"/>
    <m/>
    <n v="-4.2338699059385476E-4"/>
    <n v="-1.1861158462196819E-2"/>
  </r>
  <r>
    <x v="241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  <n v="105.5"/>
    <n v="82.4"/>
    <n v="44.7"/>
    <n v="59.5"/>
    <n v="37.1"/>
    <n v="18270.509999999998"/>
    <n v="0.34223918575063617"/>
    <n v="7.9099004714510368E-2"/>
    <n v="0.22164525826728609"/>
    <n v="7.6206604572397474E-3"/>
    <n v="-5.3571428571428603E-2"/>
    <n v="0.40542384615384597"/>
    <n v="1055000"/>
    <n v="1400800"/>
    <n v="2235000"/>
    <n v="952000"/>
    <n v="1187200"/>
    <n v="6830000"/>
    <n v="0.11732391923858376"/>
  </r>
  <r>
    <x v="1"/>
    <n v="105"/>
    <n v="84.3"/>
    <n v="44.4"/>
    <n v="59.1"/>
    <n v="37.200000000000003"/>
    <n v="18526.349999999999"/>
    <n v="0.33587786259541996"/>
    <n v="0.10398114195914099"/>
    <n v="0.2134462968024049"/>
    <n v="8.4674005080453973E-4"/>
    <n v="-5.1020408163265252E-2"/>
    <n v="0.42510384615384611"/>
    <n v="1050000"/>
    <n v="1433100"/>
    <n v="2220000"/>
    <n v="945600"/>
    <n v="1187200"/>
    <n v="6835900"/>
    <n v="0.11828910388331404"/>
  </r>
  <r>
    <x v="2"/>
    <n v="105.5"/>
    <n v="85"/>
    <n v="44.05"/>
    <n v="59.1"/>
    <n v="37.25"/>
    <n v="18499.96"/>
    <n v="0.34223918575063617"/>
    <n v="0.11314824515453115"/>
    <n v="0.20388084176004351"/>
    <n v="8.4674005080453973E-4"/>
    <n v="-4.9744897959183687E-2"/>
    <n v="0.42307384615384613"/>
    <n v="1055000"/>
    <n v="1445000"/>
    <n v="2202500"/>
    <n v="945600"/>
    <n v="1187200"/>
    <n v="6835300"/>
    <n v="0.11819094951266362"/>
  </r>
  <r>
    <x v="3"/>
    <n v="106.5"/>
    <n v="85"/>
    <n v="43.9"/>
    <n v="58.7"/>
    <n v="37.25"/>
    <n v="18367.919999999998"/>
    <n v="0.35496183206106879"/>
    <n v="0.11314824515453115"/>
    <n v="0.19978136102760291"/>
    <n v="-5.9271803556307789E-3"/>
    <n v="-4.9744897959183687E-2"/>
    <n v="0.41291692307692296"/>
    <n v="1065000"/>
    <n v="1445000"/>
    <n v="2195000"/>
    <n v="939200"/>
    <n v="1187200"/>
    <n v="6831400"/>
    <n v="0.11755294610343503"/>
  </r>
  <r>
    <x v="4"/>
    <n v="105.5"/>
    <n v="86.7"/>
    <n v="43.45"/>
    <n v="58.7"/>
    <n v="37.65"/>
    <n v="18169.759999999998"/>
    <n v="0.34223918575063617"/>
    <n v="0.13541121005762191"/>
    <n v="0.18748291883028156"/>
    <n v="-5.9271803556307789E-3"/>
    <n v="-3.9540816326530726E-2"/>
    <n v="0.39767384615384604"/>
    <n v="1055000"/>
    <n v="1473900"/>
    <n v="2172500"/>
    <n v="939200"/>
    <n v="1187200"/>
    <n v="6827800"/>
    <n v="0.11696401987953187"/>
  </r>
  <r>
    <x v="5"/>
    <n v="105.5"/>
    <n v="87"/>
    <n v="43.2"/>
    <n v="58.9"/>
    <n v="38.049999999999997"/>
    <n v="18239.38"/>
    <n v="0.34223918575063617"/>
    <n v="0.13933996856993192"/>
    <n v="0.18065045094288057"/>
    <n v="-2.5402201524131751E-3"/>
    <n v="-2.9336734693877653E-2"/>
    <n v="0.40302923076923092"/>
    <n v="1055000"/>
    <n v="1479000"/>
    <n v="2160000"/>
    <n v="942400"/>
    <n v="1187200"/>
    <n v="6823600"/>
    <n v="0.11627693928497806"/>
  </r>
  <r>
    <x v="6"/>
    <n v="106"/>
    <n v="88.5"/>
    <n v="42.2"/>
    <n v="58.7"/>
    <n v="38.6"/>
    <n v="18288.21"/>
    <n v="0.34860050890585259"/>
    <n v="0.15898376113148238"/>
    <n v="0.15332057939327681"/>
    <n v="-5.9271803556307789E-3"/>
    <n v="-1.5306122448979664E-2"/>
    <n v="0.4067853846153846"/>
    <n v="1060000"/>
    <n v="1504500"/>
    <n v="2110000"/>
    <n v="939200"/>
    <n v="1187200"/>
    <n v="6800900"/>
    <n v="0.1125634322620328"/>
  </r>
  <r>
    <x v="7"/>
    <n v="109"/>
    <n v="88.6"/>
    <n v="42.25"/>
    <n v="58.9"/>
    <n v="38.4"/>
    <n v="18375.400000000001"/>
    <n v="0.38676844783715025"/>
    <n v="0.16029334730225253"/>
    <n v="0.15468707297075701"/>
    <n v="-2.5402201524131751E-3"/>
    <n v="-2.0408163265306256E-2"/>
    <n v="0.41349230769230783"/>
    <n v="1090000"/>
    <n v="1506200"/>
    <n v="2112500"/>
    <n v="942400"/>
    <n v="1187200"/>
    <n v="6838300"/>
    <n v="0.11868172136591615"/>
  </r>
  <r>
    <x v="8"/>
    <n v="108.5"/>
    <n v="88"/>
    <n v="42.2"/>
    <n v="58.7"/>
    <n v="38.6"/>
    <n v="18436.93"/>
    <n v="0.38040712468193405"/>
    <n v="0.1524358302776323"/>
    <n v="0.15332057939327681"/>
    <n v="-5.9271803556307789E-3"/>
    <n v="-1.5306122448979664E-2"/>
    <n v="0.41822538461538472"/>
    <n v="1085000"/>
    <n v="1496000"/>
    <n v="2110000"/>
    <n v="939200"/>
    <n v="1187200"/>
    <n v="6817400"/>
    <n v="0.11526267745492258"/>
  </r>
  <r>
    <x v="9"/>
    <n v="107"/>
    <n v="88.3"/>
    <n v="41.6"/>
    <n v="58.5"/>
    <n v="38.4"/>
    <n v="18403.330000000002"/>
    <n v="0.361323155216285"/>
    <n v="0.1563645887899423"/>
    <n v="0.13692265646351465"/>
    <n v="-9.3141405588483828E-3"/>
    <n v="-2.0408163265306256E-2"/>
    <n v="0.41564076923076931"/>
    <n v="1070000"/>
    <n v="1501100"/>
    <n v="2080000"/>
    <n v="936000"/>
    <n v="1187200"/>
    <n v="6774300"/>
    <n v="0.10821192182985917"/>
  </r>
  <r>
    <x v="10"/>
    <n v="106"/>
    <n v="88"/>
    <n v="42"/>
    <n v="58.5"/>
    <n v="38.299999999999997"/>
    <n v="18525.439999999999"/>
    <n v="0.34860050890585259"/>
    <n v="0.1524358302776323"/>
    <n v="0.14785460508335602"/>
    <n v="-9.3141405588483828E-3"/>
    <n v="-2.2959183673469497E-2"/>
    <n v="0.4250338461538461"/>
    <n v="1060000"/>
    <n v="1496000"/>
    <n v="2100000"/>
    <n v="936000"/>
    <n v="1187200"/>
    <n v="6779200"/>
    <n v="0.10901351585683861"/>
  </r>
  <r>
    <x v="11"/>
    <n v="106.5"/>
    <n v="88.8"/>
    <n v="42.9"/>
    <n v="59.4"/>
    <n v="38.299999999999997"/>
    <n v="18378.64"/>
    <n v="0.35496183206106879"/>
    <n v="0.16291251964379261"/>
    <n v="0.17245148947799938"/>
    <n v="5.92718035563089E-3"/>
    <n v="-2.2959183673469497E-2"/>
    <n v="0.41374153846153838"/>
    <n v="1065000"/>
    <n v="1509600"/>
    <n v="2145000"/>
    <n v="950400"/>
    <n v="1187200"/>
    <n v="6857200"/>
    <n v="0.12177358404140803"/>
  </r>
  <r>
    <x v="12"/>
    <n v="106"/>
    <n v="89.9"/>
    <n v="42.3"/>
    <n v="58.5"/>
    <n v="38.5"/>
    <n v="18227.46"/>
    <n v="0.34860050890585259"/>
    <n v="0.17731796752226314"/>
    <n v="0.15605356654823699"/>
    <n v="-9.3141405588483828E-3"/>
    <n v="-1.7857142857142905E-2"/>
    <n v="0.40211230769230766"/>
    <n v="1060000"/>
    <n v="1528300"/>
    <n v="2115000"/>
    <n v="936000"/>
    <n v="1187200"/>
    <n v="6826500"/>
    <n v="0.11675135207645582"/>
  </r>
  <r>
    <x v="13"/>
    <n v="107.5"/>
    <n v="90.3"/>
    <n v="42.1"/>
    <n v="58.7"/>
    <n v="38.799999999999997"/>
    <n v="18218.28"/>
    <n v="0.36768447837150142"/>
    <n v="0.18255631220534307"/>
    <n v="0.15058759223831641"/>
    <n v="-5.9271803556307789E-3"/>
    <n v="-1.0204081632653184E-2"/>
    <n v="0.40140615384615375"/>
    <n v="1075000"/>
    <n v="1535100"/>
    <n v="2105000"/>
    <n v="939200"/>
    <n v="1187200"/>
    <n v="6841500"/>
    <n v="0.11920521134271911"/>
  </r>
  <r>
    <x v="14"/>
    <n v="105"/>
    <n v="90.3"/>
    <n v="41.9"/>
    <n v="58.1"/>
    <n v="38.5"/>
    <n v="17899.3"/>
    <n v="0.33587786259541996"/>
    <n v="0.18255631220534307"/>
    <n v="0.14512161792839562"/>
    <n v="-1.608806096528359E-2"/>
    <n v="-1.7857142857142905E-2"/>
    <n v="0.37686923076923073"/>
    <n v="1050000"/>
    <n v="1535100"/>
    <n v="2095000"/>
    <n v="929600"/>
    <n v="1187200"/>
    <n v="6796900"/>
    <n v="0.11190906979102944"/>
  </r>
  <r>
    <x v="15"/>
    <n v="105.5"/>
    <n v="89.1"/>
    <n v="42.45"/>
    <n v="58.2"/>
    <n v="38.4"/>
    <n v="17989.04"/>
    <n v="0.34223918575063617"/>
    <n v="0.16684127815610261"/>
    <n v="0.16015304728067781"/>
    <n v="-1.4394580863674733E-2"/>
    <n v="-2.0408163265306256E-2"/>
    <n v="0.38377230769230786"/>
    <n v="1055000"/>
    <n v="1514700"/>
    <n v="2122500"/>
    <n v="931200"/>
    <n v="1187200"/>
    <n v="6810600"/>
    <n v="0.11415026125421646"/>
  </r>
  <r>
    <x v="16"/>
    <n v="104.5"/>
    <n v="88.6"/>
    <n v="41.85"/>
    <n v="58"/>
    <n v="38.049999999999997"/>
    <n v="17701.12"/>
    <n v="0.32951653944020376"/>
    <n v="0.16029334730225253"/>
    <n v="0.14375512435091542"/>
    <n v="-1.7781541066892448E-2"/>
    <n v="-2.9336734693877653E-2"/>
    <n v="0.36162461538461521"/>
    <n v="1045000"/>
    <n v="1506200"/>
    <n v="2092500"/>
    <n v="928000"/>
    <n v="1187200"/>
    <n v="6758900"/>
    <n v="0.10569262631649545"/>
  </r>
  <r>
    <x v="17"/>
    <n v="105"/>
    <n v="88.5"/>
    <n v="41.85"/>
    <n v="58.4"/>
    <n v="38.35"/>
    <n v="17674.400000000001"/>
    <n v="0.33587786259541996"/>
    <n v="0.15898376113148238"/>
    <n v="0.14375512435091542"/>
    <n v="-1.100762066045724E-2"/>
    <n v="-2.1683673469387821E-2"/>
    <n v="0.35956923076923086"/>
    <n v="1050000"/>
    <n v="1504500"/>
    <n v="2092500"/>
    <n v="934400"/>
    <n v="1187200"/>
    <n v="6768600"/>
    <n v="0.10727945530867911"/>
  </r>
  <r>
    <x v="18"/>
    <n v="107"/>
    <n v="88"/>
    <n v="42.1"/>
    <n v="61.2"/>
    <n v="39.700000000000003"/>
    <n v="17900.3"/>
    <n v="0.361323155216285"/>
    <n v="0.1524358302776323"/>
    <n v="0.15058759223831641"/>
    <n v="3.6409822184589435E-2"/>
    <n v="1.2755102040816313E-2"/>
    <n v="0.37694615384615382"/>
    <n v="1070000"/>
    <n v="1496000"/>
    <n v="2105000"/>
    <n v="979200"/>
    <n v="1187200"/>
    <n v="6837400"/>
    <n v="0.11853448980994052"/>
  </r>
  <r>
    <x v="19"/>
    <n v="105.5"/>
    <n v="88.2"/>
    <n v="42.45"/>
    <n v="61.9"/>
    <n v="39.65"/>
    <n v="17966.560000000001"/>
    <n v="0.34223918575063617"/>
    <n v="0.15505500261917238"/>
    <n v="0.16015304728067781"/>
    <n v="4.8264182895850993E-2"/>
    <n v="1.1479591836734526E-2"/>
    <n v="0.38204307692307693"/>
    <n v="1055000"/>
    <n v="1499400"/>
    <n v="2122500"/>
    <n v="990400"/>
    <n v="1187200"/>
    <n v="6854500"/>
    <n v="0.12133188937348072"/>
  </r>
  <r>
    <x v="20"/>
    <n v="105.5"/>
    <n v="90.9"/>
    <n v="42.95"/>
    <n v="61.9"/>
    <n v="39.65"/>
    <n v="18151.759999999998"/>
    <n v="0.34223918575063617"/>
    <n v="0.19041382922996331"/>
    <n v="0.17381798305547957"/>
    <n v="4.8264182895850993E-2"/>
    <n v="1.1479591836734526E-2"/>
    <n v="0.39628923076923073"/>
    <n v="1055000"/>
    <n v="1545300"/>
    <n v="2147500"/>
    <n v="990400"/>
    <n v="1187200"/>
    <n v="6925400"/>
    <n v="0.13293046417201881"/>
  </r>
  <r>
    <x v="21"/>
    <n v="106.5"/>
    <n v="91.8"/>
    <n v="42.75"/>
    <n v="62"/>
    <n v="39.9"/>
    <n v="18338.05"/>
    <n v="0.35496183206106879"/>
    <n v="0.20220010476689354"/>
    <n v="0.16835200874555878"/>
    <n v="4.9957662997459851E-2"/>
    <n v="1.7857142857142794E-2"/>
    <n v="0.41061923076923068"/>
    <n v="1065000"/>
    <n v="1560600"/>
    <n v="2137500"/>
    <n v="992000"/>
    <n v="1187200"/>
    <n v="6942300"/>
    <n v="0.13569514561200879"/>
  </r>
  <r>
    <x v="22"/>
    <n v="106"/>
    <n v="91"/>
    <n v="43"/>
    <n v="63.5"/>
    <n v="40.049999999999997"/>
    <n v="18310.939999999999"/>
    <n v="0.34860050890585259"/>
    <n v="0.19172341540073345"/>
    <n v="0.17518447663295977"/>
    <n v="7.5359864521591824E-2"/>
    <n v="2.168367346938771E-2"/>
    <n v="0.40853384615384614"/>
    <n v="1060000"/>
    <n v="1547000"/>
    <n v="2150000"/>
    <n v="1016000"/>
    <n v="1187200"/>
    <n v="6960200"/>
    <n v="0.13862341766974984"/>
  </r>
  <r>
    <x v="23"/>
    <n v="105"/>
    <n v="90.4"/>
    <n v="42.5"/>
    <n v="64.099999999999994"/>
    <n v="40.200000000000003"/>
    <n v="17997.669999999998"/>
    <n v="0.33587786259541996"/>
    <n v="0.18386589837611322"/>
    <n v="0.16151954085815778"/>
    <n v="8.5520745131244746E-2"/>
    <n v="2.5510204081632626E-2"/>
    <n v="0.38443615384615382"/>
    <n v="1050000"/>
    <n v="1536800"/>
    <n v="2125000"/>
    <n v="1025599.9999999999"/>
    <n v="1187200"/>
    <n v="6924600"/>
    <n v="0.13279959167781819"/>
  </r>
  <r>
    <x v="24"/>
    <n v="104"/>
    <n v="90.5"/>
    <n v="42.3"/>
    <n v="63.9"/>
    <n v="40.65"/>
    <n v="17951.810000000001"/>
    <n v="0.32315521628498733"/>
    <n v="0.18517548454688315"/>
    <n v="0.15605356654823699"/>
    <n v="8.2133784928027032E-2"/>
    <n v="3.6989795918367152E-2"/>
    <n v="0.3809084615384617"/>
    <n v="1040000"/>
    <n v="1538500"/>
    <n v="2115000"/>
    <n v="1022400"/>
    <n v="1187200"/>
    <n v="6903100"/>
    <n v="0.12928239339617398"/>
  </r>
  <r>
    <x v="25"/>
    <n v="106.5"/>
    <n v="90.7"/>
    <n v="42.7"/>
    <n v="64.599999999999994"/>
    <n v="41"/>
    <n v="18231.47"/>
    <n v="0.35496183206106879"/>
    <n v="0.18779465688842323"/>
    <n v="0.16698551516807858"/>
    <n v="9.3988145639288589E-2"/>
    <n v="4.5918367346938771E-2"/>
    <n v="0.4024207692307693"/>
    <n v="1065000"/>
    <n v="1541900"/>
    <n v="2135000"/>
    <n v="1033599.9999999999"/>
    <n v="1187200"/>
    <n v="6962700"/>
    <n v="0.13903239421412694"/>
  </r>
  <r>
    <x v="26"/>
    <n v="105.5"/>
    <n v="92.2"/>
    <n v="43.35"/>
    <n v="62.8"/>
    <n v="41.1"/>
    <n v="18268.57"/>
    <n v="0.34223918575063617"/>
    <n v="0.20743844944997392"/>
    <n v="0.18474993167532094"/>
    <n v="6.3505503810330266E-2"/>
    <n v="4.84693877551019E-2"/>
    <n v="0.4052746153846154"/>
    <n v="1055000"/>
    <n v="1567400"/>
    <n v="2167500"/>
    <n v="1004800"/>
    <n v="1187200"/>
    <n v="6981900"/>
    <n v="0.14217333407494404"/>
  </r>
  <r>
    <x v="27"/>
    <n v="106"/>
    <n v="92.2"/>
    <n v="43.35"/>
    <n v="63.3"/>
    <n v="41.45"/>
    <n v="18232.349999999999"/>
    <n v="0.34860050890585259"/>
    <n v="0.20743844944997392"/>
    <n v="0.18474993167532094"/>
    <n v="7.1972904318374331E-2"/>
    <n v="5.7397959183673519E-2"/>
    <n v="0.40248846153846141"/>
    <n v="1060000"/>
    <n v="1567400"/>
    <n v="2167500"/>
    <n v="1012800"/>
    <n v="1187200"/>
    <n v="6994900"/>
    <n v="0.14430001210570564"/>
  </r>
  <r>
    <x v="28"/>
    <n v="105"/>
    <n v="91.9"/>
    <n v="42.95"/>
    <n v="63.9"/>
    <n v="41.5"/>
    <n v="18221.490000000002"/>
    <n v="0.33587786259541996"/>
    <n v="0.20350969093766369"/>
    <n v="0.17381798305547957"/>
    <n v="8.2133784928027032E-2"/>
    <n v="5.8673469387755084E-2"/>
    <n v="0.40165307692307706"/>
    <n v="1050000"/>
    <n v="1562300"/>
    <n v="2147500"/>
    <n v="1022400"/>
    <n v="1187200"/>
    <n v="6969400"/>
    <n v="0.14012845135305807"/>
  </r>
  <r>
    <x v="29"/>
    <n v="104"/>
    <n v="91.3"/>
    <n v="42.55"/>
    <n v="62.9"/>
    <n v="40.950000000000003"/>
    <n v="17969.29"/>
    <n v="0.32315521628498733"/>
    <n v="0.19565217391304346"/>
    <n v="0.16288603443563798"/>
    <n v="6.5198983911939123E-2"/>
    <n v="4.4642857142857206E-2"/>
    <n v="0.38225307692307697"/>
    <n v="1040000"/>
    <n v="1552100"/>
    <n v="2127500"/>
    <n v="1006400"/>
    <n v="1187200"/>
    <n v="6913200"/>
    <n v="0.13093465863545783"/>
  </r>
  <r>
    <x v="30"/>
    <n v="105"/>
    <n v="91.1"/>
    <n v="42.75"/>
    <n v="65.2"/>
    <n v="40.700000000000003"/>
    <n v="18055.73"/>
    <n v="0.33587786259541996"/>
    <n v="0.19303300157150338"/>
    <n v="0.16835200874555878"/>
    <n v="0.10414902624894173"/>
    <n v="3.8265306122448939E-2"/>
    <n v="0.38890230769230771"/>
    <n v="1050000"/>
    <n v="1548700"/>
    <n v="2137500"/>
    <n v="1043200"/>
    <n v="1187200"/>
    <n v="6966600"/>
    <n v="0.13967039762335554"/>
  </r>
  <r>
    <x v="31"/>
    <n v="104"/>
    <n v="90"/>
    <n v="42.15"/>
    <n v="62.7"/>
    <n v="40.15"/>
    <n v="17594.55"/>
    <n v="0.32315521628498733"/>
    <n v="0.17862755369303307"/>
    <n v="0.15195408581579661"/>
    <n v="6.1812023708721631E-2"/>
    <n v="2.4234693877550839E-2"/>
    <n v="0.35342692307692292"/>
    <n v="1040000"/>
    <n v="1530000"/>
    <n v="2107500"/>
    <n v="1003200"/>
    <n v="1187200"/>
    <n v="6867900"/>
    <n v="0.12352400365134253"/>
  </r>
  <r>
    <x v="32"/>
    <n v="105"/>
    <n v="89.6"/>
    <n v="42.2"/>
    <n v="62.4"/>
    <n v="41.15"/>
    <n v="17652.18"/>
    <n v="0.33587786259541996"/>
    <n v="0.17338920900995269"/>
    <n v="0.15332057939327681"/>
    <n v="5.6731583403895058E-2"/>
    <n v="4.9744897959183465E-2"/>
    <n v="0.35786000000000007"/>
    <n v="1050000"/>
    <n v="1523200"/>
    <n v="2110000"/>
    <n v="998400"/>
    <n v="1187200"/>
    <n v="6868800"/>
    <n v="0.12367123520731838"/>
  </r>
  <r>
    <x v="33"/>
    <n v="108"/>
    <n v="91.1"/>
    <n v="42.65"/>
    <n v="62.9"/>
    <n v="41.55"/>
    <n v="17898.25"/>
    <n v="0.37404580152671763"/>
    <n v="0.19303300157150338"/>
    <n v="0.16561902159059838"/>
    <n v="6.5198983911939123E-2"/>
    <n v="5.9948979591836649E-2"/>
    <n v="0.37678846153846157"/>
    <n v="1080000"/>
    <n v="1548700"/>
    <n v="2132500"/>
    <n v="1006400"/>
    <n v="1187200"/>
    <n v="6954800"/>
    <n v="0.13774002833389498"/>
  </r>
  <r>
    <x v="34"/>
    <n v="108.5"/>
    <n v="91.5"/>
    <n v="42.7"/>
    <n v="64.7"/>
    <n v="41.4"/>
    <n v="17867.599999999999"/>
    <n v="0.38040712468193405"/>
    <n v="0.19827134625458354"/>
    <n v="0.16698551516807858"/>
    <n v="9.5681625740897669E-2"/>
    <n v="5.6122448979591733E-2"/>
    <n v="0.37443076923076912"/>
    <n v="1085000"/>
    <n v="1555500"/>
    <n v="2135000"/>
    <n v="1035200"/>
    <n v="1187200"/>
    <n v="6997900"/>
    <n v="0.14479078395895839"/>
  </r>
  <r>
    <x v="35"/>
    <n v="109"/>
    <n v="91.3"/>
    <n v="42.75"/>
    <n v="64.3"/>
    <n v="41.7"/>
    <n v="17934.400000000001"/>
    <n v="0.38676844783715025"/>
    <n v="0.19565217391304346"/>
    <n v="0.16835200874555878"/>
    <n v="8.8907705334462239E-2"/>
    <n v="6.3775510204081565E-2"/>
    <n v="0.37956923076923088"/>
    <n v="1090000"/>
    <n v="1552100"/>
    <n v="2137500"/>
    <n v="1028800"/>
    <n v="1187200"/>
    <n v="6995600"/>
    <n v="0.14441452553813128"/>
  </r>
  <r>
    <x v="36"/>
    <n v="108"/>
    <n v="91.3"/>
    <n v="42.5"/>
    <n v="62.9"/>
    <n v="41.5"/>
    <n v="17736.52"/>
    <n v="0.37404580152671763"/>
    <n v="0.19565217391304346"/>
    <n v="0.16151954085815778"/>
    <n v="6.5198983911939123E-2"/>
    <n v="5.8673469387755084E-2"/>
    <n v="0.36434769230769226"/>
    <n v="1080000"/>
    <n v="1552100"/>
    <n v="2125000"/>
    <n v="1006400"/>
    <n v="1187200"/>
    <n v="6950700"/>
    <n v="0.1370693068011164"/>
  </r>
  <r>
    <x v="37"/>
    <n v="106"/>
    <n v="90"/>
    <n v="42.05"/>
    <n v="62.5"/>
    <n v="40.65"/>
    <n v="17178.689999999999"/>
    <n v="0.34860050890585259"/>
    <n v="0.17862755369303307"/>
    <n v="0.14922109866083622"/>
    <n v="5.8425063505503916E-2"/>
    <n v="3.6989795918367152E-2"/>
    <n v="0.32143769230769226"/>
    <n v="1060000"/>
    <n v="1530000"/>
    <n v="2102500"/>
    <n v="1000000"/>
    <n v="1187200"/>
    <n v="6879700"/>
    <n v="0.12545437294080308"/>
  </r>
  <r>
    <x v="38"/>
    <n v="104"/>
    <n v="88.5"/>
    <n v="42.85"/>
    <n v="63.2"/>
    <n v="40.4"/>
    <n v="16825.25"/>
    <n v="0.32315521628498733"/>
    <n v="0.15898376113148238"/>
    <n v="0.17108499590051918"/>
    <n v="7.0279424216765474E-2"/>
    <n v="3.0612244897959107E-2"/>
    <n v="0.2942499999999999"/>
    <n v="1040000"/>
    <n v="1504500"/>
    <n v="2142500"/>
    <n v="1011200"/>
    <n v="1187200"/>
    <n v="6885400"/>
    <n v="0.12638683946198315"/>
  </r>
  <r>
    <x v="39"/>
    <n v="105.5"/>
    <n v="88.8"/>
    <n v="43.25"/>
    <n v="64.7"/>
    <n v="41.9"/>
    <n v="17015.36"/>
    <n v="0.34223918575063617"/>
    <n v="0.16291251964379261"/>
    <n v="0.18201694452036055"/>
    <n v="9.5681625740897669E-2"/>
    <n v="6.8877551020408045E-2"/>
    <n v="0.30887384615384628"/>
    <n v="1055000"/>
    <n v="1509600"/>
    <n v="2162500"/>
    <n v="1035200"/>
    <n v="1187200"/>
    <n v="6949500"/>
    <n v="0.13687299805981534"/>
  </r>
  <r>
    <x v="40"/>
    <n v="105"/>
    <n v="90.4"/>
    <n v="43.2"/>
    <n v="64.2"/>
    <n v="42.55"/>
    <n v="17433.2"/>
    <n v="0.33587786259541996"/>
    <n v="0.18386589837611322"/>
    <n v="0.18065045094288057"/>
    <n v="8.7214225232853604E-2"/>
    <n v="8.5459183673469274E-2"/>
    <n v="0.34101538461538472"/>
    <n v="1050000"/>
    <n v="1536800"/>
    <n v="2160000"/>
    <n v="1027200"/>
    <n v="1187200"/>
    <n v="6961200"/>
    <n v="0.13878700828750068"/>
  </r>
  <r>
    <x v="41"/>
    <n v="106.5"/>
    <n v="89.1"/>
    <n v="43.4"/>
    <n v="64.3"/>
    <n v="44.15"/>
    <n v="17264.740000000002"/>
    <n v="0.35496183206106879"/>
    <n v="0.16684127815610261"/>
    <n v="0.18611642525280114"/>
    <n v="8.8907705334462239E-2"/>
    <n v="0.12627551020408156"/>
    <n v="0.32805692307692325"/>
    <n v="1065000"/>
    <n v="1514700"/>
    <n v="2170000"/>
    <n v="1028800"/>
    <n v="1187200"/>
    <n v="6965700"/>
    <n v="0.13952316606737969"/>
  </r>
  <r>
    <x v="42"/>
    <n v="106.5"/>
    <n v="89.2"/>
    <n v="44.1"/>
    <n v="63.8"/>
    <n v="44.85"/>
    <n v="17263.04"/>
    <n v="0.35496183206106879"/>
    <n v="0.16815086432687276"/>
    <n v="0.20524733533752393"/>
    <n v="8.0440304826418396E-2"/>
    <n v="0.14413265306122436"/>
    <n v="0.32792615384615398"/>
    <n v="1065000"/>
    <n v="1516400"/>
    <n v="2205000"/>
    <n v="1020800"/>
    <n v="1187200"/>
    <n v="6994400"/>
    <n v="0.14421821679683022"/>
  </r>
  <r>
    <x v="43"/>
    <n v="106"/>
    <n v="89.3"/>
    <n v="43.35"/>
    <n v="62.8"/>
    <n v="45.1"/>
    <n v="16926.060000000001"/>
    <n v="0.34860050890585259"/>
    <n v="0.16946045049764269"/>
    <n v="0.18474993167532094"/>
    <n v="6.3505503810330266E-2"/>
    <n v="0.15051020408163263"/>
    <n v="0.30200461538461543"/>
    <n v="1060000"/>
    <n v="1518100"/>
    <n v="2167500"/>
    <n v="1004800"/>
    <n v="1187200"/>
    <n v="6937600"/>
    <n v="0.13492626970857957"/>
  </r>
  <r>
    <x v="44"/>
    <n v="106"/>
    <n v="90.3"/>
    <n v="43"/>
    <n v="62.5"/>
    <n v="45.4"/>
    <n v="16940.830000000002"/>
    <n v="0.34860050890585259"/>
    <n v="0.18255631220534307"/>
    <n v="0.17518447663295977"/>
    <n v="5.8425063505503916E-2"/>
    <n v="0.15816326530612224"/>
    <n v="0.30314076923076927"/>
    <n v="1060000"/>
    <n v="1535100"/>
    <n v="2150000"/>
    <n v="1000000"/>
    <n v="1187200"/>
    <n v="6932300"/>
    <n v="0.13405923943449993"/>
  </r>
  <r>
    <x v="45"/>
    <n v="107"/>
    <n v="90.1"/>
    <n v="43.85"/>
    <n v="63.6"/>
    <n v="44.8"/>
    <n v="17448.22"/>
    <n v="0.361323155216285"/>
    <n v="0.179937139863803"/>
    <n v="0.19841486745012293"/>
    <n v="7.7053344623200681E-2"/>
    <n v="0.14285714285714279"/>
    <n v="0.34217076923076939"/>
    <n v="1070000"/>
    <n v="1531700"/>
    <n v="2192500"/>
    <n v="1017600"/>
    <n v="1187200"/>
    <n v="6999000"/>
    <n v="0.14497073363848445"/>
  </r>
  <r>
    <x v="46"/>
    <n v="106"/>
    <n v="89"/>
    <n v="43.85"/>
    <n v="64.599999999999994"/>
    <n v="44"/>
    <n v="17456.52"/>
    <n v="0.34860050890585259"/>
    <n v="0.16553169198533269"/>
    <n v="0.19841486745012293"/>
    <n v="9.3988145639288589E-2"/>
    <n v="0.12244897959183665"/>
    <n v="0.34280923076923075"/>
    <n v="1060000"/>
    <n v="1513000"/>
    <n v="2192500"/>
    <n v="1033599.9999999999"/>
    <n v="1187200"/>
    <n v="6986300"/>
    <n v="0.14289313279304805"/>
  </r>
  <r>
    <x v="47"/>
    <n v="107.5"/>
    <n v="89.7"/>
    <n v="44.2"/>
    <n v="64.8"/>
    <n v="45"/>
    <n v="17560.36"/>
    <n v="0.36768447837150142"/>
    <n v="0.17469879518072284"/>
    <n v="0.20798032249248433"/>
    <n v="9.7375105842506304E-2"/>
    <n v="0.14795918367346927"/>
    <n v="0.35079692307692323"/>
    <n v="1075000"/>
    <n v="1524900"/>
    <n v="2210000"/>
    <n v="1036800"/>
    <n v="1187200"/>
    <n v="7033900"/>
    <n v="0.15068004619799047"/>
  </r>
  <r>
    <x v="48"/>
    <n v="107.5"/>
    <n v="89.9"/>
    <n v="43.9"/>
    <n v="65.099999999999994"/>
    <n v="44.9"/>
    <n v="17559.71"/>
    <n v="0.36768447837150142"/>
    <n v="0.17731796752226314"/>
    <n v="0.19978136102760291"/>
    <n v="0.10245554614733265"/>
    <n v="0.14540816326530592"/>
    <n v="0.3507469230769229"/>
    <n v="1075000"/>
    <n v="1528300"/>
    <n v="2195000"/>
    <n v="1041599.9999999999"/>
    <n v="1187200"/>
    <n v="7027100"/>
    <n v="0.14956762999728435"/>
  </r>
  <r>
    <x v="49"/>
    <n v="107.5"/>
    <n v="89.7"/>
    <n v="43.55"/>
    <n v="67.8"/>
    <n v="44.25"/>
    <n v="17731.37"/>
    <n v="0.36768447837150142"/>
    <n v="0.17469879518072284"/>
    <n v="0.19021590598524174"/>
    <n v="0.14817950889077047"/>
    <n v="0.12882653061224492"/>
    <n v="0.36395153846153838"/>
    <n v="1075000"/>
    <n v="1524900"/>
    <n v="2177500"/>
    <n v="1084800"/>
    <n v="1187200"/>
    <n v="7049400"/>
    <n v="0.15321570077312918"/>
  </r>
  <r>
    <x v="50"/>
    <n v="107"/>
    <n v="90"/>
    <n v="43.7"/>
    <n v="67"/>
    <n v="45"/>
    <n v="17699.060000000001"/>
    <n v="0.361323155216285"/>
    <n v="0.17862755369303307"/>
    <n v="0.19431538671768234"/>
    <n v="0.13463166807790006"/>
    <n v="0.14795918367346927"/>
    <n v="0.36146615384615388"/>
    <n v="1070000"/>
    <n v="1530000"/>
    <n v="2185000"/>
    <n v="1072000"/>
    <n v="1187200"/>
    <n v="7044200"/>
    <n v="0.15236502956082454"/>
  </r>
  <r>
    <x v="51"/>
    <n v="106.5"/>
    <n v="90.4"/>
    <n v="43.55"/>
    <n v="67.099999999999994"/>
    <n v="46.5"/>
    <n v="17676.95"/>
    <n v="0.35496183206106879"/>
    <n v="0.18386589837611322"/>
    <n v="0.19021590598524174"/>
    <n v="0.13632514817950891"/>
    <n v="0.18622448979591821"/>
    <n v="0.35976538461538476"/>
    <n v="1065000"/>
    <n v="1536800"/>
    <n v="2177500"/>
    <n v="1073600"/>
    <n v="1187200"/>
    <n v="7040100"/>
    <n v="0.15169430802804595"/>
  </r>
  <r>
    <x v="52"/>
    <n v="105.5"/>
    <n v="90.9"/>
    <n v="43.5"/>
    <n v="67.3"/>
    <n v="46.05"/>
    <n v="17520.009999999998"/>
    <n v="0.34223918575063617"/>
    <n v="0.19041382922996331"/>
    <n v="0.18884941240776154"/>
    <n v="0.13971210838272641"/>
    <n v="0.17474489795918347"/>
    <n v="0.34769307692307683"/>
    <n v="1055000"/>
    <n v="1545300"/>
    <n v="2175000"/>
    <n v="1076800"/>
    <n v="1187200"/>
    <n v="7039300"/>
    <n v="0.15156343553384533"/>
  </r>
  <r>
    <x v="53"/>
    <n v="105.5"/>
    <n v="90.1"/>
    <n v="43.4"/>
    <n v="69.3"/>
    <n v="47"/>
    <n v="17548.66"/>
    <n v="0.34223918575063617"/>
    <n v="0.179937139863803"/>
    <n v="0.18611642525280114"/>
    <n v="0.17358171041490267"/>
    <n v="0.19897959183673453"/>
    <n v="0.34989692307692311"/>
    <n v="1055000"/>
    <n v="1531700"/>
    <n v="2170000"/>
    <n v="1108800"/>
    <n v="1187200"/>
    <n v="7052700"/>
    <n v="0.15375554981170714"/>
  </r>
  <r>
    <x v="54"/>
    <n v="106.5"/>
    <n v="90.2"/>
    <n v="43.4"/>
    <n v="68.8"/>
    <n v="46.25"/>
    <n v="17740.560000000001"/>
    <n v="0.35496183206106879"/>
    <n v="0.18124672603457315"/>
    <n v="0.18611642525280114"/>
    <n v="0.1651143099068586"/>
    <n v="0.17984693877551017"/>
    <n v="0.3646584615384616"/>
    <n v="1065000"/>
    <n v="1533400"/>
    <n v="2170000"/>
    <n v="1100800"/>
    <n v="1187200"/>
    <n v="7056400"/>
    <n v="0.15436083509738552"/>
  </r>
  <r>
    <x v="55"/>
    <n v="106.5"/>
    <n v="89.8"/>
    <n v="43.15"/>
    <n v="67.900000000000006"/>
    <n v="46.35"/>
    <n v="17693.47"/>
    <n v="0.35496183206106879"/>
    <n v="0.17600838135149299"/>
    <n v="0.17928395736540015"/>
    <n v="0.14987298899237955"/>
    <n v="0.18239795918367352"/>
    <n v="0.36103615384615395"/>
    <n v="1065000"/>
    <n v="1526600"/>
    <n v="2157500"/>
    <n v="1086400"/>
    <n v="1187200"/>
    <n v="7022700"/>
    <n v="0.14884783127918055"/>
  </r>
  <r>
    <x v="56"/>
    <n v="107"/>
    <n v="88.7"/>
    <n v="43.15"/>
    <n v="69.2"/>
    <n v="46.2"/>
    <n v="17625.59"/>
    <n v="0.361323155216285"/>
    <n v="0.16160293347302268"/>
    <n v="0.17928395736540015"/>
    <n v="0.17188823031329403"/>
    <n v="0.1785714285714286"/>
    <n v="0.35581461538461534"/>
    <n v="1070000"/>
    <n v="1507900"/>
    <n v="2157500"/>
    <n v="1107200"/>
    <n v="1187200"/>
    <n v="7029800"/>
    <n v="0.15000932466521189"/>
  </r>
  <r>
    <x v="57"/>
    <n v="107"/>
    <n v="87.5"/>
    <n v="43.2"/>
    <n v="72.3"/>
    <n v="46"/>
    <n v="17522.5"/>
    <n v="0.361323155216285"/>
    <n v="0.145887899423782"/>
    <n v="0.18065045094288057"/>
    <n v="0.22438611346316684"/>
    <n v="0.1734693877551019"/>
    <n v="0.34788461538461535"/>
    <n v="1070000"/>
    <n v="1487500"/>
    <n v="2160000"/>
    <n v="1156800"/>
    <n v="1187200"/>
    <n v="7061500"/>
    <n v="0.15519514724791494"/>
  </r>
  <r>
    <x v="58"/>
    <n v="106.5"/>
    <n v="86.5"/>
    <n v="42.95"/>
    <n v="70"/>
    <n v="45.5"/>
    <n v="17178.63"/>
    <n v="0.35496183206106879"/>
    <n v="0.13279203771608183"/>
    <n v="0.17381798305547957"/>
    <n v="0.18543607112616423"/>
    <n v="0.16071428571428559"/>
    <n v="0.3214330769230771"/>
    <n v="1065000"/>
    <n v="1470500"/>
    <n v="2147500"/>
    <n v="1120000"/>
    <n v="1187200"/>
    <n v="6990200"/>
    <n v="0.14353113620227642"/>
  </r>
  <r>
    <x v="59"/>
    <n v="106.5"/>
    <n v="87.5"/>
    <n v="43.1"/>
    <n v="71.900000000000006"/>
    <n v="45.95"/>
    <n v="17284.54"/>
    <n v="0.35496183206106879"/>
    <n v="0.145887899423782"/>
    <n v="0.17791746378792017"/>
    <n v="0.21761219305673163"/>
    <n v="0.17219387755102034"/>
    <n v="0.32957999999999998"/>
    <n v="1065000"/>
    <n v="1487500"/>
    <n v="2155000"/>
    <n v="1150400"/>
    <n v="1187200"/>
    <n v="7045100"/>
    <n v="0.15251226111680038"/>
  </r>
  <r>
    <x v="60"/>
    <n v="105.5"/>
    <n v="85.6"/>
    <n v="42.55"/>
    <n v="71.3"/>
    <n v="45.75"/>
    <n v="17048.37"/>
    <n v="0.34223918575063617"/>
    <n v="0.12100576217915138"/>
    <n v="0.16288603443563798"/>
    <n v="0.20745131244707871"/>
    <n v="0.16709183673469385"/>
    <n v="0.31141307692307674"/>
    <n v="1055000"/>
    <n v="1455200"/>
    <n v="2127500"/>
    <n v="1140800"/>
    <n v="1187200"/>
    <n v="6965700"/>
    <n v="0.13952316606737969"/>
  </r>
  <r>
    <x v="61"/>
    <n v="105"/>
    <n v="85.2"/>
    <n v="42.65"/>
    <n v="70.7"/>
    <n v="46.5"/>
    <n v="16990.91"/>
    <n v="0.33587786259541996"/>
    <n v="0.11576741749607122"/>
    <n v="0.16561902159059838"/>
    <n v="0.19729043183742601"/>
    <n v="0.18622448979591821"/>
    <n v="0.30699307692307687"/>
    <n v="1050000"/>
    <n v="1448400"/>
    <n v="2132500"/>
    <n v="1131200"/>
    <n v="1187200"/>
    <n v="6949300"/>
    <n v="0.13684027993626513"/>
  </r>
  <r>
    <x v="62"/>
    <n v="105.5"/>
    <n v="86.3"/>
    <n v="43.65"/>
    <n v="71.5"/>
    <n v="46.45"/>
    <n v="17301.650000000001"/>
    <n v="0.34223918575063617"/>
    <n v="0.13017286537454154"/>
    <n v="0.19294889314020214"/>
    <n v="0.21083827265029642"/>
    <n v="0.18494897959183665"/>
    <n v="0.3308961538461539"/>
    <n v="1055000"/>
    <n v="1467100"/>
    <n v="2182500"/>
    <n v="1144000"/>
    <n v="1187200"/>
    <n v="7035800"/>
    <n v="0.15099086837171716"/>
  </r>
  <r>
    <x v="63"/>
    <n v="105.5"/>
    <n v="86.8"/>
    <n v="43.3"/>
    <n v="72.3"/>
    <n v="46.55"/>
    <n v="17245.650000000001"/>
    <n v="0.34223918575063617"/>
    <n v="0.13672079622839184"/>
    <n v="0.18338343809784075"/>
    <n v="0.22438611346316684"/>
    <n v="0.18749999999999978"/>
    <n v="0.32658846153846155"/>
    <n v="1055000"/>
    <n v="1475600"/>
    <n v="2165000"/>
    <n v="1156800"/>
    <n v="1187200"/>
    <n v="7039600"/>
    <n v="0.15161251271917053"/>
  </r>
  <r>
    <x v="64"/>
    <n v="105"/>
    <n v="86.1"/>
    <n v="43.05"/>
    <n v="69.900000000000006"/>
    <n v="46.3"/>
    <n v="17004.18"/>
    <n v="0.33587786259541996"/>
    <n v="0.12755369303300146"/>
    <n v="0.17655097021043975"/>
    <n v="0.18374259102455559"/>
    <n v="0.18112244897959173"/>
    <n v="0.30801384615384619"/>
    <n v="1050000"/>
    <n v="1463700"/>
    <n v="2152500"/>
    <n v="1118400"/>
    <n v="1187200"/>
    <n v="6971800"/>
    <n v="0.14052106883566018"/>
  </r>
  <r>
    <x v="65"/>
    <n v="104.5"/>
    <n v="85.7"/>
    <n v="42.7"/>
    <n v="69.5"/>
    <n v="45.75"/>
    <n v="16898.87"/>
    <n v="0.32951653944020376"/>
    <n v="0.12231534834992153"/>
    <n v="0.16698551516807858"/>
    <n v="0.17696867061812038"/>
    <n v="0.16709183673469385"/>
    <n v="0.29991307692307689"/>
    <n v="1045000"/>
    <n v="1456900"/>
    <n v="2135000"/>
    <n v="1112000"/>
    <n v="1187200"/>
    <n v="6936100"/>
    <n v="0.13468088378195331"/>
  </r>
  <r>
    <x v="66"/>
    <n v="105.5"/>
    <n v="85.6"/>
    <n v="43"/>
    <n v="69.5"/>
    <n v="47.15"/>
    <n v="16993.400000000001"/>
    <n v="0.34223918575063617"/>
    <n v="0.12100576217915138"/>
    <n v="0.17518447663295977"/>
    <n v="0.17696867061812038"/>
    <n v="0.20280612244897944"/>
    <n v="0.30718461538461539"/>
    <n v="1055000"/>
    <n v="1455200"/>
    <n v="2150000"/>
    <n v="1112000"/>
    <n v="1187200"/>
    <n v="6959400"/>
    <n v="0.13849254517554899"/>
  </r>
  <r>
    <x v="67"/>
    <n v="106.5"/>
    <n v="85.6"/>
    <n v="42.8"/>
    <n v="70.5"/>
    <n v="47.3"/>
    <n v="17148.88"/>
    <n v="0.35496183206106879"/>
    <n v="0.12100576217915138"/>
    <n v="0.16971850232303898"/>
    <n v="0.19390347163420829"/>
    <n v="0.20663265306122436"/>
    <n v="0.31914461538461536"/>
    <n v="1065000"/>
    <n v="1455200"/>
    <n v="2140000"/>
    <n v="1128000"/>
    <n v="1187200"/>
    <n v="6975400"/>
    <n v="0.14110999505956334"/>
  </r>
  <r>
    <x v="68"/>
    <n v="107"/>
    <n v="85.8"/>
    <n v="42.7"/>
    <n v="71.2"/>
    <n v="46.7"/>
    <n v="17127.95"/>
    <n v="0.361323155216285"/>
    <n v="0.12362493452069145"/>
    <n v="0.16698551516807858"/>
    <n v="0.20575783234547007"/>
    <n v="0.19132653061224492"/>
    <n v="0.31753461538461547"/>
    <n v="1070000"/>
    <n v="1458600"/>
    <n v="2135000"/>
    <n v="1139200"/>
    <n v="1187200"/>
    <n v="6990000"/>
    <n v="0.14349841807872643"/>
  </r>
  <r>
    <x v="69"/>
    <n v="107"/>
    <n v="85"/>
    <n v="42.7"/>
    <n v="70"/>
    <n v="47.8"/>
    <n v="17025.09"/>
    <n v="0.361323155216285"/>
    <n v="0.11314824515453115"/>
    <n v="0.16698551516807858"/>
    <n v="0.18543607112616423"/>
    <n v="0.21938775510204067"/>
    <n v="0.3096223076923077"/>
    <n v="1070000"/>
    <n v="1445000"/>
    <n v="2135000"/>
    <n v="1120000"/>
    <n v="1187200"/>
    <n v="6957200"/>
    <n v="0.13813264581649709"/>
  </r>
  <r>
    <x v="70"/>
    <n v="106"/>
    <n v="83.6"/>
    <n v="42.2"/>
    <n v="67.2"/>
    <n v="46.8"/>
    <n v="16620.900000000001"/>
    <n v="0.34860050890585259"/>
    <n v="9.4814038763750608E-2"/>
    <n v="0.15332057939327681"/>
    <n v="0.13801862828111777"/>
    <n v="0.19387755102040805"/>
    <n v="0.27853076923076925"/>
    <n v="1060000"/>
    <n v="1421200"/>
    <n v="2110000"/>
    <n v="1075200"/>
    <n v="1187200"/>
    <n v="6853600"/>
    <n v="0.12118465781750487"/>
  </r>
  <r>
    <x v="71"/>
    <n v="105.5"/>
    <n v="83.2"/>
    <n v="42.25"/>
    <n v="68.400000000000006"/>
    <n v="46.7"/>
    <n v="16644.79"/>
    <n v="0.34223918575063617"/>
    <n v="8.9575694080670454E-2"/>
    <n v="0.15468707297075701"/>
    <n v="0.15834038950042362"/>
    <n v="0.19132653061224492"/>
    <n v="0.28036846153846162"/>
    <n v="1055000"/>
    <n v="1414400"/>
    <n v="2112500"/>
    <n v="1094400"/>
    <n v="1187200"/>
    <n v="6863500"/>
    <n v="0.12280420493323874"/>
  </r>
  <r>
    <x v="72"/>
    <n v="104.5"/>
    <n v="82.2"/>
    <n v="41.9"/>
    <n v="67.8"/>
    <n v="45.2"/>
    <n v="16303.35"/>
    <n v="0.32951653944020376"/>
    <n v="7.6479832372970291E-2"/>
    <n v="0.14512161792839562"/>
    <n v="0.14817950889077047"/>
    <n v="0.15306122448979598"/>
    <n v="0.25410384615384629"/>
    <n v="1045000"/>
    <n v="1397400"/>
    <n v="2095000"/>
    <n v="1084800"/>
    <n v="1187200"/>
    <n v="6809400"/>
    <n v="0.1139539525129154"/>
  </r>
  <r>
    <x v="73"/>
    <n v="104.5"/>
    <n v="82.3"/>
    <n v="42.05"/>
    <n v="67.900000000000006"/>
    <n v="45.6"/>
    <n v="16419.38"/>
    <n v="0.32951653944020376"/>
    <n v="7.7789418543740219E-2"/>
    <n v="0.14922109866083622"/>
    <n v="0.14987298899237955"/>
    <n v="0.16326530612244894"/>
    <n v="0.26302923076923079"/>
    <n v="1045000"/>
    <n v="1399100"/>
    <n v="2102500"/>
    <n v="1086400"/>
    <n v="1187200"/>
    <n v="6820200"/>
    <n v="0.11572073118462511"/>
  </r>
  <r>
    <x v="74"/>
    <n v="105.5"/>
    <n v="82.5"/>
    <n v="42.5"/>
    <n v="69.3"/>
    <n v="46.6"/>
    <n v="16592.18"/>
    <n v="0.34223918575063617"/>
    <n v="8.0408590885280296E-2"/>
    <n v="0.16151954085815778"/>
    <n v="0.17358171041490267"/>
    <n v="0.18877551020408156"/>
    <n v="0.27632153846153851"/>
    <n v="1055000"/>
    <n v="1402500"/>
    <n v="2125000"/>
    <n v="1108800"/>
    <n v="1187200"/>
    <n v="6878500"/>
    <n v="0.12525806419950203"/>
  </r>
  <r>
    <x v="75"/>
    <n v="106"/>
    <n v="83.8"/>
    <n v="42.45"/>
    <n v="68.900000000000006"/>
    <n v="46.2"/>
    <n v="16498.900000000001"/>
    <n v="0.34860050890585259"/>
    <n v="9.7433211105290685E-2"/>
    <n v="0.16015304728067781"/>
    <n v="0.16680779000846746"/>
    <n v="0.1785714285714286"/>
    <n v="0.26914615384615392"/>
    <n v="1060000"/>
    <n v="1424600"/>
    <n v="2122500"/>
    <n v="1102400"/>
    <n v="1187200"/>
    <n v="6896700"/>
    <n v="0.12823541344256828"/>
  </r>
  <r>
    <x v="76"/>
    <n v="106.5"/>
    <n v="83.6"/>
    <n v="42.4"/>
    <n v="63.5"/>
    <n v="46.1"/>
    <n v="16565.830000000002"/>
    <n v="0.35496183206106879"/>
    <n v="9.4814038763750608E-2"/>
    <n v="0.15878655370319739"/>
    <n v="7.5359864521591824E-2"/>
    <n v="0.17602040816326525"/>
    <n v="0.27429461538461553"/>
    <n v="1065000"/>
    <n v="1421200"/>
    <n v="2120000"/>
    <n v="1016000"/>
    <n v="1187200"/>
    <n v="6809400"/>
    <n v="0.1139539525129154"/>
  </r>
  <r>
    <x v="77"/>
    <n v="106"/>
    <n v="84.2"/>
    <n v="42.65"/>
    <n v="64.5"/>
    <n v="47.8"/>
    <n v="16696.12"/>
    <n v="0.34860050890585259"/>
    <n v="0.10267155578837084"/>
    <n v="0.16561902159059838"/>
    <n v="9.2294665537679954E-2"/>
    <n v="0.21938775510204067"/>
    <n v="0.28431692307692291"/>
    <n v="1060000"/>
    <n v="1431400"/>
    <n v="2132500"/>
    <n v="1032000"/>
    <n v="1187200"/>
    <n v="6843100"/>
    <n v="0.11946695633112059"/>
  </r>
  <r>
    <x v="78"/>
    <n v="105.5"/>
    <n v="82.8"/>
    <n v="42.4"/>
    <n v="63.9"/>
    <n v="49.15"/>
    <n v="16408.2"/>
    <n v="0.34223918575063617"/>
    <n v="8.43373493975903E-2"/>
    <n v="0.15878655370319739"/>
    <n v="8.2133784928027032E-2"/>
    <n v="0.25382653061224469"/>
    <n v="0.26216923076923093"/>
    <n v="1055000"/>
    <n v="1407600"/>
    <n v="2120000"/>
    <n v="1022400"/>
    <n v="1187200"/>
    <n v="6792200"/>
    <n v="0.11114019388760021"/>
  </r>
  <r>
    <x v="79"/>
    <n v="103.5"/>
    <n v="82"/>
    <n v="42.3"/>
    <n v="61.4"/>
    <n v="48.25"/>
    <n v="16048.92"/>
    <n v="0.31679389312977113"/>
    <n v="7.3860660031429992E-2"/>
    <n v="0.15605356654823699"/>
    <n v="3.9796782387806928E-2"/>
    <n v="0.23086734693877542"/>
    <n v="0.2345323076923076"/>
    <n v="1035000"/>
    <n v="1394000"/>
    <n v="2115000"/>
    <n v="982400"/>
    <n v="1187200"/>
    <n v="6713600"/>
    <n v="9.8281971332380147E-2"/>
  </r>
  <r>
    <x v="80"/>
    <n v="103.5"/>
    <n v="82.8"/>
    <n v="42.8"/>
    <n v="63.5"/>
    <n v="47.55"/>
    <n v="16061.7"/>
    <n v="0.31679389312977113"/>
    <n v="8.43373493975903E-2"/>
    <n v="0.16971850232303898"/>
    <n v="7.5359864521591824E-2"/>
    <n v="0.2130102040816324"/>
    <n v="0.23551538461538457"/>
    <n v="1035000"/>
    <n v="1407600"/>
    <n v="2140000"/>
    <n v="1016000"/>
    <n v="1187200"/>
    <n v="6785800"/>
    <n v="0.11009321393399452"/>
  </r>
  <r>
    <x v="81"/>
    <n v="102"/>
    <n v="81"/>
    <n v="42.35"/>
    <n v="63.6"/>
    <n v="47.6"/>
    <n v="16006.25"/>
    <n v="0.2977099236641223"/>
    <n v="6.0764798323729607E-2"/>
    <n v="0.15742006012571741"/>
    <n v="7.7053344623200681E-2"/>
    <n v="0.21428571428571419"/>
    <n v="0.23124999999999996"/>
    <n v="1020000"/>
    <n v="1377000"/>
    <n v="2117500"/>
    <n v="1017600"/>
    <n v="1187200"/>
    <n v="6719300"/>
    <n v="9.9214437853560211E-2"/>
  </r>
  <r>
    <x v="82"/>
    <n v="100.5"/>
    <n v="80.900000000000006"/>
    <n v="41.85"/>
    <n v="62.4"/>
    <n v="45.5"/>
    <n v="15616.68"/>
    <n v="0.27862595419847347"/>
    <n v="5.945521215295968E-2"/>
    <n v="0.14375512435091542"/>
    <n v="5.6731583403895058E-2"/>
    <n v="0.16071428571428559"/>
    <n v="0.2012830769230769"/>
    <n v="1005000"/>
    <n v="1375300"/>
    <n v="2092500"/>
    <n v="998400"/>
    <n v="1187200"/>
    <n v="6658400"/>
    <n v="8.9251769232530975E-2"/>
  </r>
  <r>
    <x v="83"/>
    <n v="102.5"/>
    <n v="81.8"/>
    <n v="41.95"/>
    <n v="63.7"/>
    <n v="46.45"/>
    <n v="15832.54"/>
    <n v="0.3040712468193385"/>
    <n v="7.1241487689889915E-2"/>
    <n v="0.14648811150587582"/>
    <n v="7.8746824724809539E-2"/>
    <n v="0.18494897959183665"/>
    <n v="0.21788769230769245"/>
    <n v="1025000"/>
    <n v="1390600"/>
    <n v="2097500"/>
    <n v="1019200"/>
    <n v="1187200"/>
    <n v="6719500"/>
    <n v="9.9247155977110424E-2"/>
  </r>
  <r>
    <x v="84"/>
    <n v="102.5"/>
    <n v="82.4"/>
    <n v="42.1"/>
    <n v="64"/>
    <n v="46"/>
    <n v="15901.04"/>
    <n v="0.3040712468193385"/>
    <n v="7.9099004714510368E-2"/>
    <n v="0.15058759223831641"/>
    <n v="8.3827265029635889E-2"/>
    <n v="0.1734693877551019"/>
    <n v="0.22315692307692325"/>
    <n v="1025000"/>
    <n v="1400800"/>
    <n v="2105000"/>
    <n v="1024000"/>
    <n v="1187200"/>
    <n v="6742000"/>
    <n v="0.10292794487650547"/>
  </r>
  <r>
    <x v="85"/>
    <n v="103"/>
    <n v="82.2"/>
    <n v="42.7"/>
    <n v="64.599999999999994"/>
    <n v="46.5"/>
    <n v="16056.09"/>
    <n v="0.31043256997455471"/>
    <n v="7.6479832372970291E-2"/>
    <n v="0.16698551516807858"/>
    <n v="9.3988145639288589E-2"/>
    <n v="0.18622448979591821"/>
    <n v="0.23508384615384625"/>
    <n v="1030000"/>
    <n v="1397400"/>
    <n v="2135000"/>
    <n v="1033599.9999999999"/>
    <n v="1187200"/>
    <n v="6783200"/>
    <n v="0.10966787832784219"/>
  </r>
  <r>
    <x v="86"/>
    <n v="104.5"/>
    <n v="82.6"/>
    <n v="42.65"/>
    <n v="64.599999999999994"/>
    <n v="46.65"/>
    <n v="16296.86"/>
    <n v="0.32951653944020376"/>
    <n v="8.1718177056050223E-2"/>
    <n v="0.16561902159059838"/>
    <n v="9.3988145639288589E-2"/>
    <n v="0.19005102040816313"/>
    <n v="0.25360461538461543"/>
    <n v="1045000"/>
    <n v="1404200"/>
    <n v="2132500"/>
    <n v="1033599.9999999999"/>
    <n v="1187200"/>
    <n v="6802500"/>
    <n v="0.11282517725043428"/>
  </r>
  <r>
    <x v="87"/>
    <n v="103"/>
    <n v="82.1"/>
    <n v="42.25"/>
    <n v="64.2"/>
    <n v="45.6"/>
    <n v="16020.32"/>
    <n v="0.31043256997455471"/>
    <n v="7.5170246202200142E-2"/>
    <n v="0.15468707297075701"/>
    <n v="8.7214225232853604E-2"/>
    <n v="0.16326530612244894"/>
    <n v="0.23233230769230762"/>
    <n v="1030000"/>
    <n v="1395700"/>
    <n v="2112500"/>
    <n v="1027200"/>
    <n v="1187200"/>
    <n v="6752600"/>
    <n v="0.10466200542466497"/>
  </r>
  <r>
    <x v="88"/>
    <n v="104.5"/>
    <n v="82.7"/>
    <n v="42.45"/>
    <n v="64.3"/>
    <n v="45.2"/>
    <n v="16144.85"/>
    <n v="0.32951653944020376"/>
    <n v="8.3027763226820372E-2"/>
    <n v="0.16015304728067781"/>
    <n v="8.8907705334462239E-2"/>
    <n v="0.15306122448979598"/>
    <n v="0.24191153846153846"/>
    <n v="1045000"/>
    <n v="1405900"/>
    <n v="2122500"/>
    <n v="1028800"/>
    <n v="1187200"/>
    <n v="6789400"/>
    <n v="0.11068214015789768"/>
  </r>
  <r>
    <x v="89"/>
    <n v="105"/>
    <n v="83.1"/>
    <n v="42.1"/>
    <n v="66.099999999999994"/>
    <n v="43.65"/>
    <n v="16156.41"/>
    <n v="0.33587786259541996"/>
    <n v="8.8266107909900304E-2"/>
    <n v="0.15058759223831641"/>
    <n v="0.11939034716342078"/>
    <n v="0.11352040816326525"/>
    <n v="0.24280076923076921"/>
    <n v="1050000"/>
    <n v="1412700"/>
    <n v="2105000"/>
    <n v="1057600"/>
    <n v="1187200"/>
    <n v="6812500"/>
    <n v="0.11446108342794314"/>
  </r>
  <r>
    <x v="90"/>
    <n v="105"/>
    <n v="81.8"/>
    <n v="42.3"/>
    <n v="64.599999999999994"/>
    <n v="43.7"/>
    <n v="15963.63"/>
    <n v="0.33587786259541996"/>
    <n v="7.1241487689889915E-2"/>
    <n v="0.15605356654823699"/>
    <n v="9.3988145639288589E-2"/>
    <n v="0.11479591836734704"/>
    <n v="0.22797153846153839"/>
    <n v="1050000"/>
    <n v="1390600"/>
    <n v="2115000"/>
    <n v="1033599.9999999999"/>
    <n v="1187200"/>
    <n v="6776400"/>
    <n v="0.10855546212713607"/>
  </r>
  <r>
    <x v="91"/>
    <n v="105.5"/>
    <n v="82.6"/>
    <n v="42.25"/>
    <n v="65.599999999999994"/>
    <n v="44.9"/>
    <n v="16104.03"/>
    <n v="0.34223918575063617"/>
    <n v="8.1718177056050223E-2"/>
    <n v="0.15468707297075701"/>
    <n v="0.11092294665537672"/>
    <n v="0.14540816326530592"/>
    <n v="0.23877153846153854"/>
    <n v="1055000"/>
    <n v="1404200"/>
    <n v="2112500"/>
    <n v="1049600"/>
    <n v="1187200"/>
    <n v="6808500"/>
    <n v="0.11380672095693978"/>
  </r>
  <r>
    <x v="92"/>
    <n v="105"/>
    <n v="83.3"/>
    <n v="42.45"/>
    <n v="65.400000000000006"/>
    <n v="45"/>
    <n v="15968.83"/>
    <n v="0.33587786259541996"/>
    <n v="9.0885280251440603E-2"/>
    <n v="0.16015304728067781"/>
    <n v="0.10753598645215923"/>
    <n v="0.14795918367346927"/>
    <n v="0.22837153846153835"/>
    <n v="1050000"/>
    <n v="1416100"/>
    <n v="2122500"/>
    <n v="1046400.0000000001"/>
    <n v="1187200"/>
    <n v="6822200"/>
    <n v="0.1160479124201268"/>
  </r>
  <r>
    <x v="93"/>
    <n v="106.5"/>
    <n v="83.5"/>
    <n v="42.85"/>
    <n v="65.7"/>
    <n v="45.6"/>
    <n v="16266.22"/>
    <n v="0.35496183206106879"/>
    <n v="9.350445259298068E-2"/>
    <n v="0.17108499590051918"/>
    <n v="0.1126164267569858"/>
    <n v="0.16326530612244894"/>
    <n v="0.25124769230769228"/>
    <n v="1065000"/>
    <n v="1419500"/>
    <n v="2142500"/>
    <n v="1051200"/>
    <n v="1187200"/>
    <n v="6865400"/>
    <n v="0.12311502710696542"/>
  </r>
  <r>
    <x v="94"/>
    <n v="106.5"/>
    <n v="84.9"/>
    <n v="43.1"/>
    <n v="66.3"/>
    <n v="46.2"/>
    <n v="16610.62"/>
    <n v="0.35496183206106879"/>
    <n v="0.11183865898376122"/>
    <n v="0.17791746378792017"/>
    <n v="0.1227773073666385"/>
    <n v="0.1785714285714286"/>
    <n v="0.27773999999999988"/>
    <n v="1065000"/>
    <n v="1443300"/>
    <n v="2155000"/>
    <n v="1060800"/>
    <n v="1187200"/>
    <n v="6911300"/>
    <n v="0.13062383646173115"/>
  </r>
  <r>
    <x v="95"/>
    <n v="105"/>
    <n v="86.4"/>
    <n v="43.2"/>
    <n v="66.900000000000006"/>
    <n v="46.7"/>
    <n v="16807.77"/>
    <n v="0.33587786259541996"/>
    <n v="0.13148245154531168"/>
    <n v="0.18065045094288057"/>
    <n v="0.13293818797629142"/>
    <n v="0.19132653061224492"/>
    <n v="0.29290538461538462"/>
    <n v="1050000"/>
    <n v="1468800"/>
    <n v="2160000"/>
    <n v="1070400"/>
    <n v="1187200"/>
    <n v="6936400"/>
    <n v="0.13472996096727852"/>
  </r>
  <r>
    <x v="96"/>
    <n v="106.5"/>
    <n v="86"/>
    <n v="43.5"/>
    <n v="68"/>
    <n v="45.75"/>
    <n v="16675.09"/>
    <n v="0.35496183206106879"/>
    <n v="0.12624410686223153"/>
    <n v="0.18884941240776154"/>
    <n v="0.15156646909398819"/>
    <n v="0.16709183673469385"/>
    <n v="0.28269923076923087"/>
    <n v="1065000"/>
    <n v="1462000"/>
    <n v="2175000"/>
    <n v="1088000"/>
    <n v="1187200"/>
    <n v="6977200"/>
    <n v="0.14140445817151504"/>
  </r>
  <r>
    <x v="97"/>
    <n v="107"/>
    <n v="85.7"/>
    <n v="43.45"/>
    <n v="68.599999999999994"/>
    <n v="45.25"/>
    <n v="16552.57"/>
    <n v="0.361323155216285"/>
    <n v="0.12231534834992153"/>
    <n v="0.18748291883028156"/>
    <n v="0.16172734970364089"/>
    <n v="0.15433673469387754"/>
    <n v="0.27327461538461528"/>
    <n v="1070000"/>
    <n v="1456900"/>
    <n v="2172500"/>
    <n v="1097600"/>
    <n v="1187200"/>
    <n v="6984200"/>
    <n v="0.14254959249577115"/>
  </r>
  <r>
    <x v="98"/>
    <n v="108.5"/>
    <n v="86.1"/>
    <n v="43.55"/>
    <n v="68.8"/>
    <n v="45.25"/>
    <n v="16605.96"/>
    <n v="0.38040712468193405"/>
    <n v="0.12755369303300146"/>
    <n v="0.19021590598524174"/>
    <n v="0.1651143099068586"/>
    <n v="0.15433673469387754"/>
    <n v="0.27738153846153835"/>
    <n v="1085000"/>
    <n v="1463700"/>
    <n v="2177500"/>
    <n v="1100800"/>
    <n v="1187200"/>
    <n v="7014200"/>
    <n v="0.14745731102829795"/>
  </r>
  <r>
    <x v="99"/>
    <n v="107"/>
    <n v="86.4"/>
    <n v="43.35"/>
    <n v="68.8"/>
    <n v="45.3"/>
    <n v="16512.88"/>
    <n v="0.361323155216285"/>
    <n v="0.13148245154531168"/>
    <n v="0.18474993167532094"/>
    <n v="0.1651143099068586"/>
    <n v="0.15561224489795911"/>
    <n v="0.27022153846153851"/>
    <n v="1070000"/>
    <n v="1468800"/>
    <n v="2167500"/>
    <n v="1100800"/>
    <n v="1187200"/>
    <n v="6994300"/>
    <n v="0.14420185773505523"/>
  </r>
  <r>
    <x v="100"/>
    <n v="107.5"/>
    <n v="87.3"/>
    <n v="43.4"/>
    <n v="68.2"/>
    <n v="45.8"/>
    <n v="16670.509999999998"/>
    <n v="0.36768447837150142"/>
    <n v="0.14326872708224192"/>
    <n v="0.18611642525280114"/>
    <n v="0.1549534292972059"/>
    <n v="0.16836734693877542"/>
    <n v="0.28234692307692288"/>
    <n v="1075000"/>
    <n v="1484100"/>
    <n v="2170000"/>
    <n v="1091200"/>
    <n v="1187200"/>
    <n v="7007500"/>
    <n v="0.14636125388936683"/>
  </r>
  <r>
    <x v="101"/>
    <n v="108"/>
    <n v="87.4"/>
    <n v="43.15"/>
    <n v="66.8"/>
    <n v="46.15"/>
    <n v="16621.34"/>
    <n v="0.37404580152671763"/>
    <n v="0.14457831325301207"/>
    <n v="0.17928395736540015"/>
    <n v="0.13124470787468256"/>
    <n v="0.17729591836734682"/>
    <n v="0.2785646153846153"/>
    <n v="1080000"/>
    <n v="1485800"/>
    <n v="2157500"/>
    <n v="1068800"/>
    <n v="1187200"/>
    <n v="6979300"/>
    <n v="0.14174799846879171"/>
  </r>
  <r>
    <x v="102"/>
    <n v="107.5"/>
    <n v="86.8"/>
    <n v="43.4"/>
    <n v="63.7"/>
    <n v="46"/>
    <n v="16460.12"/>
    <n v="0.36768447837150142"/>
    <n v="0.13672079622839184"/>
    <n v="0.18611642525280114"/>
    <n v="7.8746824724809539E-2"/>
    <n v="0.1734693877551019"/>
    <n v="0.26616307692307695"/>
    <n v="1075000"/>
    <n v="1475600"/>
    <n v="2170000"/>
    <n v="1019200"/>
    <n v="1187200"/>
    <n v="6927000"/>
    <n v="0.13319220916042029"/>
  </r>
  <r>
    <x v="103"/>
    <n v="106.5"/>
    <n v="86.5"/>
    <n v="43.05"/>
    <n v="62.9"/>
    <n v="45.75"/>
    <n v="16070.98"/>
    <n v="0.35496183206106879"/>
    <n v="0.13279203771608183"/>
    <n v="0.17655097021043975"/>
    <n v="6.5198983911939123E-2"/>
    <n v="0.16709183673469385"/>
    <n v="0.23622923076923064"/>
    <n v="1065000"/>
    <n v="1470500"/>
    <n v="2152500"/>
    <n v="1006400"/>
    <n v="1187200"/>
    <n v="6881600"/>
    <n v="0.12576519511452977"/>
  </r>
  <r>
    <x v="104"/>
    <n v="106.5"/>
    <n v="85.7"/>
    <n v="42.85"/>
    <n v="62.9"/>
    <n v="46.3"/>
    <n v="16047.37"/>
    <n v="0.35496183206106879"/>
    <n v="0.12231534834992153"/>
    <n v="0.17108499590051918"/>
    <n v="6.5198983911939123E-2"/>
    <n v="0.18112244897959173"/>
    <n v="0.234413076923077"/>
    <n v="1065000"/>
    <n v="1456900"/>
    <n v="2142500"/>
    <n v="1006400"/>
    <n v="1187200"/>
    <n v="6858000"/>
    <n v="0.12190445653560866"/>
  </r>
  <r>
    <x v="105"/>
    <n v="106.5"/>
    <n v="84.7"/>
    <n v="43.1"/>
    <n v="62.9"/>
    <n v="47.6"/>
    <n v="15999.25"/>
    <n v="0.35496183206106879"/>
    <n v="0.10921948664222114"/>
    <n v="0.17791746378792017"/>
    <n v="6.5198983911939123E-2"/>
    <n v="0.21428571428571419"/>
    <n v="0.23071153846153836"/>
    <n v="1065000"/>
    <n v="1439900"/>
    <n v="2155000"/>
    <n v="1006400"/>
    <n v="1187200"/>
    <n v="6853500"/>
    <n v="0.12116829875572965"/>
  </r>
  <r>
    <x v="106"/>
    <n v="106.5"/>
    <n v="76.3"/>
    <n v="42.9"/>
    <n v="61.5"/>
    <n v="48"/>
    <n v="15838.61"/>
    <n v="0.35496183206106879"/>
    <n v="-7.857517024620897E-4"/>
    <n v="0.17245148947799938"/>
    <n v="4.1490262489415786E-2"/>
    <n v="0.22448979591836715"/>
    <n v="0.21835461538461542"/>
    <n v="1065000"/>
    <n v="1297100"/>
    <n v="2145000"/>
    <n v="984000"/>
    <n v="1187200"/>
    <n v="6678300"/>
    <n v="9.2507222525773702E-2"/>
  </r>
  <r>
    <x v="107"/>
    <n v="106.5"/>
    <n v="74.900000000000006"/>
    <n v="42.65"/>
    <n v="60.8"/>
    <n v="48.1"/>
    <n v="15641.26"/>
    <n v="0.35496183206106879"/>
    <n v="-1.9119958093242406E-2"/>
    <n v="0.16561902159059838"/>
    <n v="2.9635901778154006E-2"/>
    <n v="0.2270408163265305"/>
    <n v="0.20317384615384615"/>
    <n v="1065000"/>
    <n v="1273300"/>
    <n v="2132500"/>
    <n v="972800"/>
    <n v="1187200"/>
    <n v="6630800"/>
    <n v="8.47366681826065E-2"/>
  </r>
  <r>
    <x v="108"/>
    <n v="107.5"/>
    <n v="73.2"/>
    <n v="41.8"/>
    <n v="58.9"/>
    <n v="47.75"/>
    <n v="15367.58"/>
    <n v="0.36768447837150142"/>
    <n v="-4.138292299633306E-2"/>
    <n v="0.14238863077343522"/>
    <n v="-2.5402201524131751E-3"/>
    <n v="0.21811224489795911"/>
    <n v="0.18212153846153845"/>
    <n v="1075000"/>
    <n v="1244400"/>
    <n v="2089999.9999999998"/>
    <n v="942400"/>
    <n v="1187200"/>
    <n v="6539000"/>
    <n v="6.9719049473074612E-2"/>
  </r>
  <r>
    <x v="109"/>
    <n v="108.5"/>
    <n v="74.7"/>
    <n v="42.2"/>
    <n v="60.4"/>
    <n v="49"/>
    <n v="15728.64"/>
    <n v="0.38040712468193405"/>
    <n v="-2.1739130434782594E-2"/>
    <n v="0.15332057939327681"/>
    <n v="2.2861981371718798E-2"/>
    <n v="0.25"/>
    <n v="0.20989538461538459"/>
    <n v="1085000"/>
    <n v="1269900"/>
    <n v="2110000"/>
    <n v="966400"/>
    <n v="1187200"/>
    <n v="6618500"/>
    <n v="8.2724503584270526E-2"/>
  </r>
  <r>
    <x v="110"/>
    <n v="108"/>
    <n v="75.2"/>
    <n v="41.6"/>
    <n v="59.1"/>
    <n v="48.9"/>
    <n v="15347.75"/>
    <n v="0.37404580152671763"/>
    <n v="-1.5191199580932402E-2"/>
    <n v="0.13692265646351465"/>
    <n v="8.4674005080453973E-4"/>
    <n v="0.24744897959183665"/>
    <n v="0.1805961538461538"/>
    <n v="1080000"/>
    <n v="1278400"/>
    <n v="2080000"/>
    <n v="945600"/>
    <n v="1187200"/>
    <n v="6571200"/>
    <n v="7.4986667364653314E-2"/>
  </r>
  <r>
    <x v="111"/>
    <n v="108"/>
    <n v="75.900000000000006"/>
    <n v="41.35"/>
    <n v="59.5"/>
    <n v="47.05"/>
    <n v="15176.44"/>
    <n v="0.37404580152671763"/>
    <n v="-6.0240963855421326E-3"/>
    <n v="0.13009018857611365"/>
    <n v="7.6206604572397474E-3"/>
    <n v="0.20025510204081609"/>
    <n v="0.16741846153846152"/>
    <n v="1080000"/>
    <n v="1290300"/>
    <n v="2067500"/>
    <n v="952000"/>
    <n v="1187200"/>
    <n v="6577000"/>
    <n v="7.5935492947608374E-2"/>
  </r>
  <r>
    <x v="112"/>
    <n v="109"/>
    <n v="77.3"/>
    <n v="41.8"/>
    <n v="60.3"/>
    <n v="46.55"/>
    <n v="15303.32"/>
    <n v="0.38676844783715025"/>
    <n v="1.2310110005238295E-2"/>
    <n v="0.14238863077343522"/>
    <n v="2.1168501270110163E-2"/>
    <n v="0.18749999999999978"/>
    <n v="0.17717846153846151"/>
    <n v="1090000"/>
    <n v="1314100"/>
    <n v="2089999.9999999998"/>
    <n v="964800"/>
    <n v="1187200"/>
    <n v="6646100"/>
    <n v="8.7239604634195E-2"/>
  </r>
  <r>
    <x v="113"/>
    <n v="109.5"/>
    <n v="77.3"/>
    <n v="42"/>
    <n v="61"/>
    <n v="46.65"/>
    <n v="15548.01"/>
    <n v="0.39312977099236646"/>
    <n v="1.2310110005238295E-2"/>
    <n v="0.14785460508335602"/>
    <n v="3.3022861981371721E-2"/>
    <n v="0.19005102040816313"/>
    <n v="0.19600076923076926"/>
    <n v="1095000"/>
    <n v="1314100"/>
    <n v="2100000"/>
    <n v="976000"/>
    <n v="1187200"/>
    <n v="6672300"/>
    <n v="9.152567881926843E-2"/>
  </r>
  <r>
    <x v="114"/>
    <n v="109.5"/>
    <n v="77.3"/>
    <n v="41.9"/>
    <n v="60.6"/>
    <n v="46.25"/>
    <n v="15439.92"/>
    <n v="0.39312977099236646"/>
    <n v="1.2310110005238295E-2"/>
    <n v="0.14512161792839562"/>
    <n v="2.6248941574936513E-2"/>
    <n v="0.17984693877551017"/>
    <n v="0.18768615384615384"/>
    <n v="1095000"/>
    <n v="1314100"/>
    <n v="2095000"/>
    <n v="969600"/>
    <n v="1187200"/>
    <n v="6660900"/>
    <n v="8.9660745776908302E-2"/>
  </r>
  <r>
    <x v="115"/>
    <n v="109.5"/>
    <n v="75.7"/>
    <n v="41.6"/>
    <n v="61.2"/>
    <n v="46.05"/>
    <n v="15240.13"/>
    <n v="0.39312977099236646"/>
    <n v="-8.6432687270822095E-3"/>
    <n v="0.13692265646351465"/>
    <n v="3.6409822184589435E-2"/>
    <n v="0.17474489795918347"/>
    <n v="0.17231769230769234"/>
    <n v="1095000"/>
    <n v="1286900"/>
    <n v="2080000"/>
    <n v="979200"/>
    <n v="1187200"/>
    <n v="6628300"/>
    <n v="8.4327691638229174E-2"/>
  </r>
  <r>
    <x v="116"/>
    <n v="108.5"/>
    <n v="74.099999999999994"/>
    <n v="41.05"/>
    <n v="59.7"/>
    <n v="44.9"/>
    <n v="14825.73"/>
    <n v="0.38040712468193405"/>
    <n v="-2.9596647459402936E-2"/>
    <n v="0.12189122711123246"/>
    <n v="1.100762066045724E-2"/>
    <n v="0.14540816326530592"/>
    <n v="0.1404407692307692"/>
    <n v="1085000"/>
    <n v="1259700"/>
    <n v="2052499.9999999998"/>
    <n v="955200"/>
    <n v="1187200"/>
    <n v="6539600"/>
    <n v="6.9817203843725251E-2"/>
  </r>
  <r>
    <x v="117"/>
    <n v="108"/>
    <n v="74.099999999999994"/>
    <n v="40.299999999999997"/>
    <n v="57.7"/>
    <n v="42.4"/>
    <n v="14343.08"/>
    <n v="0.37404580152671763"/>
    <n v="-2.9596647459402936E-2"/>
    <n v="0.1013938234490297"/>
    <n v="-2.2861981371718798E-2"/>
    <n v="8.1632653061224358E-2"/>
    <n v="0.10331384615384609"/>
    <n v="1080000"/>
    <n v="1259700"/>
    <n v="2014999.9999999998"/>
    <n v="923200"/>
    <n v="1187200"/>
    <n v="6465100"/>
    <n v="5.7629702821283768E-2"/>
  </r>
  <r>
    <x v="118"/>
    <n v="107.5"/>
    <n v="74.5"/>
    <n v="40.049999999999997"/>
    <n v="57.8"/>
    <n v="41.15"/>
    <n v="14217.06"/>
    <n v="0.36768447837150142"/>
    <n v="-2.4358302776322671E-2"/>
    <n v="9.4561355561628702E-2"/>
    <n v="-2.1168501270110052E-2"/>
    <n v="4.9744897959183465E-2"/>
    <n v="9.3620000000000037E-2"/>
    <n v="1075000"/>
    <n v="1266500"/>
    <n v="2002499.9999999998"/>
    <n v="924800"/>
    <n v="1187200"/>
    <n v="6456000"/>
    <n v="5.6141028199750753E-2"/>
  </r>
  <r>
    <x v="119"/>
    <n v="94"/>
    <n v="75.099999999999994"/>
    <n v="40.4"/>
    <n v="58.5"/>
    <n v="41.3"/>
    <n v="14349.2"/>
    <n v="0.19592875318066172"/>
    <n v="-1.6500785751702551E-2"/>
    <n v="0.10412681060399009"/>
    <n v="-9.3141405588483828E-3"/>
    <n v="5.3571428571428381E-2"/>
    <n v="0.10378461538461536"/>
    <n v="940000"/>
    <n v="1276700"/>
    <n v="2020000"/>
    <n v="936000"/>
    <n v="1187200"/>
    <n v="6359900"/>
    <n v="4.0419969833890068E-2"/>
  </r>
  <r>
    <x v="120"/>
    <n v="87"/>
    <n v="74"/>
    <n v="39.9"/>
    <n v="57.5"/>
    <n v="40.1"/>
    <n v="13985.51"/>
    <n v="0.10687022900763377"/>
    <n v="-3.0906233630172864E-2"/>
    <n v="9.0461874829188105E-2"/>
    <n v="-2.6248941574936402E-2"/>
    <n v="2.2959183673469274E-2"/>
    <n v="7.5808461538461547E-2"/>
    <n v="870000"/>
    <n v="1258000"/>
    <n v="1995000"/>
    <n v="920000"/>
    <n v="1187200"/>
    <n v="6230200"/>
    <n v="1.9202266711599636E-2"/>
  </r>
  <r>
    <x v="121"/>
    <n v="84.6"/>
    <n v="75.400000000000006"/>
    <n v="39.75"/>
    <n v="58.1"/>
    <n v="40.9"/>
    <n v="14336.27"/>
    <n v="7.6335877862595325E-2"/>
    <n v="-1.2572027239392325E-2"/>
    <n v="8.636239409674773E-2"/>
    <n v="-1.608806096528359E-2"/>
    <n v="4.336734693877542E-2"/>
    <n v="0.10278999999999994"/>
    <n v="846000"/>
    <n v="1281800"/>
    <n v="1987500"/>
    <n v="929600"/>
    <n v="1187200"/>
    <n v="6232100"/>
    <n v="1.9513088885326324E-2"/>
  </r>
  <r>
    <x v="122"/>
    <n v="85"/>
    <n v="76.3"/>
    <n v="40.200000000000003"/>
    <n v="62"/>
    <n v="41.85"/>
    <n v="14464.53"/>
    <n v="8.1424936386768509E-2"/>
    <n v="-7.857517024620897E-4"/>
    <n v="9.8660836294069298E-2"/>
    <n v="4.9957662997459851E-2"/>
    <n v="6.7602040816326481E-2"/>
    <n v="0.11265615384615391"/>
    <n v="850000"/>
    <n v="1297100"/>
    <n v="2010000.0000000002"/>
    <n v="992000"/>
    <n v="1187200"/>
    <n v="6336300"/>
    <n v="3.655923125496896E-2"/>
  </r>
  <r>
    <x v="123"/>
    <n v="84.9"/>
    <n v="75.7"/>
    <n v="40.25"/>
    <n v="61.6"/>
    <n v="42.05"/>
    <n v="14340.53"/>
    <n v="8.0152671755725269E-2"/>
    <n v="-8.6432687270822095E-3"/>
    <n v="0.1000273298715495"/>
    <n v="4.3183742591024643E-2"/>
    <n v="7.2704081632652962E-2"/>
    <n v="0.10311769230769241"/>
    <n v="849000"/>
    <n v="1286900"/>
    <n v="2012500"/>
    <n v="985600"/>
    <n v="1187200"/>
    <n v="6321200"/>
    <n v="3.4089012926930673E-2"/>
  </r>
  <r>
    <x v="124"/>
    <n v="85.4"/>
    <n v="75.400000000000006"/>
    <n v="39.75"/>
    <n v="60.1"/>
    <n v="41.7"/>
    <n v="13950.62"/>
    <n v="8.6513994910941694E-2"/>
    <n v="-1.2572027239392325E-2"/>
    <n v="8.636239409674773E-2"/>
    <n v="1.7781541066892448E-2"/>
    <n v="6.3775510204081565E-2"/>
    <n v="7.3124615384615455E-2"/>
    <n v="854000"/>
    <n v="1281800"/>
    <n v="1987500"/>
    <n v="961600"/>
    <n v="1187200"/>
    <n v="6272100"/>
    <n v="2.6056713595361769E-2"/>
  </r>
  <r>
    <x v="125"/>
    <n v="85.7"/>
    <n v="75.5"/>
    <n v="40.25"/>
    <n v="60.6"/>
    <n v="41.55"/>
    <n v="14324.68"/>
    <n v="9.0330788804071416E-2"/>
    <n v="-1.1262441068622286E-2"/>
    <n v="0.1000273298715495"/>
    <n v="2.6248941574936513E-2"/>
    <n v="5.9948979591836649E-2"/>
    <n v="0.10189846153846149"/>
    <n v="857000"/>
    <n v="1283500"/>
    <n v="2012500"/>
    <n v="969600"/>
    <n v="1187200"/>
    <n v="6309800"/>
    <n v="3.2224079884570545E-2"/>
  </r>
  <r>
    <x v="126"/>
    <n v="87"/>
    <n v="74.7"/>
    <n v="40.299999999999997"/>
    <n v="60.9"/>
    <n v="42.2"/>
    <n v="14438.52"/>
    <n v="0.10687022900763377"/>
    <n v="-2.1739130434782594E-2"/>
    <n v="0.1013938234490297"/>
    <n v="3.1329381879762863E-2"/>
    <n v="7.6530612244897878E-2"/>
    <n v="0.1106553846153846"/>
    <n v="870000"/>
    <n v="1269900"/>
    <n v="2014999.9999999998"/>
    <n v="974400"/>
    <n v="1187200"/>
    <n v="6316500"/>
    <n v="3.332013702350145E-2"/>
  </r>
  <r>
    <x v="127"/>
    <n v="86.6"/>
    <n v="74.599999999999994"/>
    <n v="40.35"/>
    <n v="61.2"/>
    <n v="41.9"/>
    <n v="14550.62"/>
    <n v="0.10178117048346058"/>
    <n v="-2.3048716605552744E-2"/>
    <n v="0.1027603170265099"/>
    <n v="3.6409822184589435E-2"/>
    <n v="6.8877551020408045E-2"/>
    <n v="0.11927846153846167"/>
    <n v="866000"/>
    <n v="1268200"/>
    <n v="2017500"/>
    <n v="979200"/>
    <n v="1187200"/>
    <n v="6318100"/>
    <n v="3.358188201190293E-2"/>
  </r>
  <r>
    <x v="128"/>
    <n v="88"/>
    <n v="76"/>
    <n v="40.549999999999997"/>
    <n v="61.7"/>
    <n v="42"/>
    <n v="14719.64"/>
    <n v="0.11959287531806617"/>
    <n v="-4.7145102147720941E-3"/>
    <n v="0.10822629133643047"/>
    <n v="4.4877222692633501E-2"/>
    <n v="7.1428571428571397E-2"/>
    <n v="0.13227999999999995"/>
    <n v="880000"/>
    <n v="1292000"/>
    <n v="2027499.9999999998"/>
    <n v="987200"/>
    <n v="1187200"/>
    <n v="6373900"/>
    <n v="4.2710238482402518E-2"/>
  </r>
  <r>
    <x v="129"/>
    <n v="88.6"/>
    <n v="75.7"/>
    <n v="40.950000000000003"/>
    <n v="61.6"/>
    <n v="41.95"/>
    <n v="14694.08"/>
    <n v="0.12722646310432562"/>
    <n v="-8.6432687270822095E-3"/>
    <n v="0.11915823995627228"/>
    <n v="4.3183742591024643E-2"/>
    <n v="7.0153061224489832E-2"/>
    <n v="0.13031384615384622"/>
    <n v="886000"/>
    <n v="1286900"/>
    <n v="2047500.0000000002"/>
    <n v="985600"/>
    <n v="1187200"/>
    <n v="6393200"/>
    <n v="4.5867537404994829E-2"/>
  </r>
  <r>
    <x v="130"/>
    <n v="87.8"/>
    <n v="75.8"/>
    <n v="40.700000000000003"/>
    <n v="62.3"/>
    <n v="41.4"/>
    <n v="14733.22"/>
    <n v="0.11704834605597969"/>
    <n v="-7.3336825563122821E-3"/>
    <n v="0.11232577206887129"/>
    <n v="5.5038103302286201E-2"/>
    <n v="5.6122448979591733E-2"/>
    <n v="0.13332461538461526"/>
    <n v="878000"/>
    <n v="1288600"/>
    <n v="2035000.0000000002"/>
    <n v="996800"/>
    <n v="1187200"/>
    <n v="6385600"/>
    <n v="4.4624248710088077E-2"/>
  </r>
  <r>
    <x v="131"/>
    <n v="88.8"/>
    <n v="76.8"/>
    <n v="41"/>
    <n v="62.5"/>
    <n v="41.3"/>
    <n v="14937.7"/>
    <n v="0.12977099236641232"/>
    <n v="5.7621791513882137E-3"/>
    <n v="0.12052473353375226"/>
    <n v="5.8425063505503916E-2"/>
    <n v="5.3571428571428381E-2"/>
    <n v="0.1490538461538462"/>
    <n v="888000"/>
    <n v="1305600"/>
    <n v="2050000"/>
    <n v="1000000"/>
    <n v="1187200"/>
    <n v="6430800"/>
    <n v="5.2018544632428165E-2"/>
  </r>
  <r>
    <x v="132"/>
    <n v="87.9"/>
    <n v="76.599999999999994"/>
    <n v="40.950000000000003"/>
    <n v="62.6"/>
    <n v="41.6"/>
    <n v="14949.36"/>
    <n v="0.11832061068702315"/>
    <n v="3.1430068098479147E-3"/>
    <n v="0.11915823995627228"/>
    <n v="6.0118543607112773E-2"/>
    <n v="6.1224489795918435E-2"/>
    <n v="0.14995076923076933"/>
    <n v="879000"/>
    <n v="1302200"/>
    <n v="2047500.0000000002"/>
    <n v="1001600"/>
    <n v="1187200"/>
    <n v="6417500"/>
    <n v="4.9842789416341349E-2"/>
  </r>
  <r>
    <x v="133"/>
    <n v="90.3"/>
    <n v="77.400000000000006"/>
    <n v="41.05"/>
    <n v="62.8"/>
    <n v="42.6"/>
    <n v="14936.33"/>
    <n v="0.14885496183206115"/>
    <n v="1.3619696176008445E-2"/>
    <n v="0.12189122711123246"/>
    <n v="6.3505503810330266E-2"/>
    <n v="8.6734693877551061E-2"/>
    <n v="0.14894846153846153"/>
    <n v="903000"/>
    <n v="1315800"/>
    <n v="2052499.9999999998"/>
    <n v="1004800"/>
    <n v="1187200"/>
    <n v="6463300"/>
    <n v="5.7335239709332297E-2"/>
  </r>
  <r>
    <x v="134"/>
    <n v="90.3"/>
    <n v="77.5"/>
    <n v="41.3"/>
    <n v="62.8"/>
    <n v="42.9"/>
    <n v="14806.78"/>
    <n v="0.14885496183206115"/>
    <n v="1.4929282346778372E-2"/>
    <n v="0.12872369499863323"/>
    <n v="6.3505503810330266E-2"/>
    <n v="9.4387755102040671E-2"/>
    <n v="0.13898307692307688"/>
    <n v="903000"/>
    <n v="1317500"/>
    <n v="2064999.9999999998"/>
    <n v="1004800"/>
    <n v="1187200"/>
    <n v="6477500"/>
    <n v="5.9658226481394738E-2"/>
  </r>
  <r>
    <x v="135"/>
    <n v="90.2"/>
    <n v="77.900000000000006"/>
    <n v="41.3"/>
    <n v="62.4"/>
    <n v="44.75"/>
    <n v="14921.59"/>
    <n v="0.14758269720101791"/>
    <n v="2.0167627029858748E-2"/>
    <n v="0.12872369499863323"/>
    <n v="5.6731583403895058E-2"/>
    <n v="0.14158163265306123"/>
    <n v="0.14781461538461538"/>
    <n v="902000"/>
    <n v="1324300"/>
    <n v="2064999.9999999998"/>
    <n v="998400"/>
    <n v="1187200"/>
    <n v="6476900"/>
    <n v="5.9560072110744322E-2"/>
  </r>
  <r>
    <x v="136"/>
    <n v="91.1"/>
    <n v="78.400000000000006"/>
    <n v="41.3"/>
    <n v="61.6"/>
    <n v="44.15"/>
    <n v="14891.9"/>
    <n v="0.15903307888040707"/>
    <n v="2.6715557883708829E-2"/>
    <n v="0.12872369499863323"/>
    <n v="4.3183742591024643E-2"/>
    <n v="0.12627551020408156"/>
    <n v="0.14553076923076924"/>
    <n v="911000"/>
    <n v="1332800"/>
    <n v="2064999.9999999998"/>
    <n v="985600"/>
    <n v="1187200"/>
    <n v="6481600"/>
    <n v="6.0328948014173545E-2"/>
  </r>
  <r>
    <x v="137"/>
    <n v="92"/>
    <n v="79.2"/>
    <n v="41.35"/>
    <n v="61.4"/>
    <n v="44.45"/>
    <n v="15000.07"/>
    <n v="0.17048346055979646"/>
    <n v="3.7192247249869137E-2"/>
    <n v="0.13009018857611365"/>
    <n v="3.9796782387806928E-2"/>
    <n v="0.1339285714285714"/>
    <n v="0.15385153846153843"/>
    <n v="920000"/>
    <n v="1346400"/>
    <n v="2067500"/>
    <n v="982400"/>
    <n v="1187200"/>
    <n v="6503500"/>
    <n v="6.3911582542917955E-2"/>
  </r>
  <r>
    <x v="138"/>
    <n v="92.5"/>
    <n v="79"/>
    <n v="41.5"/>
    <n v="61.9"/>
    <n v="44"/>
    <n v="14981.69"/>
    <n v="0.17684478371501289"/>
    <n v="3.457307490832906E-2"/>
    <n v="0.13418966930855425"/>
    <n v="4.8264182895850993E-2"/>
    <n v="0.12244897959183665"/>
    <n v="0.15243769230769244"/>
    <n v="925000"/>
    <n v="1343000"/>
    <n v="2075000"/>
    <n v="990400"/>
    <n v="1187200"/>
    <n v="6520600"/>
    <n v="6.6708982106458148E-2"/>
  </r>
  <r>
    <x v="139"/>
    <n v="91.6"/>
    <n v="76.599999999999994"/>
    <n v="41.45"/>
    <n v="58.3"/>
    <n v="43.65"/>
    <n v="14747.23"/>
    <n v="0.1653944020356235"/>
    <n v="3.1430068098479147E-3"/>
    <n v="0.13282317573107405"/>
    <n v="-1.2701100762066098E-2"/>
    <n v="0.11352040816326525"/>
    <n v="0.13440230769230777"/>
    <n v="916000"/>
    <n v="1302200"/>
    <n v="2072500.0000000002"/>
    <n v="932800"/>
    <n v="1187200"/>
    <n v="6410700"/>
    <n v="4.8730373215635447E-2"/>
  </r>
  <r>
    <x v="140"/>
    <n v="91.7"/>
    <n v="77.5"/>
    <n v="41.6"/>
    <n v="57.9"/>
    <n v="43.65"/>
    <n v="14777.02"/>
    <n v="0.16666666666666674"/>
    <n v="1.4929282346778372E-2"/>
    <n v="0.13692265646351465"/>
    <n v="-1.9475021168501194E-2"/>
    <n v="0.11352040816326525"/>
    <n v="0.13669384615384628"/>
    <n v="917000"/>
    <n v="1317500"/>
    <n v="2080000"/>
    <n v="926400"/>
    <n v="1187200"/>
    <n v="6428100"/>
    <n v="5.1576849964500848E-2"/>
  </r>
  <r>
    <x v="141"/>
    <n v="90.9"/>
    <n v="78"/>
    <n v="41.3"/>
    <n v="58"/>
    <n v="42.5"/>
    <n v="14702.2"/>
    <n v="0.15648854961832082"/>
    <n v="2.1477213200628675E-2"/>
    <n v="0.12872369499863323"/>
    <n v="-1.7781541066892448E-2"/>
    <n v="8.418367346938771E-2"/>
    <n v="0.13093846153846167"/>
    <n v="909000"/>
    <n v="1326000"/>
    <n v="2064999.9999999998"/>
    <n v="928000"/>
    <n v="1187200"/>
    <n v="6415200"/>
    <n v="4.9466530995514235E-2"/>
  </r>
  <r>
    <x v="142"/>
    <n v="91"/>
    <n v="78.2"/>
    <n v="41.5"/>
    <n v="58.9"/>
    <n v="43.6"/>
    <n v="15036.04"/>
    <n v="0.15776081424936406"/>
    <n v="2.4096385542168752E-2"/>
    <n v="0.13418966930855425"/>
    <n v="-2.5402201524131751E-3"/>
    <n v="0.11224489795918369"/>
    <n v="0.1566184615384616"/>
    <n v="910000"/>
    <n v="1329400"/>
    <n v="2075000"/>
    <n v="942400"/>
    <n v="1187200"/>
    <n v="6444000"/>
    <n v="5.4177940786739986E-2"/>
  </r>
  <r>
    <x v="143"/>
    <n v="91"/>
    <n v="79.599999999999994"/>
    <n v="41.7"/>
    <n v="58.9"/>
    <n v="43.45"/>
    <n v="15020.41"/>
    <n v="0.15776081424936406"/>
    <n v="4.2430591932949069E-2"/>
    <n v="0.13965564361847504"/>
    <n v="-2.5402201524131751E-3"/>
    <n v="0.10841836734693877"/>
    <n v="0.15541615384615382"/>
    <n v="910000"/>
    <n v="1353200"/>
    <n v="2085000.0000000002"/>
    <n v="942400"/>
    <n v="1187200"/>
    <n v="6477800"/>
    <n v="5.9707303666720168E-2"/>
  </r>
  <r>
    <x v="144"/>
    <n v="90.9"/>
    <n v="85.3"/>
    <n v="42"/>
    <n v="59"/>
    <n v="43.85"/>
    <n v="15050.28"/>
    <n v="0.15648854961832082"/>
    <n v="0.11707700366684115"/>
    <n v="0.14785460508335602"/>
    <n v="-8.4674005080431769E-4"/>
    <n v="0.11862244897959173"/>
    <n v="0.15771384615384609"/>
    <n v="909000"/>
    <n v="1450100"/>
    <n v="2100000"/>
    <n v="944000"/>
    <n v="1187200"/>
    <n v="6590300"/>
    <n v="7.8111248163695413E-2"/>
  </r>
  <r>
    <x v="145"/>
    <n v="91.3"/>
    <n v="84"/>
    <n v="42.25"/>
    <n v="59.4"/>
    <n v="44.1"/>
    <n v="14939.02"/>
    <n v="0.16157760814249378"/>
    <n v="0.10005238344683076"/>
    <n v="0.15468707297075701"/>
    <n v="5.92718035563089E-3"/>
    <n v="0.125"/>
    <n v="0.14915538461538458"/>
    <n v="913000"/>
    <n v="1428000"/>
    <n v="2112500"/>
    <n v="950400"/>
    <n v="1187200"/>
    <n v="6591100"/>
    <n v="7.8242120657896042E-2"/>
  </r>
  <r>
    <x v="146"/>
    <n v="92.6"/>
    <n v="84.5"/>
    <n v="42.5"/>
    <n v="60.2"/>
    <n v="44.5"/>
    <n v="15197.85"/>
    <n v="0.17811704834605591"/>
    <n v="0.10660031430068106"/>
    <n v="0.16151954085815778"/>
    <n v="1.9475021168501305E-2"/>
    <n v="0.13520408163265296"/>
    <n v="0.16906538461538467"/>
    <n v="926000"/>
    <n v="1436500"/>
    <n v="2125000"/>
    <n v="963200"/>
    <n v="1187200"/>
    <n v="6637900"/>
    <n v="8.589816156863761E-2"/>
  </r>
  <r>
    <x v="147"/>
    <n v="93.8"/>
    <n v="84.4"/>
    <n v="42.8"/>
    <n v="60.3"/>
    <n v="44.6"/>
    <n v="15288.97"/>
    <n v="0.19338422391857502"/>
    <n v="0.10529072812991114"/>
    <n v="0.16971850232303898"/>
    <n v="2.1168501270110163E-2"/>
    <n v="0.13775510204081631"/>
    <n v="0.17607461538461533"/>
    <n v="938000"/>
    <n v="1434800"/>
    <n v="2140000"/>
    <n v="964800"/>
    <n v="1187200"/>
    <n v="6664800"/>
    <n v="9.0298749186136673E-2"/>
  </r>
  <r>
    <x v="148"/>
    <n v="94.5"/>
    <n v="82.9"/>
    <n v="43.85"/>
    <n v="60.3"/>
    <n v="44.6"/>
    <n v="15417.35"/>
    <n v="0.20229007633587792"/>
    <n v="8.5646935568360449E-2"/>
    <n v="0.19841486745012293"/>
    <n v="2.1168501270110163E-2"/>
    <n v="0.13775510204081631"/>
    <n v="0.18595000000000006"/>
    <n v="945000"/>
    <n v="1409300"/>
    <n v="2192500"/>
    <n v="964800"/>
    <n v="1187200"/>
    <n v="6698800"/>
    <n v="9.5860830189667068E-2"/>
  </r>
  <r>
    <x v="149"/>
    <n v="94.4"/>
    <n v="83.7"/>
    <n v="43.9"/>
    <n v="60.2"/>
    <n v="45"/>
    <n v="15420.57"/>
    <n v="0.20101781170483468"/>
    <n v="9.6123624934520757E-2"/>
    <n v="0.19978136102760291"/>
    <n v="1.9475021168501305E-2"/>
    <n v="0.14795918367346927"/>
    <n v="0.18619769230769223"/>
    <n v="944000"/>
    <n v="1422900"/>
    <n v="2195000"/>
    <n v="963200"/>
    <n v="1187200"/>
    <n v="6712300"/>
    <n v="9.8069303529304097E-2"/>
  </r>
  <r>
    <x v="150"/>
    <n v="94.2"/>
    <n v="82.2"/>
    <n v="43.6"/>
    <n v="60.2"/>
    <n v="45.65"/>
    <n v="15465.45"/>
    <n v="0.1984732824427482"/>
    <n v="7.6479832372970291E-2"/>
    <n v="0.19158239956272194"/>
    <n v="1.9475021168501305E-2"/>
    <n v="0.1645408163265305"/>
    <n v="0.1896500000000001"/>
    <n v="942000"/>
    <n v="1397400"/>
    <n v="2180000"/>
    <n v="963200"/>
    <n v="1187200"/>
    <n v="6669800"/>
    <n v="9.1116702274891104E-2"/>
  </r>
  <r>
    <x v="151"/>
    <n v="94.2"/>
    <n v="83.3"/>
    <n v="43.8"/>
    <n v="59.5"/>
    <n v="45.55"/>
    <n v="15396.76"/>
    <n v="0.1984732824427482"/>
    <n v="9.0885280251440603E-2"/>
    <n v="0.19704837387264251"/>
    <n v="7.6206604572397474E-3"/>
    <n v="0.16198979591836715"/>
    <n v="0.18436615384615385"/>
    <n v="942000"/>
    <n v="1416100"/>
    <n v="2190000"/>
    <n v="952000"/>
    <n v="1187200"/>
    <n v="6687300"/>
    <n v="9.3979538085531722E-2"/>
  </r>
  <r>
    <x v="152"/>
    <n v="94.3"/>
    <n v="82.7"/>
    <n v="43.75"/>
    <n v="60.3"/>
    <n v="45.35"/>
    <n v="15408.78"/>
    <n v="0.19974554707379144"/>
    <n v="8.3027763226820372E-2"/>
    <n v="0.19568188029516254"/>
    <n v="2.1168501270110163E-2"/>
    <n v="0.15688775510204067"/>
    <n v="0.18529076923076926"/>
    <n v="943000"/>
    <n v="1405900"/>
    <n v="2187500"/>
    <n v="964800"/>
    <n v="1187200"/>
    <n v="6688400"/>
    <n v="9.4159487765057781E-2"/>
  </r>
  <r>
    <x v="153"/>
    <n v="94.9"/>
    <n v="83.2"/>
    <n v="43.7"/>
    <n v="59.6"/>
    <n v="45.2"/>
    <n v="15245.14"/>
    <n v="0.20737913486005111"/>
    <n v="8.9575694080670454E-2"/>
    <n v="0.19431538671768234"/>
    <n v="9.3141405588486048E-3"/>
    <n v="0.15306122448979598"/>
    <n v="0.17270307692307685"/>
    <n v="949000"/>
    <n v="1414400"/>
    <n v="2185000"/>
    <n v="953600"/>
    <n v="1187200"/>
    <n v="6689200"/>
    <n v="9.429036025925841E-2"/>
  </r>
  <r>
    <x v="154"/>
    <n v="93.6"/>
    <n v="82.3"/>
    <n v="43.6"/>
    <n v="59.5"/>
    <n v="44.95"/>
    <n v="15095.89"/>
    <n v="0.19083969465648853"/>
    <n v="7.7789418543740219E-2"/>
    <n v="0.19158239956272194"/>
    <n v="7.6206604572397474E-3"/>
    <n v="0.14668367346938771"/>
    <n v="0.16122230769230761"/>
    <n v="936000"/>
    <n v="1399100"/>
    <n v="2180000"/>
    <n v="952000"/>
    <n v="1187200"/>
    <n v="6654300"/>
    <n v="8.8581047699752391E-2"/>
  </r>
  <r>
    <x v="155"/>
    <n v="93.6"/>
    <n v="82.6"/>
    <n v="43.55"/>
    <n v="59.6"/>
    <n v="45"/>
    <n v="15069.19"/>
    <n v="0.19083969465648853"/>
    <n v="8.1718177056050223E-2"/>
    <n v="0.19021590598524174"/>
    <n v="9.3141405588486048E-3"/>
    <n v="0.14795918367346927"/>
    <n v="0.15916846153846165"/>
    <n v="936000"/>
    <n v="1404200"/>
    <n v="2177500"/>
    <n v="953600"/>
    <n v="1187200"/>
    <n v="6658500"/>
    <n v="8.9268128294305971E-2"/>
  </r>
  <r>
    <x v="156"/>
    <n v="93.9"/>
    <n v="82.5"/>
    <n v="43.7"/>
    <n v="60"/>
    <n v="44.95"/>
    <n v="15200.04"/>
    <n v="0.19465648854961848"/>
    <n v="8.0408590885280296E-2"/>
    <n v="0.19431538671768234"/>
    <n v="1.6088060965283812E-2"/>
    <n v="0.14668367346938771"/>
    <n v="0.16923384615384629"/>
    <n v="939000"/>
    <n v="1402500"/>
    <n v="2185000"/>
    <n v="960000"/>
    <n v="1187200"/>
    <n v="6673700"/>
    <n v="9.1754705684119697E-2"/>
  </r>
  <r>
    <x v="157"/>
    <n v="93.2"/>
    <n v="82.2"/>
    <n v="43.95"/>
    <n v="60.6"/>
    <n v="45.95"/>
    <n v="15278.44"/>
    <n v="0.18575063613231557"/>
    <n v="7.6479832372970291E-2"/>
    <n v="0.20114785460508333"/>
    <n v="2.6248941574936513E-2"/>
    <n v="0.17219387755102034"/>
    <n v="0.17526461538461535"/>
    <n v="932000"/>
    <n v="1397400"/>
    <n v="2197500"/>
    <n v="969600"/>
    <n v="1187200"/>
    <n v="6683700"/>
    <n v="9.3390611861628559E-2"/>
  </r>
  <r>
    <x v="158"/>
    <n v="91.3"/>
    <n v="80.8"/>
    <n v="41.1"/>
    <n v="59.6"/>
    <n v="45.3"/>
    <n v="14926.19"/>
    <n v="0.16157760814249378"/>
    <n v="5.814562598218953E-2"/>
    <n v="0.12325772068871266"/>
    <n v="9.3141405588486048E-3"/>
    <n v="0.15561224489795911"/>
    <n v="0.14816846153846153"/>
    <n v="913000"/>
    <n v="1373600"/>
    <n v="2055000"/>
    <n v="953600"/>
    <n v="1187200"/>
    <n v="6482400"/>
    <n v="6.0459820508374174E-2"/>
  </r>
  <r>
    <x v="159"/>
    <n v="91.3"/>
    <n v="80.900000000000006"/>
    <n v="41.4"/>
    <n v="59.8"/>
    <n v="45.35"/>
    <n v="14953.63"/>
    <n v="0.16157760814249378"/>
    <n v="5.945521215295968E-2"/>
    <n v="0.13145668215359363"/>
    <n v="1.2701100762066098E-2"/>
    <n v="0.15688775510204067"/>
    <n v="0.15027923076923067"/>
    <n v="913000"/>
    <n v="1375300"/>
    <n v="2070000"/>
    <n v="956800"/>
    <n v="1187200"/>
    <n v="6502300"/>
    <n v="6.3715273801616901E-2"/>
  </r>
  <r>
    <x v="160"/>
    <n v="91.1"/>
    <n v="81.599999999999994"/>
    <n v="41.25"/>
    <n v="59.9"/>
    <n v="45.05"/>
    <n v="15095.44"/>
    <n v="0.15903307888040707"/>
    <n v="6.8622315348349838E-2"/>
    <n v="0.12735720142115325"/>
    <n v="1.4394580863674955E-2"/>
    <n v="0.14923469387755084"/>
    <n v="0.16118769230769225"/>
    <n v="911000"/>
    <n v="1387200"/>
    <n v="2062500"/>
    <n v="958400"/>
    <n v="1187200"/>
    <n v="6506300"/>
    <n v="6.436963627262049E-2"/>
  </r>
  <r>
    <x v="161"/>
    <n v="90"/>
    <n v="81.2"/>
    <n v="40.950000000000003"/>
    <n v="59.7"/>
    <n v="44.6"/>
    <n v="14801.86"/>
    <n v="0.14503816793893143"/>
    <n v="6.3383970665269906E-2"/>
    <n v="0.11915823995627228"/>
    <n v="1.100762066045724E-2"/>
    <n v="0.13775510204081631"/>
    <n v="0.13860461538461544"/>
    <n v="900000"/>
    <n v="1380400"/>
    <n v="2047500.0000000002"/>
    <n v="955200"/>
    <n v="1187200"/>
    <n v="6470300"/>
    <n v="5.8480374033588411E-2"/>
  </r>
  <r>
    <x v="162"/>
    <n v="88.8"/>
    <n v="81.099999999999994"/>
    <n v="40.9"/>
    <n v="61.5"/>
    <n v="45.95"/>
    <n v="14673.04"/>
    <n v="0.12977099236641232"/>
    <n v="6.2074384494499757E-2"/>
    <n v="0.11779174637879186"/>
    <n v="4.1490262489415786E-2"/>
    <n v="0.17219387755102034"/>
    <n v="0.12869538461538466"/>
    <n v="888000"/>
    <n v="1378700"/>
    <n v="2045000"/>
    <n v="984000"/>
    <n v="1187200"/>
    <n v="6482900"/>
    <n v="6.0541615817249594E-2"/>
  </r>
  <r>
    <x v="163"/>
    <n v="89.3"/>
    <n v="79.7"/>
    <n v="41.15"/>
    <n v="61.5"/>
    <n v="48.85"/>
    <n v="14661.1"/>
    <n v="0.13613231552162852"/>
    <n v="4.3740178103719218E-2"/>
    <n v="0.12462421426619286"/>
    <n v="4.1490262489415786E-2"/>
    <n v="0.24617346938775508"/>
    <n v="0.12777692307692301"/>
    <n v="893000"/>
    <n v="1354900"/>
    <n v="2057500"/>
    <n v="984000"/>
    <n v="1187200"/>
    <n v="6476600"/>
    <n v="5.9510994925419114E-2"/>
  </r>
  <r>
    <x v="164"/>
    <n v="89.8"/>
    <n v="79.5"/>
    <n v="40.5"/>
    <n v="62.1"/>
    <n v="48.35"/>
    <n v="14677.2"/>
    <n v="0.14249363867684472"/>
    <n v="4.1121005762179141E-2"/>
    <n v="0.10685979775895049"/>
    <n v="5.1651143099068708E-2"/>
    <n v="0.23341836734693877"/>
    <n v="0.12901538461538475"/>
    <n v="898000"/>
    <n v="1351500"/>
    <n v="2025000"/>
    <n v="993600"/>
    <n v="1187200"/>
    <n v="6455300"/>
    <n v="5.602651476732512E-2"/>
  </r>
  <r>
    <x v="165"/>
    <n v="88.3"/>
    <n v="78.599999999999994"/>
    <n v="40.15"/>
    <n v="62.1"/>
    <n v="48.4"/>
    <n v="14410.05"/>
    <n v="0.12340966921119589"/>
    <n v="2.9334730225248684E-2"/>
    <n v="9.7294342716589099E-2"/>
    <n v="5.1651143099068708E-2"/>
    <n v="0.23469387755102034"/>
    <n v="0.10846538461538446"/>
    <n v="883000"/>
    <n v="1336200"/>
    <n v="2007500"/>
    <n v="993600"/>
    <n v="1187200"/>
    <n v="6407500"/>
    <n v="4.8206883238832487E-2"/>
  </r>
  <r>
    <x v="166"/>
    <n v="88.3"/>
    <n v="81.7"/>
    <n v="40.9"/>
    <n v="62.7"/>
    <n v="47.8"/>
    <n v="14583.42"/>
    <n v="0.12340966921119589"/>
    <n v="6.9931901519119988E-2"/>
    <n v="0.11779174637879186"/>
    <n v="6.1812023708721631E-2"/>
    <n v="0.21938775510204067"/>
    <n v="0.12180153846153852"/>
    <n v="883000"/>
    <n v="1388900"/>
    <n v="2045000"/>
    <n v="1003200"/>
    <n v="1187200"/>
    <n v="6507300"/>
    <n v="6.4533226890371331E-2"/>
  </r>
  <r>
    <x v="167"/>
    <n v="89.4"/>
    <n v="81.2"/>
    <n v="41.45"/>
    <n v="62.6"/>
    <n v="47.55"/>
    <n v="14807.43"/>
    <n v="0.13740458015267198"/>
    <n v="6.3383970665269906E-2"/>
    <n v="0.13282317573107405"/>
    <n v="6.0118543607112773E-2"/>
    <n v="0.2130102040816324"/>
    <n v="0.13903307692307698"/>
    <n v="894000"/>
    <n v="1380400"/>
    <n v="2072500.0000000002"/>
    <n v="1001600"/>
    <n v="1187200"/>
    <n v="6535700"/>
    <n v="6.9179200434496657E-2"/>
  </r>
  <r>
    <x v="168"/>
    <n v="90.3"/>
    <n v="81.900000000000006"/>
    <n v="41.35"/>
    <n v="62.7"/>
    <n v="47.6"/>
    <n v="14894.41"/>
    <n v="0.14885496183206115"/>
    <n v="7.2551073860660065E-2"/>
    <n v="0.13009018857611365"/>
    <n v="6.1812023708721631E-2"/>
    <n v="0.21428571428571419"/>
    <n v="0.14572384615384615"/>
    <n v="903000"/>
    <n v="1392300"/>
    <n v="2067500"/>
    <n v="1003200"/>
    <n v="1187200"/>
    <n v="6553200"/>
    <n v="7.2042036245137275E-2"/>
  </r>
  <r>
    <x v="169"/>
    <n v="88.1"/>
    <n v="81.099999999999994"/>
    <n v="41.2"/>
    <n v="63.1"/>
    <n v="47.3"/>
    <n v="14658.31"/>
    <n v="0.12086513994910941"/>
    <n v="6.2074384494499757E-2"/>
    <n v="0.12599070784367306"/>
    <n v="6.8585944115156616E-2"/>
    <n v="0.20663265306122436"/>
    <n v="0.12756230769230759"/>
    <n v="881000"/>
    <n v="1378700"/>
    <n v="2060000.0000000002"/>
    <n v="1009600"/>
    <n v="1187200"/>
    <n v="6516500"/>
    <n v="6.6038260573679564E-2"/>
  </r>
  <r>
    <x v="170"/>
    <n v="88.1"/>
    <n v="81.599999999999994"/>
    <n v="41.25"/>
    <n v="63.6"/>
    <n v="47.85"/>
    <n v="14670.04"/>
    <n v="0.12086513994910941"/>
    <n v="6.8622315348349838E-2"/>
    <n v="0.12735720142115325"/>
    <n v="7.7053344623200681E-2"/>
    <n v="0.22066326530612246"/>
    <n v="0.1284646153846154"/>
    <n v="881000"/>
    <n v="1387200"/>
    <n v="2062500"/>
    <n v="1017600"/>
    <n v="1187200"/>
    <n v="6535500"/>
    <n v="6.9146482310946444E-2"/>
  </r>
  <r>
    <x v="171"/>
    <n v="86.5"/>
    <n v="83.8"/>
    <n v="40.950000000000003"/>
    <n v="63.9"/>
    <n v="47.65"/>
    <n v="14561.76"/>
    <n v="0.10050890585241734"/>
    <n v="9.7433211105290685E-2"/>
    <n v="0.11915823995627228"/>
    <n v="8.2133784928027032E-2"/>
    <n v="0.21556122448979576"/>
    <n v="0.12013538461538453"/>
    <n v="865000"/>
    <n v="1424600"/>
    <n v="2047500.0000000002"/>
    <n v="1022400"/>
    <n v="1187200"/>
    <n v="6546700"/>
    <n v="7.0978697229756582E-2"/>
  </r>
  <r>
    <x v="172"/>
    <n v="85.5"/>
    <n v="81.900000000000006"/>
    <n v="40.65"/>
    <n v="63.5"/>
    <n v="46.85"/>
    <n v="14425.68"/>
    <n v="8.7786259541984712E-2"/>
    <n v="7.2551073860660065E-2"/>
    <n v="0.11095927849139087"/>
    <n v="7.5359864521591824E-2"/>
    <n v="0.19515306122448983"/>
    <n v="0.10966769230769224"/>
    <n v="855000"/>
    <n v="1392300"/>
    <n v="2032500"/>
    <n v="1016000"/>
    <n v="1187200"/>
    <n v="6483000"/>
    <n v="6.0557974879024812E-2"/>
  </r>
  <r>
    <x v="173"/>
    <n v="86.1"/>
    <n v="83.8"/>
    <n v="40.799999999999997"/>
    <n v="63.6"/>
    <n v="48.3"/>
    <n v="14549.3"/>
    <n v="9.5419847328244378E-2"/>
    <n v="9.7433211105290685E-2"/>
    <n v="0.11505875922383146"/>
    <n v="7.7053344623200681E-2"/>
    <n v="0.23214285714285698"/>
    <n v="0.11917692307692307"/>
    <n v="861000"/>
    <n v="1424600"/>
    <n v="2039999.9999999998"/>
    <n v="1017600"/>
    <n v="1187200"/>
    <n v="6530400"/>
    <n v="6.8312170160417018E-2"/>
  </r>
  <r>
    <x v="174"/>
    <n v="86.2"/>
    <n v="83.3"/>
    <n v="40.450000000000003"/>
    <n v="62.7"/>
    <n v="48.9"/>
    <n v="14424.52"/>
    <n v="9.6692111959287619E-2"/>
    <n v="9.0885280251440603E-2"/>
    <n v="0.10549330418147029"/>
    <n v="6.1812023708721631E-2"/>
    <n v="0.24744897959183665"/>
    <n v="0.10957846153846162"/>
    <n v="862000"/>
    <n v="1416100"/>
    <n v="2022500.0000000002"/>
    <n v="1003200"/>
    <n v="1187200"/>
    <n v="6491000"/>
    <n v="6.1866699821031768E-2"/>
  </r>
  <r>
    <x v="175"/>
    <n v="85.9"/>
    <n v="83.8"/>
    <n v="40.35"/>
    <n v="63"/>
    <n v="49.5"/>
    <n v="14284.63"/>
    <n v="9.2875318066157897E-2"/>
    <n v="9.7433211105290685E-2"/>
    <n v="0.1027603170265099"/>
    <n v="6.6892464013547981E-2"/>
    <n v="0.26275510204081631"/>
    <n v="9.8817692307692218E-2"/>
    <n v="859000"/>
    <n v="1424600"/>
    <n v="2017500"/>
    <n v="1008000"/>
    <n v="1187200"/>
    <n v="6496300"/>
    <n v="6.2733730095111628E-2"/>
  </r>
  <r>
    <x v="176"/>
    <n v="86.6"/>
    <n v="83.1"/>
    <n v="40.25"/>
    <n v="62.4"/>
    <n v="49"/>
    <n v="14118.38"/>
    <n v="0.10178117048346058"/>
    <n v="8.8266107909900304E-2"/>
    <n v="0.1000273298715495"/>
    <n v="5.6731583403895058E-2"/>
    <n v="0.25"/>
    <n v="8.6029230769230747E-2"/>
    <n v="866000"/>
    <n v="1412700"/>
    <n v="2012500"/>
    <n v="998400"/>
    <n v="1187200"/>
    <n v="6476800"/>
    <n v="5.9543713048969105E-2"/>
  </r>
  <r>
    <x v="177"/>
    <n v="86"/>
    <n v="82.3"/>
    <n v="39.799999999999997"/>
    <n v="60.8"/>
    <n v="47.25"/>
    <n v="13778.19"/>
    <n v="9.4147582697201138E-2"/>
    <n v="7.7789418543740219E-2"/>
    <n v="8.7728887674227707E-2"/>
    <n v="2.9635901778154006E-2"/>
    <n v="0.20535714285714279"/>
    <n v="5.9860769230769328E-2"/>
    <n v="860000"/>
    <n v="1399100"/>
    <n v="1989999.9999999998"/>
    <n v="972800"/>
    <n v="1187200"/>
    <n v="6409100"/>
    <n v="4.8468628227233967E-2"/>
  </r>
  <r>
    <x v="178"/>
    <n v="85.2"/>
    <n v="81.900000000000006"/>
    <n v="39.299999999999997"/>
    <n v="62.3"/>
    <n v="48"/>
    <n v="13826.59"/>
    <n v="8.3969465648854991E-2"/>
    <n v="7.2551073860660065E-2"/>
    <n v="7.4063951899425939E-2"/>
    <n v="5.5038103302286201E-2"/>
    <n v="0.22448979591836715"/>
    <n v="6.3583846153846268E-2"/>
    <n v="852000"/>
    <n v="1392300"/>
    <n v="1964999.9999999998"/>
    <n v="996800"/>
    <n v="1187200"/>
    <n v="6393300"/>
    <n v="4.5883896466769825E-2"/>
  </r>
  <r>
    <x v="179"/>
    <n v="84.8"/>
    <n v="81.2"/>
    <n v="38.75"/>
    <n v="61"/>
    <n v="46.05"/>
    <n v="13466.07"/>
    <n v="7.8880407124682028E-2"/>
    <n v="6.3383970665269906E-2"/>
    <n v="5.9032522547143973E-2"/>
    <n v="3.3022861981371721E-2"/>
    <n v="0.17474489795918347"/>
    <n v="3.5851538461538546E-2"/>
    <n v="848000"/>
    <n v="1380400"/>
    <n v="1937500"/>
    <n v="976000"/>
    <n v="1187200"/>
    <n v="6329100"/>
    <n v="3.5381378807162633E-2"/>
  </r>
  <r>
    <x v="180"/>
    <n v="85.7"/>
    <n v="83.4"/>
    <n v="39"/>
    <n v="61.6"/>
    <n v="46.7"/>
    <n v="13534.26"/>
    <n v="9.0330788804071416E-2"/>
    <n v="9.2194866422210753E-2"/>
    <n v="6.5864990434544968E-2"/>
    <n v="4.3183742591024643E-2"/>
    <n v="0.19132653061224492"/>
    <n v="4.1096923076923142E-2"/>
    <n v="857000"/>
    <n v="1417800"/>
    <n v="1950000"/>
    <n v="985600"/>
    <n v="1187200"/>
    <n v="6397600"/>
    <n v="4.6587336123098622E-2"/>
  </r>
  <r>
    <x v="181"/>
    <n v="86.6"/>
    <n v="82.4"/>
    <n v="38.9"/>
    <n v="62.2"/>
    <n v="45.6"/>
    <n v="13424.58"/>
    <n v="0.10178117048346058"/>
    <n v="7.9099004714510368E-2"/>
    <n v="6.3132003279584348E-2"/>
    <n v="5.3344623200677566E-2"/>
    <n v="0.16326530612244894"/>
    <n v="3.2659999999999911E-2"/>
    <n v="866000"/>
    <n v="1400800"/>
    <n v="1945000"/>
    <n v="995200"/>
    <n v="1187200"/>
    <n v="6394200"/>
    <n v="4.6031128022745671E-2"/>
  </r>
  <r>
    <x v="182"/>
    <n v="86.5"/>
    <n v="80"/>
    <n v="38.700000000000003"/>
    <n v="62.2"/>
    <n v="45.85"/>
    <n v="13300.48"/>
    <n v="0.10050890585241734"/>
    <n v="4.7668936616029445E-2"/>
    <n v="5.7666028969663774E-2"/>
    <n v="5.3344623200677566E-2"/>
    <n v="0.16964285714285698"/>
    <n v="2.311384615384604E-2"/>
    <n v="865000"/>
    <n v="1360000"/>
    <n v="1935000.0000000002"/>
    <n v="995200"/>
    <n v="1187200"/>
    <n v="6342400"/>
    <n v="3.755713402324945E-2"/>
  </r>
  <r>
    <x v="183"/>
    <n v="87.8"/>
    <n v="81.2"/>
    <n v="39.200000000000003"/>
    <n v="62.5"/>
    <n v="45.95"/>
    <n v="13576.52"/>
    <n v="0.11704834605597969"/>
    <n v="6.3383970665269906E-2"/>
    <n v="7.1330964744465764E-2"/>
    <n v="5.8425063505503916E-2"/>
    <n v="0.17219387755102034"/>
    <n v="4.4347692307692421E-2"/>
    <n v="878000"/>
    <n v="1380400"/>
    <n v="1960000.0000000002"/>
    <n v="1000000"/>
    <n v="1187200"/>
    <n v="6405600"/>
    <n v="4.7896061065105799E-2"/>
  </r>
  <r>
    <x v="184"/>
    <n v="87.7"/>
    <n v="82.8"/>
    <n v="39.049999999999997"/>
    <n v="62.1"/>
    <n v="46.05"/>
    <n v="13801.43"/>
    <n v="0.11577608142493645"/>
    <n v="8.43373493975903E-2"/>
    <n v="6.7231484012024945E-2"/>
    <n v="5.1651143099068708E-2"/>
    <n v="0.17474489795918347"/>
    <n v="6.1648461538461596E-2"/>
    <n v="877000"/>
    <n v="1407600"/>
    <n v="1952499.9999999998"/>
    <n v="993600"/>
    <n v="1187200"/>
    <n v="6417900"/>
    <n v="4.9908225663441774E-2"/>
  </r>
  <r>
    <x v="185"/>
    <n v="86.1"/>
    <n v="83"/>
    <n v="38.9"/>
    <n v="62.1"/>
    <n v="45.8"/>
    <n v="13892.05"/>
    <n v="9.5419847328244378E-2"/>
    <n v="8.6956521739130377E-2"/>
    <n v="6.3132003279584348E-2"/>
    <n v="5.1651143099068708E-2"/>
    <n v="0.16836734693877542"/>
    <n v="6.8619230769230821E-2"/>
    <n v="861000"/>
    <n v="1411000"/>
    <n v="1945000"/>
    <n v="993600"/>
    <n v="1187200"/>
    <n v="6397800"/>
    <n v="4.6620054246648834E-2"/>
  </r>
  <r>
    <x v="186"/>
    <n v="85.1"/>
    <n v="84"/>
    <n v="38.9"/>
    <n v="63.5"/>
    <n v="46.6"/>
    <n v="13702.28"/>
    <n v="8.269720101781175E-2"/>
    <n v="0.10005238344683076"/>
    <n v="6.3132003279584348E-2"/>
    <n v="7.5359864521591824E-2"/>
    <n v="0.18877551020408156"/>
    <n v="5.4021538461538565E-2"/>
    <n v="851000"/>
    <n v="1428000"/>
    <n v="1945000"/>
    <n v="1016000"/>
    <n v="1187200"/>
    <n v="6427200"/>
    <n v="5.1429618408525002E-2"/>
  </r>
  <r>
    <x v="187"/>
    <n v="84.5"/>
    <n v="80.400000000000006"/>
    <n v="37.85"/>
    <n v="61.8"/>
    <n v="45.85"/>
    <n v="13106.03"/>
    <n v="7.5063613231552306E-2"/>
    <n v="5.2907281299109599E-2"/>
    <n v="3.4435638152500614E-2"/>
    <n v="4.6570702794242136E-2"/>
    <n v="0.16964285714285698"/>
    <n v="8.1561538461538685E-3"/>
    <n v="845000"/>
    <n v="1366800"/>
    <n v="1892500"/>
    <n v="988800"/>
    <n v="1187200"/>
    <n v="6280300"/>
    <n v="2.739815666091916E-2"/>
  </r>
  <r>
    <x v="188"/>
    <n v="80.8"/>
    <n v="80.5"/>
    <n v="38.799999999999997"/>
    <n v="61.5"/>
    <n v="45.35"/>
    <n v="13081.24"/>
    <n v="2.7989821882951738E-2"/>
    <n v="5.4216867469879526E-2"/>
    <n v="6.039901612462395E-2"/>
    <n v="4.1490262489415786E-2"/>
    <n v="0.15688775510204067"/>
    <n v="6.2492307692307847E-3"/>
    <n v="808000"/>
    <n v="1368500"/>
    <n v="1939999.9999999998"/>
    <n v="984000"/>
    <n v="1187200"/>
    <n v="6287700"/>
    <n v="2.8608727232275699E-2"/>
  </r>
  <r>
    <x v="189"/>
    <n v="78.900000000000006"/>
    <n v="79.3"/>
    <n v="37.65"/>
    <n v="59.5"/>
    <n v="44.15"/>
    <n v="12810.73"/>
    <n v="3.8167938931299439E-3"/>
    <n v="3.8501833420639064E-2"/>
    <n v="2.8969663842579818E-2"/>
    <n v="7.6206604572397474E-3"/>
    <n v="0.12627551020408156"/>
    <n v="-1.4559230769230824E-2"/>
    <n v="789000"/>
    <n v="1348100"/>
    <n v="1882500"/>
    <n v="952000"/>
    <n v="1187200"/>
    <n v="6158800"/>
    <n v="7.5218966041858959E-3"/>
  </r>
  <r>
    <x v="190"/>
    <n v="79.900000000000006"/>
    <n v="79.3"/>
    <n v="38.25"/>
    <n v="60.6"/>
    <n v="44.4"/>
    <n v="13128.12"/>
    <n v="1.6539440203562572E-2"/>
    <n v="3.8501833420639064E-2"/>
    <n v="4.5367586772341983E-2"/>
    <n v="2.6248941574936513E-2"/>
    <n v="0.13265306122448961"/>
    <n v="9.8553846153845992E-3"/>
    <n v="799000"/>
    <n v="1348100"/>
    <n v="1912500"/>
    <n v="969600"/>
    <n v="1187200"/>
    <n v="6216400"/>
    <n v="1.6944716186637176E-2"/>
  </r>
  <r>
    <x v="191"/>
    <n v="80.599999999999994"/>
    <n v="79.900000000000006"/>
    <n v="38.5"/>
    <n v="60.6"/>
    <n v="44.45"/>
    <n v="12966.05"/>
    <n v="2.5445292620865034E-2"/>
    <n v="4.6359350445259295E-2"/>
    <n v="5.2200054659742978E-2"/>
    <n v="2.6248941574936513E-2"/>
    <n v="0.1339285714285714"/>
    <n v="-2.6115384615384984E-3"/>
    <n v="806000"/>
    <n v="1358300"/>
    <n v="1925000"/>
    <n v="969600"/>
    <n v="1187200"/>
    <n v="6246100"/>
    <n v="2.1803357533838774E-2"/>
  </r>
  <r>
    <x v="192"/>
    <n v="80.900000000000006"/>
    <n v="79.8"/>
    <n v="38.4"/>
    <n v="60.7"/>
    <n v="45.2"/>
    <n v="13124.68"/>
    <n v="2.9262086513994978E-2"/>
    <n v="4.5049764274489146E-2"/>
    <n v="4.946706750478258E-2"/>
    <n v="2.794242167654537E-2"/>
    <n v="0.15306122448979598"/>
    <n v="9.5907692307692916E-3"/>
    <n v="809000"/>
    <n v="1356600"/>
    <n v="1920000"/>
    <n v="971200"/>
    <n v="1187200"/>
    <n v="6244000"/>
    <n v="2.1459817236561873E-2"/>
  </r>
  <r>
    <x v="193"/>
    <n v="80.2"/>
    <n v="79.599999999999994"/>
    <n v="38.299999999999997"/>
    <n v="60.2"/>
    <n v="46.2"/>
    <n v="12976.76"/>
    <n v="2.0356234096692294E-2"/>
    <n v="4.2430591932949069E-2"/>
    <n v="4.6734080349822182E-2"/>
    <n v="1.9475021168501305E-2"/>
    <n v="0.1785714285714286"/>
    <n v="-1.7876923076922679E-3"/>
    <n v="802000"/>
    <n v="1353200"/>
    <n v="1914999.9999999998"/>
    <n v="963200"/>
    <n v="1187200"/>
    <n v="6220600"/>
    <n v="1.7631796781190978E-2"/>
  </r>
  <r>
    <x v="194"/>
    <n v="80.8"/>
    <n v="79.599999999999994"/>
    <n v="37.200000000000003"/>
    <n v="59.2"/>
    <n v="45.6"/>
    <n v="12946.1"/>
    <n v="2.7989821882951738E-2"/>
    <n v="4.2430591932949069E-2"/>
    <n v="1.667122164525825E-2"/>
    <n v="2.5402201524133972E-3"/>
    <n v="0.16326530612244894"/>
    <n v="-4.1461538461537994E-3"/>
    <n v="808000"/>
    <n v="1353200"/>
    <n v="1860000.0000000002"/>
    <n v="947200"/>
    <n v="1187200"/>
    <n v="6155600"/>
    <n v="6.998406627383158E-3"/>
  </r>
  <r>
    <x v="195"/>
    <n v="81.8"/>
    <n v="79.400000000000006"/>
    <n v="37.549999999999997"/>
    <n v="58.9"/>
    <n v="46.2"/>
    <n v="12819.2"/>
    <n v="4.0712468193384366E-2"/>
    <n v="3.9811419591409214E-2"/>
    <n v="2.623667668761942E-2"/>
    <n v="-2.5402201524131751E-3"/>
    <n v="0.1785714285714286"/>
    <n v="-1.3907692307692288E-2"/>
    <n v="818000"/>
    <n v="1349800"/>
    <n v="1877499.9999999998"/>
    <n v="942400"/>
    <n v="1187200"/>
    <n v="6174900"/>
    <n v="1.0155705549975247E-2"/>
  </r>
  <r>
    <x v="196"/>
    <n v="82"/>
    <n v="80.3"/>
    <n v="37.799999999999997"/>
    <n v="59"/>
    <n v="45.4"/>
    <n v="12856.98"/>
    <n v="4.3256997455470847E-2"/>
    <n v="5.1597695128339449E-2"/>
    <n v="3.3069144575020415E-2"/>
    <n v="-8.4674005080431769E-4"/>
    <n v="0.15816326530612224"/>
    <n v="-1.1001538461538507E-2"/>
    <n v="820000"/>
    <n v="1365100"/>
    <n v="1889999.9999999998"/>
    <n v="944000"/>
    <n v="1187200"/>
    <n v="6206300"/>
    <n v="1.529245094735332E-2"/>
  </r>
  <r>
    <x v="197"/>
    <n v="82.3"/>
    <n v="79.2"/>
    <n v="37.35"/>
    <n v="58.4"/>
    <n v="45.95"/>
    <n v="12666.12"/>
    <n v="4.7073791348600569E-2"/>
    <n v="3.7192247249869137E-2"/>
    <n v="2.0770702377698846E-2"/>
    <n v="-1.100762066045724E-2"/>
    <n v="0.17219387755102034"/>
    <n v="-2.5683076923076809E-2"/>
    <n v="823000"/>
    <n v="1346400"/>
    <n v="1867500"/>
    <n v="934400"/>
    <n v="1187200"/>
    <n v="6158500"/>
    <n v="7.4728194188606878E-3"/>
  </r>
  <r>
    <x v="198"/>
    <n v="82.6"/>
    <n v="79.2"/>
    <n v="37.299999999999997"/>
    <n v="58.6"/>
    <n v="46.6"/>
    <n v="12729.05"/>
    <n v="5.0890585241730291E-2"/>
    <n v="3.7192247249869137E-2"/>
    <n v="1.9404208800218425E-2"/>
    <n v="-7.6206604572395253E-3"/>
    <n v="0.18877551020408156"/>
    <n v="-2.0842307692307771E-2"/>
    <n v="826000"/>
    <n v="1346400"/>
    <n v="1864999.9999999998"/>
    <n v="937600"/>
    <n v="1187200"/>
    <n v="6162200"/>
    <n v="8.0781047045390686E-3"/>
  </r>
  <r>
    <x v="199"/>
    <n v="82.5"/>
    <n v="79.7"/>
    <n v="37.549999999999997"/>
    <n v="59.6"/>
    <n v="47.35"/>
    <n v="12926.37"/>
    <n v="4.961832061068705E-2"/>
    <n v="4.3740178103719218E-2"/>
    <n v="2.623667668761942E-2"/>
    <n v="9.3141405588486048E-3"/>
    <n v="0.20790816326530615"/>
    <n v="-5.6638461538460749E-3"/>
    <n v="825000"/>
    <n v="1354900"/>
    <n v="1877499.9999999998"/>
    <n v="953600"/>
    <n v="1187200"/>
    <n v="6198200"/>
    <n v="1.3967366943571147E-2"/>
  </r>
  <r>
    <x v="200"/>
    <n v="82.9"/>
    <n v="79"/>
    <n v="37.9"/>
    <n v="59.3"/>
    <n v="46.65"/>
    <n v="12788.42"/>
    <n v="5.4707379134860235E-2"/>
    <n v="3.457307490832906E-2"/>
    <n v="3.5802131729980813E-2"/>
    <n v="4.2337002540220325E-3"/>
    <n v="0.19005102040816313"/>
    <n v="-1.627538461538458E-2"/>
    <n v="829000"/>
    <n v="1343000"/>
    <n v="1895000"/>
    <n v="948800"/>
    <n v="1187200"/>
    <n v="6203000"/>
    <n v="1.4752601908775365E-2"/>
  </r>
  <r>
    <x v="201"/>
    <n v="83.1"/>
    <n v="80.099999999999994"/>
    <n v="37.9"/>
    <n v="60.2"/>
    <n v="46.9"/>
    <n v="12949.75"/>
    <n v="5.7251908396946494E-2"/>
    <n v="4.8978522786799372E-2"/>
    <n v="3.5802131729980813E-2"/>
    <n v="1.9475021168501305E-2"/>
    <n v="0.1964285714285714"/>
    <n v="-3.8653846153846594E-3"/>
    <n v="831000"/>
    <n v="1361700"/>
    <n v="1895000"/>
    <n v="963200"/>
    <n v="1187200"/>
    <n v="6238100"/>
    <n v="2.0494632591831596E-2"/>
  </r>
  <r>
    <x v="202"/>
    <n v="83.3"/>
    <n v="79.5"/>
    <n v="38.049999999999997"/>
    <n v="60.8"/>
    <n v="47.3"/>
    <n v="13037.21"/>
    <n v="5.9796437659033197E-2"/>
    <n v="4.1121005762179141E-2"/>
    <n v="3.9901612462421188E-2"/>
    <n v="2.9635901778154006E-2"/>
    <n v="0.20663265306122436"/>
    <n v="2.862307692307553E-3"/>
    <n v="833000"/>
    <n v="1351500"/>
    <n v="1902499.9999999998"/>
    <n v="972800"/>
    <n v="1187200"/>
    <n v="6247000"/>
    <n v="2.1950589089814621E-2"/>
  </r>
  <r>
    <x v="203"/>
    <n v="82.8"/>
    <n v="79.3"/>
    <n v="38.200000000000003"/>
    <n v="63.3"/>
    <n v="47.4"/>
    <n v="13100.17"/>
    <n v="5.3435114503816772E-2"/>
    <n v="3.8501833420639064E-2"/>
    <n v="4.4001093194862007E-2"/>
    <n v="7.1972904318374331E-2"/>
    <n v="0.20918367346938771"/>
    <n v="7.705384615384725E-3"/>
    <n v="828000"/>
    <n v="1348100"/>
    <n v="1910000.0000000002"/>
    <n v="1012800"/>
    <n v="1187200"/>
    <n v="6286100"/>
    <n v="2.8346982243874441E-2"/>
  </r>
  <r>
    <x v="204"/>
    <n v="82.8"/>
    <n v="79.900000000000006"/>
    <n v="38.200000000000003"/>
    <n v="63"/>
    <n v="42.7"/>
    <n v="12986.6"/>
    <n v="5.3435114503816772E-2"/>
    <n v="4.6359350445259295E-2"/>
    <n v="4.4001093194862007E-2"/>
    <n v="6.6892464013547981E-2"/>
    <n v="8.9285714285714191E-2"/>
    <n v="-1.0307692307691685E-3"/>
    <n v="828000"/>
    <n v="1358300"/>
    <n v="1910000.0000000002"/>
    <n v="1008000"/>
    <n v="1187200"/>
    <n v="6291500"/>
    <n v="2.9230371579729075E-2"/>
  </r>
  <r>
    <x v="205"/>
    <n v="82.9"/>
    <n v="80.3"/>
    <n v="38.450000000000003"/>
    <n v="63.5"/>
    <n v="40.1"/>
    <n v="13026.71"/>
    <n v="5.4707379134860235E-2"/>
    <n v="5.1597695128339449E-2"/>
    <n v="5.0833561082263001E-2"/>
    <n v="7.5359864521591824E-2"/>
    <n v="2.2959183673469274E-2"/>
    <n v="2.0546153846152659E-3"/>
    <n v="829000"/>
    <n v="1365100"/>
    <n v="1922500.0000000002"/>
    <n v="1016000"/>
    <n v="1187200"/>
    <n v="6319800"/>
    <n v="3.3859986062079406E-2"/>
  </r>
  <r>
    <x v="206"/>
    <n v="84.6"/>
    <n v="80.2"/>
    <n v="38.75"/>
    <n v="63.7"/>
    <n v="38.6"/>
    <n v="13223.73"/>
    <n v="7.6335877862595325E-2"/>
    <n v="5.0288108957569522E-2"/>
    <n v="5.9032522547143973E-2"/>
    <n v="7.8746824724809539E-2"/>
    <n v="-1.5306122448979664E-2"/>
    <n v="1.7209999999999948E-2"/>
    <n v="846000"/>
    <n v="1363400"/>
    <n v="1937500"/>
    <n v="1019200"/>
    <n v="1187200"/>
    <n v="6353300"/>
    <n v="3.9340271756734158E-2"/>
  </r>
  <r>
    <x v="207"/>
    <n v="85.5"/>
    <n v="80.5"/>
    <n v="38.65"/>
    <n v="63.2"/>
    <n v="38.9"/>
    <n v="13347.76"/>
    <n v="8.7786259541984712E-2"/>
    <n v="5.4216867469879526E-2"/>
    <n v="5.6299535392183575E-2"/>
    <n v="7.0279424216765474E-2"/>
    <n v="-7.6530612244899432E-3"/>
    <n v="2.6750769230769356E-2"/>
    <n v="855000"/>
    <n v="1368500"/>
    <n v="1932500"/>
    <n v="1011200"/>
    <n v="1187200"/>
    <n v="6354400"/>
    <n v="3.9520221436260217E-2"/>
  </r>
  <r>
    <x v="208"/>
    <n v="86"/>
    <n v="82.2"/>
    <n v="38.85"/>
    <n v="63.3"/>
    <n v="38.799999999999997"/>
    <n v="13638.81"/>
    <n v="9.4147582697201138E-2"/>
    <n v="7.6479832372970291E-2"/>
    <n v="6.1765509702104371E-2"/>
    <n v="7.1972904318374331E-2"/>
    <n v="-1.0204081632653184E-2"/>
    <n v="4.9139230769230657E-2"/>
    <n v="860000"/>
    <n v="1397400"/>
    <n v="1942500"/>
    <n v="1012800"/>
    <n v="1187200"/>
    <n v="6399900"/>
    <n v="4.6963594543925735E-2"/>
  </r>
  <r>
    <x v="209"/>
    <n v="86"/>
    <n v="81"/>
    <n v="38.75"/>
    <n v="63.3"/>
    <n v="38.700000000000003"/>
    <n v="13503.76"/>
    <n v="9.4147582697201138E-2"/>
    <n v="6.0764798323729607E-2"/>
    <n v="5.9032522547143973E-2"/>
    <n v="7.1972904318374331E-2"/>
    <n v="-1.2755102040816313E-2"/>
    <n v="3.8750769230769144E-2"/>
    <n v="860000"/>
    <n v="1377000"/>
    <n v="1937500"/>
    <n v="1012800"/>
    <n v="1187200"/>
    <n v="6374500"/>
    <n v="4.2808392853053157E-2"/>
  </r>
  <r>
    <x v="210"/>
    <n v="87.7"/>
    <n v="82"/>
    <n v="38.75"/>
    <n v="63.3"/>
    <n v="39.1"/>
    <n v="14007.56"/>
    <n v="0.11577608142493645"/>
    <n v="7.3860660031429992E-2"/>
    <n v="5.9032522547143973E-2"/>
    <n v="7.1972904318374331E-2"/>
    <n v="-2.5510204081633514E-3"/>
    <n v="7.7504615384615283E-2"/>
    <n v="877000"/>
    <n v="1394000"/>
    <n v="1937500"/>
    <n v="1012800"/>
    <n v="1187200"/>
    <n v="6408500"/>
    <n v="4.8370473856583329E-2"/>
  </r>
  <r>
    <x v="211"/>
    <n v="89.1"/>
    <n v="82.3"/>
    <n v="38.549999999999997"/>
    <n v="63.3"/>
    <n v="40.25"/>
    <n v="14174.9"/>
    <n v="0.13358778625954204"/>
    <n v="7.7789418543740219E-2"/>
    <n v="5.3566548237223177E-2"/>
    <n v="7.1972904318374331E-2"/>
    <n v="2.6785714285714191E-2"/>
    <n v="9.0376923076923132E-2"/>
    <n v="891000"/>
    <n v="1399100"/>
    <n v="1927499.9999999998"/>
    <n v="1012800"/>
    <n v="1187200"/>
    <n v="6417600"/>
    <n v="4.9859148478116566E-2"/>
  </r>
  <r>
    <x v="212"/>
    <n v="88.6"/>
    <n v="82.4"/>
    <n v="39.049999999999997"/>
    <n v="63.7"/>
    <n v="40"/>
    <n v="14546.31"/>
    <n v="0.12722646310432562"/>
    <n v="7.9099004714510368E-2"/>
    <n v="6.7231484012024945E-2"/>
    <n v="7.8746824724809539E-2"/>
    <n v="2.0408163265306145E-2"/>
    <n v="0.11894692307692312"/>
    <n v="886000"/>
    <n v="1400800"/>
    <n v="1952499.9999999998"/>
    <n v="1019200"/>
    <n v="1187200"/>
    <n v="6445700"/>
    <n v="5.4456044836916462E-2"/>
  </r>
  <r>
    <x v="213"/>
    <n v="87.4"/>
    <n v="81.7"/>
    <n v="38.799999999999997"/>
    <n v="63.3"/>
    <n v="39.75"/>
    <n v="14537.35"/>
    <n v="0.11195928753180673"/>
    <n v="6.9931901519119988E-2"/>
    <n v="6.039901612462395E-2"/>
    <n v="7.1972904318374331E-2"/>
    <n v="1.4030612244897878E-2"/>
    <n v="0.11825769230769234"/>
    <n v="874000"/>
    <n v="1388900"/>
    <n v="1939999.9999999998"/>
    <n v="1012800"/>
    <n v="1187200"/>
    <n v="6402900"/>
    <n v="4.7454366397178482E-2"/>
  </r>
  <r>
    <x v="214"/>
    <n v="87.4"/>
    <n v="81.3"/>
    <n v="39"/>
    <n v="65"/>
    <n v="39.9"/>
    <n v="14535.23"/>
    <n v="0.11195928753180673"/>
    <n v="6.4693556836039834E-2"/>
    <n v="6.5864990434544968E-2"/>
    <n v="0.10076206604572402"/>
    <n v="1.7857142857142794E-2"/>
    <n v="0.11809461538461541"/>
    <n v="874000"/>
    <n v="1382100"/>
    <n v="1950000"/>
    <n v="1040000"/>
    <n v="1187200"/>
    <n v="6433300"/>
    <n v="5.2427521176805492E-2"/>
  </r>
  <r>
    <x v="215"/>
    <n v="87.7"/>
    <n v="81"/>
    <n v="39"/>
    <n v="65.3"/>
    <n v="39.549999999999997"/>
    <n v="14504.99"/>
    <n v="0.11577608142493645"/>
    <n v="6.0764798323729607E-2"/>
    <n v="6.5864990434544968E-2"/>
    <n v="0.10584250635055037"/>
    <n v="8.9285714285711748E-3"/>
    <n v="0.11576846153846154"/>
    <n v="877000"/>
    <n v="1377000"/>
    <n v="1950000"/>
    <n v="1044800"/>
    <n v="1187200"/>
    <n v="6436000"/>
    <n v="5.2869215844732809E-2"/>
  </r>
  <r>
    <x v="216"/>
    <n v="88"/>
    <n v="81.099999999999994"/>
    <n v="38.9"/>
    <n v="65.2"/>
    <n v="40.15"/>
    <n v="14449.39"/>
    <n v="0.11959287531806617"/>
    <n v="6.2074384494499757E-2"/>
    <n v="6.3132003279584348E-2"/>
    <n v="0.10414902624894173"/>
    <n v="2.4234693877550839E-2"/>
    <n v="0.11149153846153848"/>
    <n v="880000"/>
    <n v="1378700"/>
    <n v="1945000"/>
    <n v="1043200"/>
    <n v="1187200"/>
    <n v="6434100"/>
    <n v="5.2558393671006121E-2"/>
  </r>
  <r>
    <x v="217"/>
    <n v="88.7"/>
    <n v="80.599999999999994"/>
    <n v="38.9"/>
    <n v="65.099999999999994"/>
    <n v="39.799999999999997"/>
    <n v="14542.2"/>
    <n v="0.12849872773536908"/>
    <n v="5.5526453640649454E-2"/>
    <n v="6.3132003279584348E-2"/>
    <n v="0.10245554614733265"/>
    <n v="1.5306122448979442E-2"/>
    <n v="0.11863076923076932"/>
    <n v="887000"/>
    <n v="1370200"/>
    <n v="1945000"/>
    <n v="1041599.9999999999"/>
    <n v="1187200"/>
    <n v="6431000"/>
    <n v="5.2051262755978378E-2"/>
  </r>
  <r>
    <x v="218"/>
    <n v="88.9"/>
    <n v="81.2"/>
    <n v="38.9"/>
    <n v="64.8"/>
    <n v="40.25"/>
    <n v="14608.54"/>
    <n v="0.13104325699745556"/>
    <n v="6.3383970665269906E-2"/>
    <n v="6.3132003279584348E-2"/>
    <n v="9.7375105842506304E-2"/>
    <n v="2.6785714285714191E-2"/>
    <n v="0.12373384615384619"/>
    <n v="889000"/>
    <n v="1380400"/>
    <n v="1945000"/>
    <n v="1036800"/>
    <n v="1187200"/>
    <n v="6438400"/>
    <n v="5.3261833327334918E-2"/>
  </r>
  <r>
    <x v="219"/>
    <n v="89.7"/>
    <n v="81.400000000000006"/>
    <n v="39.1"/>
    <n v="65.400000000000006"/>
    <n v="40.200000000000003"/>
    <n v="14784"/>
    <n v="0.14122137404580171"/>
    <n v="6.6003143006809983E-2"/>
    <n v="6.8597977589505366E-2"/>
    <n v="0.10753598645215923"/>
    <n v="2.5510204081632626E-2"/>
    <n v="0.13723076923076927"/>
    <n v="897000"/>
    <n v="1383800"/>
    <n v="1955000"/>
    <n v="1046400.0000000001"/>
    <n v="1187200"/>
    <n v="6469400"/>
    <n v="5.8333142477612565E-2"/>
  </r>
  <r>
    <x v="220"/>
    <n v="89.9"/>
    <n v="81.599999999999994"/>
    <n v="39.049999999999997"/>
    <n v="65"/>
    <n v="40.4"/>
    <n v="14778.51"/>
    <n v="0.14376590330788819"/>
    <n v="6.8622315348349838E-2"/>
    <n v="6.7231484012024945E-2"/>
    <n v="0.10076206604572402"/>
    <n v="3.0612244897959107E-2"/>
    <n v="0.13680846153846149"/>
    <n v="899000"/>
    <n v="1387200"/>
    <n v="1952499.9999999998"/>
    <n v="1040000"/>
    <n v="1187200"/>
    <n v="6465900"/>
    <n v="5.7760575315484397E-2"/>
  </r>
  <r>
    <x v="221"/>
    <n v="89.1"/>
    <n v="82"/>
    <n v="39.15"/>
    <n v="64.7"/>
    <n v="40.4"/>
    <n v="14556.87"/>
    <n v="0.13358778625954204"/>
    <n v="7.3860660031429992E-2"/>
    <n v="6.9964471166985343E-2"/>
    <n v="9.5681625740897669E-2"/>
    <n v="3.0612244897959107E-2"/>
    <n v="0.11975923076923078"/>
    <n v="891000"/>
    <n v="1394000"/>
    <n v="1957500"/>
    <n v="1035200"/>
    <n v="1187200"/>
    <n v="6464900"/>
    <n v="5.7596984697733555E-2"/>
  </r>
  <r>
    <x v="222"/>
    <n v="88.9"/>
    <n v="82.8"/>
    <n v="39.299999999999997"/>
    <n v="65.2"/>
    <n v="40.4"/>
    <n v="14709.64"/>
    <n v="0.13104325699745556"/>
    <n v="8.43373493975903E-2"/>
    <n v="7.4063951899425939E-2"/>
    <n v="0.10414902624894173"/>
    <n v="3.0612244897959107E-2"/>
    <n v="0.1315107692307691"/>
    <n v="889000"/>
    <n v="1407600"/>
    <n v="1964999.9999999998"/>
    <n v="1043200"/>
    <n v="1187200"/>
    <n v="6492000"/>
    <n v="6.2030290438782831E-2"/>
  </r>
  <r>
    <x v="223"/>
    <n v="90.2"/>
    <n v="83.3"/>
    <n v="39.549999999999997"/>
    <n v="65.599999999999994"/>
    <n v="40.65"/>
    <n v="14879.55"/>
    <n v="0.14758269720101791"/>
    <n v="9.0885280251440603E-2"/>
    <n v="8.0896419786826934E-2"/>
    <n v="0.11092294665537672"/>
    <n v="3.6989795918367152E-2"/>
    <n v="0.14458076923076923"/>
    <n v="902000"/>
    <n v="1416100"/>
    <n v="1977499.9999999998"/>
    <n v="1049600"/>
    <n v="1187200"/>
    <n v="6532400"/>
    <n v="6.8639351395918702E-2"/>
  </r>
  <r>
    <x v="224"/>
    <n v="90.7"/>
    <n v="83.3"/>
    <n v="39.799999999999997"/>
    <n v="66.099999999999994"/>
    <n v="41.7"/>
    <n v="15012.8"/>
    <n v="0.15394402035623411"/>
    <n v="9.0885280251440603E-2"/>
    <n v="8.7728887674227707E-2"/>
    <n v="0.11939034716342078"/>
    <n v="6.3775510204081565E-2"/>
    <n v="0.15483076923076911"/>
    <n v="907000"/>
    <n v="1416100"/>
    <n v="1989999.9999999998"/>
    <n v="1057600"/>
    <n v="1187200"/>
    <n v="6557900"/>
    <n v="7.2810912148566498E-2"/>
  </r>
  <r>
    <x v="225"/>
    <n v="89.1"/>
    <n v="83.4"/>
    <n v="39.799999999999997"/>
    <n v="66"/>
    <n v="41.8"/>
    <n v="14970.68"/>
    <n v="0.13358778625954204"/>
    <n v="9.2194866422210753E-2"/>
    <n v="8.7728887674227707E-2"/>
    <n v="0.11769686706181215"/>
    <n v="6.6326530612244694E-2"/>
    <n v="0.1515907692307692"/>
    <n v="891000"/>
    <n v="1417800"/>
    <n v="1989999.9999999998"/>
    <n v="1056000"/>
    <n v="1187200"/>
    <n v="6542000"/>
    <n v="7.020982132632736E-2"/>
  </r>
  <r>
    <x v="226"/>
    <n v="89.1"/>
    <n v="83.7"/>
    <n v="40"/>
    <n v="66.599999999999994"/>
    <n v="41.3"/>
    <n v="14980.74"/>
    <n v="0.13358778625954204"/>
    <n v="9.6123624934520757E-2"/>
    <n v="9.3194861984148503E-2"/>
    <n v="0.12785774767146485"/>
    <n v="5.3571428571428381E-2"/>
    <n v="0.15236461538461543"/>
    <n v="891000"/>
    <n v="1422900"/>
    <n v="2000000"/>
    <n v="1065600"/>
    <n v="1187200"/>
    <n v="6566700"/>
    <n v="7.4250509584774305E-2"/>
  </r>
  <r>
    <x v="227"/>
    <n v="87.3"/>
    <n v="83.6"/>
    <n v="39.5"/>
    <n v="66"/>
    <n v="42.05"/>
    <n v="14728.88"/>
    <n v="0.11068702290076349"/>
    <n v="9.4814038763750608E-2"/>
    <n v="7.9529926209346735E-2"/>
    <n v="0.11769686706181215"/>
    <n v="7.2704081632652962E-2"/>
    <n v="0.13299076923076925"/>
    <n v="873000"/>
    <n v="1421200"/>
    <n v="1975000"/>
    <n v="1056000"/>
    <n v="1187200"/>
    <n v="6512400"/>
    <n v="6.5367539040900979E-2"/>
  </r>
  <r>
    <x v="228"/>
    <n v="88.1"/>
    <n v="84.1"/>
    <n v="39.299999999999997"/>
    <n v="65.2"/>
    <n v="42.15"/>
    <n v="14630.01"/>
    <n v="0.12086513994910941"/>
    <n v="0.10136196961760069"/>
    <n v="7.4063951899425939E-2"/>
    <n v="0.10414902624894173"/>
    <n v="7.5255102040816313E-2"/>
    <n v="0.12538538461538473"/>
    <n v="881000"/>
    <n v="1429700"/>
    <n v="1964999.9999999998"/>
    <n v="1043200"/>
    <n v="1187200"/>
    <n v="6506100"/>
    <n v="6.4336918149070277E-2"/>
  </r>
  <r>
    <x v="229"/>
    <n v="87.3"/>
    <n v="84.8"/>
    <n v="39.4"/>
    <n v="64.599999999999994"/>
    <n v="43.05"/>
    <n v="14553.04"/>
    <n v="0.11068702290076349"/>
    <n v="0.11052907281299107"/>
    <n v="7.6796939054386337E-2"/>
    <n v="9.3988145639288589E-2"/>
    <n v="9.8214285714285587E-2"/>
    <n v="0.1194646153846155"/>
    <n v="873000"/>
    <n v="1441600"/>
    <n v="1970000"/>
    <n v="1033599.9999999999"/>
    <n v="1187200"/>
    <n v="6505400"/>
    <n v="6.4222404716644643E-2"/>
  </r>
  <r>
    <x v="230"/>
    <n v="87.9"/>
    <n v="84.8"/>
    <n v="39.450000000000003"/>
    <n v="65.3"/>
    <n v="42.65"/>
    <n v="14705.43"/>
    <n v="0.11832061068702315"/>
    <n v="0.11052907281299107"/>
    <n v="7.8163432631866536E-2"/>
    <n v="0.10584250635055037"/>
    <n v="8.8010204081632626E-2"/>
    <n v="0.13118692307692315"/>
    <n v="879000"/>
    <n v="1441600"/>
    <n v="1972500.0000000002"/>
    <n v="1044800"/>
    <n v="1187200"/>
    <n v="6525100"/>
    <n v="6.7445139886337158E-2"/>
  </r>
  <r>
    <x v="231"/>
    <n v="86.7"/>
    <n v="84.7"/>
    <n v="39.5"/>
    <n v="65.900000000000006"/>
    <n v="43.35"/>
    <n v="14612.59"/>
    <n v="0.10305343511450382"/>
    <n v="0.10921948664222114"/>
    <n v="7.9529926209346735E-2"/>
    <n v="0.11600338696020329"/>
    <n v="0.10586734693877542"/>
    <n v="0.12404538461538461"/>
    <n v="867000"/>
    <n v="1439900"/>
    <n v="1975000"/>
    <n v="1054400"/>
    <n v="1187200"/>
    <n v="6523500"/>
    <n v="6.71833948979359E-2"/>
  </r>
  <r>
    <x v="232"/>
    <n v="86.3"/>
    <n v="84.6"/>
    <n v="39.700000000000003"/>
    <n v="65.599999999999994"/>
    <n v="42.85"/>
    <n v="14522.96"/>
    <n v="9.7964376590330859E-2"/>
    <n v="0.10790990047145099"/>
    <n v="8.4995900519267531E-2"/>
    <n v="0.11092294665537672"/>
    <n v="9.3112244897959107E-2"/>
    <n v="0.11715076923076917"/>
    <n v="863000"/>
    <n v="1438200"/>
    <n v="1985000.0000000002"/>
    <n v="1049600"/>
    <n v="1187200"/>
    <n v="6523000"/>
    <n v="6.7101599589060479E-2"/>
  </r>
  <r>
    <x v="233"/>
    <n v="87.2"/>
    <n v="84.1"/>
    <n v="39.9"/>
    <n v="65.7"/>
    <n v="42.85"/>
    <n v="14739.36"/>
    <n v="0.10941475826972025"/>
    <n v="0.10136196961760069"/>
    <n v="9.0461874829188105E-2"/>
    <n v="0.1126164267569858"/>
    <n v="9.3112244897959107E-2"/>
    <n v="0.13379692307692315"/>
    <n v="872000"/>
    <n v="1429700"/>
    <n v="1995000"/>
    <n v="1051200"/>
    <n v="1187200"/>
    <n v="6535100"/>
    <n v="6.9081046063846241E-2"/>
  </r>
  <r>
    <x v="234"/>
    <n v="88.9"/>
    <n v="84.6"/>
    <n v="39.9"/>
    <n v="65.400000000000006"/>
    <n v="42.85"/>
    <n v="14734.13"/>
    <n v="0.13104325699745556"/>
    <n v="0.10790990047145099"/>
    <n v="9.0461874829188105E-2"/>
    <n v="0.10753598645215923"/>
    <n v="9.3112244897959107E-2"/>
    <n v="0.13339461538461528"/>
    <n v="889000"/>
    <n v="1438200"/>
    <n v="1995000"/>
    <n v="1046400.0000000001"/>
    <n v="1187200"/>
    <n v="6555800"/>
    <n v="7.2467371851289597E-2"/>
  </r>
  <r>
    <x v="235"/>
    <n v="87.6"/>
    <n v="85.2"/>
    <n v="39.700000000000003"/>
    <n v="64.8"/>
    <n v="42.8"/>
    <n v="14528.55"/>
    <n v="0.11450381679389321"/>
    <n v="0.11576741749607122"/>
    <n v="8.4995900519267531E-2"/>
    <n v="9.7375105842506304E-2"/>
    <n v="9.183673469387732E-2"/>
    <n v="0.1175807692307691"/>
    <n v="876000"/>
    <n v="1448400"/>
    <n v="1985000.0000000002"/>
    <n v="1036800"/>
    <n v="1187200"/>
    <n v="6533400"/>
    <n v="6.8802942013669544E-2"/>
  </r>
  <r>
    <x v="236"/>
    <n v="86.3"/>
    <n v="87.7"/>
    <n v="39.299999999999997"/>
    <n v="64.599999999999994"/>
    <n v="42.3"/>
    <n v="14433.32"/>
    <n v="9.7964376590330859E-2"/>
    <n v="0.1485070717653223"/>
    <n v="7.4063951899425939E-2"/>
    <n v="9.3988145639288589E-2"/>
    <n v="7.9081632653061007E-2"/>
    <n v="0.11025538461538464"/>
    <n v="863000"/>
    <n v="1490900"/>
    <n v="1964999.9999999998"/>
    <n v="1033599.9999999999"/>
    <n v="1187200"/>
    <n v="6539700"/>
    <n v="6.9833562905500246E-2"/>
  </r>
  <r>
    <x v="237"/>
    <n v="85.3"/>
    <n v="86.4"/>
    <n v="39.299999999999997"/>
    <n v="63.6"/>
    <n v="41.35"/>
    <n v="14170.03"/>
    <n v="8.5241730279898231E-2"/>
    <n v="0.13148245154531168"/>
    <n v="7.4063951899425939E-2"/>
    <n v="7.7053344623200681E-2"/>
    <n v="5.4846938775510168E-2"/>
    <n v="9.000230769230777E-2"/>
    <n v="853000"/>
    <n v="1468800"/>
    <n v="1964999.9999999998"/>
    <n v="1017600"/>
    <n v="1187200"/>
    <n v="6491600"/>
    <n v="6.1964854191682406E-2"/>
  </r>
  <r>
    <x v="238"/>
    <n v="85.4"/>
    <n v="86.3"/>
    <n v="39.299999999999997"/>
    <n v="63.6"/>
    <n v="41.5"/>
    <n v="14234.4"/>
    <n v="8.6513994910941694E-2"/>
    <n v="0.13017286537454154"/>
    <n v="7.4063951899425939E-2"/>
    <n v="7.7053344623200681E-2"/>
    <n v="5.8673469387755084E-2"/>
    <n v="9.4953846153846166E-2"/>
    <n v="854000"/>
    <n v="1467100"/>
    <n v="1964999.9999999998"/>
    <n v="1017600"/>
    <n v="1187200"/>
    <n v="6490900"/>
    <n v="6.1850340759256772E-2"/>
  </r>
  <r>
    <x v="239"/>
    <n v="87.2"/>
    <n v="87.1"/>
    <n v="39.450000000000003"/>
    <n v="64"/>
    <n v="41.6"/>
    <n v="14442.94"/>
    <n v="0.10941475826972025"/>
    <n v="0.14064955474070184"/>
    <n v="7.8163432631866536E-2"/>
    <n v="8.3827265029635889E-2"/>
    <n v="6.1224489795918435E-2"/>
    <n v="0.11099538461538461"/>
    <n v="872000"/>
    <n v="1480700"/>
    <n v="1972500.0000000002"/>
    <n v="1024000"/>
    <n v="1187200"/>
    <n v="6536400"/>
    <n v="6.9293713866922291E-2"/>
  </r>
  <r>
    <x v="240"/>
    <n v="86.8"/>
    <n v="87.2"/>
    <n v="39.450000000000003"/>
    <n v="63.7"/>
    <n v="41.85"/>
    <n v="14271.63"/>
    <n v="0.10432569974554706"/>
    <n v="0.14195914091147199"/>
    <n v="7.8163432631866536E-2"/>
    <n v="7.8746824724809539E-2"/>
    <n v="6.7602040816326481E-2"/>
    <n v="9.7817692307692328E-2"/>
    <n v="868000"/>
    <n v="1482400"/>
    <n v="1972500.0000000002"/>
    <n v="1019200"/>
    <n v="1187200"/>
    <n v="6529300"/>
    <n v="6.8132220480890959E-2"/>
  </r>
  <r>
    <x v="241"/>
    <n v="86.9"/>
    <n v="86.5"/>
    <n v="39.5"/>
    <n v="63.8"/>
    <n v="42.2"/>
    <n v="14285.13"/>
    <n v="0.10559796437659053"/>
    <n v="0.13279203771608183"/>
    <n v="7.9529926209346735E-2"/>
    <n v="8.0440304826418396E-2"/>
    <n v="7.6530612244897878E-2"/>
    <n v="9.8856153846153871E-2"/>
    <n v="869000"/>
    <n v="1470500"/>
    <n v="1975000"/>
    <n v="1020800"/>
    <n v="1187200"/>
    <n v="6522500"/>
    <n v="6.7019804280184836E-2"/>
  </r>
  <r>
    <x v="242"/>
    <n v="87.2"/>
    <n v="86.4"/>
    <n v="39.5"/>
    <n v="64.2"/>
    <n v="42"/>
    <n v="14328.43"/>
    <n v="0.10941475826972025"/>
    <n v="0.13148245154531168"/>
    <n v="7.9529926209346735E-2"/>
    <n v="8.7214225232853604E-2"/>
    <n v="7.1428571428571397E-2"/>
    <n v="0.10218692307692301"/>
    <n v="872000"/>
    <n v="1468800"/>
    <n v="1975000"/>
    <n v="1027200"/>
    <n v="1187200"/>
    <n v="6530200"/>
    <n v="6.8279452036866806E-2"/>
  </r>
  <r>
    <x v="243"/>
    <n v="86.9"/>
    <n v="85.9"/>
    <n v="39.25"/>
    <n v="63.9"/>
    <n v="42"/>
    <n v="14173.1"/>
    <n v="0.10559796437659053"/>
    <n v="0.1249345206914616"/>
    <n v="7.269745832194574E-2"/>
    <n v="8.2133784928027032E-2"/>
    <n v="7.1428571428571397E-2"/>
    <n v="9.023846153846149E-2"/>
    <n v="869000"/>
    <n v="1460300"/>
    <n v="1962500"/>
    <n v="1022400"/>
    <n v="1187200"/>
    <n v="6501400"/>
    <n v="6.3568042245641054E-2"/>
  </r>
  <r>
    <x v="244"/>
    <n v="86.1"/>
    <n v="86.2"/>
    <n v="39.1"/>
    <n v="63.4"/>
    <n v="42.15"/>
    <n v="14085.02"/>
    <n v="9.5419847328244378E-2"/>
    <n v="0.12886327920377161"/>
    <n v="6.8597977589505366E-2"/>
    <n v="7.3666384419983189E-2"/>
    <n v="7.5255102040816313E-2"/>
    <n v="8.3463076923076862E-2"/>
    <n v="861000"/>
    <n v="1465400"/>
    <n v="1955000"/>
    <n v="1014400"/>
    <n v="1187200"/>
    <n v="6483000"/>
    <n v="6.0557974879024812E-2"/>
  </r>
  <r>
    <x v="245"/>
    <n v="86.8"/>
    <n v="86.3"/>
    <n v="39.25"/>
    <n v="63.7"/>
    <n v="41.85"/>
    <n v="14137.69"/>
    <n v="0.10432569974554706"/>
    <n v="0.13017286537454154"/>
    <n v="7.269745832194574E-2"/>
    <n v="7.8746824724809539E-2"/>
    <n v="6.7602040816326481E-2"/>
    <n v="8.7514615384615357E-2"/>
    <n v="868000"/>
    <n v="1467100"/>
    <n v="1962500"/>
    <n v="1019200"/>
    <n v="1187200"/>
    <n v="6504000"/>
    <n v="6.3993377851793376E-2"/>
  </r>
  <r>
    <x v="246"/>
    <n v="87"/>
    <n v="86.1"/>
    <n v="39.200000000000003"/>
    <n v="64"/>
    <n v="42.1"/>
    <n v="14224.12"/>
    <n v="0.10687022900763377"/>
    <n v="0.12755369303300146"/>
    <n v="7.1330964744465764E-2"/>
    <n v="8.3827265029635889E-2"/>
    <n v="7.3979591836734748E-2"/>
    <n v="9.4163076923077016E-2"/>
    <n v="870000"/>
    <n v="1463700"/>
    <n v="1960000.0000000002"/>
    <n v="1024000"/>
    <n v="1187200"/>
    <n v="6504900"/>
    <n v="6.4140609407769222E-2"/>
  </r>
  <r>
    <x v="247"/>
    <n v="86.6"/>
    <n v="86"/>
    <n v="39.25"/>
    <n v="62.7"/>
    <n v="41.9"/>
    <n v="14199.13"/>
    <n v="0.10178117048346058"/>
    <n v="0.12624410686223153"/>
    <n v="7.269745832194574E-2"/>
    <n v="6.1812023708721631E-2"/>
    <n v="6.8877551020408045E-2"/>
    <n v="9.2240769230769182E-2"/>
    <n v="866000"/>
    <n v="1462000"/>
    <n v="1962500"/>
    <n v="1003200"/>
    <n v="1187200"/>
    <n v="6480900"/>
    <n v="6.0214434581747911E-2"/>
  </r>
  <r>
    <x v="248"/>
    <n v="87.5"/>
    <n v="85.5"/>
    <n v="39.299999999999997"/>
    <n v="62.2"/>
    <n v="41.9"/>
    <n v="14301.05"/>
    <n v="0.11323155216284997"/>
    <n v="0.11969617600838145"/>
    <n v="7.4063951899425939E-2"/>
    <n v="5.3344623200677566E-2"/>
    <n v="6.8877551020408045E-2"/>
    <n v="0.10008076923076925"/>
    <n v="875000"/>
    <n v="1453500"/>
    <n v="1964999.9999999998"/>
    <n v="995200"/>
    <n v="1187200"/>
    <n v="6475900"/>
    <n v="5.939648149299348E-2"/>
  </r>
  <r>
    <x v="249"/>
    <n v="88"/>
    <n v="86.3"/>
    <n v="39.5"/>
    <n v="62.2"/>
    <n v="42.3"/>
    <n v="14373.34"/>
    <n v="0.11959287531806617"/>
    <n v="0.13017286537454154"/>
    <n v="7.9529926209346735E-2"/>
    <n v="5.3344623200677566E-2"/>
    <n v="7.9081632653061007E-2"/>
    <n v="0.10564153846153856"/>
    <n v="880000"/>
    <n v="1467100"/>
    <n v="1975000"/>
    <n v="995200"/>
    <n v="1187200"/>
    <n v="6504500"/>
    <n v="6.4075173160668797E-2"/>
  </r>
  <r>
    <x v="250"/>
    <n v="88.9"/>
    <n v="87.4"/>
    <n v="39.700000000000003"/>
    <n v="62.7"/>
    <n v="42.6"/>
    <n v="14752.21"/>
    <n v="0.13104325699745556"/>
    <n v="0.14457831325301207"/>
    <n v="8.4995900519267531E-2"/>
    <n v="6.1812023708721631E-2"/>
    <n v="8.6734693877551061E-2"/>
    <n v="0.13478538461538458"/>
    <n v="889000"/>
    <n v="1485800"/>
    <n v="1985000.0000000002"/>
    <n v="1003200"/>
    <n v="1187200"/>
    <n v="6550200"/>
    <n v="7.1551264391884528E-2"/>
  </r>
  <r>
    <x v="251"/>
    <n v="88.9"/>
    <n v="87.6"/>
    <n v="39.9"/>
    <n v="63"/>
    <n v="43.2"/>
    <n v="14802.96"/>
    <n v="0.13104325699745556"/>
    <n v="0.14719748559455215"/>
    <n v="9.0461874829188105E-2"/>
    <n v="6.6892464013547981E-2"/>
    <n v="0.1020408163265305"/>
    <n v="0.13868923076923068"/>
    <n v="889000"/>
    <n v="1489200"/>
    <n v="1995000"/>
    <n v="1008000"/>
    <n v="1187200"/>
    <n v="6568400"/>
    <n v="7.452861363495078E-2"/>
  </r>
  <r>
    <x v="252"/>
    <n v="87.9"/>
    <n v="86.6"/>
    <n v="39.9"/>
    <n v="63"/>
    <n v="42.4"/>
    <n v="14751.44"/>
    <n v="0.11832061068702315"/>
    <n v="0.13410162388685176"/>
    <n v="9.0461874829188105E-2"/>
    <n v="6.6892464013547981E-2"/>
    <n v="8.1632653061224358E-2"/>
    <n v="0.13472615384615394"/>
    <n v="879000"/>
    <n v="1472200"/>
    <n v="1995000"/>
    <n v="1008000"/>
    <n v="1187200"/>
    <n v="6541400"/>
    <n v="7.011166695567672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68DF2-DEFC-4AE8-86A5-6321D485D9D3}" name="樞紐分析表4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C244" firstHeaderRow="0" firstDataRow="1" firstDataCol="1"/>
  <pivotFields count="17">
    <pivotField axis="axisRow" showAll="0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我的" fld="15" baseField="0" baseItem="0"/>
    <dataField name="加總 - 加權指數2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F1086-CF25-45F0-A3F1-37AACF8E02F9}" name="樞紐分析表1" cacheId="1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C255" firstHeaderRow="0" firstDataRow="1" firstDataCol="1"/>
  <pivotFields count="20">
    <pivotField axis="axisRow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10" showAll="0"/>
    <pivotField numFmtId="10" showAll="0"/>
    <pivotField numFmtId="10" showAll="0"/>
    <pivotField numFmtId="10" showAll="0"/>
    <pivotField numFmtId="10" showAll="0"/>
    <pivotField dataField="1" numFmtId="10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10" showAll="0"/>
  </pivotFields>
  <rowFields count="1">
    <field x="0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總報酬率" fld="19" baseField="0" baseItem="0"/>
    <dataField name="加總 - 指數報酬" fld="12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CBBE7-D4AC-4659-8BA8-7E95CA1EDCCF}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C244" firstHeaderRow="0" firstDataRow="1" firstDataCol="1"/>
  <pivotFields count="14">
    <pivotField axis="axisRow" showAll="0">
      <items count="2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總報酬" fld="12" baseField="0" baseItem="0"/>
    <dataField name="加總 - 指數報酬" fld="1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F2F40-3D26-4DE8-A22D-4D1687983D55}" name="表格2" displayName="表格2" ref="A1:T254" totalsRowShown="0">
  <autoFilter ref="A1:T254" xr:uid="{FEF8B308-55C4-4A71-875D-B41CB7E4D25D}"/>
  <tableColumns count="20">
    <tableColumn id="1" xr3:uid="{D2B15509-79FE-4E50-A2D1-FF2081030A59}" name="日期"/>
    <tableColumn id="2" xr3:uid="{CF5AFA6F-4B72-4E2F-8BB9-87A6CC8EA11A}" name="台塑"/>
    <tableColumn id="3" xr3:uid="{DF3D9B62-5F06-45D3-8D6B-8FBEDF284E59}" name="群光"/>
    <tableColumn id="4" xr3:uid="{745C19B2-E239-4E12-9EDD-9A9363682E15}" name="新巨"/>
    <tableColumn id="5" xr3:uid="{C10615BB-62CE-4AE3-998D-0D8A0AADFDE8}" name="德律"/>
    <tableColumn id="6" xr3:uid="{9F20AE4A-6C20-4FA1-BEE6-0FF6371A6504}" name="中鼎"/>
    <tableColumn id="7" xr3:uid="{7E77AD66-2AF8-4681-B1FB-EEBFD3076D87}" name="加權指數" dataDxfId="13"/>
    <tableColumn id="8" xr3:uid="{6B843137-7E59-4121-A175-5ACF82963829}" name="台塑報酬率" dataDxfId="12">
      <calculatedColumnFormula xml:space="preserve"> B2/78.6 -1</calculatedColumnFormula>
    </tableColumn>
    <tableColumn id="9" xr3:uid="{531AE237-93A6-4E51-B137-1B5216765782}" name="群光報酬率" dataDxfId="11">
      <calculatedColumnFormula xml:space="preserve"> C2/76.36 -1</calculatedColumnFormula>
    </tableColumn>
    <tableColumn id="10" xr3:uid="{893EA919-C57D-420B-900D-241A93786FB7}" name="新巨報酬率" dataDxfId="10">
      <calculatedColumnFormula xml:space="preserve"> D2 / 36.59 -1</calculatedColumnFormula>
    </tableColumn>
    <tableColumn id="11" xr3:uid="{F0F02FE3-76F4-41CB-88EF-E987E5BF26A3}" name="德律報酬率" dataDxfId="9">
      <calculatedColumnFormula xml:space="preserve"> E2 / 59.05 -1</calculatedColumnFormula>
    </tableColumn>
    <tableColumn id="12" xr3:uid="{C501B598-7DE8-442F-8646-B2701B39BD71}" name="中鼎報酬率" dataDxfId="8">
      <calculatedColumnFormula>F2/39.2 - 1</calculatedColumnFormula>
    </tableColumn>
    <tableColumn id="13" xr3:uid="{D07DCFF6-51B5-4682-8283-DB26EB9F66FC}" name="指數報酬" dataDxfId="7">
      <calculatedColumnFormula xml:space="preserve"> G2/13000 -1</calculatedColumnFormula>
    </tableColumn>
    <tableColumn id="14" xr3:uid="{671ACEA8-FCF8-459F-902F-80A380294D05}" name="台塑報酬" dataDxfId="6">
      <calculatedColumnFormula>10000*B2</calculatedColumnFormula>
    </tableColumn>
    <tableColumn id="15" xr3:uid="{040FED6F-688D-4DDE-9BD0-01DCC7153003}" name="群光報酬" dataDxfId="5">
      <calculatedColumnFormula xml:space="preserve"> 17000*C2</calculatedColumnFormula>
    </tableColumn>
    <tableColumn id="16" xr3:uid="{89A97356-D593-459C-BF28-2E0D73770C70}" name="新巨報酬" dataDxfId="4">
      <calculatedColumnFormula xml:space="preserve"> 50000*D2</calculatedColumnFormula>
    </tableColumn>
    <tableColumn id="17" xr3:uid="{0EDF11B3-EA12-4E8D-8B48-8B8EC050342B}" name="德律報酬" dataDxfId="3">
      <calculatedColumnFormula>16000*E2</calculatedColumnFormula>
    </tableColumn>
    <tableColumn id="18" xr3:uid="{23E1DC16-1F96-4C4D-B3ED-05F3C9BC1CD4}" name="中鼎報酬" dataDxfId="2">
      <calculatedColumnFormula>37.1*32000</calculatedColumnFormula>
    </tableColumn>
    <tableColumn id="19" xr3:uid="{DC1FC733-834B-4AD7-827D-DC2C5A94DD15}" name="總報酬" dataDxfId="1">
      <calculatedColumnFormula>N2+O2+P2+Q2+R2</calculatedColumnFormula>
    </tableColumn>
    <tableColumn id="20" xr3:uid="{D0284B8A-213F-45AA-9F1B-95EC97F4A5B5}" name="總報酬率" dataDxfId="0">
      <calculatedColumnFormula>S2/6112820 - 1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F701-919C-4419-857D-78C0AB83D562}">
  <dimension ref="A1:C244"/>
  <sheetViews>
    <sheetView workbookViewId="0"/>
  </sheetViews>
  <sheetFormatPr defaultRowHeight="16.5" x14ac:dyDescent="0.25"/>
  <cols>
    <col min="1" max="1" width="10.125" bestFit="1" customWidth="1"/>
    <col min="2" max="2" width="14.5" bestFit="1" customWidth="1"/>
    <col min="3" max="3" width="18.375" bestFit="1" customWidth="1"/>
  </cols>
  <sheetData>
    <row r="1" spans="1:3" x14ac:dyDescent="0.25">
      <c r="A1" s="1" t="s">
        <v>242</v>
      </c>
      <c r="B1" t="s">
        <v>249</v>
      </c>
      <c r="C1" t="s">
        <v>250</v>
      </c>
    </row>
    <row r="2" spans="1:3" x14ac:dyDescent="0.25">
      <c r="A2" s="2" t="s">
        <v>1</v>
      </c>
      <c r="B2" s="3">
        <v>0</v>
      </c>
      <c r="C2" s="3">
        <v>0</v>
      </c>
    </row>
    <row r="3" spans="1:3" x14ac:dyDescent="0.25">
      <c r="A3" s="2" t="s">
        <v>2</v>
      </c>
      <c r="B3" s="3">
        <v>1.5160470504895773E-3</v>
      </c>
      <c r="C3" s="3">
        <v>1.4002893186889631E-2</v>
      </c>
    </row>
    <row r="4" spans="1:3" x14ac:dyDescent="0.25">
      <c r="A4" s="2" t="s">
        <v>3</v>
      </c>
      <c r="B4" s="3">
        <v>1.305357048670075E-3</v>
      </c>
      <c r="C4" s="3">
        <v>-1.4244575968822559E-3</v>
      </c>
    </row>
    <row r="5" spans="1:3" x14ac:dyDescent="0.25">
      <c r="A5" s="2" t="s">
        <v>4</v>
      </c>
      <c r="B5" s="3">
        <v>-1.3894757258225976E-4</v>
      </c>
      <c r="C5" s="3">
        <v>-7.1373127293248295E-3</v>
      </c>
    </row>
    <row r="6" spans="1:3" x14ac:dyDescent="0.25">
      <c r="A6" s="2" t="s">
        <v>5</v>
      </c>
      <c r="B6" s="3">
        <v>2.2196028391945344E-3</v>
      </c>
      <c r="C6" s="3">
        <v>-1.0788374513826304E-2</v>
      </c>
    </row>
    <row r="7" spans="1:3" x14ac:dyDescent="0.25">
      <c r="A7" s="2" t="s">
        <v>6</v>
      </c>
      <c r="B7" s="3">
        <v>2.3475585387549014E-3</v>
      </c>
      <c r="C7" s="3">
        <v>3.8316411444070386E-3</v>
      </c>
    </row>
    <row r="8" spans="1:3" x14ac:dyDescent="0.25">
      <c r="A8" s="2" t="s">
        <v>7</v>
      </c>
      <c r="B8" s="3">
        <v>1.978329366226772E-3</v>
      </c>
      <c r="C8" s="3">
        <v>2.6771743337765663E-3</v>
      </c>
    </row>
    <row r="9" spans="1:3" x14ac:dyDescent="0.25">
      <c r="A9" s="2" t="s">
        <v>8</v>
      </c>
      <c r="B9" s="3">
        <v>5.7684944587590437E-3</v>
      </c>
      <c r="C9" s="3">
        <v>4.7675524285866189E-3</v>
      </c>
    </row>
    <row r="10" spans="1:3" x14ac:dyDescent="0.25">
      <c r="A10" s="2" t="s">
        <v>9</v>
      </c>
      <c r="B10" s="3">
        <v>-2.1459698701032925E-3</v>
      </c>
      <c r="C10" s="3">
        <v>3.3484985360863195E-3</v>
      </c>
    </row>
    <row r="11" spans="1:3" x14ac:dyDescent="0.25">
      <c r="A11" s="2" t="s">
        <v>10</v>
      </c>
      <c r="B11" s="3">
        <v>-6.6444611076044158E-3</v>
      </c>
      <c r="C11" s="3">
        <v>-1.8224292222185356E-3</v>
      </c>
    </row>
    <row r="12" spans="1:3" x14ac:dyDescent="0.25">
      <c r="A12" s="2" t="s">
        <v>11</v>
      </c>
      <c r="B12" s="3">
        <v>-1.1464169875153862E-3</v>
      </c>
      <c r="C12" s="3">
        <v>6.6352122143109593E-3</v>
      </c>
    </row>
    <row r="13" spans="1:3" x14ac:dyDescent="0.25">
      <c r="A13" s="2" t="s">
        <v>12</v>
      </c>
      <c r="B13" s="3">
        <v>1.0124215407234072E-2</v>
      </c>
      <c r="C13" s="3">
        <v>-7.9242382367166186E-3</v>
      </c>
    </row>
    <row r="14" spans="1:3" x14ac:dyDescent="0.25">
      <c r="A14" s="2" t="s">
        <v>13</v>
      </c>
      <c r="B14" s="3">
        <v>-3.2446090632021196E-3</v>
      </c>
      <c r="C14" s="3">
        <v>-8.2258534907915237E-3</v>
      </c>
    </row>
    <row r="15" spans="1:3" x14ac:dyDescent="0.25">
      <c r="A15" s="2" t="s">
        <v>14</v>
      </c>
      <c r="B15" s="3">
        <v>5.0166420857302718E-3</v>
      </c>
      <c r="C15" s="3">
        <v>-5.0363572324396699E-4</v>
      </c>
    </row>
    <row r="16" spans="1:3" x14ac:dyDescent="0.25">
      <c r="A16" s="2" t="s">
        <v>15</v>
      </c>
      <c r="B16" s="3">
        <v>-9.1919663234527604E-3</v>
      </c>
      <c r="C16" s="3">
        <v>-1.7508787876791887E-2</v>
      </c>
    </row>
    <row r="17" spans="1:3" x14ac:dyDescent="0.25">
      <c r="A17" s="2" t="s">
        <v>16</v>
      </c>
      <c r="B17" s="3">
        <v>7.4462553245990826E-4</v>
      </c>
      <c r="C17" s="3">
        <v>5.013603883950779E-3</v>
      </c>
    </row>
    <row r="18" spans="1:3" x14ac:dyDescent="0.25">
      <c r="A18" s="2" t="s">
        <v>17</v>
      </c>
      <c r="B18" s="3">
        <v>-8.3551260665334359E-3</v>
      </c>
      <c r="C18" s="3">
        <v>-1.6005301005501238E-2</v>
      </c>
    </row>
    <row r="19" spans="1:3" x14ac:dyDescent="0.25">
      <c r="A19" s="2" t="s">
        <v>18</v>
      </c>
      <c r="B19" s="3">
        <v>3.6873870456957114E-3</v>
      </c>
      <c r="C19" s="3">
        <v>-1.5095090028199865E-3</v>
      </c>
    </row>
    <row r="20" spans="1:3" x14ac:dyDescent="0.25">
      <c r="A20" s="2" t="s">
        <v>19</v>
      </c>
      <c r="B20" s="3">
        <v>2.0503781742725158E-2</v>
      </c>
      <c r="C20" s="3">
        <v>1.2781197664418542E-2</v>
      </c>
    </row>
    <row r="21" spans="1:3" x14ac:dyDescent="0.25">
      <c r="A21" s="2" t="s">
        <v>20</v>
      </c>
      <c r="B21" s="3">
        <v>1.3492075058489927E-3</v>
      </c>
      <c r="C21" s="3">
        <v>3.7016139394312475E-3</v>
      </c>
    </row>
    <row r="22" spans="1:3" x14ac:dyDescent="0.25">
      <c r="A22" s="2" t="s">
        <v>21</v>
      </c>
      <c r="B22" s="3">
        <v>8.4781615826543533E-3</v>
      </c>
      <c r="C22" s="3">
        <v>1.0308038934553787E-2</v>
      </c>
    </row>
    <row r="23" spans="1:3" x14ac:dyDescent="0.25">
      <c r="A23" s="2" t="s">
        <v>22</v>
      </c>
      <c r="B23" s="3">
        <v>4.5287529588176056E-3</v>
      </c>
      <c r="C23" s="3">
        <v>1.0262916653812182E-2</v>
      </c>
    </row>
    <row r="24" spans="1:3" x14ac:dyDescent="0.25">
      <c r="A24" s="2" t="s">
        <v>23</v>
      </c>
      <c r="B24" s="3">
        <v>4.0782934938139448E-3</v>
      </c>
      <c r="C24" s="3">
        <v>-1.4783469343796485E-3</v>
      </c>
    </row>
    <row r="25" spans="1:3" x14ac:dyDescent="0.25">
      <c r="A25" s="2" t="s">
        <v>24</v>
      </c>
      <c r="B25" s="3">
        <v>-2.89222771692077E-3</v>
      </c>
      <c r="C25" s="3">
        <v>-1.710835161930524E-2</v>
      </c>
    </row>
    <row r="26" spans="1:3" x14ac:dyDescent="0.25">
      <c r="A26" s="2" t="s">
        <v>25</v>
      </c>
      <c r="B26" s="3">
        <v>-1.0099184281461282E-3</v>
      </c>
      <c r="C26" s="3">
        <v>-2.5481076161523175E-3</v>
      </c>
    </row>
    <row r="27" spans="1:3" x14ac:dyDescent="0.25">
      <c r="A27" s="2" t="s">
        <v>26</v>
      </c>
      <c r="B27" s="3">
        <v>1.1053874750907466E-2</v>
      </c>
      <c r="C27" s="3">
        <v>1.5578373434210757E-2</v>
      </c>
    </row>
    <row r="28" spans="1:3" x14ac:dyDescent="0.25">
      <c r="A28" s="2" t="s">
        <v>27</v>
      </c>
      <c r="B28" s="3">
        <v>-6.1078082784526977E-4</v>
      </c>
      <c r="C28" s="3">
        <v>2.0349428762462818E-3</v>
      </c>
    </row>
    <row r="29" spans="1:3" x14ac:dyDescent="0.25">
      <c r="A29" s="2" t="s">
        <v>28</v>
      </c>
      <c r="B29" s="3">
        <v>4.2433870035079035E-3</v>
      </c>
      <c r="C29" s="3">
        <v>-1.9826401300157004E-3</v>
      </c>
    </row>
    <row r="30" spans="1:3" x14ac:dyDescent="0.25">
      <c r="A30" s="2" t="s">
        <v>29</v>
      </c>
      <c r="B30" s="3">
        <v>-2.2460066112174326E-3</v>
      </c>
      <c r="C30" s="3">
        <v>-5.9564455487071122E-4</v>
      </c>
    </row>
    <row r="31" spans="1:3" x14ac:dyDescent="0.25">
      <c r="A31" s="2" t="s">
        <v>30</v>
      </c>
      <c r="B31" s="3">
        <v>-1.0853652872668151E-2</v>
      </c>
      <c r="C31" s="3">
        <v>-1.38408000662954E-2</v>
      </c>
    </row>
    <row r="32" spans="1:3" x14ac:dyDescent="0.25">
      <c r="A32" s="2" t="s">
        <v>31</v>
      </c>
      <c r="B32" s="3">
        <v>8.5172256550865022E-3</v>
      </c>
      <c r="C32" s="3">
        <v>4.8104293491839645E-3</v>
      </c>
    </row>
    <row r="33" spans="1:3" x14ac:dyDescent="0.25">
      <c r="A33" s="2" t="s">
        <v>32</v>
      </c>
      <c r="B33" s="3">
        <v>-1.7498122457601406E-2</v>
      </c>
      <c r="C33" s="3">
        <v>-2.5542030147770234E-2</v>
      </c>
    </row>
    <row r="34" spans="1:3" x14ac:dyDescent="0.25">
      <c r="A34" s="2" t="s">
        <v>33</v>
      </c>
      <c r="B34" s="3">
        <v>5.295818209038794E-3</v>
      </c>
      <c r="C34" s="3">
        <v>3.275446089840317E-3</v>
      </c>
    </row>
    <row r="35" spans="1:3" x14ac:dyDescent="0.25">
      <c r="A35" s="2" t="s">
        <v>34</v>
      </c>
      <c r="B35" s="3">
        <v>1.4741872450245719E-2</v>
      </c>
      <c r="C35" s="3">
        <v>1.3939921301505009E-2</v>
      </c>
    </row>
    <row r="36" spans="1:3" x14ac:dyDescent="0.25">
      <c r="A36" s="2" t="s">
        <v>35</v>
      </c>
      <c r="B36" s="3">
        <v>7.0398971557072976E-3</v>
      </c>
      <c r="C36" s="3">
        <v>-1.7124579218639191E-3</v>
      </c>
    </row>
    <row r="37" spans="1:3" x14ac:dyDescent="0.25">
      <c r="A37" s="2" t="s">
        <v>36</v>
      </c>
      <c r="B37" s="3">
        <v>9.3149187274255141E-4</v>
      </c>
      <c r="C37" s="3">
        <v>3.738610669592024E-3</v>
      </c>
    </row>
    <row r="38" spans="1:3" x14ac:dyDescent="0.25">
      <c r="A38" s="2" t="s">
        <v>37</v>
      </c>
      <c r="B38" s="3">
        <v>-8.3182735118672024E-3</v>
      </c>
      <c r="C38" s="3">
        <v>-1.103354447319127E-2</v>
      </c>
    </row>
    <row r="39" spans="1:3" x14ac:dyDescent="0.25">
      <c r="A39" s="2" t="s">
        <v>38</v>
      </c>
      <c r="B39" s="3">
        <v>-1.4037351055068981E-2</v>
      </c>
      <c r="C39" s="3">
        <v>-3.1450927239390913E-2</v>
      </c>
    </row>
    <row r="40" spans="1:3" x14ac:dyDescent="0.25">
      <c r="A40" s="2" t="s">
        <v>39</v>
      </c>
      <c r="B40" s="3">
        <v>-2.291936484419943E-3</v>
      </c>
      <c r="C40" s="3">
        <v>-2.0574327844556151E-2</v>
      </c>
    </row>
    <row r="41" spans="1:3" x14ac:dyDescent="0.25">
      <c r="A41" s="2" t="s">
        <v>40</v>
      </c>
      <c r="B41" s="3">
        <v>1.7602137333244006E-2</v>
      </c>
      <c r="C41" s="3">
        <v>1.1299089166580067E-2</v>
      </c>
    </row>
    <row r="42" spans="1:3" x14ac:dyDescent="0.25">
      <c r="A42" s="2" t="s">
        <v>41</v>
      </c>
      <c r="B42" s="3">
        <v>3.9815526764266362E-3</v>
      </c>
      <c r="C42" s="3">
        <v>2.4556635886634259E-2</v>
      </c>
    </row>
    <row r="43" spans="1:3" x14ac:dyDescent="0.25">
      <c r="A43" s="2" t="s">
        <v>42</v>
      </c>
      <c r="B43" s="3">
        <v>8.7390531104323266E-3</v>
      </c>
      <c r="C43" s="3">
        <v>-9.6631714200490215E-3</v>
      </c>
    </row>
    <row r="44" spans="1:3" x14ac:dyDescent="0.25">
      <c r="A44" s="2" t="s">
        <v>43</v>
      </c>
      <c r="B44" s="3">
        <v>5.0660713169228266E-3</v>
      </c>
      <c r="C44" s="3">
        <v>-9.8466585653822492E-5</v>
      </c>
    </row>
    <row r="45" spans="1:3" x14ac:dyDescent="0.25">
      <c r="A45" s="2" t="s">
        <v>44</v>
      </c>
      <c r="B45" s="3">
        <v>-6.1360814701920674E-3</v>
      </c>
      <c r="C45" s="3">
        <v>-1.9520316236306012E-2</v>
      </c>
    </row>
    <row r="46" spans="1:3" x14ac:dyDescent="0.25">
      <c r="A46" s="2" t="s">
        <v>45</v>
      </c>
      <c r="B46" s="3">
        <v>9.9984103224914911E-4</v>
      </c>
      <c r="C46" s="3">
        <v>8.7261890835788058E-4</v>
      </c>
    </row>
    <row r="47" spans="1:3" x14ac:dyDescent="0.25">
      <c r="A47" s="2" t="s">
        <v>46</v>
      </c>
      <c r="B47" s="3">
        <v>6.2741411339275466E-3</v>
      </c>
      <c r="C47" s="3">
        <v>2.9950716700421376E-2</v>
      </c>
    </row>
    <row r="48" spans="1:3" x14ac:dyDescent="0.25">
      <c r="A48" s="2" t="s">
        <v>47</v>
      </c>
      <c r="B48" s="3">
        <v>-4.7376647714278963E-3</v>
      </c>
      <c r="C48" s="3">
        <v>4.7569322257512425E-4</v>
      </c>
    </row>
    <row r="49" spans="1:3" x14ac:dyDescent="0.25">
      <c r="A49" s="2" t="s">
        <v>48</v>
      </c>
      <c r="B49" s="3">
        <v>1.1164223176268084E-2</v>
      </c>
      <c r="C49" s="3">
        <v>5.9484937433118557E-3</v>
      </c>
    </row>
    <row r="50" spans="1:3" x14ac:dyDescent="0.25">
      <c r="A50" s="2" t="s">
        <v>49</v>
      </c>
      <c r="B50" s="3">
        <v>-4.3005370115345443E-4</v>
      </c>
      <c r="C50" s="3">
        <v>-3.7015186476918593E-5</v>
      </c>
    </row>
    <row r="51" spans="1:3" x14ac:dyDescent="0.25">
      <c r="A51" s="2" t="s">
        <v>50</v>
      </c>
      <c r="B51" s="3">
        <v>3.3601360851849282E-3</v>
      </c>
      <c r="C51" s="3">
        <v>9.7757878689339606E-3</v>
      </c>
    </row>
    <row r="52" spans="1:3" x14ac:dyDescent="0.25">
      <c r="A52" s="2" t="s">
        <v>51</v>
      </c>
      <c r="B52" s="3">
        <v>1.4574756409362344E-3</v>
      </c>
      <c r="C52" s="3">
        <v>-1.8221942241348765E-3</v>
      </c>
    </row>
    <row r="53" spans="1:3" x14ac:dyDescent="0.25">
      <c r="A53" s="2" t="s">
        <v>52</v>
      </c>
      <c r="B53" s="3">
        <v>6.2329847231545887E-3</v>
      </c>
      <c r="C53" s="3">
        <v>-1.2492188850707908E-3</v>
      </c>
    </row>
    <row r="54" spans="1:3" x14ac:dyDescent="0.25">
      <c r="A54" s="2" t="s">
        <v>53</v>
      </c>
      <c r="B54" s="3">
        <v>-2.3407193918572045E-3</v>
      </c>
      <c r="C54" s="3">
        <v>-8.8782284274154799E-3</v>
      </c>
    </row>
    <row r="55" spans="1:3" x14ac:dyDescent="0.25">
      <c r="A55" s="2" t="s">
        <v>54</v>
      </c>
      <c r="B55" s="3">
        <v>7.8495403259051244E-3</v>
      </c>
      <c r="C55" s="3">
        <v>1.6352730392277248E-3</v>
      </c>
    </row>
    <row r="56" spans="1:3" x14ac:dyDescent="0.25">
      <c r="A56" s="2" t="s">
        <v>55</v>
      </c>
      <c r="B56" s="3">
        <v>-2.516780624861048E-3</v>
      </c>
      <c r="C56" s="3">
        <v>1.0935307881057676E-2</v>
      </c>
    </row>
    <row r="57" spans="1:3" x14ac:dyDescent="0.25">
      <c r="A57" s="2" t="s">
        <v>56</v>
      </c>
      <c r="B57" s="3">
        <v>-4.2228383301425865E-3</v>
      </c>
      <c r="C57" s="3">
        <v>-2.6543694223857273E-3</v>
      </c>
    </row>
    <row r="58" spans="1:3" x14ac:dyDescent="0.25">
      <c r="A58" s="2" t="s">
        <v>57</v>
      </c>
      <c r="B58" s="3">
        <v>1.6709898339777318E-3</v>
      </c>
      <c r="C58" s="3">
        <v>-3.8364436145086334E-3</v>
      </c>
    </row>
    <row r="59" spans="1:3" x14ac:dyDescent="0.25">
      <c r="A59" s="2" t="s">
        <v>58</v>
      </c>
      <c r="B59" s="3">
        <v>5.6197366986154851E-3</v>
      </c>
      <c r="C59" s="3">
        <v>-5.8488822218150105E-3</v>
      </c>
    </row>
    <row r="60" spans="1:3" x14ac:dyDescent="0.25">
      <c r="A60" s="2" t="s">
        <v>59</v>
      </c>
      <c r="B60" s="3">
        <v>-1.2913993152339209E-2</v>
      </c>
      <c r="C60" s="3">
        <v>-1.9624482807818477E-2</v>
      </c>
    </row>
    <row r="61" spans="1:3" x14ac:dyDescent="0.25">
      <c r="A61" s="2" t="s">
        <v>60</v>
      </c>
      <c r="B61" s="3">
        <v>1.0417218747257095E-2</v>
      </c>
      <c r="C61" s="3">
        <v>6.1652180645370702E-3</v>
      </c>
    </row>
    <row r="62" spans="1:3" x14ac:dyDescent="0.25">
      <c r="A62" s="2" t="s">
        <v>61</v>
      </c>
      <c r="B62" s="3">
        <v>-1.1312491717927919E-2</v>
      </c>
      <c r="C62" s="3">
        <v>-1.3663655497919036E-2</v>
      </c>
    </row>
    <row r="63" spans="1:3" x14ac:dyDescent="0.25">
      <c r="A63" s="2" t="s">
        <v>62</v>
      </c>
      <c r="B63" s="3">
        <v>1.8324758638810223E-4</v>
      </c>
      <c r="C63" s="3">
        <v>-3.3704101917074736E-3</v>
      </c>
    </row>
    <row r="64" spans="1:3" x14ac:dyDescent="0.25">
      <c r="A64" s="2" t="s">
        <v>63</v>
      </c>
      <c r="B64" s="3">
        <v>1.0271902034778346E-2</v>
      </c>
      <c r="C64" s="3">
        <v>1.8288602552776867E-2</v>
      </c>
    </row>
    <row r="65" spans="1:3" x14ac:dyDescent="0.25">
      <c r="A65" s="2" t="s">
        <v>64</v>
      </c>
      <c r="B65" s="3">
        <v>2.2234157740554927E-3</v>
      </c>
      <c r="C65" s="3">
        <v>-3.2366855184332577E-3</v>
      </c>
    </row>
    <row r="66" spans="1:3" x14ac:dyDescent="0.25">
      <c r="A66" s="2" t="s">
        <v>65</v>
      </c>
      <c r="B66" s="3">
        <v>-1.14286229409164E-2</v>
      </c>
      <c r="C66" s="3">
        <v>-1.4001791756182103E-2</v>
      </c>
    </row>
    <row r="67" spans="1:3" x14ac:dyDescent="0.25">
      <c r="A67" s="2" t="s">
        <v>66</v>
      </c>
      <c r="B67" s="3">
        <v>-7.0278514280295301E-3</v>
      </c>
      <c r="C67" s="3">
        <v>-6.1931830879231597E-3</v>
      </c>
    </row>
    <row r="68" spans="1:3" x14ac:dyDescent="0.25">
      <c r="A68" s="2" t="s">
        <v>67</v>
      </c>
      <c r="B68" s="3">
        <v>9.2058741734406535E-3</v>
      </c>
      <c r="C68" s="3">
        <v>5.5938651519304994E-3</v>
      </c>
    </row>
    <row r="69" spans="1:3" x14ac:dyDescent="0.25">
      <c r="A69" s="2" t="s">
        <v>68</v>
      </c>
      <c r="B69" s="3">
        <v>4.4794671129810837E-3</v>
      </c>
      <c r="C69" s="3">
        <v>9.1494344863298771E-3</v>
      </c>
    </row>
    <row r="70" spans="1:3" x14ac:dyDescent="0.25">
      <c r="A70" s="2" t="s">
        <v>69</v>
      </c>
      <c r="B70" s="3">
        <v>3.8778485315216216E-4</v>
      </c>
      <c r="C70" s="3">
        <v>-1.2204878685955212E-3</v>
      </c>
    </row>
    <row r="71" spans="1:3" x14ac:dyDescent="0.25">
      <c r="A71" s="2" t="s">
        <v>70</v>
      </c>
      <c r="B71" s="3">
        <v>-5.2466761077796242E-4</v>
      </c>
      <c r="C71" s="3">
        <v>-6.0053888527231702E-3</v>
      </c>
    </row>
    <row r="72" spans="1:3" x14ac:dyDescent="0.25">
      <c r="A72" s="2" t="s">
        <v>71</v>
      </c>
      <c r="B72" s="3">
        <v>-1.9689297318680743E-2</v>
      </c>
      <c r="C72" s="3">
        <v>-2.3740843660738253E-2</v>
      </c>
    </row>
    <row r="73" spans="1:3" x14ac:dyDescent="0.25">
      <c r="A73" s="2" t="s">
        <v>72</v>
      </c>
      <c r="B73" s="3">
        <v>1.4807109432646293E-3</v>
      </c>
      <c r="C73" s="3">
        <v>1.4373469547377393E-3</v>
      </c>
    </row>
    <row r="74" spans="1:3" x14ac:dyDescent="0.25">
      <c r="A74" s="2" t="s">
        <v>73</v>
      </c>
      <c r="B74" s="3">
        <v>-1.4134754319021781E-2</v>
      </c>
      <c r="C74" s="3">
        <v>-2.0513325791433834E-2</v>
      </c>
    </row>
    <row r="75" spans="1:3" x14ac:dyDescent="0.25">
      <c r="A75" s="2" t="s">
        <v>74</v>
      </c>
      <c r="B75" s="3">
        <v>3.024196211055985E-3</v>
      </c>
      <c r="C75" s="3">
        <v>7.1169422235308755E-3</v>
      </c>
    </row>
    <row r="76" spans="1:3" x14ac:dyDescent="0.25">
      <c r="A76" s="2" t="s">
        <v>75</v>
      </c>
      <c r="B76" s="3">
        <v>1.304988773781024E-2</v>
      </c>
      <c r="C76" s="3">
        <v>1.0524148902089969E-2</v>
      </c>
    </row>
    <row r="77" spans="1:3" x14ac:dyDescent="0.25">
      <c r="A77" s="2" t="s">
        <v>76</v>
      </c>
      <c r="B77" s="3">
        <v>9.929489806204117E-4</v>
      </c>
      <c r="C77" s="3">
        <v>-5.6219255094869247E-3</v>
      </c>
    </row>
    <row r="78" spans="1:3" x14ac:dyDescent="0.25">
      <c r="A78" s="2" t="s">
        <v>77</v>
      </c>
      <c r="B78" s="3">
        <v>-1.5877293582354568E-2</v>
      </c>
      <c r="C78" s="3">
        <v>4.0566340786356569E-3</v>
      </c>
    </row>
    <row r="79" spans="1:3" x14ac:dyDescent="0.25">
      <c r="A79" s="2" t="s">
        <v>78</v>
      </c>
      <c r="B79" s="3">
        <v>1.2200562294320649E-2</v>
      </c>
      <c r="C79" s="3">
        <v>7.8649847306169196E-3</v>
      </c>
    </row>
    <row r="80" spans="1:3" x14ac:dyDescent="0.25">
      <c r="A80" s="2" t="s">
        <v>79</v>
      </c>
      <c r="B80" s="3">
        <v>-1.6530743973559581E-3</v>
      </c>
      <c r="C80" s="3">
        <v>-1.724472512176467E-2</v>
      </c>
    </row>
    <row r="81" spans="1:3" x14ac:dyDescent="0.25">
      <c r="A81" s="2" t="s">
        <v>80</v>
      </c>
      <c r="B81" s="3">
        <v>-1.7682518984539541E-2</v>
      </c>
      <c r="C81" s="3">
        <v>-2.189636888872637E-2</v>
      </c>
    </row>
    <row r="82" spans="1:3" x14ac:dyDescent="0.25">
      <c r="A82" s="2" t="s">
        <v>81</v>
      </c>
      <c r="B82" s="3">
        <v>8.2541221813823284E-3</v>
      </c>
      <c r="C82" s="3">
        <v>7.9631526607393255E-4</v>
      </c>
    </row>
    <row r="83" spans="1:3" x14ac:dyDescent="0.25">
      <c r="A83" s="2" t="s">
        <v>82</v>
      </c>
      <c r="B83" s="3">
        <v>-8.8239149778244208E-3</v>
      </c>
      <c r="C83" s="3">
        <v>-3.4523120217661019E-3</v>
      </c>
    </row>
    <row r="84" spans="1:3" x14ac:dyDescent="0.25">
      <c r="A84" s="2" t="s">
        <v>83</v>
      </c>
      <c r="B84" s="3">
        <v>-1.8146479456808029E-2</v>
      </c>
      <c r="C84" s="3">
        <v>-2.4338617727450162E-2</v>
      </c>
    </row>
    <row r="85" spans="1:3" x14ac:dyDescent="0.25">
      <c r="A85" s="2" t="s">
        <v>84</v>
      </c>
      <c r="B85" s="3">
        <v>1.5025456694720773E-2</v>
      </c>
      <c r="C85" s="3">
        <v>1.3822400151632719E-2</v>
      </c>
    </row>
    <row r="86" spans="1:3" x14ac:dyDescent="0.25">
      <c r="A86" s="2" t="s">
        <v>85</v>
      </c>
      <c r="B86" s="3">
        <v>1.1864776839627389E-3</v>
      </c>
      <c r="C86" s="3">
        <v>4.3265325715267089E-3</v>
      </c>
    </row>
    <row r="87" spans="1:3" x14ac:dyDescent="0.25">
      <c r="A87" s="2" t="s">
        <v>86</v>
      </c>
      <c r="B87" s="3">
        <v>7.3894422009088689E-3</v>
      </c>
      <c r="C87" s="3">
        <v>9.750934530068367E-3</v>
      </c>
    </row>
    <row r="88" spans="1:3" x14ac:dyDescent="0.25">
      <c r="A88" s="2" t="s">
        <v>87</v>
      </c>
      <c r="B88" s="3">
        <v>4.2968266218073037E-3</v>
      </c>
      <c r="C88" s="3">
        <v>1.4995556203284854E-2</v>
      </c>
    </row>
    <row r="89" spans="1:3" x14ac:dyDescent="0.25">
      <c r="A89" s="2" t="s">
        <v>88</v>
      </c>
      <c r="B89" s="3">
        <v>-1.1697197668165904E-2</v>
      </c>
      <c r="C89" s="3">
        <v>-1.6968913029872024E-2</v>
      </c>
    </row>
    <row r="90" spans="1:3" x14ac:dyDescent="0.25">
      <c r="A90" s="2" t="s">
        <v>89</v>
      </c>
      <c r="B90" s="3">
        <v>3.8781395920994832E-3</v>
      </c>
      <c r="C90" s="3">
        <v>7.7732529687297713E-3</v>
      </c>
    </row>
    <row r="91" spans="1:3" x14ac:dyDescent="0.25">
      <c r="A91" s="2" t="s">
        <v>90</v>
      </c>
      <c r="B91" s="3">
        <v>-9.8436039646510043E-4</v>
      </c>
      <c r="C91" s="3">
        <v>7.1601780134211701E-4</v>
      </c>
    </row>
    <row r="92" spans="1:3" x14ac:dyDescent="0.25">
      <c r="A92" s="2" t="s">
        <v>91</v>
      </c>
      <c r="B92" s="3">
        <v>-6.4881246024353079E-3</v>
      </c>
      <c r="C92" s="3">
        <v>-1.1932106204286752E-2</v>
      </c>
    </row>
    <row r="93" spans="1:3" x14ac:dyDescent="0.25">
      <c r="A93" s="2" t="s">
        <v>92</v>
      </c>
      <c r="B93" s="3">
        <v>1.1259930631924764E-2</v>
      </c>
      <c r="C93" s="3">
        <v>8.7949921164547362E-3</v>
      </c>
    </row>
    <row r="94" spans="1:3" x14ac:dyDescent="0.25">
      <c r="A94" s="2" t="s">
        <v>93</v>
      </c>
      <c r="B94" s="3">
        <v>1.5294717186693507E-3</v>
      </c>
      <c r="C94" s="3">
        <v>-8.3954140671621547E-3</v>
      </c>
    </row>
    <row r="95" spans="1:3" x14ac:dyDescent="0.25">
      <c r="A95" s="2" t="s">
        <v>94</v>
      </c>
      <c r="B95" s="3">
        <v>8.8060028757506181E-3</v>
      </c>
      <c r="C95" s="3">
        <v>1.8623155234290811E-2</v>
      </c>
    </row>
    <row r="96" spans="1:3" x14ac:dyDescent="0.25">
      <c r="A96" s="2" t="s">
        <v>95</v>
      </c>
      <c r="B96" s="3">
        <v>8.9782175223309668E-3</v>
      </c>
      <c r="C96" s="3">
        <v>2.117271252940145E-2</v>
      </c>
    </row>
    <row r="97" spans="1:3" x14ac:dyDescent="0.25">
      <c r="A97" s="2" t="s">
        <v>96</v>
      </c>
      <c r="B97" s="3">
        <v>5.1551615347460444E-3</v>
      </c>
      <c r="C97" s="3">
        <v>1.1868912779896323E-2</v>
      </c>
    </row>
    <row r="98" spans="1:3" x14ac:dyDescent="0.25">
      <c r="A98" s="2" t="s">
        <v>97</v>
      </c>
      <c r="B98" s="3">
        <v>2.5400736201717233E-3</v>
      </c>
      <c r="C98" s="3">
        <v>-7.8939680873786333E-3</v>
      </c>
    </row>
    <row r="99" spans="1:3" x14ac:dyDescent="0.25">
      <c r="A99" s="2" t="s">
        <v>98</v>
      </c>
      <c r="B99" s="3">
        <v>-4.0967880729958495E-4</v>
      </c>
      <c r="C99" s="3">
        <v>-7.3474865802823919E-3</v>
      </c>
    </row>
    <row r="100" spans="1:3" x14ac:dyDescent="0.25">
      <c r="A100" s="2" t="s">
        <v>99</v>
      </c>
      <c r="B100" s="3">
        <v>4.7806168060613441E-3</v>
      </c>
      <c r="C100" s="3">
        <v>3.2254809978147225E-3</v>
      </c>
    </row>
    <row r="101" spans="1:3" x14ac:dyDescent="0.25">
      <c r="A101" s="2" t="s">
        <v>100</v>
      </c>
      <c r="B101" s="3">
        <v>-2.7656028724629689E-3</v>
      </c>
      <c r="C101" s="3">
        <v>-5.6052164403622706E-3</v>
      </c>
    </row>
    <row r="102" spans="1:3" x14ac:dyDescent="0.25">
      <c r="A102" s="2" t="s">
        <v>101</v>
      </c>
      <c r="B102" s="3">
        <v>3.711912752335067E-3</v>
      </c>
      <c r="C102" s="3">
        <v>9.5458817601774548E-3</v>
      </c>
    </row>
    <row r="103" spans="1:3" x14ac:dyDescent="0.25">
      <c r="A103" s="2" t="s">
        <v>102</v>
      </c>
      <c r="B103" s="3">
        <v>-2.5699336681548335E-3</v>
      </c>
      <c r="C103" s="3">
        <v>-2.9495198407246681E-3</v>
      </c>
    </row>
    <row r="104" spans="1:3" x14ac:dyDescent="0.25">
      <c r="A104" s="2" t="s">
        <v>103</v>
      </c>
      <c r="B104" s="3">
        <v>-1.1071666382961531E-2</v>
      </c>
      <c r="C104" s="3">
        <v>-9.6995789749804162E-3</v>
      </c>
    </row>
    <row r="105" spans="1:3" x14ac:dyDescent="0.25">
      <c r="A105" s="2" t="s">
        <v>104</v>
      </c>
      <c r="B105" s="3">
        <v>-7.7633430438013296E-3</v>
      </c>
      <c r="C105" s="3">
        <v>-2.364138293037954E-2</v>
      </c>
    </row>
    <row r="106" spans="1:3" x14ac:dyDescent="0.25">
      <c r="A106" s="2" t="s">
        <v>105</v>
      </c>
      <c r="B106" s="3">
        <v>-3.7449154662394513E-4</v>
      </c>
      <c r="C106" s="3">
        <v>-1.4691076710939832E-3</v>
      </c>
    </row>
    <row r="107" spans="1:3" x14ac:dyDescent="0.25">
      <c r="A107" s="2" t="s">
        <v>106</v>
      </c>
      <c r="B107" s="3">
        <v>4.4486896124156239E-3</v>
      </c>
      <c r="C107" s="3">
        <v>-2.9986222041369359E-3</v>
      </c>
    </row>
    <row r="108" spans="1:3" x14ac:dyDescent="0.25">
      <c r="A108" s="2" t="s">
        <v>107</v>
      </c>
      <c r="B108" s="3">
        <v>-2.3533623054696973E-2</v>
      </c>
      <c r="C108" s="3">
        <v>-1.0040470647061595E-2</v>
      </c>
    </row>
    <row r="109" spans="1:3" x14ac:dyDescent="0.25">
      <c r="A109" s="2" t="s">
        <v>108</v>
      </c>
      <c r="B109" s="3">
        <v>-6.6949820337043331E-3</v>
      </c>
      <c r="C109" s="3">
        <v>-1.2460058048023193E-2</v>
      </c>
    </row>
    <row r="110" spans="1:3" x14ac:dyDescent="0.25">
      <c r="A110" s="2" t="s">
        <v>109</v>
      </c>
      <c r="B110" s="3">
        <v>-1.4352685035487367E-2</v>
      </c>
      <c r="C110" s="3">
        <v>-1.7497311597658993E-2</v>
      </c>
    </row>
    <row r="111" spans="1:3" x14ac:dyDescent="0.25">
      <c r="A111" s="2" t="s">
        <v>110</v>
      </c>
      <c r="B111" s="3">
        <v>1.8201682072153558E-2</v>
      </c>
      <c r="C111" s="3">
        <v>2.349491592039854E-2</v>
      </c>
    </row>
    <row r="112" spans="1:3" x14ac:dyDescent="0.25">
      <c r="A112" s="2" t="s">
        <v>111</v>
      </c>
      <c r="B112" s="3">
        <v>-7.1393718231291814E-3</v>
      </c>
      <c r="C112" s="3">
        <v>-2.4216334025065067E-2</v>
      </c>
    </row>
    <row r="113" spans="1:3" x14ac:dyDescent="0.25">
      <c r="A113" s="2" t="s">
        <v>112</v>
      </c>
      <c r="B113" s="3">
        <v>-5.5530452150913678E-3</v>
      </c>
      <c r="C113" s="3">
        <v>-1.1161896694955264E-2</v>
      </c>
    </row>
    <row r="114" spans="1:3" x14ac:dyDescent="0.25">
      <c r="A114" s="2" t="s">
        <v>113</v>
      </c>
      <c r="B114" s="3">
        <v>8.2811352455620657E-3</v>
      </c>
      <c r="C114" s="3">
        <v>8.3603269277907621E-3</v>
      </c>
    </row>
    <row r="115" spans="1:3" x14ac:dyDescent="0.25">
      <c r="A115" s="2" t="s">
        <v>114</v>
      </c>
      <c r="B115" s="3">
        <v>4.6257392439155165E-3</v>
      </c>
      <c r="C115" s="3">
        <v>1.5989340875051994E-2</v>
      </c>
    </row>
    <row r="116" spans="1:3" x14ac:dyDescent="0.25">
      <c r="A116" s="2" t="s">
        <v>115</v>
      </c>
      <c r="B116" s="3">
        <v>-3.5025640639471112E-3</v>
      </c>
      <c r="C116" s="3">
        <v>-6.9520150810297165E-3</v>
      </c>
    </row>
    <row r="117" spans="1:3" x14ac:dyDescent="0.25">
      <c r="A117" s="2" t="s">
        <v>116</v>
      </c>
      <c r="B117" s="3">
        <v>-4.4563631465507347E-3</v>
      </c>
      <c r="C117" s="3">
        <v>-1.2939833885149743E-2</v>
      </c>
    </row>
    <row r="118" spans="1:3" x14ac:dyDescent="0.25">
      <c r="A118" s="2" t="s">
        <v>117</v>
      </c>
      <c r="B118" s="3">
        <v>-1.8594459371797045E-2</v>
      </c>
      <c r="C118" s="3">
        <v>-2.7191369102494534E-2</v>
      </c>
    </row>
    <row r="119" spans="1:3" x14ac:dyDescent="0.25">
      <c r="A119" s="2" t="s">
        <v>118</v>
      </c>
      <c r="B119" s="3">
        <v>-2.2411764341155882E-2</v>
      </c>
      <c r="C119" s="3">
        <v>-3.25548893713834E-2</v>
      </c>
    </row>
    <row r="120" spans="1:3" x14ac:dyDescent="0.25">
      <c r="A120" s="2" t="s">
        <v>119</v>
      </c>
      <c r="B120" s="3">
        <v>-6.6366045472419088E-3</v>
      </c>
      <c r="C120" s="3">
        <v>-8.7861184627011646E-3</v>
      </c>
    </row>
    <row r="121" spans="1:3" x14ac:dyDescent="0.25">
      <c r="A121" s="2" t="s">
        <v>120</v>
      </c>
      <c r="B121" s="3">
        <v>-1.8606540157847684E-2</v>
      </c>
      <c r="C121" s="3">
        <v>9.2944673511965448E-3</v>
      </c>
    </row>
    <row r="122" spans="1:3" x14ac:dyDescent="0.25">
      <c r="A122" s="2" t="s">
        <v>121</v>
      </c>
      <c r="B122" s="3">
        <v>-2.9528233409453319E-2</v>
      </c>
      <c r="C122" s="3">
        <v>-2.534566386976278E-2</v>
      </c>
    </row>
    <row r="123" spans="1:3" x14ac:dyDescent="0.25">
      <c r="A123" s="2" t="s">
        <v>122</v>
      </c>
      <c r="B123" s="3">
        <v>3.5916441646202113E-3</v>
      </c>
      <c r="C123" s="3">
        <v>2.5080243766584243E-2</v>
      </c>
    </row>
    <row r="124" spans="1:3" x14ac:dyDescent="0.25">
      <c r="A124" s="2" t="s">
        <v>123</v>
      </c>
      <c r="B124" s="3">
        <v>2.3667651185842686E-2</v>
      </c>
      <c r="C124" s="3">
        <v>8.9465390928045174E-3</v>
      </c>
    </row>
    <row r="125" spans="1:3" x14ac:dyDescent="0.25">
      <c r="A125" s="2" t="s">
        <v>124</v>
      </c>
      <c r="B125" s="3">
        <v>-1.8938051626232744E-3</v>
      </c>
      <c r="C125" s="3">
        <v>-8.5726947228841333E-3</v>
      </c>
    </row>
    <row r="126" spans="1:3" x14ac:dyDescent="0.25">
      <c r="A126" s="2" t="s">
        <v>125</v>
      </c>
      <c r="B126" s="3">
        <v>-8.6340328950249567E-3</v>
      </c>
      <c r="C126" s="3">
        <v>-2.7189371661995754E-2</v>
      </c>
    </row>
    <row r="127" spans="1:3" x14ac:dyDescent="0.25">
      <c r="A127" s="2" t="s">
        <v>126</v>
      </c>
      <c r="B127" s="3">
        <v>4.4280204226256892E-3</v>
      </c>
      <c r="C127" s="3">
        <v>2.6813145222219559E-2</v>
      </c>
    </row>
    <row r="128" spans="1:3" x14ac:dyDescent="0.25">
      <c r="A128" s="2" t="s">
        <v>127</v>
      </c>
      <c r="B128" s="3">
        <v>5.281940419501252E-3</v>
      </c>
      <c r="C128" s="3">
        <v>7.9471234261427881E-3</v>
      </c>
    </row>
    <row r="129" spans="1:3" x14ac:dyDescent="0.25">
      <c r="A129" s="2" t="s">
        <v>128</v>
      </c>
      <c r="B129" s="3">
        <v>-1.3757181621943948E-3</v>
      </c>
      <c r="C129" s="3">
        <v>7.7639536462186243E-3</v>
      </c>
    </row>
    <row r="130" spans="1:3" x14ac:dyDescent="0.25">
      <c r="A130" s="2" t="s">
        <v>129</v>
      </c>
      <c r="B130" s="3">
        <v>1.0089247352941033E-2</v>
      </c>
      <c r="C130" s="3">
        <v>1.1615999868046734E-2</v>
      </c>
    </row>
    <row r="131" spans="1:3" x14ac:dyDescent="0.25">
      <c r="A131" s="2" t="s">
        <v>130</v>
      </c>
      <c r="B131" s="3">
        <v>1.984791329041613E-3</v>
      </c>
      <c r="C131" s="3">
        <v>-1.7364555111402113E-3</v>
      </c>
    </row>
    <row r="132" spans="1:3" x14ac:dyDescent="0.25">
      <c r="A132" s="2" t="s">
        <v>131</v>
      </c>
      <c r="B132" s="3">
        <v>-3.112111479269819E-3</v>
      </c>
      <c r="C132" s="3">
        <v>2.6636577451599752E-3</v>
      </c>
    </row>
    <row r="133" spans="1:3" x14ac:dyDescent="0.25">
      <c r="A133" s="2" t="s">
        <v>132</v>
      </c>
      <c r="B133" s="3">
        <v>6.5495910168595906E-3</v>
      </c>
      <c r="C133" s="3">
        <v>1.3878839791980457E-2</v>
      </c>
    </row>
    <row r="134" spans="1:3" x14ac:dyDescent="0.25">
      <c r="A134" s="2" t="s">
        <v>133</v>
      </c>
      <c r="B134" s="3">
        <v>-1.0189782957528148E-3</v>
      </c>
      <c r="C134" s="3">
        <v>7.8057532284092623E-4</v>
      </c>
    </row>
    <row r="135" spans="1:3" x14ac:dyDescent="0.25">
      <c r="A135" s="2" t="s">
        <v>134</v>
      </c>
      <c r="B135" s="3">
        <v>1.3484594131070837E-2</v>
      </c>
      <c r="C135" s="3">
        <v>-8.7160921939133384E-4</v>
      </c>
    </row>
    <row r="136" spans="1:3" x14ac:dyDescent="0.25">
      <c r="A136" s="2" t="s">
        <v>135</v>
      </c>
      <c r="B136" s="3">
        <v>2.884875433631473E-3</v>
      </c>
      <c r="C136" s="3">
        <v>-8.6734827096079936E-3</v>
      </c>
    </row>
    <row r="137" spans="1:3" x14ac:dyDescent="0.25">
      <c r="A137" s="2" t="s">
        <v>136</v>
      </c>
      <c r="B137" s="3">
        <v>8.1615973964921373E-3</v>
      </c>
      <c r="C137" s="3">
        <v>7.7538803169898696E-3</v>
      </c>
    </row>
    <row r="138" spans="1:3" x14ac:dyDescent="0.25">
      <c r="A138" s="2" t="s">
        <v>137</v>
      </c>
      <c r="B138" s="3">
        <v>-1.9664043522162888E-3</v>
      </c>
      <c r="C138" s="3">
        <v>-1.9897343379626786E-3</v>
      </c>
    </row>
    <row r="139" spans="1:3" x14ac:dyDescent="0.25">
      <c r="A139" s="2" t="s">
        <v>138</v>
      </c>
      <c r="B139" s="3">
        <v>4.9684505387954658E-3</v>
      </c>
      <c r="C139" s="3">
        <v>7.2636802557095592E-3</v>
      </c>
    </row>
    <row r="140" spans="1:3" x14ac:dyDescent="0.25">
      <c r="A140" s="2" t="s">
        <v>139</v>
      </c>
      <c r="B140" s="3">
        <v>9.1133751084915282E-4</v>
      </c>
      <c r="C140" s="3">
        <v>-1.2253276151377168E-3</v>
      </c>
    </row>
    <row r="141" spans="1:3" x14ac:dyDescent="0.25">
      <c r="A141" s="2" t="s">
        <v>140</v>
      </c>
      <c r="B141" s="3">
        <v>-2.1485432233517288E-2</v>
      </c>
      <c r="C141" s="3">
        <v>-1.5649769819025772E-2</v>
      </c>
    </row>
    <row r="142" spans="1:3" x14ac:dyDescent="0.25">
      <c r="A142" s="2" t="s">
        <v>141</v>
      </c>
      <c r="B142" s="3">
        <v>1.9197609406504945E-3</v>
      </c>
      <c r="C142" s="3">
        <v>2.0200403736838624E-3</v>
      </c>
    </row>
    <row r="143" spans="1:3" x14ac:dyDescent="0.25">
      <c r="A143" s="2" t="s">
        <v>142</v>
      </c>
      <c r="B143" s="3">
        <v>-6.8205687462283837E-3</v>
      </c>
      <c r="C143" s="3">
        <v>-5.0632671539999619E-3</v>
      </c>
    </row>
    <row r="144" spans="1:3" x14ac:dyDescent="0.25">
      <c r="A144" s="2" t="s">
        <v>143</v>
      </c>
      <c r="B144" s="3">
        <v>9.9812843815392238E-3</v>
      </c>
      <c r="C144" s="3">
        <v>2.2706805784168393E-2</v>
      </c>
    </row>
    <row r="145" spans="1:3" x14ac:dyDescent="0.25">
      <c r="A145" s="2" t="s">
        <v>144</v>
      </c>
      <c r="B145" s="3">
        <v>3.8563446870381046E-3</v>
      </c>
      <c r="C145" s="3">
        <v>-1.0395024221804272E-3</v>
      </c>
    </row>
    <row r="146" spans="1:3" x14ac:dyDescent="0.25">
      <c r="A146" s="2" t="s">
        <v>145</v>
      </c>
      <c r="B146" s="3">
        <v>1.7721432093043887E-2</v>
      </c>
      <c r="C146" s="3">
        <v>1.9886274742169086E-3</v>
      </c>
    </row>
    <row r="147" spans="1:3" x14ac:dyDescent="0.25">
      <c r="A147" s="2" t="s">
        <v>146</v>
      </c>
      <c r="B147" s="3">
        <v>1.5186816072101372E-3</v>
      </c>
      <c r="C147" s="3">
        <v>-7.3925534940213478E-3</v>
      </c>
    </row>
    <row r="148" spans="1:3" x14ac:dyDescent="0.25">
      <c r="A148" s="2" t="s">
        <v>147</v>
      </c>
      <c r="B148" s="3">
        <v>9.7293244486413855E-3</v>
      </c>
      <c r="C148" s="3">
        <v>1.7325768356960536E-2</v>
      </c>
    </row>
    <row r="149" spans="1:3" x14ac:dyDescent="0.25">
      <c r="A149" s="2" t="s">
        <v>148</v>
      </c>
      <c r="B149" s="3">
        <v>4.5485350878056163E-3</v>
      </c>
      <c r="C149" s="3">
        <v>5.9955849018116236E-3</v>
      </c>
    </row>
    <row r="150" spans="1:3" x14ac:dyDescent="0.25">
      <c r="A150" s="2" t="s">
        <v>149</v>
      </c>
      <c r="B150" s="3">
        <v>2.84457699983931E-3</v>
      </c>
      <c r="C150" s="3">
        <v>8.3969031268948946E-3</v>
      </c>
    </row>
    <row r="151" spans="1:3" x14ac:dyDescent="0.25">
      <c r="A151" s="2" t="s">
        <v>150</v>
      </c>
      <c r="B151" s="3">
        <v>3.4084931621294334E-3</v>
      </c>
      <c r="C151" s="3">
        <v>2.0885560748107324E-4</v>
      </c>
    </row>
    <row r="152" spans="1:3" x14ac:dyDescent="0.25">
      <c r="A152" s="2" t="s">
        <v>151</v>
      </c>
      <c r="B152" s="3">
        <v>-2.4858119121624611E-3</v>
      </c>
      <c r="C152" s="3">
        <v>2.9103982537610484E-3</v>
      </c>
    </row>
    <row r="153" spans="1:3" x14ac:dyDescent="0.25">
      <c r="A153" s="2" t="s">
        <v>152</v>
      </c>
      <c r="B153" s="3">
        <v>8.301327233088962E-4</v>
      </c>
      <c r="C153" s="3">
        <v>-4.4415131793772433E-3</v>
      </c>
    </row>
    <row r="154" spans="1:3" x14ac:dyDescent="0.25">
      <c r="A154" s="2" t="s">
        <v>153</v>
      </c>
      <c r="B154" s="3">
        <v>3.5434724986238564E-4</v>
      </c>
      <c r="C154" s="3">
        <v>7.8068372826489707E-4</v>
      </c>
    </row>
    <row r="155" spans="1:3" x14ac:dyDescent="0.25">
      <c r="A155" s="2" t="s">
        <v>154</v>
      </c>
      <c r="B155" s="3">
        <v>-7.3009333052420633E-4</v>
      </c>
      <c r="C155" s="3">
        <v>-1.0619919292766955E-2</v>
      </c>
    </row>
    <row r="156" spans="1:3" x14ac:dyDescent="0.25">
      <c r="A156" s="2" t="s">
        <v>155</v>
      </c>
      <c r="B156" s="3">
        <v>-6.8026186298132396E-3</v>
      </c>
      <c r="C156" s="3">
        <v>-9.7900052082171563E-3</v>
      </c>
    </row>
    <row r="157" spans="1:3" x14ac:dyDescent="0.25">
      <c r="A157" s="2" t="s">
        <v>156</v>
      </c>
      <c r="B157" s="3">
        <v>1.0582861632777441E-3</v>
      </c>
      <c r="C157" s="3">
        <v>-1.7686933330859356E-3</v>
      </c>
    </row>
    <row r="158" spans="1:3" x14ac:dyDescent="0.25">
      <c r="A158" s="2" t="s">
        <v>157</v>
      </c>
      <c r="B158" s="3">
        <v>2.2078179228233186E-3</v>
      </c>
      <c r="C158" s="3">
        <v>8.6832802559395628E-3</v>
      </c>
    </row>
    <row r="159" spans="1:3" x14ac:dyDescent="0.25">
      <c r="A159" s="2" t="s">
        <v>158</v>
      </c>
      <c r="B159" s="3">
        <v>5.3753324247474144E-3</v>
      </c>
      <c r="C159" s="3">
        <v>5.1578811634704902E-3</v>
      </c>
    </row>
    <row r="160" spans="1:3" x14ac:dyDescent="0.25">
      <c r="A160" s="2" t="s">
        <v>159</v>
      </c>
      <c r="B160" s="3">
        <v>-2.6582354695154242E-2</v>
      </c>
      <c r="C160" s="3">
        <v>-2.3055364291118763E-2</v>
      </c>
    </row>
    <row r="161" spans="1:3" x14ac:dyDescent="0.25">
      <c r="A161" s="2" t="s">
        <v>160</v>
      </c>
      <c r="B161" s="3">
        <v>2.5992702585475591E-3</v>
      </c>
      <c r="C161" s="3">
        <v>1.8383793854961361E-3</v>
      </c>
    </row>
    <row r="162" spans="1:3" x14ac:dyDescent="0.25">
      <c r="A162" s="2" t="s">
        <v>161</v>
      </c>
      <c r="B162" s="3">
        <v>-4.2081709989294502E-4</v>
      </c>
      <c r="C162" s="3">
        <v>9.483316091143168E-3</v>
      </c>
    </row>
    <row r="163" spans="1:3" x14ac:dyDescent="0.25">
      <c r="A163" s="2" t="s">
        <v>162</v>
      </c>
      <c r="B163" s="3">
        <v>-7.5154261381378262E-3</v>
      </c>
      <c r="C163" s="3">
        <v>-1.944825722204846E-2</v>
      </c>
    </row>
    <row r="164" spans="1:3" x14ac:dyDescent="0.25">
      <c r="A164" s="2" t="s">
        <v>163</v>
      </c>
      <c r="B164" s="3">
        <v>8.9267900833753799E-3</v>
      </c>
      <c r="C164" s="3">
        <v>-8.7029603036374859E-3</v>
      </c>
    </row>
    <row r="165" spans="1:3" x14ac:dyDescent="0.25">
      <c r="A165" s="2" t="s">
        <v>164</v>
      </c>
      <c r="B165" s="3">
        <v>1.1518507939336065E-2</v>
      </c>
      <c r="C165" s="3">
        <v>-8.1373730324463267E-4</v>
      </c>
    </row>
    <row r="166" spans="1:3" x14ac:dyDescent="0.25">
      <c r="A166" s="2" t="s">
        <v>165</v>
      </c>
      <c r="B166" s="3">
        <v>-2.6370983782681989E-3</v>
      </c>
      <c r="C166" s="3">
        <v>1.0981440683168753E-3</v>
      </c>
    </row>
    <row r="167" spans="1:3" x14ac:dyDescent="0.25">
      <c r="A167" s="2" t="s">
        <v>166</v>
      </c>
      <c r="B167" s="3">
        <v>-7.1264780107537229E-3</v>
      </c>
      <c r="C167" s="3">
        <v>-1.8201700596844228E-2</v>
      </c>
    </row>
    <row r="168" spans="1:3" x14ac:dyDescent="0.25">
      <c r="A168" s="2" t="s">
        <v>167</v>
      </c>
      <c r="B168" s="3">
        <v>1.107705905661116E-2</v>
      </c>
      <c r="C168" s="3">
        <v>1.2031186567708074E-2</v>
      </c>
    </row>
    <row r="169" spans="1:3" x14ac:dyDescent="0.25">
      <c r="A169" s="2" t="s">
        <v>168</v>
      </c>
      <c r="B169" s="3">
        <v>2.5919982023041577E-3</v>
      </c>
      <c r="C169" s="3">
        <v>1.5360594428467378E-2</v>
      </c>
    </row>
    <row r="170" spans="1:3" x14ac:dyDescent="0.25">
      <c r="A170" s="2" t="s">
        <v>169</v>
      </c>
      <c r="B170" s="3">
        <v>3.7848454628393036E-3</v>
      </c>
      <c r="C170" s="3">
        <v>5.8740780810715432E-3</v>
      </c>
    </row>
    <row r="171" spans="1:3" x14ac:dyDescent="0.25">
      <c r="A171" s="2" t="s">
        <v>170</v>
      </c>
      <c r="B171" s="3">
        <v>-7.5363497286868864E-3</v>
      </c>
      <c r="C171" s="3">
        <v>-1.5851584587774914E-2</v>
      </c>
    </row>
    <row r="172" spans="1:3" x14ac:dyDescent="0.25">
      <c r="A172" s="2" t="s">
        <v>171</v>
      </c>
      <c r="B172" s="3">
        <v>5.3861315185215197E-3</v>
      </c>
      <c r="C172" s="3">
        <v>8.0022867574780499E-4</v>
      </c>
    </row>
    <row r="173" spans="1:3" x14ac:dyDescent="0.25">
      <c r="A173" s="2" t="s">
        <v>172</v>
      </c>
      <c r="B173" s="3">
        <v>4.1282587573676643E-4</v>
      </c>
      <c r="C173" s="3">
        <v>-7.3810296359110295E-3</v>
      </c>
    </row>
    <row r="174" spans="1:3" x14ac:dyDescent="0.25">
      <c r="A174" s="2" t="s">
        <v>173</v>
      </c>
      <c r="B174" s="3">
        <v>-1.292171999898728E-2</v>
      </c>
      <c r="C174" s="3">
        <v>-9.3450242278405593E-3</v>
      </c>
    </row>
    <row r="175" spans="1:3" x14ac:dyDescent="0.25">
      <c r="A175" s="2" t="s">
        <v>174</v>
      </c>
      <c r="B175" s="3">
        <v>1.3286249404653727E-2</v>
      </c>
      <c r="C175" s="3">
        <v>8.5694400541256321E-3</v>
      </c>
    </row>
    <row r="176" spans="1:3" x14ac:dyDescent="0.25">
      <c r="A176" s="2" t="s">
        <v>175</v>
      </c>
      <c r="B176" s="3">
        <v>-3.022432289333965E-3</v>
      </c>
      <c r="C176" s="3">
        <v>-8.5763576254527241E-3</v>
      </c>
    </row>
    <row r="177" spans="1:3" x14ac:dyDescent="0.25">
      <c r="A177" s="2" t="s">
        <v>176</v>
      </c>
      <c r="B177" s="3">
        <v>3.4209124594704043E-3</v>
      </c>
      <c r="C177" s="3">
        <v>-9.6980696758021123E-3</v>
      </c>
    </row>
    <row r="178" spans="1:3" x14ac:dyDescent="0.25">
      <c r="A178" s="2" t="s">
        <v>177</v>
      </c>
      <c r="B178" s="3">
        <v>-4.4614691701069242E-3</v>
      </c>
      <c r="C178" s="3">
        <v>-1.1638383353296478E-2</v>
      </c>
    </row>
    <row r="179" spans="1:3" x14ac:dyDescent="0.25">
      <c r="A179" s="2" t="s">
        <v>178</v>
      </c>
      <c r="B179" s="3">
        <v>-1.7818159504151554E-2</v>
      </c>
      <c r="C179" s="3">
        <v>-2.4095540706511542E-2</v>
      </c>
    </row>
    <row r="180" spans="1:3" x14ac:dyDescent="0.25">
      <c r="A180" s="2" t="s">
        <v>179</v>
      </c>
      <c r="B180" s="3">
        <v>2.7637323076290521E-3</v>
      </c>
      <c r="C180" s="3">
        <v>3.5127981251528162E-3</v>
      </c>
    </row>
    <row r="181" spans="1:3" x14ac:dyDescent="0.25">
      <c r="A181" s="2" t="s">
        <v>180</v>
      </c>
      <c r="B181" s="3">
        <v>-1.7745705768999698E-2</v>
      </c>
      <c r="C181" s="3">
        <v>-2.6074397230264279E-2</v>
      </c>
    </row>
    <row r="182" spans="1:3" x14ac:dyDescent="0.25">
      <c r="A182" s="2" t="s">
        <v>181</v>
      </c>
      <c r="B182" s="3">
        <v>1.3621914874853536E-2</v>
      </c>
      <c r="C182" s="3">
        <v>5.0638382245153934E-3</v>
      </c>
    </row>
    <row r="183" spans="1:3" x14ac:dyDescent="0.25">
      <c r="A183" s="2" t="s">
        <v>182</v>
      </c>
      <c r="B183" s="3">
        <v>-3.5734208120755673E-3</v>
      </c>
      <c r="C183" s="3">
        <v>-8.1038786014160369E-3</v>
      </c>
    </row>
    <row r="184" spans="1:3" x14ac:dyDescent="0.25">
      <c r="A184" s="2" t="s">
        <v>183</v>
      </c>
      <c r="B184" s="3">
        <v>-5.9879760075549626E-3</v>
      </c>
      <c r="C184" s="3">
        <v>-9.2442370636549587E-3</v>
      </c>
    </row>
    <row r="185" spans="1:3" x14ac:dyDescent="0.25">
      <c r="A185" s="2" t="s">
        <v>184</v>
      </c>
      <c r="B185" s="3">
        <v>9.9905949164242891E-3</v>
      </c>
      <c r="C185" s="3">
        <v>2.0754138196516392E-2</v>
      </c>
    </row>
    <row r="186" spans="1:3" x14ac:dyDescent="0.25">
      <c r="A186" s="2" t="s">
        <v>185</v>
      </c>
      <c r="B186" s="3">
        <v>2.1030458569879507E-3</v>
      </c>
      <c r="C186" s="3">
        <v>1.6566100885941237E-2</v>
      </c>
    </row>
    <row r="187" spans="1:3" x14ac:dyDescent="0.25">
      <c r="A187" s="2" t="s">
        <v>186</v>
      </c>
      <c r="B187" s="3">
        <v>-5.0197331179067106E-3</v>
      </c>
      <c r="C187" s="3">
        <v>6.5659862782334599E-3</v>
      </c>
    </row>
    <row r="188" spans="1:3" x14ac:dyDescent="0.25">
      <c r="A188" s="2" t="s">
        <v>187</v>
      </c>
      <c r="B188" s="3">
        <v>8.0890646469851113E-3</v>
      </c>
      <c r="C188" s="3">
        <v>-1.3660330908685125E-2</v>
      </c>
    </row>
    <row r="189" spans="1:3" x14ac:dyDescent="0.25">
      <c r="A189" s="2" t="s">
        <v>188</v>
      </c>
      <c r="B189" s="3">
        <v>-2.3953206741741062E-2</v>
      </c>
      <c r="C189" s="3">
        <v>-4.3514655955067316E-2</v>
      </c>
    </row>
    <row r="190" spans="1:3" x14ac:dyDescent="0.25">
      <c r="A190" s="2" t="s">
        <v>189</v>
      </c>
      <c r="B190" s="3">
        <v>-6.6407240395497391E-3</v>
      </c>
      <c r="C190" s="3">
        <v>-1.8914957466144022E-3</v>
      </c>
    </row>
    <row r="191" spans="1:3" x14ac:dyDescent="0.25">
      <c r="A191" s="2" t="s">
        <v>190</v>
      </c>
      <c r="B191" s="3">
        <v>-2.540840884444362E-2</v>
      </c>
      <c r="C191" s="3">
        <v>-2.0679232244038004E-2</v>
      </c>
    </row>
    <row r="192" spans="1:3" x14ac:dyDescent="0.25">
      <c r="A192" s="2" t="s">
        <v>191</v>
      </c>
      <c r="B192" s="3">
        <v>1.0552087064750415E-2</v>
      </c>
      <c r="C192" s="3">
        <v>2.4775325059539943E-2</v>
      </c>
    </row>
    <row r="193" spans="1:3" x14ac:dyDescent="0.25">
      <c r="A193" s="2" t="s">
        <v>192</v>
      </c>
      <c r="B193" s="3">
        <v>4.7978458630093535E-3</v>
      </c>
      <c r="C193" s="3">
        <v>-1.2345255832518442E-2</v>
      </c>
    </row>
    <row r="194" spans="1:3" x14ac:dyDescent="0.25">
      <c r="A194" s="2" t="s">
        <v>193</v>
      </c>
      <c r="B194" s="3">
        <v>3.6792346438827561E-3</v>
      </c>
      <c r="C194" s="3">
        <v>1.2234257927433712E-2</v>
      </c>
    </row>
    <row r="195" spans="1:3" x14ac:dyDescent="0.25">
      <c r="A195" s="2" t="s">
        <v>194</v>
      </c>
      <c r="B195" s="3">
        <v>2.4714316510854317E-5</v>
      </c>
      <c r="C195" s="3">
        <v>-1.127037002045006E-2</v>
      </c>
    </row>
    <row r="196" spans="1:3" x14ac:dyDescent="0.25">
      <c r="A196" s="2" t="s">
        <v>195</v>
      </c>
      <c r="B196" s="3">
        <v>-1.0167527708365043E-2</v>
      </c>
      <c r="C196" s="3">
        <v>-2.3626852927849384E-3</v>
      </c>
    </row>
    <row r="197" spans="1:3" x14ac:dyDescent="0.25">
      <c r="A197" s="2" t="s">
        <v>196</v>
      </c>
      <c r="B197" s="3">
        <v>5.4725208259007729E-3</v>
      </c>
      <c r="C197" s="3">
        <v>-9.8021798070461186E-3</v>
      </c>
    </row>
    <row r="198" spans="1:3" x14ac:dyDescent="0.25">
      <c r="A198" s="2" t="s">
        <v>197</v>
      </c>
      <c r="B198" s="3">
        <v>9.6391310732402147E-4</v>
      </c>
      <c r="C198" s="3">
        <v>2.9471417873190298E-3</v>
      </c>
    </row>
    <row r="199" spans="1:3" x14ac:dyDescent="0.25">
      <c r="A199" s="2" t="s">
        <v>198</v>
      </c>
      <c r="B199" s="3">
        <v>-3.9999619073742831E-3</v>
      </c>
      <c r="C199" s="3">
        <v>-1.4844854701492771E-2</v>
      </c>
    </row>
    <row r="200" spans="1:3" x14ac:dyDescent="0.25">
      <c r="A200" s="2" t="s">
        <v>199</v>
      </c>
      <c r="B200" s="3">
        <v>3.9753961196722365E-3</v>
      </c>
      <c r="C200" s="3">
        <v>4.9683723192261997E-3</v>
      </c>
    </row>
    <row r="201" spans="1:3" x14ac:dyDescent="0.25">
      <c r="A201" s="2" t="s">
        <v>200</v>
      </c>
      <c r="B201" s="3">
        <v>8.9928314891956074E-3</v>
      </c>
      <c r="C201" s="3">
        <v>1.5501549605037468E-2</v>
      </c>
    </row>
    <row r="202" spans="1:3" x14ac:dyDescent="0.25">
      <c r="A202" s="2" t="s">
        <v>201</v>
      </c>
      <c r="B202" s="3">
        <v>-2.8861259352567226E-3</v>
      </c>
      <c r="C202" s="3">
        <v>-1.0671982931016233E-2</v>
      </c>
    </row>
    <row r="203" spans="1:3" x14ac:dyDescent="0.25">
      <c r="A203" s="2" t="s">
        <v>202</v>
      </c>
      <c r="B203" s="3">
        <v>7.3745436882843851E-3</v>
      </c>
      <c r="C203" s="3">
        <v>1.2615319171563E-2</v>
      </c>
    </row>
    <row r="204" spans="1:3" x14ac:dyDescent="0.25">
      <c r="A204" s="2" t="s">
        <v>203</v>
      </c>
      <c r="B204" s="3">
        <v>3.4738895725399122E-3</v>
      </c>
      <c r="C204" s="3">
        <v>6.7537983358751941E-3</v>
      </c>
    </row>
    <row r="205" spans="1:3" x14ac:dyDescent="0.25">
      <c r="A205" s="2" t="s">
        <v>204</v>
      </c>
      <c r="B205" s="3">
        <v>7.7313286134024217E-3</v>
      </c>
      <c r="C205" s="3">
        <v>4.8292541118843957E-3</v>
      </c>
    </row>
    <row r="206" spans="1:3" x14ac:dyDescent="0.25">
      <c r="A206" s="2" t="s">
        <v>205</v>
      </c>
      <c r="B206" s="3">
        <v>-1.9265850069766999E-2</v>
      </c>
      <c r="C206" s="3">
        <v>-8.6693531457988637E-3</v>
      </c>
    </row>
    <row r="207" spans="1:3" x14ac:dyDescent="0.25">
      <c r="A207" s="2" t="s">
        <v>206</v>
      </c>
      <c r="B207" s="3">
        <v>-8.0389863794405603E-3</v>
      </c>
      <c r="C207" s="3">
        <v>3.0885682164691897E-3</v>
      </c>
    </row>
    <row r="208" spans="1:3" x14ac:dyDescent="0.25">
      <c r="A208" s="2" t="s">
        <v>207</v>
      </c>
      <c r="B208" s="3">
        <v>-1.4386464604315696E-3</v>
      </c>
      <c r="C208" s="3">
        <v>1.5124309975427463E-2</v>
      </c>
    </row>
    <row r="209" spans="1:3" x14ac:dyDescent="0.25">
      <c r="A209" s="2" t="s">
        <v>208</v>
      </c>
      <c r="B209" s="3">
        <v>2.3442056503824027E-3</v>
      </c>
      <c r="C209" s="3">
        <v>9.3793506068258203E-3</v>
      </c>
    </row>
    <row r="210" spans="1:3" x14ac:dyDescent="0.25">
      <c r="A210" s="2" t="s">
        <v>209</v>
      </c>
      <c r="B210" s="3">
        <v>6.2304388551104317E-3</v>
      </c>
      <c r="C210" s="3">
        <v>2.1805156820320359E-2</v>
      </c>
    </row>
    <row r="211" spans="1:3" x14ac:dyDescent="0.25">
      <c r="A211" s="2" t="s">
        <v>210</v>
      </c>
      <c r="B211" s="3">
        <v>-3.9499724615232878E-3</v>
      </c>
      <c r="C211" s="3">
        <v>-9.9018902675526155E-3</v>
      </c>
    </row>
    <row r="212" spans="1:3" x14ac:dyDescent="0.25">
      <c r="A212" s="2" t="s">
        <v>211</v>
      </c>
      <c r="B212" s="3">
        <v>8.4898076370945041E-3</v>
      </c>
      <c r="C212" s="3">
        <v>3.7308127514114497E-2</v>
      </c>
    </row>
    <row r="213" spans="1:3" x14ac:dyDescent="0.25">
      <c r="A213" s="2" t="s">
        <v>212</v>
      </c>
      <c r="B213" s="3">
        <v>8.7745045882603456E-3</v>
      </c>
      <c r="C213" s="3">
        <v>1.1946406083572114E-2</v>
      </c>
    </row>
    <row r="214" spans="1:3" x14ac:dyDescent="0.25">
      <c r="A214" s="2" t="s">
        <v>213</v>
      </c>
      <c r="B214" s="3">
        <v>1.7362996724319402E-3</v>
      </c>
      <c r="C214" s="3">
        <v>2.6201948514627871E-2</v>
      </c>
    </row>
    <row r="215" spans="1:3" x14ac:dyDescent="0.25">
      <c r="A215" s="2" t="s">
        <v>214</v>
      </c>
      <c r="B215" s="3">
        <v>-8.1941294392382513E-3</v>
      </c>
      <c r="C215" s="3">
        <v>-6.1596377363049015E-4</v>
      </c>
    </row>
    <row r="216" spans="1:3" x14ac:dyDescent="0.25">
      <c r="A216" s="2" t="s">
        <v>215</v>
      </c>
      <c r="B216" s="3">
        <v>6.177700674997455E-3</v>
      </c>
      <c r="C216" s="3">
        <v>-1.458312553526131E-4</v>
      </c>
    </row>
    <row r="217" spans="1:3" x14ac:dyDescent="0.25">
      <c r="A217" s="2" t="s">
        <v>216</v>
      </c>
      <c r="B217" s="3">
        <v>-8.8281756607400119E-4</v>
      </c>
      <c r="C217" s="3">
        <v>-2.0804624350628798E-3</v>
      </c>
    </row>
    <row r="218" spans="1:3" x14ac:dyDescent="0.25">
      <c r="A218" s="2" t="s">
        <v>217</v>
      </c>
      <c r="B218" s="3">
        <v>3.146098874495129E-3</v>
      </c>
      <c r="C218" s="3">
        <v>-3.8331636216226705E-3</v>
      </c>
    </row>
    <row r="219" spans="1:3" x14ac:dyDescent="0.25">
      <c r="A219" s="2" t="s">
        <v>218</v>
      </c>
      <c r="B219" s="3">
        <v>-1.6923470154711628E-3</v>
      </c>
      <c r="C219" s="3">
        <v>6.4231085187680392E-3</v>
      </c>
    </row>
    <row r="220" spans="1:3" x14ac:dyDescent="0.25">
      <c r="A220" s="2" t="s">
        <v>219</v>
      </c>
      <c r="B220" s="3">
        <v>3.2794395797448583E-3</v>
      </c>
      <c r="C220" s="3">
        <v>4.5618957241682079E-3</v>
      </c>
    </row>
    <row r="221" spans="1:3" x14ac:dyDescent="0.25">
      <c r="A221" s="2" t="s">
        <v>220</v>
      </c>
      <c r="B221" s="3">
        <v>4.9240681474043146E-3</v>
      </c>
      <c r="C221" s="3">
        <v>1.2010782733935077E-2</v>
      </c>
    </row>
    <row r="222" spans="1:3" x14ac:dyDescent="0.25">
      <c r="A222" s="2" t="s">
        <v>221</v>
      </c>
      <c r="B222" s="3">
        <v>4.5336018181840743E-4</v>
      </c>
      <c r="C222" s="3">
        <v>-3.7134740259736621E-4</v>
      </c>
    </row>
    <row r="223" spans="1:3" x14ac:dyDescent="0.25">
      <c r="A223" s="2" t="s">
        <v>222</v>
      </c>
      <c r="B223" s="3">
        <v>-1.2102761574170895E-3</v>
      </c>
      <c r="C223" s="3">
        <v>-1.4997452381870668E-2</v>
      </c>
    </row>
    <row r="224" spans="1:3" x14ac:dyDescent="0.25">
      <c r="A224" s="2" t="s">
        <v>223</v>
      </c>
      <c r="B224" s="3">
        <v>3.8141643089280031E-3</v>
      </c>
      <c r="C224" s="3">
        <v>1.0494701127371275E-2</v>
      </c>
    </row>
    <row r="225" spans="1:3" x14ac:dyDescent="0.25">
      <c r="A225" s="2" t="s">
        <v>224</v>
      </c>
      <c r="B225" s="3">
        <v>7.8692461477465336E-3</v>
      </c>
      <c r="C225" s="3">
        <v>1.1550928506747882E-2</v>
      </c>
    </row>
    <row r="226" spans="1:3" x14ac:dyDescent="0.25">
      <c r="A226" s="2" t="s">
        <v>225</v>
      </c>
      <c r="B226" s="3">
        <v>9.0633118576906035E-3</v>
      </c>
      <c r="C226" s="3">
        <v>8.9552439421891616E-3</v>
      </c>
    </row>
    <row r="227" spans="1:3" x14ac:dyDescent="0.25">
      <c r="A227" s="2" t="s">
        <v>226</v>
      </c>
      <c r="B227" s="3">
        <v>-3.110974179173831E-3</v>
      </c>
      <c r="C227" s="3">
        <v>-2.8056058829798447E-3</v>
      </c>
    </row>
    <row r="228" spans="1:3" x14ac:dyDescent="0.25">
      <c r="A228" s="2" t="s">
        <v>227</v>
      </c>
      <c r="B228" s="3">
        <v>1.1502869066339905E-3</v>
      </c>
      <c r="C228" s="3">
        <v>6.7198016389369286E-4</v>
      </c>
    </row>
    <row r="229" spans="1:3" x14ac:dyDescent="0.25">
      <c r="A229" s="2" t="s">
        <v>228</v>
      </c>
      <c r="B229" s="3">
        <v>-4.9491932091714208E-3</v>
      </c>
      <c r="C229" s="3">
        <v>-1.6812253600289484E-2</v>
      </c>
    </row>
    <row r="230" spans="1:3" x14ac:dyDescent="0.25">
      <c r="A230" s="2" t="s">
        <v>229</v>
      </c>
      <c r="B230" s="3">
        <v>6.7656449197484037E-5</v>
      </c>
      <c r="C230" s="3">
        <v>-6.7126624699229698E-3</v>
      </c>
    </row>
    <row r="231" spans="1:3" x14ac:dyDescent="0.25">
      <c r="A231" s="2" t="s">
        <v>230</v>
      </c>
      <c r="B231" s="3">
        <v>2.7874445395799086E-3</v>
      </c>
      <c r="C231" s="3">
        <v>-5.2611037176324427E-3</v>
      </c>
    </row>
    <row r="232" spans="1:3" x14ac:dyDescent="0.25">
      <c r="A232" s="2" t="s">
        <v>231</v>
      </c>
      <c r="B232" s="3">
        <v>1.9372559185444338E-3</v>
      </c>
      <c r="C232" s="3">
        <v>1.0471351690093611E-2</v>
      </c>
    </row>
    <row r="233" spans="1:3" x14ac:dyDescent="0.25">
      <c r="A233" s="2" t="s">
        <v>232</v>
      </c>
      <c r="B233" s="3">
        <v>2.4074654622956437E-3</v>
      </c>
      <c r="C233" s="3">
        <v>-6.3133141975447726E-3</v>
      </c>
    </row>
    <row r="234" spans="1:3" x14ac:dyDescent="0.25">
      <c r="A234" s="2" t="s">
        <v>233</v>
      </c>
      <c r="B234" s="3">
        <v>-3.3634667956781161E-3</v>
      </c>
      <c r="C234" s="3">
        <v>-6.1337517852756429E-3</v>
      </c>
    </row>
    <row r="235" spans="1:3" x14ac:dyDescent="0.25">
      <c r="A235" s="2" t="s">
        <v>234</v>
      </c>
      <c r="B235" s="3">
        <v>2.2161490197325495E-3</v>
      </c>
      <c r="C235" s="3">
        <v>1.4900543690818058E-2</v>
      </c>
    </row>
    <row r="236" spans="1:3" x14ac:dyDescent="0.25">
      <c r="A236" s="2" t="s">
        <v>235</v>
      </c>
      <c r="B236" s="3">
        <v>4.1749012017677778E-3</v>
      </c>
      <c r="C236" s="3">
        <v>-3.5483223152166232E-4</v>
      </c>
    </row>
    <row r="237" spans="1:3" x14ac:dyDescent="0.25">
      <c r="A237" s="2" t="s">
        <v>236</v>
      </c>
      <c r="B237" s="3">
        <v>-4.5769355840754589E-3</v>
      </c>
      <c r="C237" s="3">
        <v>-1.3952639212495122E-2</v>
      </c>
    </row>
    <row r="238" spans="1:3" x14ac:dyDescent="0.25">
      <c r="A238" s="2" t="s">
        <v>237</v>
      </c>
      <c r="B238" s="3">
        <v>-2.0683378276153963E-3</v>
      </c>
      <c r="C238" s="3">
        <v>-6.5546802674733007E-3</v>
      </c>
    </row>
    <row r="239" spans="1:3" x14ac:dyDescent="0.25">
      <c r="A239" s="2" t="s">
        <v>238</v>
      </c>
      <c r="B239" s="3">
        <v>-1.2869850327137278E-2</v>
      </c>
      <c r="C239" s="3">
        <v>-1.8241818237245466E-2</v>
      </c>
    </row>
    <row r="240" spans="1:3" x14ac:dyDescent="0.25">
      <c r="A240" s="2" t="s">
        <v>239</v>
      </c>
      <c r="B240" s="3">
        <v>7.2849901271299089E-4</v>
      </c>
      <c r="C240" s="3">
        <v>4.5426862187305517E-3</v>
      </c>
    </row>
    <row r="241" spans="1:3" x14ac:dyDescent="0.25">
      <c r="A241" s="2" t="s">
        <v>240</v>
      </c>
      <c r="B241" s="3">
        <v>8.57260248166547E-3</v>
      </c>
      <c r="C241" s="3">
        <v>1.4650424324172517E-2</v>
      </c>
    </row>
    <row r="242" spans="1:3" x14ac:dyDescent="0.25">
      <c r="A242" s="2" t="s">
        <v>241</v>
      </c>
      <c r="B242" s="3">
        <v>-4.2338699059385476E-4</v>
      </c>
      <c r="C242" s="3">
        <v>-1.1861158462196819E-2</v>
      </c>
    </row>
    <row r="243" spans="1:3" x14ac:dyDescent="0.25">
      <c r="A243" s="2" t="s">
        <v>243</v>
      </c>
      <c r="B243" s="3"/>
      <c r="C243" s="3"/>
    </row>
    <row r="244" spans="1:3" x14ac:dyDescent="0.25">
      <c r="A244" s="2" t="s">
        <v>244</v>
      </c>
      <c r="B244" s="3">
        <v>1.0923126152462159E-2</v>
      </c>
      <c r="C244" s="3">
        <v>-0.22759432975960059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AD86-8DD2-46A3-92B7-40EB1A7D207F}">
  <dimension ref="A1:U254"/>
  <sheetViews>
    <sheetView tabSelected="1" workbookViewId="0">
      <pane ySplit="1" topLeftCell="A230" activePane="bottomLeft" state="frozen"/>
      <selection pane="bottomLeft" activeCell="H249" sqref="H249"/>
    </sheetView>
  </sheetViews>
  <sheetFormatPr defaultRowHeight="16.5" x14ac:dyDescent="0.25"/>
  <cols>
    <col min="1" max="1" width="9.5" bestFit="1" customWidth="1"/>
    <col min="2" max="6" width="6.75" customWidth="1"/>
    <col min="7" max="7" width="10.75" customWidth="1"/>
    <col min="8" max="12" width="12.75" style="5" customWidth="1"/>
    <col min="13" max="13" width="10.75" style="5" customWidth="1"/>
    <col min="14" max="18" width="11.75" style="6" bestFit="1" customWidth="1"/>
    <col min="19" max="19" width="9.5" style="6" bestFit="1" customWidth="1"/>
    <col min="20" max="20" width="10.75" customWidth="1"/>
  </cols>
  <sheetData>
    <row r="1" spans="1:21" x14ac:dyDescent="0.25">
      <c r="A1" t="s">
        <v>0</v>
      </c>
      <c r="B1" t="s">
        <v>251</v>
      </c>
      <c r="C1" t="s">
        <v>252</v>
      </c>
      <c r="D1" t="s">
        <v>253</v>
      </c>
      <c r="E1" t="s">
        <v>255</v>
      </c>
      <c r="F1" t="s">
        <v>254</v>
      </c>
      <c r="G1" t="s">
        <v>245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246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</row>
    <row r="2" spans="1:21" x14ac:dyDescent="0.25">
      <c r="A2" t="s">
        <v>1</v>
      </c>
      <c r="B2">
        <v>105.5</v>
      </c>
      <c r="C2">
        <v>82.4</v>
      </c>
      <c r="D2">
        <v>44.7</v>
      </c>
      <c r="E2">
        <v>59.5</v>
      </c>
      <c r="F2">
        <v>37.1</v>
      </c>
      <c r="G2" s="4">
        <v>18270.509999999998</v>
      </c>
      <c r="H2" s="5">
        <f xml:space="preserve"> B2/78.6 -1</f>
        <v>0.34223918575063617</v>
      </c>
      <c r="I2" s="5">
        <f xml:space="preserve"> C2/76.36 -1</f>
        <v>7.9099004714510368E-2</v>
      </c>
      <c r="J2" s="5">
        <f xml:space="preserve"> D2 / 36.59 -1</f>
        <v>0.22164525826728609</v>
      </c>
      <c r="K2" s="5">
        <f xml:space="preserve"> E2 / 59.05 -1</f>
        <v>7.6206604572397474E-3</v>
      </c>
      <c r="L2" s="5">
        <f>F2/39.2 - 1</f>
        <v>-5.3571428571428603E-2</v>
      </c>
      <c r="M2" s="5">
        <f t="shared" ref="M2:M65" si="0" xml:space="preserve"> G2/13000 -1</f>
        <v>0.40542384615384597</v>
      </c>
      <c r="N2" s="6">
        <f>10000*B2</f>
        <v>1055000</v>
      </c>
      <c r="O2" s="6">
        <f xml:space="preserve"> 17000*C2</f>
        <v>1400800</v>
      </c>
      <c r="P2" s="6">
        <f xml:space="preserve"> 50000*D2</f>
        <v>2235000</v>
      </c>
      <c r="Q2" s="6">
        <f>16000*E2</f>
        <v>952000</v>
      </c>
      <c r="R2" s="6">
        <f>37.1*32000</f>
        <v>1187200</v>
      </c>
      <c r="S2" s="6">
        <f>N2+O2+P2+Q2+R2</f>
        <v>6830000</v>
      </c>
      <c r="T2" s="5">
        <f>S2/6112820 - 1</f>
        <v>0.11732391923858376</v>
      </c>
      <c r="U2">
        <f>78.6*10000+17000*76.36+50000*36.59+16000*59.05+32000*39.2</f>
        <v>6112820</v>
      </c>
    </row>
    <row r="3" spans="1:21" x14ac:dyDescent="0.25">
      <c r="A3" t="s">
        <v>2</v>
      </c>
      <c r="B3">
        <v>105</v>
      </c>
      <c r="C3">
        <v>84.3</v>
      </c>
      <c r="D3">
        <v>44.4</v>
      </c>
      <c r="E3">
        <v>59.1</v>
      </c>
      <c r="F3">
        <v>37.200000000000003</v>
      </c>
      <c r="G3" s="4">
        <v>18526.349999999999</v>
      </c>
      <c r="H3" s="5">
        <f t="shared" ref="H3:H66" si="1" xml:space="preserve"> B3/78.6 -1</f>
        <v>0.33587786259541996</v>
      </c>
      <c r="I3" s="5">
        <f t="shared" ref="I3:I66" si="2" xml:space="preserve"> C3/76.36 -1</f>
        <v>0.10398114195914099</v>
      </c>
      <c r="J3" s="5">
        <f t="shared" ref="J3:J66" si="3" xml:space="preserve"> D3 / 36.59 -1</f>
        <v>0.2134462968024049</v>
      </c>
      <c r="K3" s="5">
        <f t="shared" ref="K3:K66" si="4" xml:space="preserve"> E3 / 59.05 -1</f>
        <v>8.4674005080453973E-4</v>
      </c>
      <c r="L3" s="5">
        <f t="shared" ref="L3:L66" si="5">F3/39.2 - 1</f>
        <v>-5.1020408163265252E-2</v>
      </c>
      <c r="M3" s="5">
        <f t="shared" si="0"/>
        <v>0.42510384615384611</v>
      </c>
      <c r="N3" s="6">
        <f t="shared" ref="N3:N66" si="6">10000*B3</f>
        <v>1050000</v>
      </c>
      <c r="O3" s="6">
        <f t="shared" ref="O3:O66" si="7" xml:space="preserve"> 17000*C3</f>
        <v>1433100</v>
      </c>
      <c r="P3" s="6">
        <f t="shared" ref="P3:P66" si="8" xml:space="preserve"> 50000*D3</f>
        <v>2220000</v>
      </c>
      <c r="Q3" s="6">
        <f t="shared" ref="Q3:Q66" si="9">16000*E3</f>
        <v>945600</v>
      </c>
      <c r="R3" s="6">
        <f t="shared" ref="R3:R66" si="10">37.1*32000</f>
        <v>1187200</v>
      </c>
      <c r="S3" s="6">
        <f t="shared" ref="S3:S66" si="11">N3+O3+P3+Q3+R3</f>
        <v>6835900</v>
      </c>
      <c r="T3" s="5">
        <f t="shared" ref="T3:T66" si="12">S3/6112820 - 1</f>
        <v>0.11828910388331404</v>
      </c>
    </row>
    <row r="4" spans="1:21" x14ac:dyDescent="0.25">
      <c r="A4" t="s">
        <v>3</v>
      </c>
      <c r="B4">
        <v>105.5</v>
      </c>
      <c r="C4">
        <v>85</v>
      </c>
      <c r="D4">
        <v>44.05</v>
      </c>
      <c r="E4">
        <v>59.1</v>
      </c>
      <c r="F4">
        <v>37.25</v>
      </c>
      <c r="G4" s="4">
        <v>18499.96</v>
      </c>
      <c r="H4" s="5">
        <f t="shared" si="1"/>
        <v>0.34223918575063617</v>
      </c>
      <c r="I4" s="5">
        <f t="shared" si="2"/>
        <v>0.11314824515453115</v>
      </c>
      <c r="J4" s="5">
        <f t="shared" si="3"/>
        <v>0.20388084176004351</v>
      </c>
      <c r="K4" s="5">
        <f t="shared" si="4"/>
        <v>8.4674005080453973E-4</v>
      </c>
      <c r="L4" s="5">
        <f t="shared" si="5"/>
        <v>-4.9744897959183687E-2</v>
      </c>
      <c r="M4" s="5">
        <f t="shared" si="0"/>
        <v>0.42307384615384613</v>
      </c>
      <c r="N4" s="6">
        <f t="shared" si="6"/>
        <v>1055000</v>
      </c>
      <c r="O4" s="6">
        <f t="shared" si="7"/>
        <v>1445000</v>
      </c>
      <c r="P4" s="6">
        <f t="shared" si="8"/>
        <v>2202500</v>
      </c>
      <c r="Q4" s="6">
        <f t="shared" si="9"/>
        <v>945600</v>
      </c>
      <c r="R4" s="6">
        <f t="shared" si="10"/>
        <v>1187200</v>
      </c>
      <c r="S4" s="6">
        <f t="shared" si="11"/>
        <v>6835300</v>
      </c>
      <c r="T4" s="5">
        <f t="shared" si="12"/>
        <v>0.11819094951266362</v>
      </c>
    </row>
    <row r="5" spans="1:21" x14ac:dyDescent="0.25">
      <c r="A5" t="s">
        <v>4</v>
      </c>
      <c r="B5">
        <v>106.5</v>
      </c>
      <c r="C5">
        <v>85</v>
      </c>
      <c r="D5">
        <v>43.9</v>
      </c>
      <c r="E5">
        <v>58.7</v>
      </c>
      <c r="F5">
        <v>37.25</v>
      </c>
      <c r="G5" s="4">
        <v>18367.919999999998</v>
      </c>
      <c r="H5" s="5">
        <f t="shared" si="1"/>
        <v>0.35496183206106879</v>
      </c>
      <c r="I5" s="5">
        <f t="shared" si="2"/>
        <v>0.11314824515453115</v>
      </c>
      <c r="J5" s="5">
        <f t="shared" si="3"/>
        <v>0.19978136102760291</v>
      </c>
      <c r="K5" s="5">
        <f t="shared" si="4"/>
        <v>-5.9271803556307789E-3</v>
      </c>
      <c r="L5" s="5">
        <f t="shared" si="5"/>
        <v>-4.9744897959183687E-2</v>
      </c>
      <c r="M5" s="5">
        <f t="shared" si="0"/>
        <v>0.41291692307692296</v>
      </c>
      <c r="N5" s="6">
        <f t="shared" si="6"/>
        <v>1065000</v>
      </c>
      <c r="O5" s="6">
        <f t="shared" si="7"/>
        <v>1445000</v>
      </c>
      <c r="P5" s="6">
        <f t="shared" si="8"/>
        <v>2195000</v>
      </c>
      <c r="Q5" s="6">
        <f t="shared" si="9"/>
        <v>939200</v>
      </c>
      <c r="R5" s="6">
        <f t="shared" si="10"/>
        <v>1187200</v>
      </c>
      <c r="S5" s="6">
        <f t="shared" si="11"/>
        <v>6831400</v>
      </c>
      <c r="T5" s="5">
        <f t="shared" si="12"/>
        <v>0.11755294610343503</v>
      </c>
    </row>
    <row r="6" spans="1:21" x14ac:dyDescent="0.25">
      <c r="A6" t="s">
        <v>5</v>
      </c>
      <c r="B6">
        <v>105.5</v>
      </c>
      <c r="C6">
        <v>86.7</v>
      </c>
      <c r="D6">
        <v>43.45</v>
      </c>
      <c r="E6">
        <v>58.7</v>
      </c>
      <c r="F6">
        <v>37.65</v>
      </c>
      <c r="G6" s="4">
        <v>18169.759999999998</v>
      </c>
      <c r="H6" s="5">
        <f t="shared" si="1"/>
        <v>0.34223918575063617</v>
      </c>
      <c r="I6" s="5">
        <f t="shared" si="2"/>
        <v>0.13541121005762191</v>
      </c>
      <c r="J6" s="5">
        <f t="shared" si="3"/>
        <v>0.18748291883028156</v>
      </c>
      <c r="K6" s="5">
        <f t="shared" si="4"/>
        <v>-5.9271803556307789E-3</v>
      </c>
      <c r="L6" s="5">
        <f t="shared" si="5"/>
        <v>-3.9540816326530726E-2</v>
      </c>
      <c r="M6" s="5">
        <f t="shared" si="0"/>
        <v>0.39767384615384604</v>
      </c>
      <c r="N6" s="6">
        <f t="shared" si="6"/>
        <v>1055000</v>
      </c>
      <c r="O6" s="6">
        <f t="shared" si="7"/>
        <v>1473900</v>
      </c>
      <c r="P6" s="6">
        <f t="shared" si="8"/>
        <v>2172500</v>
      </c>
      <c r="Q6" s="6">
        <f t="shared" si="9"/>
        <v>939200</v>
      </c>
      <c r="R6" s="6">
        <f t="shared" si="10"/>
        <v>1187200</v>
      </c>
      <c r="S6" s="6">
        <f t="shared" si="11"/>
        <v>6827800</v>
      </c>
      <c r="T6" s="5">
        <f t="shared" si="12"/>
        <v>0.11696401987953187</v>
      </c>
    </row>
    <row r="7" spans="1:21" x14ac:dyDescent="0.25">
      <c r="A7" t="s">
        <v>6</v>
      </c>
      <c r="B7">
        <v>105.5</v>
      </c>
      <c r="C7">
        <v>87</v>
      </c>
      <c r="D7">
        <v>43.2</v>
      </c>
      <c r="E7">
        <v>58.9</v>
      </c>
      <c r="F7">
        <v>38.049999999999997</v>
      </c>
      <c r="G7" s="4">
        <v>18239.38</v>
      </c>
      <c r="H7" s="5">
        <f t="shared" si="1"/>
        <v>0.34223918575063617</v>
      </c>
      <c r="I7" s="5">
        <f t="shared" si="2"/>
        <v>0.13933996856993192</v>
      </c>
      <c r="J7" s="5">
        <f t="shared" si="3"/>
        <v>0.18065045094288057</v>
      </c>
      <c r="K7" s="5">
        <f t="shared" si="4"/>
        <v>-2.5402201524131751E-3</v>
      </c>
      <c r="L7" s="5">
        <f t="shared" si="5"/>
        <v>-2.9336734693877653E-2</v>
      </c>
      <c r="M7" s="5">
        <f t="shared" si="0"/>
        <v>0.40302923076923092</v>
      </c>
      <c r="N7" s="6">
        <f t="shared" si="6"/>
        <v>1055000</v>
      </c>
      <c r="O7" s="6">
        <f t="shared" si="7"/>
        <v>1479000</v>
      </c>
      <c r="P7" s="6">
        <f t="shared" si="8"/>
        <v>2160000</v>
      </c>
      <c r="Q7" s="6">
        <f t="shared" si="9"/>
        <v>942400</v>
      </c>
      <c r="R7" s="6">
        <f t="shared" si="10"/>
        <v>1187200</v>
      </c>
      <c r="S7" s="6">
        <f t="shared" si="11"/>
        <v>6823600</v>
      </c>
      <c r="T7" s="5">
        <f t="shared" si="12"/>
        <v>0.11627693928497806</v>
      </c>
    </row>
    <row r="8" spans="1:21" x14ac:dyDescent="0.25">
      <c r="A8" t="s">
        <v>7</v>
      </c>
      <c r="B8">
        <v>106</v>
      </c>
      <c r="C8">
        <v>88.5</v>
      </c>
      <c r="D8">
        <v>42.2</v>
      </c>
      <c r="E8">
        <v>58.7</v>
      </c>
      <c r="F8">
        <v>38.6</v>
      </c>
      <c r="G8" s="4">
        <v>18288.21</v>
      </c>
      <c r="H8" s="5">
        <f t="shared" si="1"/>
        <v>0.34860050890585259</v>
      </c>
      <c r="I8" s="5">
        <f t="shared" si="2"/>
        <v>0.15898376113148238</v>
      </c>
      <c r="J8" s="5">
        <f t="shared" si="3"/>
        <v>0.15332057939327681</v>
      </c>
      <c r="K8" s="5">
        <f t="shared" si="4"/>
        <v>-5.9271803556307789E-3</v>
      </c>
      <c r="L8" s="5">
        <f t="shared" si="5"/>
        <v>-1.5306122448979664E-2</v>
      </c>
      <c r="M8" s="5">
        <f t="shared" si="0"/>
        <v>0.4067853846153846</v>
      </c>
      <c r="N8" s="6">
        <f t="shared" si="6"/>
        <v>1060000</v>
      </c>
      <c r="O8" s="6">
        <f t="shared" si="7"/>
        <v>1504500</v>
      </c>
      <c r="P8" s="6">
        <f t="shared" si="8"/>
        <v>2110000</v>
      </c>
      <c r="Q8" s="6">
        <f t="shared" si="9"/>
        <v>939200</v>
      </c>
      <c r="R8" s="6">
        <f t="shared" si="10"/>
        <v>1187200</v>
      </c>
      <c r="S8" s="6">
        <f t="shared" si="11"/>
        <v>6800900</v>
      </c>
      <c r="T8" s="5">
        <f t="shared" si="12"/>
        <v>0.1125634322620328</v>
      </c>
    </row>
    <row r="9" spans="1:21" x14ac:dyDescent="0.25">
      <c r="A9" t="s">
        <v>8</v>
      </c>
      <c r="B9">
        <v>109</v>
      </c>
      <c r="C9">
        <v>88.6</v>
      </c>
      <c r="D9">
        <v>42.25</v>
      </c>
      <c r="E9">
        <v>58.9</v>
      </c>
      <c r="F9">
        <v>38.4</v>
      </c>
      <c r="G9" s="4">
        <v>18375.400000000001</v>
      </c>
      <c r="H9" s="5">
        <f t="shared" si="1"/>
        <v>0.38676844783715025</v>
      </c>
      <c r="I9" s="5">
        <f t="shared" si="2"/>
        <v>0.16029334730225253</v>
      </c>
      <c r="J9" s="5">
        <f t="shared" si="3"/>
        <v>0.15468707297075701</v>
      </c>
      <c r="K9" s="5">
        <f t="shared" si="4"/>
        <v>-2.5402201524131751E-3</v>
      </c>
      <c r="L9" s="5">
        <f t="shared" si="5"/>
        <v>-2.0408163265306256E-2</v>
      </c>
      <c r="M9" s="5">
        <f t="shared" si="0"/>
        <v>0.41349230769230783</v>
      </c>
      <c r="N9" s="6">
        <f t="shared" si="6"/>
        <v>1090000</v>
      </c>
      <c r="O9" s="6">
        <f t="shared" si="7"/>
        <v>1506200</v>
      </c>
      <c r="P9" s="6">
        <f t="shared" si="8"/>
        <v>2112500</v>
      </c>
      <c r="Q9" s="6">
        <f t="shared" si="9"/>
        <v>942400</v>
      </c>
      <c r="R9" s="6">
        <f t="shared" si="10"/>
        <v>1187200</v>
      </c>
      <c r="S9" s="6">
        <f t="shared" si="11"/>
        <v>6838300</v>
      </c>
      <c r="T9" s="5">
        <f t="shared" si="12"/>
        <v>0.11868172136591615</v>
      </c>
    </row>
    <row r="10" spans="1:21" x14ac:dyDescent="0.25">
      <c r="A10" t="s">
        <v>9</v>
      </c>
      <c r="B10">
        <v>108.5</v>
      </c>
      <c r="C10">
        <v>88</v>
      </c>
      <c r="D10">
        <v>42.2</v>
      </c>
      <c r="E10">
        <v>58.7</v>
      </c>
      <c r="F10">
        <v>38.6</v>
      </c>
      <c r="G10" s="4">
        <v>18436.93</v>
      </c>
      <c r="H10" s="5">
        <f t="shared" si="1"/>
        <v>0.38040712468193405</v>
      </c>
      <c r="I10" s="5">
        <f t="shared" si="2"/>
        <v>0.1524358302776323</v>
      </c>
      <c r="J10" s="5">
        <f t="shared" si="3"/>
        <v>0.15332057939327681</v>
      </c>
      <c r="K10" s="5">
        <f t="shared" si="4"/>
        <v>-5.9271803556307789E-3</v>
      </c>
      <c r="L10" s="5">
        <f t="shared" si="5"/>
        <v>-1.5306122448979664E-2</v>
      </c>
      <c r="M10" s="5">
        <f t="shared" si="0"/>
        <v>0.41822538461538472</v>
      </c>
      <c r="N10" s="6">
        <f t="shared" si="6"/>
        <v>1085000</v>
      </c>
      <c r="O10" s="6">
        <f t="shared" si="7"/>
        <v>1496000</v>
      </c>
      <c r="P10" s="6">
        <f t="shared" si="8"/>
        <v>2110000</v>
      </c>
      <c r="Q10" s="6">
        <f t="shared" si="9"/>
        <v>939200</v>
      </c>
      <c r="R10" s="6">
        <f t="shared" si="10"/>
        <v>1187200</v>
      </c>
      <c r="S10" s="6">
        <f t="shared" si="11"/>
        <v>6817400</v>
      </c>
      <c r="T10" s="5">
        <f t="shared" si="12"/>
        <v>0.11526267745492258</v>
      </c>
    </row>
    <row r="11" spans="1:21" x14ac:dyDescent="0.25">
      <c r="A11" t="s">
        <v>10</v>
      </c>
      <c r="B11">
        <v>107</v>
      </c>
      <c r="C11">
        <v>88.3</v>
      </c>
      <c r="D11">
        <v>41.6</v>
      </c>
      <c r="E11">
        <v>58.5</v>
      </c>
      <c r="F11">
        <v>38.4</v>
      </c>
      <c r="G11" s="4">
        <v>18403.330000000002</v>
      </c>
      <c r="H11" s="5">
        <f t="shared" si="1"/>
        <v>0.361323155216285</v>
      </c>
      <c r="I11" s="5">
        <f t="shared" si="2"/>
        <v>0.1563645887899423</v>
      </c>
      <c r="J11" s="5">
        <f t="shared" si="3"/>
        <v>0.13692265646351465</v>
      </c>
      <c r="K11" s="5">
        <f t="shared" si="4"/>
        <v>-9.3141405588483828E-3</v>
      </c>
      <c r="L11" s="5">
        <f t="shared" si="5"/>
        <v>-2.0408163265306256E-2</v>
      </c>
      <c r="M11" s="5">
        <f t="shared" si="0"/>
        <v>0.41564076923076931</v>
      </c>
      <c r="N11" s="6">
        <f t="shared" si="6"/>
        <v>1070000</v>
      </c>
      <c r="O11" s="6">
        <f t="shared" si="7"/>
        <v>1501100</v>
      </c>
      <c r="P11" s="6">
        <f t="shared" si="8"/>
        <v>2080000</v>
      </c>
      <c r="Q11" s="6">
        <f t="shared" si="9"/>
        <v>936000</v>
      </c>
      <c r="R11" s="6">
        <f t="shared" si="10"/>
        <v>1187200</v>
      </c>
      <c r="S11" s="6">
        <f t="shared" si="11"/>
        <v>6774300</v>
      </c>
      <c r="T11" s="5">
        <f t="shared" si="12"/>
        <v>0.10821192182985917</v>
      </c>
    </row>
    <row r="12" spans="1:21" x14ac:dyDescent="0.25">
      <c r="A12" t="s">
        <v>11</v>
      </c>
      <c r="B12">
        <v>106</v>
      </c>
      <c r="C12">
        <v>88</v>
      </c>
      <c r="D12">
        <v>42</v>
      </c>
      <c r="E12">
        <v>58.5</v>
      </c>
      <c r="F12">
        <v>38.299999999999997</v>
      </c>
      <c r="G12" s="4">
        <v>18525.439999999999</v>
      </c>
      <c r="H12" s="5">
        <f t="shared" si="1"/>
        <v>0.34860050890585259</v>
      </c>
      <c r="I12" s="5">
        <f t="shared" si="2"/>
        <v>0.1524358302776323</v>
      </c>
      <c r="J12" s="5">
        <f t="shared" si="3"/>
        <v>0.14785460508335602</v>
      </c>
      <c r="K12" s="5">
        <f t="shared" si="4"/>
        <v>-9.3141405588483828E-3</v>
      </c>
      <c r="L12" s="5">
        <f t="shared" si="5"/>
        <v>-2.2959183673469497E-2</v>
      </c>
      <c r="M12" s="5">
        <f t="shared" si="0"/>
        <v>0.4250338461538461</v>
      </c>
      <c r="N12" s="6">
        <f t="shared" si="6"/>
        <v>1060000</v>
      </c>
      <c r="O12" s="6">
        <f t="shared" si="7"/>
        <v>1496000</v>
      </c>
      <c r="P12" s="6">
        <f t="shared" si="8"/>
        <v>2100000</v>
      </c>
      <c r="Q12" s="6">
        <f t="shared" si="9"/>
        <v>936000</v>
      </c>
      <c r="R12" s="6">
        <f t="shared" si="10"/>
        <v>1187200</v>
      </c>
      <c r="S12" s="6">
        <f t="shared" si="11"/>
        <v>6779200</v>
      </c>
      <c r="T12" s="5">
        <f t="shared" si="12"/>
        <v>0.10901351585683861</v>
      </c>
    </row>
    <row r="13" spans="1:21" x14ac:dyDescent="0.25">
      <c r="A13" t="s">
        <v>12</v>
      </c>
      <c r="B13">
        <v>106.5</v>
      </c>
      <c r="C13">
        <v>88.8</v>
      </c>
      <c r="D13">
        <v>42.9</v>
      </c>
      <c r="E13">
        <v>59.4</v>
      </c>
      <c r="F13">
        <v>38.299999999999997</v>
      </c>
      <c r="G13" s="4">
        <v>18378.64</v>
      </c>
      <c r="H13" s="5">
        <f t="shared" si="1"/>
        <v>0.35496183206106879</v>
      </c>
      <c r="I13" s="5">
        <f t="shared" si="2"/>
        <v>0.16291251964379261</v>
      </c>
      <c r="J13" s="5">
        <f t="shared" si="3"/>
        <v>0.17245148947799938</v>
      </c>
      <c r="K13" s="5">
        <f t="shared" si="4"/>
        <v>5.92718035563089E-3</v>
      </c>
      <c r="L13" s="5">
        <f t="shared" si="5"/>
        <v>-2.2959183673469497E-2</v>
      </c>
      <c r="M13" s="5">
        <f t="shared" si="0"/>
        <v>0.41374153846153838</v>
      </c>
      <c r="N13" s="6">
        <f t="shared" si="6"/>
        <v>1065000</v>
      </c>
      <c r="O13" s="6">
        <f t="shared" si="7"/>
        <v>1509600</v>
      </c>
      <c r="P13" s="6">
        <f t="shared" si="8"/>
        <v>2145000</v>
      </c>
      <c r="Q13" s="6">
        <f t="shared" si="9"/>
        <v>950400</v>
      </c>
      <c r="R13" s="6">
        <f t="shared" si="10"/>
        <v>1187200</v>
      </c>
      <c r="S13" s="6">
        <f t="shared" si="11"/>
        <v>6857200</v>
      </c>
      <c r="T13" s="5">
        <f t="shared" si="12"/>
        <v>0.12177358404140803</v>
      </c>
    </row>
    <row r="14" spans="1:21" x14ac:dyDescent="0.25">
      <c r="A14" t="s">
        <v>13</v>
      </c>
      <c r="B14">
        <v>106</v>
      </c>
      <c r="C14">
        <v>89.9</v>
      </c>
      <c r="D14">
        <v>42.3</v>
      </c>
      <c r="E14">
        <v>58.5</v>
      </c>
      <c r="F14">
        <v>38.5</v>
      </c>
      <c r="G14" s="4">
        <v>18227.46</v>
      </c>
      <c r="H14" s="5">
        <f t="shared" si="1"/>
        <v>0.34860050890585259</v>
      </c>
      <c r="I14" s="5">
        <f t="shared" si="2"/>
        <v>0.17731796752226314</v>
      </c>
      <c r="J14" s="5">
        <f t="shared" si="3"/>
        <v>0.15605356654823699</v>
      </c>
      <c r="K14" s="5">
        <f t="shared" si="4"/>
        <v>-9.3141405588483828E-3</v>
      </c>
      <c r="L14" s="5">
        <f t="shared" si="5"/>
        <v>-1.7857142857142905E-2</v>
      </c>
      <c r="M14" s="5">
        <f t="shared" si="0"/>
        <v>0.40211230769230766</v>
      </c>
      <c r="N14" s="6">
        <f t="shared" si="6"/>
        <v>1060000</v>
      </c>
      <c r="O14" s="6">
        <f t="shared" si="7"/>
        <v>1528300</v>
      </c>
      <c r="P14" s="6">
        <f t="shared" si="8"/>
        <v>2115000</v>
      </c>
      <c r="Q14" s="6">
        <f t="shared" si="9"/>
        <v>936000</v>
      </c>
      <c r="R14" s="6">
        <f t="shared" si="10"/>
        <v>1187200</v>
      </c>
      <c r="S14" s="6">
        <f t="shared" si="11"/>
        <v>6826500</v>
      </c>
      <c r="T14" s="5">
        <f t="shared" si="12"/>
        <v>0.11675135207645582</v>
      </c>
    </row>
    <row r="15" spans="1:21" x14ac:dyDescent="0.25">
      <c r="A15" t="s">
        <v>14</v>
      </c>
      <c r="B15">
        <v>107.5</v>
      </c>
      <c r="C15">
        <v>90.3</v>
      </c>
      <c r="D15">
        <v>42.1</v>
      </c>
      <c r="E15">
        <v>58.7</v>
      </c>
      <c r="F15">
        <v>38.799999999999997</v>
      </c>
      <c r="G15" s="4">
        <v>18218.28</v>
      </c>
      <c r="H15" s="5">
        <f t="shared" si="1"/>
        <v>0.36768447837150142</v>
      </c>
      <c r="I15" s="5">
        <f t="shared" si="2"/>
        <v>0.18255631220534307</v>
      </c>
      <c r="J15" s="5">
        <f t="shared" si="3"/>
        <v>0.15058759223831641</v>
      </c>
      <c r="K15" s="5">
        <f t="shared" si="4"/>
        <v>-5.9271803556307789E-3</v>
      </c>
      <c r="L15" s="5">
        <f t="shared" si="5"/>
        <v>-1.0204081632653184E-2</v>
      </c>
      <c r="M15" s="5">
        <f t="shared" si="0"/>
        <v>0.40140615384615375</v>
      </c>
      <c r="N15" s="6">
        <f t="shared" si="6"/>
        <v>1075000</v>
      </c>
      <c r="O15" s="6">
        <f t="shared" si="7"/>
        <v>1535100</v>
      </c>
      <c r="P15" s="6">
        <f t="shared" si="8"/>
        <v>2105000</v>
      </c>
      <c r="Q15" s="6">
        <f t="shared" si="9"/>
        <v>939200</v>
      </c>
      <c r="R15" s="6">
        <f t="shared" si="10"/>
        <v>1187200</v>
      </c>
      <c r="S15" s="6">
        <f t="shared" si="11"/>
        <v>6841500</v>
      </c>
      <c r="T15" s="5">
        <f t="shared" si="12"/>
        <v>0.11920521134271911</v>
      </c>
    </row>
    <row r="16" spans="1:21" x14ac:dyDescent="0.25">
      <c r="A16" t="s">
        <v>15</v>
      </c>
      <c r="B16">
        <v>105</v>
      </c>
      <c r="C16">
        <v>90.3</v>
      </c>
      <c r="D16">
        <v>41.9</v>
      </c>
      <c r="E16">
        <v>58.1</v>
      </c>
      <c r="F16">
        <v>38.5</v>
      </c>
      <c r="G16" s="4">
        <v>17899.3</v>
      </c>
      <c r="H16" s="5">
        <f t="shared" si="1"/>
        <v>0.33587786259541996</v>
      </c>
      <c r="I16" s="5">
        <f t="shared" si="2"/>
        <v>0.18255631220534307</v>
      </c>
      <c r="J16" s="5">
        <f t="shared" si="3"/>
        <v>0.14512161792839562</v>
      </c>
      <c r="K16" s="5">
        <f t="shared" si="4"/>
        <v>-1.608806096528359E-2</v>
      </c>
      <c r="L16" s="5">
        <f t="shared" si="5"/>
        <v>-1.7857142857142905E-2</v>
      </c>
      <c r="M16" s="5">
        <f t="shared" si="0"/>
        <v>0.37686923076923073</v>
      </c>
      <c r="N16" s="6">
        <f t="shared" si="6"/>
        <v>1050000</v>
      </c>
      <c r="O16" s="6">
        <f t="shared" si="7"/>
        <v>1535100</v>
      </c>
      <c r="P16" s="6">
        <f t="shared" si="8"/>
        <v>2095000</v>
      </c>
      <c r="Q16" s="6">
        <f t="shared" si="9"/>
        <v>929600</v>
      </c>
      <c r="R16" s="6">
        <f t="shared" si="10"/>
        <v>1187200</v>
      </c>
      <c r="S16" s="6">
        <f t="shared" si="11"/>
        <v>6796900</v>
      </c>
      <c r="T16" s="5">
        <f t="shared" si="12"/>
        <v>0.11190906979102944</v>
      </c>
    </row>
    <row r="17" spans="1:20" x14ac:dyDescent="0.25">
      <c r="A17" t="s">
        <v>16</v>
      </c>
      <c r="B17">
        <v>105.5</v>
      </c>
      <c r="C17">
        <v>89.1</v>
      </c>
      <c r="D17">
        <v>42.45</v>
      </c>
      <c r="E17">
        <v>58.2</v>
      </c>
      <c r="F17">
        <v>38.4</v>
      </c>
      <c r="G17" s="4">
        <v>17989.04</v>
      </c>
      <c r="H17" s="5">
        <f t="shared" si="1"/>
        <v>0.34223918575063617</v>
      </c>
      <c r="I17" s="5">
        <f t="shared" si="2"/>
        <v>0.16684127815610261</v>
      </c>
      <c r="J17" s="5">
        <f t="shared" si="3"/>
        <v>0.16015304728067781</v>
      </c>
      <c r="K17" s="5">
        <f t="shared" si="4"/>
        <v>-1.4394580863674733E-2</v>
      </c>
      <c r="L17" s="5">
        <f t="shared" si="5"/>
        <v>-2.0408163265306256E-2</v>
      </c>
      <c r="M17" s="5">
        <f t="shared" si="0"/>
        <v>0.38377230769230786</v>
      </c>
      <c r="N17" s="6">
        <f t="shared" si="6"/>
        <v>1055000</v>
      </c>
      <c r="O17" s="6">
        <f t="shared" si="7"/>
        <v>1514700</v>
      </c>
      <c r="P17" s="6">
        <f t="shared" si="8"/>
        <v>2122500</v>
      </c>
      <c r="Q17" s="6">
        <f t="shared" si="9"/>
        <v>931200</v>
      </c>
      <c r="R17" s="6">
        <f t="shared" si="10"/>
        <v>1187200</v>
      </c>
      <c r="S17" s="6">
        <f t="shared" si="11"/>
        <v>6810600</v>
      </c>
      <c r="T17" s="5">
        <f t="shared" si="12"/>
        <v>0.11415026125421646</v>
      </c>
    </row>
    <row r="18" spans="1:20" x14ac:dyDescent="0.25">
      <c r="A18" t="s">
        <v>17</v>
      </c>
      <c r="B18">
        <v>104.5</v>
      </c>
      <c r="C18">
        <v>88.6</v>
      </c>
      <c r="D18">
        <v>41.85</v>
      </c>
      <c r="E18">
        <v>58</v>
      </c>
      <c r="F18">
        <v>38.049999999999997</v>
      </c>
      <c r="G18" s="4">
        <v>17701.12</v>
      </c>
      <c r="H18" s="5">
        <f t="shared" si="1"/>
        <v>0.32951653944020376</v>
      </c>
      <c r="I18" s="5">
        <f t="shared" si="2"/>
        <v>0.16029334730225253</v>
      </c>
      <c r="J18" s="5">
        <f t="shared" si="3"/>
        <v>0.14375512435091542</v>
      </c>
      <c r="K18" s="5">
        <f t="shared" si="4"/>
        <v>-1.7781541066892448E-2</v>
      </c>
      <c r="L18" s="5">
        <f t="shared" si="5"/>
        <v>-2.9336734693877653E-2</v>
      </c>
      <c r="M18" s="5">
        <f t="shared" si="0"/>
        <v>0.36162461538461521</v>
      </c>
      <c r="N18" s="6">
        <f t="shared" si="6"/>
        <v>1045000</v>
      </c>
      <c r="O18" s="6">
        <f t="shared" si="7"/>
        <v>1506200</v>
      </c>
      <c r="P18" s="6">
        <f t="shared" si="8"/>
        <v>2092500</v>
      </c>
      <c r="Q18" s="6">
        <f t="shared" si="9"/>
        <v>928000</v>
      </c>
      <c r="R18" s="6">
        <f t="shared" si="10"/>
        <v>1187200</v>
      </c>
      <c r="S18" s="6">
        <f t="shared" si="11"/>
        <v>6758900</v>
      </c>
      <c r="T18" s="5">
        <f t="shared" si="12"/>
        <v>0.10569262631649545</v>
      </c>
    </row>
    <row r="19" spans="1:20" x14ac:dyDescent="0.25">
      <c r="A19" t="s">
        <v>18</v>
      </c>
      <c r="B19">
        <v>105</v>
      </c>
      <c r="C19">
        <v>88.5</v>
      </c>
      <c r="D19">
        <v>41.85</v>
      </c>
      <c r="E19">
        <v>58.4</v>
      </c>
      <c r="F19">
        <v>38.35</v>
      </c>
      <c r="G19" s="4">
        <v>17674.400000000001</v>
      </c>
      <c r="H19" s="5">
        <f t="shared" si="1"/>
        <v>0.33587786259541996</v>
      </c>
      <c r="I19" s="5">
        <f t="shared" si="2"/>
        <v>0.15898376113148238</v>
      </c>
      <c r="J19" s="5">
        <f t="shared" si="3"/>
        <v>0.14375512435091542</v>
      </c>
      <c r="K19" s="5">
        <f t="shared" si="4"/>
        <v>-1.100762066045724E-2</v>
      </c>
      <c r="L19" s="5">
        <f t="shared" si="5"/>
        <v>-2.1683673469387821E-2</v>
      </c>
      <c r="M19" s="5">
        <f t="shared" si="0"/>
        <v>0.35956923076923086</v>
      </c>
      <c r="N19" s="6">
        <f t="shared" si="6"/>
        <v>1050000</v>
      </c>
      <c r="O19" s="6">
        <f t="shared" si="7"/>
        <v>1504500</v>
      </c>
      <c r="P19" s="6">
        <f t="shared" si="8"/>
        <v>2092500</v>
      </c>
      <c r="Q19" s="6">
        <f t="shared" si="9"/>
        <v>934400</v>
      </c>
      <c r="R19" s="6">
        <f t="shared" si="10"/>
        <v>1187200</v>
      </c>
      <c r="S19" s="6">
        <f t="shared" si="11"/>
        <v>6768600</v>
      </c>
      <c r="T19" s="5">
        <f t="shared" si="12"/>
        <v>0.10727945530867911</v>
      </c>
    </row>
    <row r="20" spans="1:20" x14ac:dyDescent="0.25">
      <c r="A20" t="s">
        <v>19</v>
      </c>
      <c r="B20">
        <v>107</v>
      </c>
      <c r="C20">
        <v>88</v>
      </c>
      <c r="D20">
        <v>42.1</v>
      </c>
      <c r="E20">
        <v>61.2</v>
      </c>
      <c r="F20">
        <v>39.700000000000003</v>
      </c>
      <c r="G20" s="4">
        <v>17900.3</v>
      </c>
      <c r="H20" s="5">
        <f t="shared" si="1"/>
        <v>0.361323155216285</v>
      </c>
      <c r="I20" s="5">
        <f t="shared" si="2"/>
        <v>0.1524358302776323</v>
      </c>
      <c r="J20" s="5">
        <f t="shared" si="3"/>
        <v>0.15058759223831641</v>
      </c>
      <c r="K20" s="5">
        <f t="shared" si="4"/>
        <v>3.6409822184589435E-2</v>
      </c>
      <c r="L20" s="5">
        <f t="shared" si="5"/>
        <v>1.2755102040816313E-2</v>
      </c>
      <c r="M20" s="5">
        <f t="shared" si="0"/>
        <v>0.37694615384615382</v>
      </c>
      <c r="N20" s="6">
        <f t="shared" si="6"/>
        <v>1070000</v>
      </c>
      <c r="O20" s="6">
        <f t="shared" si="7"/>
        <v>1496000</v>
      </c>
      <c r="P20" s="6">
        <f t="shared" si="8"/>
        <v>2105000</v>
      </c>
      <c r="Q20" s="6">
        <f t="shared" si="9"/>
        <v>979200</v>
      </c>
      <c r="R20" s="6">
        <f t="shared" si="10"/>
        <v>1187200</v>
      </c>
      <c r="S20" s="6">
        <f t="shared" si="11"/>
        <v>6837400</v>
      </c>
      <c r="T20" s="5">
        <f t="shared" si="12"/>
        <v>0.11853448980994052</v>
      </c>
    </row>
    <row r="21" spans="1:20" x14ac:dyDescent="0.25">
      <c r="A21" t="s">
        <v>20</v>
      </c>
      <c r="B21">
        <v>105.5</v>
      </c>
      <c r="C21">
        <v>88.2</v>
      </c>
      <c r="D21">
        <v>42.45</v>
      </c>
      <c r="E21">
        <v>61.9</v>
      </c>
      <c r="F21">
        <v>39.65</v>
      </c>
      <c r="G21" s="4">
        <v>17966.560000000001</v>
      </c>
      <c r="H21" s="5">
        <f t="shared" si="1"/>
        <v>0.34223918575063617</v>
      </c>
      <c r="I21" s="5">
        <f t="shared" si="2"/>
        <v>0.15505500261917238</v>
      </c>
      <c r="J21" s="5">
        <f t="shared" si="3"/>
        <v>0.16015304728067781</v>
      </c>
      <c r="K21" s="5">
        <f t="shared" si="4"/>
        <v>4.8264182895850993E-2</v>
      </c>
      <c r="L21" s="5">
        <f t="shared" si="5"/>
        <v>1.1479591836734526E-2</v>
      </c>
      <c r="M21" s="5">
        <f t="shared" si="0"/>
        <v>0.38204307692307693</v>
      </c>
      <c r="N21" s="6">
        <f t="shared" si="6"/>
        <v>1055000</v>
      </c>
      <c r="O21" s="6">
        <f t="shared" si="7"/>
        <v>1499400</v>
      </c>
      <c r="P21" s="6">
        <f t="shared" si="8"/>
        <v>2122500</v>
      </c>
      <c r="Q21" s="6">
        <f t="shared" si="9"/>
        <v>990400</v>
      </c>
      <c r="R21" s="6">
        <f t="shared" si="10"/>
        <v>1187200</v>
      </c>
      <c r="S21" s="6">
        <f t="shared" si="11"/>
        <v>6854500</v>
      </c>
      <c r="T21" s="5">
        <f t="shared" si="12"/>
        <v>0.12133188937348072</v>
      </c>
    </row>
    <row r="22" spans="1:20" x14ac:dyDescent="0.25">
      <c r="A22" t="s">
        <v>21</v>
      </c>
      <c r="B22">
        <v>105.5</v>
      </c>
      <c r="C22">
        <v>90.9</v>
      </c>
      <c r="D22">
        <v>42.95</v>
      </c>
      <c r="E22">
        <v>61.9</v>
      </c>
      <c r="F22">
        <v>39.65</v>
      </c>
      <c r="G22" s="4">
        <v>18151.759999999998</v>
      </c>
      <c r="H22" s="5">
        <f t="shared" si="1"/>
        <v>0.34223918575063617</v>
      </c>
      <c r="I22" s="5">
        <f t="shared" si="2"/>
        <v>0.19041382922996331</v>
      </c>
      <c r="J22" s="5">
        <f t="shared" si="3"/>
        <v>0.17381798305547957</v>
      </c>
      <c r="K22" s="5">
        <f t="shared" si="4"/>
        <v>4.8264182895850993E-2</v>
      </c>
      <c r="L22" s="5">
        <f t="shared" si="5"/>
        <v>1.1479591836734526E-2</v>
      </c>
      <c r="M22" s="5">
        <f t="shared" si="0"/>
        <v>0.39628923076923073</v>
      </c>
      <c r="N22" s="6">
        <f t="shared" si="6"/>
        <v>1055000</v>
      </c>
      <c r="O22" s="6">
        <f t="shared" si="7"/>
        <v>1545300</v>
      </c>
      <c r="P22" s="6">
        <f t="shared" si="8"/>
        <v>2147500</v>
      </c>
      <c r="Q22" s="6">
        <f t="shared" si="9"/>
        <v>990400</v>
      </c>
      <c r="R22" s="6">
        <f t="shared" si="10"/>
        <v>1187200</v>
      </c>
      <c r="S22" s="6">
        <f t="shared" si="11"/>
        <v>6925400</v>
      </c>
      <c r="T22" s="5">
        <f t="shared" si="12"/>
        <v>0.13293046417201881</v>
      </c>
    </row>
    <row r="23" spans="1:20" x14ac:dyDescent="0.25">
      <c r="A23" t="s">
        <v>22</v>
      </c>
      <c r="B23">
        <v>106.5</v>
      </c>
      <c r="C23">
        <v>91.8</v>
      </c>
      <c r="D23">
        <v>42.75</v>
      </c>
      <c r="E23">
        <v>62</v>
      </c>
      <c r="F23">
        <v>39.9</v>
      </c>
      <c r="G23" s="4">
        <v>18338.05</v>
      </c>
      <c r="H23" s="5">
        <f t="shared" si="1"/>
        <v>0.35496183206106879</v>
      </c>
      <c r="I23" s="5">
        <f t="shared" si="2"/>
        <v>0.20220010476689354</v>
      </c>
      <c r="J23" s="5">
        <f t="shared" si="3"/>
        <v>0.16835200874555878</v>
      </c>
      <c r="K23" s="5">
        <f t="shared" si="4"/>
        <v>4.9957662997459851E-2</v>
      </c>
      <c r="L23" s="5">
        <f t="shared" si="5"/>
        <v>1.7857142857142794E-2</v>
      </c>
      <c r="M23" s="5">
        <f t="shared" si="0"/>
        <v>0.41061923076923068</v>
      </c>
      <c r="N23" s="6">
        <f t="shared" si="6"/>
        <v>1065000</v>
      </c>
      <c r="O23" s="6">
        <f t="shared" si="7"/>
        <v>1560600</v>
      </c>
      <c r="P23" s="6">
        <f t="shared" si="8"/>
        <v>2137500</v>
      </c>
      <c r="Q23" s="6">
        <f t="shared" si="9"/>
        <v>992000</v>
      </c>
      <c r="R23" s="6">
        <f t="shared" si="10"/>
        <v>1187200</v>
      </c>
      <c r="S23" s="6">
        <f t="shared" si="11"/>
        <v>6942300</v>
      </c>
      <c r="T23" s="5">
        <f t="shared" si="12"/>
        <v>0.13569514561200879</v>
      </c>
    </row>
    <row r="24" spans="1:20" x14ac:dyDescent="0.25">
      <c r="A24" t="s">
        <v>23</v>
      </c>
      <c r="B24">
        <v>106</v>
      </c>
      <c r="C24">
        <v>91</v>
      </c>
      <c r="D24">
        <v>43</v>
      </c>
      <c r="E24">
        <v>63.5</v>
      </c>
      <c r="F24">
        <v>40.049999999999997</v>
      </c>
      <c r="G24" s="4">
        <v>18310.939999999999</v>
      </c>
      <c r="H24" s="5">
        <f t="shared" si="1"/>
        <v>0.34860050890585259</v>
      </c>
      <c r="I24" s="5">
        <f t="shared" si="2"/>
        <v>0.19172341540073345</v>
      </c>
      <c r="J24" s="5">
        <f t="shared" si="3"/>
        <v>0.17518447663295977</v>
      </c>
      <c r="K24" s="5">
        <f t="shared" si="4"/>
        <v>7.5359864521591824E-2</v>
      </c>
      <c r="L24" s="5">
        <f t="shared" si="5"/>
        <v>2.168367346938771E-2</v>
      </c>
      <c r="M24" s="5">
        <f t="shared" si="0"/>
        <v>0.40853384615384614</v>
      </c>
      <c r="N24" s="6">
        <f t="shared" si="6"/>
        <v>1060000</v>
      </c>
      <c r="O24" s="6">
        <f t="shared" si="7"/>
        <v>1547000</v>
      </c>
      <c r="P24" s="6">
        <f t="shared" si="8"/>
        <v>2150000</v>
      </c>
      <c r="Q24" s="6">
        <f t="shared" si="9"/>
        <v>1016000</v>
      </c>
      <c r="R24" s="6">
        <f t="shared" si="10"/>
        <v>1187200</v>
      </c>
      <c r="S24" s="6">
        <f t="shared" si="11"/>
        <v>6960200</v>
      </c>
      <c r="T24" s="5">
        <f t="shared" si="12"/>
        <v>0.13862341766974984</v>
      </c>
    </row>
    <row r="25" spans="1:20" x14ac:dyDescent="0.25">
      <c r="A25" t="s">
        <v>24</v>
      </c>
      <c r="B25">
        <v>105</v>
      </c>
      <c r="C25">
        <v>90.4</v>
      </c>
      <c r="D25">
        <v>42.5</v>
      </c>
      <c r="E25">
        <v>64.099999999999994</v>
      </c>
      <c r="F25">
        <v>40.200000000000003</v>
      </c>
      <c r="G25" s="4">
        <v>17997.669999999998</v>
      </c>
      <c r="H25" s="5">
        <f t="shared" si="1"/>
        <v>0.33587786259541996</v>
      </c>
      <c r="I25" s="5">
        <f t="shared" si="2"/>
        <v>0.18386589837611322</v>
      </c>
      <c r="J25" s="5">
        <f t="shared" si="3"/>
        <v>0.16151954085815778</v>
      </c>
      <c r="K25" s="5">
        <f t="shared" si="4"/>
        <v>8.5520745131244746E-2</v>
      </c>
      <c r="L25" s="5">
        <f t="shared" si="5"/>
        <v>2.5510204081632626E-2</v>
      </c>
      <c r="M25" s="5">
        <f t="shared" si="0"/>
        <v>0.38443615384615382</v>
      </c>
      <c r="N25" s="6">
        <f t="shared" si="6"/>
        <v>1050000</v>
      </c>
      <c r="O25" s="6">
        <f t="shared" si="7"/>
        <v>1536800</v>
      </c>
      <c r="P25" s="6">
        <f t="shared" si="8"/>
        <v>2125000</v>
      </c>
      <c r="Q25" s="6">
        <f t="shared" si="9"/>
        <v>1025599.9999999999</v>
      </c>
      <c r="R25" s="6">
        <f t="shared" si="10"/>
        <v>1187200</v>
      </c>
      <c r="S25" s="6">
        <f t="shared" si="11"/>
        <v>6924600</v>
      </c>
      <c r="T25" s="5">
        <f t="shared" si="12"/>
        <v>0.13279959167781819</v>
      </c>
    </row>
    <row r="26" spans="1:20" x14ac:dyDescent="0.25">
      <c r="A26" t="s">
        <v>25</v>
      </c>
      <c r="B26">
        <v>104</v>
      </c>
      <c r="C26">
        <v>90.5</v>
      </c>
      <c r="D26">
        <v>42.3</v>
      </c>
      <c r="E26">
        <v>63.9</v>
      </c>
      <c r="F26">
        <v>40.65</v>
      </c>
      <c r="G26" s="4">
        <v>17951.810000000001</v>
      </c>
      <c r="H26" s="5">
        <f t="shared" si="1"/>
        <v>0.32315521628498733</v>
      </c>
      <c r="I26" s="5">
        <f t="shared" si="2"/>
        <v>0.18517548454688315</v>
      </c>
      <c r="J26" s="5">
        <f t="shared" si="3"/>
        <v>0.15605356654823699</v>
      </c>
      <c r="K26" s="5">
        <f t="shared" si="4"/>
        <v>8.2133784928027032E-2</v>
      </c>
      <c r="L26" s="5">
        <f t="shared" si="5"/>
        <v>3.6989795918367152E-2</v>
      </c>
      <c r="M26" s="5">
        <f t="shared" si="0"/>
        <v>0.3809084615384617</v>
      </c>
      <c r="N26" s="6">
        <f t="shared" si="6"/>
        <v>1040000</v>
      </c>
      <c r="O26" s="6">
        <f t="shared" si="7"/>
        <v>1538500</v>
      </c>
      <c r="P26" s="6">
        <f t="shared" si="8"/>
        <v>2115000</v>
      </c>
      <c r="Q26" s="6">
        <f t="shared" si="9"/>
        <v>1022400</v>
      </c>
      <c r="R26" s="6">
        <f t="shared" si="10"/>
        <v>1187200</v>
      </c>
      <c r="S26" s="6">
        <f t="shared" si="11"/>
        <v>6903100</v>
      </c>
      <c r="T26" s="5">
        <f t="shared" si="12"/>
        <v>0.12928239339617398</v>
      </c>
    </row>
    <row r="27" spans="1:20" x14ac:dyDescent="0.25">
      <c r="A27" t="s">
        <v>26</v>
      </c>
      <c r="B27">
        <v>106.5</v>
      </c>
      <c r="C27">
        <v>90.7</v>
      </c>
      <c r="D27">
        <v>42.7</v>
      </c>
      <c r="E27">
        <v>64.599999999999994</v>
      </c>
      <c r="F27">
        <v>41</v>
      </c>
      <c r="G27" s="4">
        <v>18231.47</v>
      </c>
      <c r="H27" s="5">
        <f t="shared" si="1"/>
        <v>0.35496183206106879</v>
      </c>
      <c r="I27" s="5">
        <f t="shared" si="2"/>
        <v>0.18779465688842323</v>
      </c>
      <c r="J27" s="5">
        <f t="shared" si="3"/>
        <v>0.16698551516807858</v>
      </c>
      <c r="K27" s="5">
        <f t="shared" si="4"/>
        <v>9.3988145639288589E-2</v>
      </c>
      <c r="L27" s="5">
        <f t="shared" si="5"/>
        <v>4.5918367346938771E-2</v>
      </c>
      <c r="M27" s="5">
        <f t="shared" si="0"/>
        <v>0.4024207692307693</v>
      </c>
      <c r="N27" s="6">
        <f t="shared" si="6"/>
        <v>1065000</v>
      </c>
      <c r="O27" s="6">
        <f t="shared" si="7"/>
        <v>1541900</v>
      </c>
      <c r="P27" s="6">
        <f t="shared" si="8"/>
        <v>2135000</v>
      </c>
      <c r="Q27" s="6">
        <f t="shared" si="9"/>
        <v>1033599.9999999999</v>
      </c>
      <c r="R27" s="6">
        <f t="shared" si="10"/>
        <v>1187200</v>
      </c>
      <c r="S27" s="6">
        <f t="shared" si="11"/>
        <v>6962700</v>
      </c>
      <c r="T27" s="5">
        <f t="shared" si="12"/>
        <v>0.13903239421412694</v>
      </c>
    </row>
    <row r="28" spans="1:20" x14ac:dyDescent="0.25">
      <c r="A28" t="s">
        <v>27</v>
      </c>
      <c r="B28">
        <v>105.5</v>
      </c>
      <c r="C28">
        <v>92.2</v>
      </c>
      <c r="D28">
        <v>43.35</v>
      </c>
      <c r="E28">
        <v>62.8</v>
      </c>
      <c r="F28">
        <v>41.1</v>
      </c>
      <c r="G28" s="4">
        <v>18268.57</v>
      </c>
      <c r="H28" s="5">
        <f t="shared" si="1"/>
        <v>0.34223918575063617</v>
      </c>
      <c r="I28" s="5">
        <f t="shared" si="2"/>
        <v>0.20743844944997392</v>
      </c>
      <c r="J28" s="5">
        <f t="shared" si="3"/>
        <v>0.18474993167532094</v>
      </c>
      <c r="K28" s="5">
        <f t="shared" si="4"/>
        <v>6.3505503810330266E-2</v>
      </c>
      <c r="L28" s="5">
        <f t="shared" si="5"/>
        <v>4.84693877551019E-2</v>
      </c>
      <c r="M28" s="5">
        <f t="shared" si="0"/>
        <v>0.4052746153846154</v>
      </c>
      <c r="N28" s="6">
        <f t="shared" si="6"/>
        <v>1055000</v>
      </c>
      <c r="O28" s="6">
        <f t="shared" si="7"/>
        <v>1567400</v>
      </c>
      <c r="P28" s="6">
        <f t="shared" si="8"/>
        <v>2167500</v>
      </c>
      <c r="Q28" s="6">
        <f t="shared" si="9"/>
        <v>1004800</v>
      </c>
      <c r="R28" s="6">
        <f t="shared" si="10"/>
        <v>1187200</v>
      </c>
      <c r="S28" s="6">
        <f t="shared" si="11"/>
        <v>6981900</v>
      </c>
      <c r="T28" s="5">
        <f t="shared" si="12"/>
        <v>0.14217333407494404</v>
      </c>
    </row>
    <row r="29" spans="1:20" x14ac:dyDescent="0.25">
      <c r="A29" t="s">
        <v>28</v>
      </c>
      <c r="B29">
        <v>106</v>
      </c>
      <c r="C29">
        <v>92.2</v>
      </c>
      <c r="D29">
        <v>43.35</v>
      </c>
      <c r="E29">
        <v>63.3</v>
      </c>
      <c r="F29">
        <v>41.45</v>
      </c>
      <c r="G29" s="4">
        <v>18232.349999999999</v>
      </c>
      <c r="H29" s="5">
        <f t="shared" si="1"/>
        <v>0.34860050890585259</v>
      </c>
      <c r="I29" s="5">
        <f t="shared" si="2"/>
        <v>0.20743844944997392</v>
      </c>
      <c r="J29" s="5">
        <f t="shared" si="3"/>
        <v>0.18474993167532094</v>
      </c>
      <c r="K29" s="5">
        <f t="shared" si="4"/>
        <v>7.1972904318374331E-2</v>
      </c>
      <c r="L29" s="5">
        <f t="shared" si="5"/>
        <v>5.7397959183673519E-2</v>
      </c>
      <c r="M29" s="5">
        <f t="shared" si="0"/>
        <v>0.40248846153846141</v>
      </c>
      <c r="N29" s="6">
        <f t="shared" si="6"/>
        <v>1060000</v>
      </c>
      <c r="O29" s="6">
        <f t="shared" si="7"/>
        <v>1567400</v>
      </c>
      <c r="P29" s="6">
        <f t="shared" si="8"/>
        <v>2167500</v>
      </c>
      <c r="Q29" s="6">
        <f t="shared" si="9"/>
        <v>1012800</v>
      </c>
      <c r="R29" s="6">
        <f t="shared" si="10"/>
        <v>1187200</v>
      </c>
      <c r="S29" s="6">
        <f t="shared" si="11"/>
        <v>6994900</v>
      </c>
      <c r="T29" s="5">
        <f t="shared" si="12"/>
        <v>0.14430001210570564</v>
      </c>
    </row>
    <row r="30" spans="1:20" x14ac:dyDescent="0.25">
      <c r="A30" t="s">
        <v>29</v>
      </c>
      <c r="B30">
        <v>105</v>
      </c>
      <c r="C30">
        <v>91.9</v>
      </c>
      <c r="D30">
        <v>42.95</v>
      </c>
      <c r="E30">
        <v>63.9</v>
      </c>
      <c r="F30">
        <v>41.5</v>
      </c>
      <c r="G30" s="4">
        <v>18221.490000000002</v>
      </c>
      <c r="H30" s="5">
        <f t="shared" si="1"/>
        <v>0.33587786259541996</v>
      </c>
      <c r="I30" s="5">
        <f t="shared" si="2"/>
        <v>0.20350969093766369</v>
      </c>
      <c r="J30" s="5">
        <f t="shared" si="3"/>
        <v>0.17381798305547957</v>
      </c>
      <c r="K30" s="5">
        <f t="shared" si="4"/>
        <v>8.2133784928027032E-2</v>
      </c>
      <c r="L30" s="5">
        <f t="shared" si="5"/>
        <v>5.8673469387755084E-2</v>
      </c>
      <c r="M30" s="5">
        <f t="shared" si="0"/>
        <v>0.40165307692307706</v>
      </c>
      <c r="N30" s="6">
        <f t="shared" si="6"/>
        <v>1050000</v>
      </c>
      <c r="O30" s="6">
        <f t="shared" si="7"/>
        <v>1562300</v>
      </c>
      <c r="P30" s="6">
        <f t="shared" si="8"/>
        <v>2147500</v>
      </c>
      <c r="Q30" s="6">
        <f t="shared" si="9"/>
        <v>1022400</v>
      </c>
      <c r="R30" s="6">
        <f t="shared" si="10"/>
        <v>1187200</v>
      </c>
      <c r="S30" s="6">
        <f t="shared" si="11"/>
        <v>6969400</v>
      </c>
      <c r="T30" s="5">
        <f t="shared" si="12"/>
        <v>0.14012845135305807</v>
      </c>
    </row>
    <row r="31" spans="1:20" x14ac:dyDescent="0.25">
      <c r="A31" t="s">
        <v>30</v>
      </c>
      <c r="B31">
        <v>104</v>
      </c>
      <c r="C31">
        <v>91.3</v>
      </c>
      <c r="D31">
        <v>42.55</v>
      </c>
      <c r="E31">
        <v>62.9</v>
      </c>
      <c r="F31">
        <v>40.950000000000003</v>
      </c>
      <c r="G31" s="4">
        <v>17969.29</v>
      </c>
      <c r="H31" s="5">
        <f t="shared" si="1"/>
        <v>0.32315521628498733</v>
      </c>
      <c r="I31" s="5">
        <f t="shared" si="2"/>
        <v>0.19565217391304346</v>
      </c>
      <c r="J31" s="5">
        <f t="shared" si="3"/>
        <v>0.16288603443563798</v>
      </c>
      <c r="K31" s="5">
        <f t="shared" si="4"/>
        <v>6.5198983911939123E-2</v>
      </c>
      <c r="L31" s="5">
        <f t="shared" si="5"/>
        <v>4.4642857142857206E-2</v>
      </c>
      <c r="M31" s="5">
        <f t="shared" si="0"/>
        <v>0.38225307692307697</v>
      </c>
      <c r="N31" s="6">
        <f t="shared" si="6"/>
        <v>1040000</v>
      </c>
      <c r="O31" s="6">
        <f t="shared" si="7"/>
        <v>1552100</v>
      </c>
      <c r="P31" s="6">
        <f t="shared" si="8"/>
        <v>2127500</v>
      </c>
      <c r="Q31" s="6">
        <f t="shared" si="9"/>
        <v>1006400</v>
      </c>
      <c r="R31" s="6">
        <f t="shared" si="10"/>
        <v>1187200</v>
      </c>
      <c r="S31" s="6">
        <f t="shared" si="11"/>
        <v>6913200</v>
      </c>
      <c r="T31" s="5">
        <f t="shared" si="12"/>
        <v>0.13093465863545783</v>
      </c>
    </row>
    <row r="32" spans="1:20" x14ac:dyDescent="0.25">
      <c r="A32" t="s">
        <v>31</v>
      </c>
      <c r="B32">
        <v>105</v>
      </c>
      <c r="C32">
        <v>91.1</v>
      </c>
      <c r="D32">
        <v>42.75</v>
      </c>
      <c r="E32">
        <v>65.2</v>
      </c>
      <c r="F32">
        <v>40.700000000000003</v>
      </c>
      <c r="G32" s="4">
        <v>18055.73</v>
      </c>
      <c r="H32" s="5">
        <f t="shared" si="1"/>
        <v>0.33587786259541996</v>
      </c>
      <c r="I32" s="5">
        <f t="shared" si="2"/>
        <v>0.19303300157150338</v>
      </c>
      <c r="J32" s="5">
        <f t="shared" si="3"/>
        <v>0.16835200874555878</v>
      </c>
      <c r="K32" s="5">
        <f t="shared" si="4"/>
        <v>0.10414902624894173</v>
      </c>
      <c r="L32" s="5">
        <f t="shared" si="5"/>
        <v>3.8265306122448939E-2</v>
      </c>
      <c r="M32" s="5">
        <f t="shared" si="0"/>
        <v>0.38890230769230771</v>
      </c>
      <c r="N32" s="6">
        <f t="shared" si="6"/>
        <v>1050000</v>
      </c>
      <c r="O32" s="6">
        <f t="shared" si="7"/>
        <v>1548700</v>
      </c>
      <c r="P32" s="6">
        <f t="shared" si="8"/>
        <v>2137500</v>
      </c>
      <c r="Q32" s="6">
        <f t="shared" si="9"/>
        <v>1043200</v>
      </c>
      <c r="R32" s="6">
        <f t="shared" si="10"/>
        <v>1187200</v>
      </c>
      <c r="S32" s="6">
        <f t="shared" si="11"/>
        <v>6966600</v>
      </c>
      <c r="T32" s="5">
        <f t="shared" si="12"/>
        <v>0.13967039762335554</v>
      </c>
    </row>
    <row r="33" spans="1:20" x14ac:dyDescent="0.25">
      <c r="A33" t="s">
        <v>32</v>
      </c>
      <c r="B33">
        <v>104</v>
      </c>
      <c r="C33">
        <v>90</v>
      </c>
      <c r="D33">
        <v>42.15</v>
      </c>
      <c r="E33">
        <v>62.7</v>
      </c>
      <c r="F33">
        <v>40.15</v>
      </c>
      <c r="G33" s="4">
        <v>17594.55</v>
      </c>
      <c r="H33" s="5">
        <f t="shared" si="1"/>
        <v>0.32315521628498733</v>
      </c>
      <c r="I33" s="5">
        <f t="shared" si="2"/>
        <v>0.17862755369303307</v>
      </c>
      <c r="J33" s="5">
        <f t="shared" si="3"/>
        <v>0.15195408581579661</v>
      </c>
      <c r="K33" s="5">
        <f t="shared" si="4"/>
        <v>6.1812023708721631E-2</v>
      </c>
      <c r="L33" s="5">
        <f t="shared" si="5"/>
        <v>2.4234693877550839E-2</v>
      </c>
      <c r="M33" s="5">
        <f t="shared" si="0"/>
        <v>0.35342692307692292</v>
      </c>
      <c r="N33" s="6">
        <f t="shared" si="6"/>
        <v>1040000</v>
      </c>
      <c r="O33" s="6">
        <f t="shared" si="7"/>
        <v>1530000</v>
      </c>
      <c r="P33" s="6">
        <f t="shared" si="8"/>
        <v>2107500</v>
      </c>
      <c r="Q33" s="6">
        <f t="shared" si="9"/>
        <v>1003200</v>
      </c>
      <c r="R33" s="6">
        <f t="shared" si="10"/>
        <v>1187200</v>
      </c>
      <c r="S33" s="6">
        <f t="shared" si="11"/>
        <v>6867900</v>
      </c>
      <c r="T33" s="5">
        <f t="shared" si="12"/>
        <v>0.12352400365134253</v>
      </c>
    </row>
    <row r="34" spans="1:20" x14ac:dyDescent="0.25">
      <c r="A34" t="s">
        <v>33</v>
      </c>
      <c r="B34">
        <v>105</v>
      </c>
      <c r="C34">
        <v>89.6</v>
      </c>
      <c r="D34">
        <v>42.2</v>
      </c>
      <c r="E34">
        <v>62.4</v>
      </c>
      <c r="F34">
        <v>41.15</v>
      </c>
      <c r="G34" s="4">
        <v>17652.18</v>
      </c>
      <c r="H34" s="5">
        <f t="shared" si="1"/>
        <v>0.33587786259541996</v>
      </c>
      <c r="I34" s="5">
        <f t="shared" si="2"/>
        <v>0.17338920900995269</v>
      </c>
      <c r="J34" s="5">
        <f t="shared" si="3"/>
        <v>0.15332057939327681</v>
      </c>
      <c r="K34" s="5">
        <f t="shared" si="4"/>
        <v>5.6731583403895058E-2</v>
      </c>
      <c r="L34" s="5">
        <f t="shared" si="5"/>
        <v>4.9744897959183465E-2</v>
      </c>
      <c r="M34" s="5">
        <f t="shared" si="0"/>
        <v>0.35786000000000007</v>
      </c>
      <c r="N34" s="6">
        <f t="shared" si="6"/>
        <v>1050000</v>
      </c>
      <c r="O34" s="6">
        <f t="shared" si="7"/>
        <v>1523200</v>
      </c>
      <c r="P34" s="6">
        <f t="shared" si="8"/>
        <v>2110000</v>
      </c>
      <c r="Q34" s="6">
        <f t="shared" si="9"/>
        <v>998400</v>
      </c>
      <c r="R34" s="6">
        <f t="shared" si="10"/>
        <v>1187200</v>
      </c>
      <c r="S34" s="6">
        <f t="shared" si="11"/>
        <v>6868800</v>
      </c>
      <c r="T34" s="5">
        <f t="shared" si="12"/>
        <v>0.12367123520731838</v>
      </c>
    </row>
    <row r="35" spans="1:20" x14ac:dyDescent="0.25">
      <c r="A35" t="s">
        <v>34</v>
      </c>
      <c r="B35">
        <v>108</v>
      </c>
      <c r="C35">
        <v>91.1</v>
      </c>
      <c r="D35">
        <v>42.65</v>
      </c>
      <c r="E35">
        <v>62.9</v>
      </c>
      <c r="F35">
        <v>41.55</v>
      </c>
      <c r="G35" s="4">
        <v>17898.25</v>
      </c>
      <c r="H35" s="5">
        <f t="shared" si="1"/>
        <v>0.37404580152671763</v>
      </c>
      <c r="I35" s="5">
        <f t="shared" si="2"/>
        <v>0.19303300157150338</v>
      </c>
      <c r="J35" s="5">
        <f t="shared" si="3"/>
        <v>0.16561902159059838</v>
      </c>
      <c r="K35" s="5">
        <f t="shared" si="4"/>
        <v>6.5198983911939123E-2</v>
      </c>
      <c r="L35" s="5">
        <f t="shared" si="5"/>
        <v>5.9948979591836649E-2</v>
      </c>
      <c r="M35" s="5">
        <f t="shared" si="0"/>
        <v>0.37678846153846157</v>
      </c>
      <c r="N35" s="6">
        <f t="shared" si="6"/>
        <v>1080000</v>
      </c>
      <c r="O35" s="6">
        <f t="shared" si="7"/>
        <v>1548700</v>
      </c>
      <c r="P35" s="6">
        <f t="shared" si="8"/>
        <v>2132500</v>
      </c>
      <c r="Q35" s="6">
        <f t="shared" si="9"/>
        <v>1006400</v>
      </c>
      <c r="R35" s="6">
        <f t="shared" si="10"/>
        <v>1187200</v>
      </c>
      <c r="S35" s="6">
        <f t="shared" si="11"/>
        <v>6954800</v>
      </c>
      <c r="T35" s="5">
        <f t="shared" si="12"/>
        <v>0.13774002833389498</v>
      </c>
    </row>
    <row r="36" spans="1:20" x14ac:dyDescent="0.25">
      <c r="A36" t="s">
        <v>35</v>
      </c>
      <c r="B36">
        <v>108.5</v>
      </c>
      <c r="C36">
        <v>91.5</v>
      </c>
      <c r="D36">
        <v>42.7</v>
      </c>
      <c r="E36">
        <v>64.7</v>
      </c>
      <c r="F36">
        <v>41.4</v>
      </c>
      <c r="G36" s="4">
        <v>17867.599999999999</v>
      </c>
      <c r="H36" s="5">
        <f t="shared" si="1"/>
        <v>0.38040712468193405</v>
      </c>
      <c r="I36" s="5">
        <f t="shared" si="2"/>
        <v>0.19827134625458354</v>
      </c>
      <c r="J36" s="5">
        <f t="shared" si="3"/>
        <v>0.16698551516807858</v>
      </c>
      <c r="K36" s="5">
        <f t="shared" si="4"/>
        <v>9.5681625740897669E-2</v>
      </c>
      <c r="L36" s="5">
        <f t="shared" si="5"/>
        <v>5.6122448979591733E-2</v>
      </c>
      <c r="M36" s="5">
        <f t="shared" si="0"/>
        <v>0.37443076923076912</v>
      </c>
      <c r="N36" s="6">
        <f t="shared" si="6"/>
        <v>1085000</v>
      </c>
      <c r="O36" s="6">
        <f t="shared" si="7"/>
        <v>1555500</v>
      </c>
      <c r="P36" s="6">
        <f t="shared" si="8"/>
        <v>2135000</v>
      </c>
      <c r="Q36" s="6">
        <f t="shared" si="9"/>
        <v>1035200</v>
      </c>
      <c r="R36" s="6">
        <f t="shared" si="10"/>
        <v>1187200</v>
      </c>
      <c r="S36" s="6">
        <f t="shared" si="11"/>
        <v>6997900</v>
      </c>
      <c r="T36" s="5">
        <f t="shared" si="12"/>
        <v>0.14479078395895839</v>
      </c>
    </row>
    <row r="37" spans="1:20" x14ac:dyDescent="0.25">
      <c r="A37" t="s">
        <v>36</v>
      </c>
      <c r="B37">
        <v>109</v>
      </c>
      <c r="C37">
        <v>91.3</v>
      </c>
      <c r="D37">
        <v>42.75</v>
      </c>
      <c r="E37">
        <v>64.3</v>
      </c>
      <c r="F37">
        <v>41.7</v>
      </c>
      <c r="G37" s="4">
        <v>17934.400000000001</v>
      </c>
      <c r="H37" s="5">
        <f t="shared" si="1"/>
        <v>0.38676844783715025</v>
      </c>
      <c r="I37" s="5">
        <f t="shared" si="2"/>
        <v>0.19565217391304346</v>
      </c>
      <c r="J37" s="5">
        <f t="shared" si="3"/>
        <v>0.16835200874555878</v>
      </c>
      <c r="K37" s="5">
        <f t="shared" si="4"/>
        <v>8.8907705334462239E-2</v>
      </c>
      <c r="L37" s="5">
        <f t="shared" si="5"/>
        <v>6.3775510204081565E-2</v>
      </c>
      <c r="M37" s="5">
        <f t="shared" si="0"/>
        <v>0.37956923076923088</v>
      </c>
      <c r="N37" s="6">
        <f t="shared" si="6"/>
        <v>1090000</v>
      </c>
      <c r="O37" s="6">
        <f t="shared" si="7"/>
        <v>1552100</v>
      </c>
      <c r="P37" s="6">
        <f t="shared" si="8"/>
        <v>2137500</v>
      </c>
      <c r="Q37" s="6">
        <f t="shared" si="9"/>
        <v>1028800</v>
      </c>
      <c r="R37" s="6">
        <f t="shared" si="10"/>
        <v>1187200</v>
      </c>
      <c r="S37" s="6">
        <f t="shared" si="11"/>
        <v>6995600</v>
      </c>
      <c r="T37" s="5">
        <f t="shared" si="12"/>
        <v>0.14441452553813128</v>
      </c>
    </row>
    <row r="38" spans="1:20" x14ac:dyDescent="0.25">
      <c r="A38" t="s">
        <v>37</v>
      </c>
      <c r="B38">
        <v>108</v>
      </c>
      <c r="C38">
        <v>91.3</v>
      </c>
      <c r="D38">
        <v>42.5</v>
      </c>
      <c r="E38">
        <v>62.9</v>
      </c>
      <c r="F38">
        <v>41.5</v>
      </c>
      <c r="G38" s="4">
        <v>17736.52</v>
      </c>
      <c r="H38" s="5">
        <f t="shared" si="1"/>
        <v>0.37404580152671763</v>
      </c>
      <c r="I38" s="5">
        <f t="shared" si="2"/>
        <v>0.19565217391304346</v>
      </c>
      <c r="J38" s="5">
        <f t="shared" si="3"/>
        <v>0.16151954085815778</v>
      </c>
      <c r="K38" s="5">
        <f t="shared" si="4"/>
        <v>6.5198983911939123E-2</v>
      </c>
      <c r="L38" s="5">
        <f t="shared" si="5"/>
        <v>5.8673469387755084E-2</v>
      </c>
      <c r="M38" s="5">
        <f t="shared" si="0"/>
        <v>0.36434769230769226</v>
      </c>
      <c r="N38" s="6">
        <f t="shared" si="6"/>
        <v>1080000</v>
      </c>
      <c r="O38" s="6">
        <f t="shared" si="7"/>
        <v>1552100</v>
      </c>
      <c r="P38" s="6">
        <f t="shared" si="8"/>
        <v>2125000</v>
      </c>
      <c r="Q38" s="6">
        <f t="shared" si="9"/>
        <v>1006400</v>
      </c>
      <c r="R38" s="6">
        <f t="shared" si="10"/>
        <v>1187200</v>
      </c>
      <c r="S38" s="6">
        <f t="shared" si="11"/>
        <v>6950700</v>
      </c>
      <c r="T38" s="5">
        <f t="shared" si="12"/>
        <v>0.1370693068011164</v>
      </c>
    </row>
    <row r="39" spans="1:20" x14ac:dyDescent="0.25">
      <c r="A39" t="s">
        <v>38</v>
      </c>
      <c r="B39">
        <v>106</v>
      </c>
      <c r="C39">
        <v>90</v>
      </c>
      <c r="D39">
        <v>42.05</v>
      </c>
      <c r="E39">
        <v>62.5</v>
      </c>
      <c r="F39">
        <v>40.65</v>
      </c>
      <c r="G39" s="4">
        <v>17178.689999999999</v>
      </c>
      <c r="H39" s="5">
        <f t="shared" si="1"/>
        <v>0.34860050890585259</v>
      </c>
      <c r="I39" s="5">
        <f t="shared" si="2"/>
        <v>0.17862755369303307</v>
      </c>
      <c r="J39" s="5">
        <f t="shared" si="3"/>
        <v>0.14922109866083622</v>
      </c>
      <c r="K39" s="5">
        <f t="shared" si="4"/>
        <v>5.8425063505503916E-2</v>
      </c>
      <c r="L39" s="5">
        <f t="shared" si="5"/>
        <v>3.6989795918367152E-2</v>
      </c>
      <c r="M39" s="5">
        <f t="shared" si="0"/>
        <v>0.32143769230769226</v>
      </c>
      <c r="N39" s="6">
        <f t="shared" si="6"/>
        <v>1060000</v>
      </c>
      <c r="O39" s="6">
        <f t="shared" si="7"/>
        <v>1530000</v>
      </c>
      <c r="P39" s="6">
        <f t="shared" si="8"/>
        <v>2102500</v>
      </c>
      <c r="Q39" s="6">
        <f t="shared" si="9"/>
        <v>1000000</v>
      </c>
      <c r="R39" s="6">
        <f t="shared" si="10"/>
        <v>1187200</v>
      </c>
      <c r="S39" s="6">
        <f t="shared" si="11"/>
        <v>6879700</v>
      </c>
      <c r="T39" s="5">
        <f t="shared" si="12"/>
        <v>0.12545437294080308</v>
      </c>
    </row>
    <row r="40" spans="1:20" x14ac:dyDescent="0.25">
      <c r="A40" t="s">
        <v>39</v>
      </c>
      <c r="B40">
        <v>104</v>
      </c>
      <c r="C40">
        <v>88.5</v>
      </c>
      <c r="D40">
        <v>42.85</v>
      </c>
      <c r="E40">
        <v>63.2</v>
      </c>
      <c r="F40">
        <v>40.4</v>
      </c>
      <c r="G40" s="4">
        <v>16825.25</v>
      </c>
      <c r="H40" s="5">
        <f t="shared" si="1"/>
        <v>0.32315521628498733</v>
      </c>
      <c r="I40" s="5">
        <f t="shared" si="2"/>
        <v>0.15898376113148238</v>
      </c>
      <c r="J40" s="5">
        <f t="shared" si="3"/>
        <v>0.17108499590051918</v>
      </c>
      <c r="K40" s="5">
        <f t="shared" si="4"/>
        <v>7.0279424216765474E-2</v>
      </c>
      <c r="L40" s="5">
        <f t="shared" si="5"/>
        <v>3.0612244897959107E-2</v>
      </c>
      <c r="M40" s="5">
        <f t="shared" si="0"/>
        <v>0.2942499999999999</v>
      </c>
      <c r="N40" s="6">
        <f t="shared" si="6"/>
        <v>1040000</v>
      </c>
      <c r="O40" s="6">
        <f t="shared" si="7"/>
        <v>1504500</v>
      </c>
      <c r="P40" s="6">
        <f t="shared" si="8"/>
        <v>2142500</v>
      </c>
      <c r="Q40" s="6">
        <f t="shared" si="9"/>
        <v>1011200</v>
      </c>
      <c r="R40" s="6">
        <f t="shared" si="10"/>
        <v>1187200</v>
      </c>
      <c r="S40" s="6">
        <f t="shared" si="11"/>
        <v>6885400</v>
      </c>
      <c r="T40" s="5">
        <f t="shared" si="12"/>
        <v>0.12638683946198315</v>
      </c>
    </row>
    <row r="41" spans="1:20" x14ac:dyDescent="0.25">
      <c r="A41" t="s">
        <v>40</v>
      </c>
      <c r="B41">
        <v>105.5</v>
      </c>
      <c r="C41">
        <v>88.8</v>
      </c>
      <c r="D41">
        <v>43.25</v>
      </c>
      <c r="E41">
        <v>64.7</v>
      </c>
      <c r="F41">
        <v>41.9</v>
      </c>
      <c r="G41" s="4">
        <v>17015.36</v>
      </c>
      <c r="H41" s="5">
        <f t="shared" si="1"/>
        <v>0.34223918575063617</v>
      </c>
      <c r="I41" s="5">
        <f t="shared" si="2"/>
        <v>0.16291251964379261</v>
      </c>
      <c r="J41" s="5">
        <f t="shared" si="3"/>
        <v>0.18201694452036055</v>
      </c>
      <c r="K41" s="5">
        <f t="shared" si="4"/>
        <v>9.5681625740897669E-2</v>
      </c>
      <c r="L41" s="5">
        <f t="shared" si="5"/>
        <v>6.8877551020408045E-2</v>
      </c>
      <c r="M41" s="5">
        <f t="shared" si="0"/>
        <v>0.30887384615384628</v>
      </c>
      <c r="N41" s="6">
        <f t="shared" si="6"/>
        <v>1055000</v>
      </c>
      <c r="O41" s="6">
        <f t="shared" si="7"/>
        <v>1509600</v>
      </c>
      <c r="P41" s="6">
        <f t="shared" si="8"/>
        <v>2162500</v>
      </c>
      <c r="Q41" s="6">
        <f t="shared" si="9"/>
        <v>1035200</v>
      </c>
      <c r="R41" s="6">
        <f t="shared" si="10"/>
        <v>1187200</v>
      </c>
      <c r="S41" s="6">
        <f t="shared" si="11"/>
        <v>6949500</v>
      </c>
      <c r="T41" s="5">
        <f t="shared" si="12"/>
        <v>0.13687299805981534</v>
      </c>
    </row>
    <row r="42" spans="1:20" x14ac:dyDescent="0.25">
      <c r="A42" t="s">
        <v>41</v>
      </c>
      <c r="B42">
        <v>105</v>
      </c>
      <c r="C42">
        <v>90.4</v>
      </c>
      <c r="D42">
        <v>43.2</v>
      </c>
      <c r="E42">
        <v>64.2</v>
      </c>
      <c r="F42">
        <v>42.55</v>
      </c>
      <c r="G42" s="4">
        <v>17433.2</v>
      </c>
      <c r="H42" s="5">
        <f t="shared" si="1"/>
        <v>0.33587786259541996</v>
      </c>
      <c r="I42" s="5">
        <f t="shared" si="2"/>
        <v>0.18386589837611322</v>
      </c>
      <c r="J42" s="5">
        <f t="shared" si="3"/>
        <v>0.18065045094288057</v>
      </c>
      <c r="K42" s="5">
        <f t="shared" si="4"/>
        <v>8.7214225232853604E-2</v>
      </c>
      <c r="L42" s="5">
        <f t="shared" si="5"/>
        <v>8.5459183673469274E-2</v>
      </c>
      <c r="M42" s="5">
        <f t="shared" si="0"/>
        <v>0.34101538461538472</v>
      </c>
      <c r="N42" s="6">
        <f t="shared" si="6"/>
        <v>1050000</v>
      </c>
      <c r="O42" s="6">
        <f t="shared" si="7"/>
        <v>1536800</v>
      </c>
      <c r="P42" s="6">
        <f t="shared" si="8"/>
        <v>2160000</v>
      </c>
      <c r="Q42" s="6">
        <f t="shared" si="9"/>
        <v>1027200</v>
      </c>
      <c r="R42" s="6">
        <f t="shared" si="10"/>
        <v>1187200</v>
      </c>
      <c r="S42" s="6">
        <f t="shared" si="11"/>
        <v>6961200</v>
      </c>
      <c r="T42" s="5">
        <f t="shared" si="12"/>
        <v>0.13878700828750068</v>
      </c>
    </row>
    <row r="43" spans="1:20" x14ac:dyDescent="0.25">
      <c r="A43" t="s">
        <v>42</v>
      </c>
      <c r="B43">
        <v>106.5</v>
      </c>
      <c r="C43">
        <v>89.1</v>
      </c>
      <c r="D43">
        <v>43.4</v>
      </c>
      <c r="E43">
        <v>64.3</v>
      </c>
      <c r="F43">
        <v>44.15</v>
      </c>
      <c r="G43" s="4">
        <v>17264.740000000002</v>
      </c>
      <c r="H43" s="5">
        <f t="shared" si="1"/>
        <v>0.35496183206106879</v>
      </c>
      <c r="I43" s="5">
        <f t="shared" si="2"/>
        <v>0.16684127815610261</v>
      </c>
      <c r="J43" s="5">
        <f t="shared" si="3"/>
        <v>0.18611642525280114</v>
      </c>
      <c r="K43" s="5">
        <f t="shared" si="4"/>
        <v>8.8907705334462239E-2</v>
      </c>
      <c r="L43" s="5">
        <f t="shared" si="5"/>
        <v>0.12627551020408156</v>
      </c>
      <c r="M43" s="5">
        <f t="shared" si="0"/>
        <v>0.32805692307692325</v>
      </c>
      <c r="N43" s="6">
        <f t="shared" si="6"/>
        <v>1065000</v>
      </c>
      <c r="O43" s="6">
        <f t="shared" si="7"/>
        <v>1514700</v>
      </c>
      <c r="P43" s="6">
        <f t="shared" si="8"/>
        <v>2170000</v>
      </c>
      <c r="Q43" s="6">
        <f t="shared" si="9"/>
        <v>1028800</v>
      </c>
      <c r="R43" s="6">
        <f t="shared" si="10"/>
        <v>1187200</v>
      </c>
      <c r="S43" s="6">
        <f t="shared" si="11"/>
        <v>6965700</v>
      </c>
      <c r="T43" s="5">
        <f t="shared" si="12"/>
        <v>0.13952316606737969</v>
      </c>
    </row>
    <row r="44" spans="1:20" x14ac:dyDescent="0.25">
      <c r="A44" t="s">
        <v>43</v>
      </c>
      <c r="B44">
        <v>106.5</v>
      </c>
      <c r="C44">
        <v>89.2</v>
      </c>
      <c r="D44">
        <v>44.1</v>
      </c>
      <c r="E44">
        <v>63.8</v>
      </c>
      <c r="F44">
        <v>44.85</v>
      </c>
      <c r="G44" s="4">
        <v>17263.04</v>
      </c>
      <c r="H44" s="5">
        <f t="shared" si="1"/>
        <v>0.35496183206106879</v>
      </c>
      <c r="I44" s="5">
        <f t="shared" si="2"/>
        <v>0.16815086432687276</v>
      </c>
      <c r="J44" s="5">
        <f t="shared" si="3"/>
        <v>0.20524733533752393</v>
      </c>
      <c r="K44" s="5">
        <f t="shared" si="4"/>
        <v>8.0440304826418396E-2</v>
      </c>
      <c r="L44" s="5">
        <f t="shared" si="5"/>
        <v>0.14413265306122436</v>
      </c>
      <c r="M44" s="5">
        <f t="shared" si="0"/>
        <v>0.32792615384615398</v>
      </c>
      <c r="N44" s="6">
        <f t="shared" si="6"/>
        <v>1065000</v>
      </c>
      <c r="O44" s="6">
        <f t="shared" si="7"/>
        <v>1516400</v>
      </c>
      <c r="P44" s="6">
        <f t="shared" si="8"/>
        <v>2205000</v>
      </c>
      <c r="Q44" s="6">
        <f t="shared" si="9"/>
        <v>1020800</v>
      </c>
      <c r="R44" s="6">
        <f t="shared" si="10"/>
        <v>1187200</v>
      </c>
      <c r="S44" s="6">
        <f t="shared" si="11"/>
        <v>6994400</v>
      </c>
      <c r="T44" s="5">
        <f t="shared" si="12"/>
        <v>0.14421821679683022</v>
      </c>
    </row>
    <row r="45" spans="1:20" x14ac:dyDescent="0.25">
      <c r="A45" t="s">
        <v>44</v>
      </c>
      <c r="B45">
        <v>106</v>
      </c>
      <c r="C45">
        <v>89.3</v>
      </c>
      <c r="D45">
        <v>43.35</v>
      </c>
      <c r="E45">
        <v>62.8</v>
      </c>
      <c r="F45">
        <v>45.1</v>
      </c>
      <c r="G45" s="4">
        <v>16926.060000000001</v>
      </c>
      <c r="H45" s="5">
        <f t="shared" si="1"/>
        <v>0.34860050890585259</v>
      </c>
      <c r="I45" s="5">
        <f t="shared" si="2"/>
        <v>0.16946045049764269</v>
      </c>
      <c r="J45" s="5">
        <f t="shared" si="3"/>
        <v>0.18474993167532094</v>
      </c>
      <c r="K45" s="5">
        <f t="shared" si="4"/>
        <v>6.3505503810330266E-2</v>
      </c>
      <c r="L45" s="5">
        <f t="shared" si="5"/>
        <v>0.15051020408163263</v>
      </c>
      <c r="M45" s="5">
        <f t="shared" si="0"/>
        <v>0.30200461538461543</v>
      </c>
      <c r="N45" s="6">
        <f t="shared" si="6"/>
        <v>1060000</v>
      </c>
      <c r="O45" s="6">
        <f t="shared" si="7"/>
        <v>1518100</v>
      </c>
      <c r="P45" s="6">
        <f t="shared" si="8"/>
        <v>2167500</v>
      </c>
      <c r="Q45" s="6">
        <f t="shared" si="9"/>
        <v>1004800</v>
      </c>
      <c r="R45" s="6">
        <f t="shared" si="10"/>
        <v>1187200</v>
      </c>
      <c r="S45" s="6">
        <f t="shared" si="11"/>
        <v>6937600</v>
      </c>
      <c r="T45" s="5">
        <f t="shared" si="12"/>
        <v>0.13492626970857957</v>
      </c>
    </row>
    <row r="46" spans="1:20" x14ac:dyDescent="0.25">
      <c r="A46" t="s">
        <v>45</v>
      </c>
      <c r="B46">
        <v>106</v>
      </c>
      <c r="C46">
        <v>90.3</v>
      </c>
      <c r="D46">
        <v>43</v>
      </c>
      <c r="E46">
        <v>62.5</v>
      </c>
      <c r="F46">
        <v>45.4</v>
      </c>
      <c r="G46" s="4">
        <v>16940.830000000002</v>
      </c>
      <c r="H46" s="5">
        <f t="shared" si="1"/>
        <v>0.34860050890585259</v>
      </c>
      <c r="I46" s="5">
        <f t="shared" si="2"/>
        <v>0.18255631220534307</v>
      </c>
      <c r="J46" s="5">
        <f t="shared" si="3"/>
        <v>0.17518447663295977</v>
      </c>
      <c r="K46" s="5">
        <f t="shared" si="4"/>
        <v>5.8425063505503916E-2</v>
      </c>
      <c r="L46" s="5">
        <f t="shared" si="5"/>
        <v>0.15816326530612224</v>
      </c>
      <c r="M46" s="5">
        <f t="shared" si="0"/>
        <v>0.30314076923076927</v>
      </c>
      <c r="N46" s="6">
        <f t="shared" si="6"/>
        <v>1060000</v>
      </c>
      <c r="O46" s="6">
        <f t="shared" si="7"/>
        <v>1535100</v>
      </c>
      <c r="P46" s="6">
        <f t="shared" si="8"/>
        <v>2150000</v>
      </c>
      <c r="Q46" s="6">
        <f t="shared" si="9"/>
        <v>1000000</v>
      </c>
      <c r="R46" s="6">
        <f t="shared" si="10"/>
        <v>1187200</v>
      </c>
      <c r="S46" s="6">
        <f t="shared" si="11"/>
        <v>6932300</v>
      </c>
      <c r="T46" s="5">
        <f t="shared" si="12"/>
        <v>0.13405923943449993</v>
      </c>
    </row>
    <row r="47" spans="1:20" x14ac:dyDescent="0.25">
      <c r="A47" t="s">
        <v>46</v>
      </c>
      <c r="B47">
        <v>107</v>
      </c>
      <c r="C47">
        <v>90.1</v>
      </c>
      <c r="D47">
        <v>43.85</v>
      </c>
      <c r="E47">
        <v>63.6</v>
      </c>
      <c r="F47">
        <v>44.8</v>
      </c>
      <c r="G47" s="4">
        <v>17448.22</v>
      </c>
      <c r="H47" s="5">
        <f t="shared" si="1"/>
        <v>0.361323155216285</v>
      </c>
      <c r="I47" s="5">
        <f t="shared" si="2"/>
        <v>0.179937139863803</v>
      </c>
      <c r="J47" s="5">
        <f t="shared" si="3"/>
        <v>0.19841486745012293</v>
      </c>
      <c r="K47" s="5">
        <f t="shared" si="4"/>
        <v>7.7053344623200681E-2</v>
      </c>
      <c r="L47" s="5">
        <f t="shared" si="5"/>
        <v>0.14285714285714279</v>
      </c>
      <c r="M47" s="5">
        <f t="shared" si="0"/>
        <v>0.34217076923076939</v>
      </c>
      <c r="N47" s="6">
        <f t="shared" si="6"/>
        <v>1070000</v>
      </c>
      <c r="O47" s="6">
        <f t="shared" si="7"/>
        <v>1531700</v>
      </c>
      <c r="P47" s="6">
        <f t="shared" si="8"/>
        <v>2192500</v>
      </c>
      <c r="Q47" s="6">
        <f t="shared" si="9"/>
        <v>1017600</v>
      </c>
      <c r="R47" s="6">
        <f t="shared" si="10"/>
        <v>1187200</v>
      </c>
      <c r="S47" s="6">
        <f t="shared" si="11"/>
        <v>6999000</v>
      </c>
      <c r="T47" s="5">
        <f t="shared" si="12"/>
        <v>0.14497073363848445</v>
      </c>
    </row>
    <row r="48" spans="1:20" x14ac:dyDescent="0.25">
      <c r="A48" t="s">
        <v>47</v>
      </c>
      <c r="B48">
        <v>106</v>
      </c>
      <c r="C48">
        <v>89</v>
      </c>
      <c r="D48">
        <v>43.85</v>
      </c>
      <c r="E48">
        <v>64.599999999999994</v>
      </c>
      <c r="F48">
        <v>44</v>
      </c>
      <c r="G48" s="4">
        <v>17456.52</v>
      </c>
      <c r="H48" s="5">
        <f t="shared" si="1"/>
        <v>0.34860050890585259</v>
      </c>
      <c r="I48" s="5">
        <f t="shared" si="2"/>
        <v>0.16553169198533269</v>
      </c>
      <c r="J48" s="5">
        <f t="shared" si="3"/>
        <v>0.19841486745012293</v>
      </c>
      <c r="K48" s="5">
        <f t="shared" si="4"/>
        <v>9.3988145639288589E-2</v>
      </c>
      <c r="L48" s="5">
        <f t="shared" si="5"/>
        <v>0.12244897959183665</v>
      </c>
      <c r="M48" s="5">
        <f t="shared" si="0"/>
        <v>0.34280923076923075</v>
      </c>
      <c r="N48" s="6">
        <f t="shared" si="6"/>
        <v>1060000</v>
      </c>
      <c r="O48" s="6">
        <f t="shared" si="7"/>
        <v>1513000</v>
      </c>
      <c r="P48" s="6">
        <f t="shared" si="8"/>
        <v>2192500</v>
      </c>
      <c r="Q48" s="6">
        <f t="shared" si="9"/>
        <v>1033599.9999999999</v>
      </c>
      <c r="R48" s="6">
        <f t="shared" si="10"/>
        <v>1187200</v>
      </c>
      <c r="S48" s="6">
        <f t="shared" si="11"/>
        <v>6986300</v>
      </c>
      <c r="T48" s="5">
        <f t="shared" si="12"/>
        <v>0.14289313279304805</v>
      </c>
    </row>
    <row r="49" spans="1:20" x14ac:dyDescent="0.25">
      <c r="A49" t="s">
        <v>48</v>
      </c>
      <c r="B49">
        <v>107.5</v>
      </c>
      <c r="C49">
        <v>89.7</v>
      </c>
      <c r="D49">
        <v>44.2</v>
      </c>
      <c r="E49">
        <v>64.8</v>
      </c>
      <c r="F49">
        <v>45</v>
      </c>
      <c r="G49" s="4">
        <v>17560.36</v>
      </c>
      <c r="H49" s="5">
        <f t="shared" si="1"/>
        <v>0.36768447837150142</v>
      </c>
      <c r="I49" s="5">
        <f t="shared" si="2"/>
        <v>0.17469879518072284</v>
      </c>
      <c r="J49" s="5">
        <f t="shared" si="3"/>
        <v>0.20798032249248433</v>
      </c>
      <c r="K49" s="5">
        <f t="shared" si="4"/>
        <v>9.7375105842506304E-2</v>
      </c>
      <c r="L49" s="5">
        <f t="shared" si="5"/>
        <v>0.14795918367346927</v>
      </c>
      <c r="M49" s="5">
        <f t="shared" si="0"/>
        <v>0.35079692307692323</v>
      </c>
      <c r="N49" s="6">
        <f t="shared" si="6"/>
        <v>1075000</v>
      </c>
      <c r="O49" s="6">
        <f t="shared" si="7"/>
        <v>1524900</v>
      </c>
      <c r="P49" s="6">
        <f t="shared" si="8"/>
        <v>2210000</v>
      </c>
      <c r="Q49" s="6">
        <f t="shared" si="9"/>
        <v>1036800</v>
      </c>
      <c r="R49" s="6">
        <f t="shared" si="10"/>
        <v>1187200</v>
      </c>
      <c r="S49" s="6">
        <f t="shared" si="11"/>
        <v>7033900</v>
      </c>
      <c r="T49" s="5">
        <f t="shared" si="12"/>
        <v>0.15068004619799047</v>
      </c>
    </row>
    <row r="50" spans="1:20" x14ac:dyDescent="0.25">
      <c r="A50" t="s">
        <v>49</v>
      </c>
      <c r="B50">
        <v>107.5</v>
      </c>
      <c r="C50">
        <v>89.9</v>
      </c>
      <c r="D50">
        <v>43.9</v>
      </c>
      <c r="E50">
        <v>65.099999999999994</v>
      </c>
      <c r="F50">
        <v>44.9</v>
      </c>
      <c r="G50" s="4">
        <v>17559.71</v>
      </c>
      <c r="H50" s="5">
        <f t="shared" si="1"/>
        <v>0.36768447837150142</v>
      </c>
      <c r="I50" s="5">
        <f t="shared" si="2"/>
        <v>0.17731796752226314</v>
      </c>
      <c r="J50" s="5">
        <f t="shared" si="3"/>
        <v>0.19978136102760291</v>
      </c>
      <c r="K50" s="5">
        <f t="shared" si="4"/>
        <v>0.10245554614733265</v>
      </c>
      <c r="L50" s="5">
        <f t="shared" si="5"/>
        <v>0.14540816326530592</v>
      </c>
      <c r="M50" s="5">
        <f t="shared" si="0"/>
        <v>0.3507469230769229</v>
      </c>
      <c r="N50" s="6">
        <f t="shared" si="6"/>
        <v>1075000</v>
      </c>
      <c r="O50" s="6">
        <f t="shared" si="7"/>
        <v>1528300</v>
      </c>
      <c r="P50" s="6">
        <f t="shared" si="8"/>
        <v>2195000</v>
      </c>
      <c r="Q50" s="6">
        <f t="shared" si="9"/>
        <v>1041599.9999999999</v>
      </c>
      <c r="R50" s="6">
        <f t="shared" si="10"/>
        <v>1187200</v>
      </c>
      <c r="S50" s="6">
        <f t="shared" si="11"/>
        <v>7027100</v>
      </c>
      <c r="T50" s="5">
        <f t="shared" si="12"/>
        <v>0.14956762999728435</v>
      </c>
    </row>
    <row r="51" spans="1:20" x14ac:dyDescent="0.25">
      <c r="A51" t="s">
        <v>50</v>
      </c>
      <c r="B51">
        <v>107.5</v>
      </c>
      <c r="C51">
        <v>89.7</v>
      </c>
      <c r="D51">
        <v>43.55</v>
      </c>
      <c r="E51">
        <v>67.8</v>
      </c>
      <c r="F51">
        <v>44.25</v>
      </c>
      <c r="G51" s="4">
        <v>17731.37</v>
      </c>
      <c r="H51" s="5">
        <f t="shared" si="1"/>
        <v>0.36768447837150142</v>
      </c>
      <c r="I51" s="5">
        <f t="shared" si="2"/>
        <v>0.17469879518072284</v>
      </c>
      <c r="J51" s="5">
        <f t="shared" si="3"/>
        <v>0.19021590598524174</v>
      </c>
      <c r="K51" s="5">
        <f t="shared" si="4"/>
        <v>0.14817950889077047</v>
      </c>
      <c r="L51" s="5">
        <f t="shared" si="5"/>
        <v>0.12882653061224492</v>
      </c>
      <c r="M51" s="5">
        <f t="shared" si="0"/>
        <v>0.36395153846153838</v>
      </c>
      <c r="N51" s="6">
        <f t="shared" si="6"/>
        <v>1075000</v>
      </c>
      <c r="O51" s="6">
        <f t="shared" si="7"/>
        <v>1524900</v>
      </c>
      <c r="P51" s="6">
        <f t="shared" si="8"/>
        <v>2177500</v>
      </c>
      <c r="Q51" s="6">
        <f t="shared" si="9"/>
        <v>1084800</v>
      </c>
      <c r="R51" s="6">
        <f t="shared" si="10"/>
        <v>1187200</v>
      </c>
      <c r="S51" s="6">
        <f t="shared" si="11"/>
        <v>7049400</v>
      </c>
      <c r="T51" s="5">
        <f t="shared" si="12"/>
        <v>0.15321570077312918</v>
      </c>
    </row>
    <row r="52" spans="1:20" x14ac:dyDescent="0.25">
      <c r="A52" t="s">
        <v>51</v>
      </c>
      <c r="B52">
        <v>107</v>
      </c>
      <c r="C52">
        <v>90</v>
      </c>
      <c r="D52">
        <v>43.7</v>
      </c>
      <c r="E52">
        <v>67</v>
      </c>
      <c r="F52">
        <v>45</v>
      </c>
      <c r="G52" s="4">
        <v>17699.060000000001</v>
      </c>
      <c r="H52" s="5">
        <f t="shared" si="1"/>
        <v>0.361323155216285</v>
      </c>
      <c r="I52" s="5">
        <f t="shared" si="2"/>
        <v>0.17862755369303307</v>
      </c>
      <c r="J52" s="5">
        <f t="shared" si="3"/>
        <v>0.19431538671768234</v>
      </c>
      <c r="K52" s="5">
        <f t="shared" si="4"/>
        <v>0.13463166807790006</v>
      </c>
      <c r="L52" s="5">
        <f t="shared" si="5"/>
        <v>0.14795918367346927</v>
      </c>
      <c r="M52" s="5">
        <f t="shared" si="0"/>
        <v>0.36146615384615388</v>
      </c>
      <c r="N52" s="6">
        <f t="shared" si="6"/>
        <v>1070000</v>
      </c>
      <c r="O52" s="6">
        <f t="shared" si="7"/>
        <v>1530000</v>
      </c>
      <c r="P52" s="6">
        <f t="shared" si="8"/>
        <v>2185000</v>
      </c>
      <c r="Q52" s="6">
        <f t="shared" si="9"/>
        <v>1072000</v>
      </c>
      <c r="R52" s="6">
        <f t="shared" si="10"/>
        <v>1187200</v>
      </c>
      <c r="S52" s="6">
        <f t="shared" si="11"/>
        <v>7044200</v>
      </c>
      <c r="T52" s="5">
        <f t="shared" si="12"/>
        <v>0.15236502956082454</v>
      </c>
    </row>
    <row r="53" spans="1:20" x14ac:dyDescent="0.25">
      <c r="A53" t="s">
        <v>52</v>
      </c>
      <c r="B53">
        <v>106.5</v>
      </c>
      <c r="C53">
        <v>90.4</v>
      </c>
      <c r="D53">
        <v>43.55</v>
      </c>
      <c r="E53">
        <v>67.099999999999994</v>
      </c>
      <c r="F53">
        <v>46.5</v>
      </c>
      <c r="G53" s="4">
        <v>17676.95</v>
      </c>
      <c r="H53" s="5">
        <f t="shared" si="1"/>
        <v>0.35496183206106879</v>
      </c>
      <c r="I53" s="5">
        <f t="shared" si="2"/>
        <v>0.18386589837611322</v>
      </c>
      <c r="J53" s="5">
        <f t="shared" si="3"/>
        <v>0.19021590598524174</v>
      </c>
      <c r="K53" s="5">
        <f t="shared" si="4"/>
        <v>0.13632514817950891</v>
      </c>
      <c r="L53" s="5">
        <f t="shared" si="5"/>
        <v>0.18622448979591821</v>
      </c>
      <c r="M53" s="5">
        <f t="shared" si="0"/>
        <v>0.35976538461538476</v>
      </c>
      <c r="N53" s="6">
        <f t="shared" si="6"/>
        <v>1065000</v>
      </c>
      <c r="O53" s="6">
        <f t="shared" si="7"/>
        <v>1536800</v>
      </c>
      <c r="P53" s="6">
        <f t="shared" si="8"/>
        <v>2177500</v>
      </c>
      <c r="Q53" s="6">
        <f t="shared" si="9"/>
        <v>1073600</v>
      </c>
      <c r="R53" s="6">
        <f t="shared" si="10"/>
        <v>1187200</v>
      </c>
      <c r="S53" s="6">
        <f t="shared" si="11"/>
        <v>7040100</v>
      </c>
      <c r="T53" s="5">
        <f t="shared" si="12"/>
        <v>0.15169430802804595</v>
      </c>
    </row>
    <row r="54" spans="1:20" x14ac:dyDescent="0.25">
      <c r="A54" t="s">
        <v>53</v>
      </c>
      <c r="B54">
        <v>105.5</v>
      </c>
      <c r="C54">
        <v>90.9</v>
      </c>
      <c r="D54">
        <v>43.5</v>
      </c>
      <c r="E54">
        <v>67.3</v>
      </c>
      <c r="F54">
        <v>46.05</v>
      </c>
      <c r="G54" s="4">
        <v>17520.009999999998</v>
      </c>
      <c r="H54" s="5">
        <f t="shared" si="1"/>
        <v>0.34223918575063617</v>
      </c>
      <c r="I54" s="5">
        <f t="shared" si="2"/>
        <v>0.19041382922996331</v>
      </c>
      <c r="J54" s="5">
        <f t="shared" si="3"/>
        <v>0.18884941240776154</v>
      </c>
      <c r="K54" s="5">
        <f t="shared" si="4"/>
        <v>0.13971210838272641</v>
      </c>
      <c r="L54" s="5">
        <f t="shared" si="5"/>
        <v>0.17474489795918347</v>
      </c>
      <c r="M54" s="5">
        <f t="shared" si="0"/>
        <v>0.34769307692307683</v>
      </c>
      <c r="N54" s="6">
        <f t="shared" si="6"/>
        <v>1055000</v>
      </c>
      <c r="O54" s="6">
        <f t="shared" si="7"/>
        <v>1545300</v>
      </c>
      <c r="P54" s="6">
        <f t="shared" si="8"/>
        <v>2175000</v>
      </c>
      <c r="Q54" s="6">
        <f t="shared" si="9"/>
        <v>1076800</v>
      </c>
      <c r="R54" s="6">
        <f t="shared" si="10"/>
        <v>1187200</v>
      </c>
      <c r="S54" s="6">
        <f t="shared" si="11"/>
        <v>7039300</v>
      </c>
      <c r="T54" s="5">
        <f t="shared" si="12"/>
        <v>0.15156343553384533</v>
      </c>
    </row>
    <row r="55" spans="1:20" x14ac:dyDescent="0.25">
      <c r="A55" t="s">
        <v>54</v>
      </c>
      <c r="B55">
        <v>105.5</v>
      </c>
      <c r="C55">
        <v>90.1</v>
      </c>
      <c r="D55">
        <v>43.4</v>
      </c>
      <c r="E55">
        <v>69.3</v>
      </c>
      <c r="F55">
        <v>47</v>
      </c>
      <c r="G55" s="4">
        <v>17548.66</v>
      </c>
      <c r="H55" s="5">
        <f t="shared" si="1"/>
        <v>0.34223918575063617</v>
      </c>
      <c r="I55" s="5">
        <f t="shared" si="2"/>
        <v>0.179937139863803</v>
      </c>
      <c r="J55" s="5">
        <f t="shared" si="3"/>
        <v>0.18611642525280114</v>
      </c>
      <c r="K55" s="5">
        <f t="shared" si="4"/>
        <v>0.17358171041490267</v>
      </c>
      <c r="L55" s="5">
        <f t="shared" si="5"/>
        <v>0.19897959183673453</v>
      </c>
      <c r="M55" s="5">
        <f t="shared" si="0"/>
        <v>0.34989692307692311</v>
      </c>
      <c r="N55" s="6">
        <f t="shared" si="6"/>
        <v>1055000</v>
      </c>
      <c r="O55" s="6">
        <f t="shared" si="7"/>
        <v>1531700</v>
      </c>
      <c r="P55" s="6">
        <f t="shared" si="8"/>
        <v>2170000</v>
      </c>
      <c r="Q55" s="6">
        <f t="shared" si="9"/>
        <v>1108800</v>
      </c>
      <c r="R55" s="6">
        <f t="shared" si="10"/>
        <v>1187200</v>
      </c>
      <c r="S55" s="6">
        <f t="shared" si="11"/>
        <v>7052700</v>
      </c>
      <c r="T55" s="5">
        <f t="shared" si="12"/>
        <v>0.15375554981170714</v>
      </c>
    </row>
    <row r="56" spans="1:20" x14ac:dyDescent="0.25">
      <c r="A56" t="s">
        <v>55</v>
      </c>
      <c r="B56">
        <v>106.5</v>
      </c>
      <c r="C56">
        <v>90.2</v>
      </c>
      <c r="D56">
        <v>43.4</v>
      </c>
      <c r="E56">
        <v>68.8</v>
      </c>
      <c r="F56">
        <v>46.25</v>
      </c>
      <c r="G56" s="4">
        <v>17740.560000000001</v>
      </c>
      <c r="H56" s="5">
        <f t="shared" si="1"/>
        <v>0.35496183206106879</v>
      </c>
      <c r="I56" s="5">
        <f t="shared" si="2"/>
        <v>0.18124672603457315</v>
      </c>
      <c r="J56" s="5">
        <f t="shared" si="3"/>
        <v>0.18611642525280114</v>
      </c>
      <c r="K56" s="5">
        <f t="shared" si="4"/>
        <v>0.1651143099068586</v>
      </c>
      <c r="L56" s="5">
        <f t="shared" si="5"/>
        <v>0.17984693877551017</v>
      </c>
      <c r="M56" s="5">
        <f t="shared" si="0"/>
        <v>0.3646584615384616</v>
      </c>
      <c r="N56" s="6">
        <f t="shared" si="6"/>
        <v>1065000</v>
      </c>
      <c r="O56" s="6">
        <f t="shared" si="7"/>
        <v>1533400</v>
      </c>
      <c r="P56" s="6">
        <f t="shared" si="8"/>
        <v>2170000</v>
      </c>
      <c r="Q56" s="6">
        <f t="shared" si="9"/>
        <v>1100800</v>
      </c>
      <c r="R56" s="6">
        <f t="shared" si="10"/>
        <v>1187200</v>
      </c>
      <c r="S56" s="6">
        <f t="shared" si="11"/>
        <v>7056400</v>
      </c>
      <c r="T56" s="5">
        <f t="shared" si="12"/>
        <v>0.15436083509738552</v>
      </c>
    </row>
    <row r="57" spans="1:20" x14ac:dyDescent="0.25">
      <c r="A57" t="s">
        <v>56</v>
      </c>
      <c r="B57">
        <v>106.5</v>
      </c>
      <c r="C57">
        <v>89.8</v>
      </c>
      <c r="D57">
        <v>43.15</v>
      </c>
      <c r="E57">
        <v>67.900000000000006</v>
      </c>
      <c r="F57">
        <v>46.35</v>
      </c>
      <c r="G57" s="4">
        <v>17693.47</v>
      </c>
      <c r="H57" s="5">
        <f t="shared" si="1"/>
        <v>0.35496183206106879</v>
      </c>
      <c r="I57" s="5">
        <f t="shared" si="2"/>
        <v>0.17600838135149299</v>
      </c>
      <c r="J57" s="5">
        <f t="shared" si="3"/>
        <v>0.17928395736540015</v>
      </c>
      <c r="K57" s="5">
        <f t="shared" si="4"/>
        <v>0.14987298899237955</v>
      </c>
      <c r="L57" s="5">
        <f t="shared" si="5"/>
        <v>0.18239795918367352</v>
      </c>
      <c r="M57" s="5">
        <f t="shared" si="0"/>
        <v>0.36103615384615395</v>
      </c>
      <c r="N57" s="6">
        <f t="shared" si="6"/>
        <v>1065000</v>
      </c>
      <c r="O57" s="6">
        <f t="shared" si="7"/>
        <v>1526600</v>
      </c>
      <c r="P57" s="6">
        <f t="shared" si="8"/>
        <v>2157500</v>
      </c>
      <c r="Q57" s="6">
        <f t="shared" si="9"/>
        <v>1086400</v>
      </c>
      <c r="R57" s="6">
        <f t="shared" si="10"/>
        <v>1187200</v>
      </c>
      <c r="S57" s="6">
        <f t="shared" si="11"/>
        <v>7022700</v>
      </c>
      <c r="T57" s="5">
        <f t="shared" si="12"/>
        <v>0.14884783127918055</v>
      </c>
    </row>
    <row r="58" spans="1:20" x14ac:dyDescent="0.25">
      <c r="A58" t="s">
        <v>57</v>
      </c>
      <c r="B58">
        <v>107</v>
      </c>
      <c r="C58">
        <v>88.7</v>
      </c>
      <c r="D58">
        <v>43.15</v>
      </c>
      <c r="E58">
        <v>69.2</v>
      </c>
      <c r="F58">
        <v>46.2</v>
      </c>
      <c r="G58" s="4">
        <v>17625.59</v>
      </c>
      <c r="H58" s="5">
        <f t="shared" si="1"/>
        <v>0.361323155216285</v>
      </c>
      <c r="I58" s="5">
        <f t="shared" si="2"/>
        <v>0.16160293347302268</v>
      </c>
      <c r="J58" s="5">
        <f t="shared" si="3"/>
        <v>0.17928395736540015</v>
      </c>
      <c r="K58" s="5">
        <f t="shared" si="4"/>
        <v>0.17188823031329403</v>
      </c>
      <c r="L58" s="5">
        <f t="shared" si="5"/>
        <v>0.1785714285714286</v>
      </c>
      <c r="M58" s="5">
        <f t="shared" si="0"/>
        <v>0.35581461538461534</v>
      </c>
      <c r="N58" s="6">
        <f t="shared" si="6"/>
        <v>1070000</v>
      </c>
      <c r="O58" s="6">
        <f t="shared" si="7"/>
        <v>1507900</v>
      </c>
      <c r="P58" s="6">
        <f t="shared" si="8"/>
        <v>2157500</v>
      </c>
      <c r="Q58" s="6">
        <f t="shared" si="9"/>
        <v>1107200</v>
      </c>
      <c r="R58" s="6">
        <f t="shared" si="10"/>
        <v>1187200</v>
      </c>
      <c r="S58" s="6">
        <f t="shared" si="11"/>
        <v>7029800</v>
      </c>
      <c r="T58" s="5">
        <f t="shared" si="12"/>
        <v>0.15000932466521189</v>
      </c>
    </row>
    <row r="59" spans="1:20" x14ac:dyDescent="0.25">
      <c r="A59" t="s">
        <v>58</v>
      </c>
      <c r="B59">
        <v>107</v>
      </c>
      <c r="C59">
        <v>87.5</v>
      </c>
      <c r="D59">
        <v>43.2</v>
      </c>
      <c r="E59">
        <v>72.3</v>
      </c>
      <c r="F59">
        <v>46</v>
      </c>
      <c r="G59" s="4">
        <v>17522.5</v>
      </c>
      <c r="H59" s="5">
        <f t="shared" si="1"/>
        <v>0.361323155216285</v>
      </c>
      <c r="I59" s="5">
        <f t="shared" si="2"/>
        <v>0.145887899423782</v>
      </c>
      <c r="J59" s="5">
        <f t="shared" si="3"/>
        <v>0.18065045094288057</v>
      </c>
      <c r="K59" s="5">
        <f t="shared" si="4"/>
        <v>0.22438611346316684</v>
      </c>
      <c r="L59" s="5">
        <f t="shared" si="5"/>
        <v>0.1734693877551019</v>
      </c>
      <c r="M59" s="5">
        <f t="shared" si="0"/>
        <v>0.34788461538461535</v>
      </c>
      <c r="N59" s="6">
        <f t="shared" si="6"/>
        <v>1070000</v>
      </c>
      <c r="O59" s="6">
        <f t="shared" si="7"/>
        <v>1487500</v>
      </c>
      <c r="P59" s="6">
        <f t="shared" si="8"/>
        <v>2160000</v>
      </c>
      <c r="Q59" s="6">
        <f t="shared" si="9"/>
        <v>1156800</v>
      </c>
      <c r="R59" s="6">
        <f t="shared" si="10"/>
        <v>1187200</v>
      </c>
      <c r="S59" s="6">
        <f t="shared" si="11"/>
        <v>7061500</v>
      </c>
      <c r="T59" s="5">
        <f t="shared" si="12"/>
        <v>0.15519514724791494</v>
      </c>
    </row>
    <row r="60" spans="1:20" x14ac:dyDescent="0.25">
      <c r="A60" t="s">
        <v>59</v>
      </c>
      <c r="B60">
        <v>106.5</v>
      </c>
      <c r="C60">
        <v>86.5</v>
      </c>
      <c r="D60">
        <v>42.95</v>
      </c>
      <c r="E60">
        <v>70</v>
      </c>
      <c r="F60">
        <v>45.5</v>
      </c>
      <c r="G60" s="4">
        <v>17178.63</v>
      </c>
      <c r="H60" s="5">
        <f t="shared" si="1"/>
        <v>0.35496183206106879</v>
      </c>
      <c r="I60" s="5">
        <f t="shared" si="2"/>
        <v>0.13279203771608183</v>
      </c>
      <c r="J60" s="5">
        <f t="shared" si="3"/>
        <v>0.17381798305547957</v>
      </c>
      <c r="K60" s="5">
        <f t="shared" si="4"/>
        <v>0.18543607112616423</v>
      </c>
      <c r="L60" s="5">
        <f t="shared" si="5"/>
        <v>0.16071428571428559</v>
      </c>
      <c r="M60" s="5">
        <f t="shared" si="0"/>
        <v>0.3214330769230771</v>
      </c>
      <c r="N60" s="6">
        <f t="shared" si="6"/>
        <v>1065000</v>
      </c>
      <c r="O60" s="6">
        <f t="shared" si="7"/>
        <v>1470500</v>
      </c>
      <c r="P60" s="6">
        <f t="shared" si="8"/>
        <v>2147500</v>
      </c>
      <c r="Q60" s="6">
        <f t="shared" si="9"/>
        <v>1120000</v>
      </c>
      <c r="R60" s="6">
        <f t="shared" si="10"/>
        <v>1187200</v>
      </c>
      <c r="S60" s="6">
        <f t="shared" si="11"/>
        <v>6990200</v>
      </c>
      <c r="T60" s="5">
        <f t="shared" si="12"/>
        <v>0.14353113620227642</v>
      </c>
    </row>
    <row r="61" spans="1:20" x14ac:dyDescent="0.25">
      <c r="A61" t="s">
        <v>60</v>
      </c>
      <c r="B61">
        <v>106.5</v>
      </c>
      <c r="C61">
        <v>87.5</v>
      </c>
      <c r="D61">
        <v>43.1</v>
      </c>
      <c r="E61">
        <v>71.900000000000006</v>
      </c>
      <c r="F61">
        <v>45.95</v>
      </c>
      <c r="G61" s="4">
        <v>17284.54</v>
      </c>
      <c r="H61" s="5">
        <f t="shared" si="1"/>
        <v>0.35496183206106879</v>
      </c>
      <c r="I61" s="5">
        <f t="shared" si="2"/>
        <v>0.145887899423782</v>
      </c>
      <c r="J61" s="5">
        <f t="shared" si="3"/>
        <v>0.17791746378792017</v>
      </c>
      <c r="K61" s="5">
        <f t="shared" si="4"/>
        <v>0.21761219305673163</v>
      </c>
      <c r="L61" s="5">
        <f t="shared" si="5"/>
        <v>0.17219387755102034</v>
      </c>
      <c r="M61" s="5">
        <f t="shared" si="0"/>
        <v>0.32957999999999998</v>
      </c>
      <c r="N61" s="6">
        <f t="shared" si="6"/>
        <v>1065000</v>
      </c>
      <c r="O61" s="6">
        <f t="shared" si="7"/>
        <v>1487500</v>
      </c>
      <c r="P61" s="6">
        <f t="shared" si="8"/>
        <v>2155000</v>
      </c>
      <c r="Q61" s="6">
        <f t="shared" si="9"/>
        <v>1150400</v>
      </c>
      <c r="R61" s="6">
        <f t="shared" si="10"/>
        <v>1187200</v>
      </c>
      <c r="S61" s="6">
        <f t="shared" si="11"/>
        <v>7045100</v>
      </c>
      <c r="T61" s="5">
        <f t="shared" si="12"/>
        <v>0.15251226111680038</v>
      </c>
    </row>
    <row r="62" spans="1:20" x14ac:dyDescent="0.25">
      <c r="A62" t="s">
        <v>61</v>
      </c>
      <c r="B62">
        <v>105.5</v>
      </c>
      <c r="C62">
        <v>85.6</v>
      </c>
      <c r="D62">
        <v>42.55</v>
      </c>
      <c r="E62">
        <v>71.3</v>
      </c>
      <c r="F62">
        <v>45.75</v>
      </c>
      <c r="G62" s="4">
        <v>17048.37</v>
      </c>
      <c r="H62" s="5">
        <f t="shared" si="1"/>
        <v>0.34223918575063617</v>
      </c>
      <c r="I62" s="5">
        <f t="shared" si="2"/>
        <v>0.12100576217915138</v>
      </c>
      <c r="J62" s="5">
        <f t="shared" si="3"/>
        <v>0.16288603443563798</v>
      </c>
      <c r="K62" s="5">
        <f t="shared" si="4"/>
        <v>0.20745131244707871</v>
      </c>
      <c r="L62" s="5">
        <f t="shared" si="5"/>
        <v>0.16709183673469385</v>
      </c>
      <c r="M62" s="5">
        <f t="shared" si="0"/>
        <v>0.31141307692307674</v>
      </c>
      <c r="N62" s="6">
        <f t="shared" si="6"/>
        <v>1055000</v>
      </c>
      <c r="O62" s="6">
        <f t="shared" si="7"/>
        <v>1455200</v>
      </c>
      <c r="P62" s="6">
        <f t="shared" si="8"/>
        <v>2127500</v>
      </c>
      <c r="Q62" s="6">
        <f t="shared" si="9"/>
        <v>1140800</v>
      </c>
      <c r="R62" s="6">
        <f t="shared" si="10"/>
        <v>1187200</v>
      </c>
      <c r="S62" s="6">
        <f t="shared" si="11"/>
        <v>6965700</v>
      </c>
      <c r="T62" s="5">
        <f t="shared" si="12"/>
        <v>0.13952316606737969</v>
      </c>
    </row>
    <row r="63" spans="1:20" x14ac:dyDescent="0.25">
      <c r="A63" t="s">
        <v>62</v>
      </c>
      <c r="B63">
        <v>105</v>
      </c>
      <c r="C63">
        <v>85.2</v>
      </c>
      <c r="D63">
        <v>42.65</v>
      </c>
      <c r="E63">
        <v>70.7</v>
      </c>
      <c r="F63">
        <v>46.5</v>
      </c>
      <c r="G63" s="4">
        <v>16990.91</v>
      </c>
      <c r="H63" s="5">
        <f t="shared" si="1"/>
        <v>0.33587786259541996</v>
      </c>
      <c r="I63" s="5">
        <f t="shared" si="2"/>
        <v>0.11576741749607122</v>
      </c>
      <c r="J63" s="5">
        <f t="shared" si="3"/>
        <v>0.16561902159059838</v>
      </c>
      <c r="K63" s="5">
        <f t="shared" si="4"/>
        <v>0.19729043183742601</v>
      </c>
      <c r="L63" s="5">
        <f t="shared" si="5"/>
        <v>0.18622448979591821</v>
      </c>
      <c r="M63" s="5">
        <f t="shared" si="0"/>
        <v>0.30699307692307687</v>
      </c>
      <c r="N63" s="6">
        <f t="shared" si="6"/>
        <v>1050000</v>
      </c>
      <c r="O63" s="6">
        <f t="shared" si="7"/>
        <v>1448400</v>
      </c>
      <c r="P63" s="6">
        <f t="shared" si="8"/>
        <v>2132500</v>
      </c>
      <c r="Q63" s="6">
        <f t="shared" si="9"/>
        <v>1131200</v>
      </c>
      <c r="R63" s="6">
        <f t="shared" si="10"/>
        <v>1187200</v>
      </c>
      <c r="S63" s="6">
        <f t="shared" si="11"/>
        <v>6949300</v>
      </c>
      <c r="T63" s="5">
        <f t="shared" si="12"/>
        <v>0.13684027993626513</v>
      </c>
    </row>
    <row r="64" spans="1:20" x14ac:dyDescent="0.25">
      <c r="A64" t="s">
        <v>63</v>
      </c>
      <c r="B64">
        <v>105.5</v>
      </c>
      <c r="C64">
        <v>86.3</v>
      </c>
      <c r="D64">
        <v>43.65</v>
      </c>
      <c r="E64">
        <v>71.5</v>
      </c>
      <c r="F64">
        <v>46.45</v>
      </c>
      <c r="G64" s="4">
        <v>17301.650000000001</v>
      </c>
      <c r="H64" s="5">
        <f t="shared" si="1"/>
        <v>0.34223918575063617</v>
      </c>
      <c r="I64" s="5">
        <f t="shared" si="2"/>
        <v>0.13017286537454154</v>
      </c>
      <c r="J64" s="5">
        <f t="shared" si="3"/>
        <v>0.19294889314020214</v>
      </c>
      <c r="K64" s="5">
        <f t="shared" si="4"/>
        <v>0.21083827265029642</v>
      </c>
      <c r="L64" s="5">
        <f t="shared" si="5"/>
        <v>0.18494897959183665</v>
      </c>
      <c r="M64" s="5">
        <f t="shared" si="0"/>
        <v>0.3308961538461539</v>
      </c>
      <c r="N64" s="6">
        <f t="shared" si="6"/>
        <v>1055000</v>
      </c>
      <c r="O64" s="6">
        <f t="shared" si="7"/>
        <v>1467100</v>
      </c>
      <c r="P64" s="6">
        <f t="shared" si="8"/>
        <v>2182500</v>
      </c>
      <c r="Q64" s="6">
        <f t="shared" si="9"/>
        <v>1144000</v>
      </c>
      <c r="R64" s="6">
        <f t="shared" si="10"/>
        <v>1187200</v>
      </c>
      <c r="S64" s="6">
        <f t="shared" si="11"/>
        <v>7035800</v>
      </c>
      <c r="T64" s="5">
        <f t="shared" si="12"/>
        <v>0.15099086837171716</v>
      </c>
    </row>
    <row r="65" spans="1:20" x14ac:dyDescent="0.25">
      <c r="A65" t="s">
        <v>64</v>
      </c>
      <c r="B65">
        <v>105.5</v>
      </c>
      <c r="C65">
        <v>86.8</v>
      </c>
      <c r="D65">
        <v>43.3</v>
      </c>
      <c r="E65">
        <v>72.3</v>
      </c>
      <c r="F65">
        <v>46.55</v>
      </c>
      <c r="G65" s="4">
        <v>17245.650000000001</v>
      </c>
      <c r="H65" s="5">
        <f t="shared" si="1"/>
        <v>0.34223918575063617</v>
      </c>
      <c r="I65" s="5">
        <f t="shared" si="2"/>
        <v>0.13672079622839184</v>
      </c>
      <c r="J65" s="5">
        <f t="shared" si="3"/>
        <v>0.18338343809784075</v>
      </c>
      <c r="K65" s="5">
        <f t="shared" si="4"/>
        <v>0.22438611346316684</v>
      </c>
      <c r="L65" s="5">
        <f t="shared" si="5"/>
        <v>0.18749999999999978</v>
      </c>
      <c r="M65" s="5">
        <f t="shared" si="0"/>
        <v>0.32658846153846155</v>
      </c>
      <c r="N65" s="6">
        <f t="shared" si="6"/>
        <v>1055000</v>
      </c>
      <c r="O65" s="6">
        <f t="shared" si="7"/>
        <v>1475600</v>
      </c>
      <c r="P65" s="6">
        <f t="shared" si="8"/>
        <v>2165000</v>
      </c>
      <c r="Q65" s="6">
        <f t="shared" si="9"/>
        <v>1156800</v>
      </c>
      <c r="R65" s="6">
        <f t="shared" si="10"/>
        <v>1187200</v>
      </c>
      <c r="S65" s="6">
        <f t="shared" si="11"/>
        <v>7039600</v>
      </c>
      <c r="T65" s="5">
        <f t="shared" si="12"/>
        <v>0.15161251271917053</v>
      </c>
    </row>
    <row r="66" spans="1:20" x14ac:dyDescent="0.25">
      <c r="A66" t="s">
        <v>65</v>
      </c>
      <c r="B66">
        <v>105</v>
      </c>
      <c r="C66">
        <v>86.1</v>
      </c>
      <c r="D66">
        <v>43.05</v>
      </c>
      <c r="E66">
        <v>69.900000000000006</v>
      </c>
      <c r="F66">
        <v>46.3</v>
      </c>
      <c r="G66" s="4">
        <v>17004.18</v>
      </c>
      <c r="H66" s="5">
        <f t="shared" si="1"/>
        <v>0.33587786259541996</v>
      </c>
      <c r="I66" s="5">
        <f t="shared" si="2"/>
        <v>0.12755369303300146</v>
      </c>
      <c r="J66" s="5">
        <f t="shared" si="3"/>
        <v>0.17655097021043975</v>
      </c>
      <c r="K66" s="5">
        <f t="shared" si="4"/>
        <v>0.18374259102455559</v>
      </c>
      <c r="L66" s="5">
        <f t="shared" si="5"/>
        <v>0.18112244897959173</v>
      </c>
      <c r="M66" s="5">
        <f t="shared" ref="M66:M129" si="13" xml:space="preserve"> G66/13000 -1</f>
        <v>0.30801384615384619</v>
      </c>
      <c r="N66" s="6">
        <f t="shared" si="6"/>
        <v>1050000</v>
      </c>
      <c r="O66" s="6">
        <f t="shared" si="7"/>
        <v>1463700</v>
      </c>
      <c r="P66" s="6">
        <f t="shared" si="8"/>
        <v>2152500</v>
      </c>
      <c r="Q66" s="6">
        <f t="shared" si="9"/>
        <v>1118400</v>
      </c>
      <c r="R66" s="6">
        <f t="shared" si="10"/>
        <v>1187200</v>
      </c>
      <c r="S66" s="6">
        <f t="shared" si="11"/>
        <v>6971800</v>
      </c>
      <c r="T66" s="5">
        <f t="shared" si="12"/>
        <v>0.14052106883566018</v>
      </c>
    </row>
    <row r="67" spans="1:20" x14ac:dyDescent="0.25">
      <c r="A67" t="s">
        <v>66</v>
      </c>
      <c r="B67">
        <v>104.5</v>
      </c>
      <c r="C67">
        <v>85.7</v>
      </c>
      <c r="D67">
        <v>42.7</v>
      </c>
      <c r="E67">
        <v>69.5</v>
      </c>
      <c r="F67">
        <v>45.75</v>
      </c>
      <c r="G67" s="4">
        <v>16898.87</v>
      </c>
      <c r="H67" s="5">
        <f t="shared" ref="H67:H130" si="14" xml:space="preserve"> B67/78.6 -1</f>
        <v>0.32951653944020376</v>
      </c>
      <c r="I67" s="5">
        <f t="shared" ref="I67:I130" si="15" xml:space="preserve"> C67/76.36 -1</f>
        <v>0.12231534834992153</v>
      </c>
      <c r="J67" s="5">
        <f t="shared" ref="J67:J130" si="16" xml:space="preserve"> D67 / 36.59 -1</f>
        <v>0.16698551516807858</v>
      </c>
      <c r="K67" s="5">
        <f t="shared" ref="K67:K130" si="17" xml:space="preserve"> E67 / 59.05 -1</f>
        <v>0.17696867061812038</v>
      </c>
      <c r="L67" s="5">
        <f t="shared" ref="L67:L130" si="18">F67/39.2 - 1</f>
        <v>0.16709183673469385</v>
      </c>
      <c r="M67" s="5">
        <f t="shared" si="13"/>
        <v>0.29991307692307689</v>
      </c>
      <c r="N67" s="6">
        <f t="shared" ref="N67:N130" si="19">10000*B67</f>
        <v>1045000</v>
      </c>
      <c r="O67" s="6">
        <f t="shared" ref="O67:O130" si="20" xml:space="preserve"> 17000*C67</f>
        <v>1456900</v>
      </c>
      <c r="P67" s="6">
        <f t="shared" ref="P67:P130" si="21" xml:space="preserve"> 50000*D67</f>
        <v>2135000</v>
      </c>
      <c r="Q67" s="6">
        <f t="shared" ref="Q67:Q130" si="22">16000*E67</f>
        <v>1112000</v>
      </c>
      <c r="R67" s="6">
        <f t="shared" ref="R67:R130" si="23">37.1*32000</f>
        <v>1187200</v>
      </c>
      <c r="S67" s="6">
        <f t="shared" ref="S67:S130" si="24">N67+O67+P67+Q67+R67</f>
        <v>6936100</v>
      </c>
      <c r="T67" s="5">
        <f t="shared" ref="T67:T130" si="25">S67/6112820 - 1</f>
        <v>0.13468088378195331</v>
      </c>
    </row>
    <row r="68" spans="1:20" x14ac:dyDescent="0.25">
      <c r="A68" t="s">
        <v>67</v>
      </c>
      <c r="B68">
        <v>105.5</v>
      </c>
      <c r="C68">
        <v>85.6</v>
      </c>
      <c r="D68">
        <v>43</v>
      </c>
      <c r="E68">
        <v>69.5</v>
      </c>
      <c r="F68">
        <v>47.15</v>
      </c>
      <c r="G68" s="4">
        <v>16993.400000000001</v>
      </c>
      <c r="H68" s="5">
        <f t="shared" si="14"/>
        <v>0.34223918575063617</v>
      </c>
      <c r="I68" s="5">
        <f t="shared" si="15"/>
        <v>0.12100576217915138</v>
      </c>
      <c r="J68" s="5">
        <f t="shared" si="16"/>
        <v>0.17518447663295977</v>
      </c>
      <c r="K68" s="5">
        <f t="shared" si="17"/>
        <v>0.17696867061812038</v>
      </c>
      <c r="L68" s="5">
        <f t="shared" si="18"/>
        <v>0.20280612244897944</v>
      </c>
      <c r="M68" s="5">
        <f t="shared" si="13"/>
        <v>0.30718461538461539</v>
      </c>
      <c r="N68" s="6">
        <f t="shared" si="19"/>
        <v>1055000</v>
      </c>
      <c r="O68" s="6">
        <f t="shared" si="20"/>
        <v>1455200</v>
      </c>
      <c r="P68" s="6">
        <f t="shared" si="21"/>
        <v>2150000</v>
      </c>
      <c r="Q68" s="6">
        <f t="shared" si="22"/>
        <v>1112000</v>
      </c>
      <c r="R68" s="6">
        <f t="shared" si="23"/>
        <v>1187200</v>
      </c>
      <c r="S68" s="6">
        <f t="shared" si="24"/>
        <v>6959400</v>
      </c>
      <c r="T68" s="5">
        <f t="shared" si="25"/>
        <v>0.13849254517554899</v>
      </c>
    </row>
    <row r="69" spans="1:20" x14ac:dyDescent="0.25">
      <c r="A69" t="s">
        <v>68</v>
      </c>
      <c r="B69">
        <v>106.5</v>
      </c>
      <c r="C69">
        <v>85.6</v>
      </c>
      <c r="D69">
        <v>42.8</v>
      </c>
      <c r="E69">
        <v>70.5</v>
      </c>
      <c r="F69">
        <v>47.3</v>
      </c>
      <c r="G69" s="4">
        <v>17148.88</v>
      </c>
      <c r="H69" s="5">
        <f t="shared" si="14"/>
        <v>0.35496183206106879</v>
      </c>
      <c r="I69" s="5">
        <f t="shared" si="15"/>
        <v>0.12100576217915138</v>
      </c>
      <c r="J69" s="5">
        <f t="shared" si="16"/>
        <v>0.16971850232303898</v>
      </c>
      <c r="K69" s="5">
        <f t="shared" si="17"/>
        <v>0.19390347163420829</v>
      </c>
      <c r="L69" s="5">
        <f t="shared" si="18"/>
        <v>0.20663265306122436</v>
      </c>
      <c r="M69" s="5">
        <f t="shared" si="13"/>
        <v>0.31914461538461536</v>
      </c>
      <c r="N69" s="6">
        <f t="shared" si="19"/>
        <v>1065000</v>
      </c>
      <c r="O69" s="6">
        <f t="shared" si="20"/>
        <v>1455200</v>
      </c>
      <c r="P69" s="6">
        <f t="shared" si="21"/>
        <v>2140000</v>
      </c>
      <c r="Q69" s="6">
        <f t="shared" si="22"/>
        <v>1128000</v>
      </c>
      <c r="R69" s="6">
        <f t="shared" si="23"/>
        <v>1187200</v>
      </c>
      <c r="S69" s="6">
        <f t="shared" si="24"/>
        <v>6975400</v>
      </c>
      <c r="T69" s="5">
        <f t="shared" si="25"/>
        <v>0.14110999505956334</v>
      </c>
    </row>
    <row r="70" spans="1:20" x14ac:dyDescent="0.25">
      <c r="A70" t="s">
        <v>69</v>
      </c>
      <c r="B70">
        <v>107</v>
      </c>
      <c r="C70">
        <v>85.8</v>
      </c>
      <c r="D70">
        <v>42.7</v>
      </c>
      <c r="E70">
        <v>71.2</v>
      </c>
      <c r="F70">
        <v>46.7</v>
      </c>
      <c r="G70" s="4">
        <v>17127.95</v>
      </c>
      <c r="H70" s="5">
        <f t="shared" si="14"/>
        <v>0.361323155216285</v>
      </c>
      <c r="I70" s="5">
        <f t="shared" si="15"/>
        <v>0.12362493452069145</v>
      </c>
      <c r="J70" s="5">
        <f t="shared" si="16"/>
        <v>0.16698551516807858</v>
      </c>
      <c r="K70" s="5">
        <f t="shared" si="17"/>
        <v>0.20575783234547007</v>
      </c>
      <c r="L70" s="5">
        <f t="shared" si="18"/>
        <v>0.19132653061224492</v>
      </c>
      <c r="M70" s="5">
        <f t="shared" si="13"/>
        <v>0.31753461538461547</v>
      </c>
      <c r="N70" s="6">
        <f t="shared" si="19"/>
        <v>1070000</v>
      </c>
      <c r="O70" s="6">
        <f t="shared" si="20"/>
        <v>1458600</v>
      </c>
      <c r="P70" s="6">
        <f t="shared" si="21"/>
        <v>2135000</v>
      </c>
      <c r="Q70" s="6">
        <f t="shared" si="22"/>
        <v>1139200</v>
      </c>
      <c r="R70" s="6">
        <f t="shared" si="23"/>
        <v>1187200</v>
      </c>
      <c r="S70" s="6">
        <f t="shared" si="24"/>
        <v>6990000</v>
      </c>
      <c r="T70" s="5">
        <f t="shared" si="25"/>
        <v>0.14349841807872643</v>
      </c>
    </row>
    <row r="71" spans="1:20" x14ac:dyDescent="0.25">
      <c r="A71" t="s">
        <v>70</v>
      </c>
      <c r="B71">
        <v>107</v>
      </c>
      <c r="C71">
        <v>85</v>
      </c>
      <c r="D71">
        <v>42.7</v>
      </c>
      <c r="E71">
        <v>70</v>
      </c>
      <c r="F71">
        <v>47.8</v>
      </c>
      <c r="G71" s="4">
        <v>17025.09</v>
      </c>
      <c r="H71" s="5">
        <f t="shared" si="14"/>
        <v>0.361323155216285</v>
      </c>
      <c r="I71" s="5">
        <f t="shared" si="15"/>
        <v>0.11314824515453115</v>
      </c>
      <c r="J71" s="5">
        <f t="shared" si="16"/>
        <v>0.16698551516807858</v>
      </c>
      <c r="K71" s="5">
        <f t="shared" si="17"/>
        <v>0.18543607112616423</v>
      </c>
      <c r="L71" s="5">
        <f t="shared" si="18"/>
        <v>0.21938775510204067</v>
      </c>
      <c r="M71" s="5">
        <f t="shared" si="13"/>
        <v>0.3096223076923077</v>
      </c>
      <c r="N71" s="6">
        <f t="shared" si="19"/>
        <v>1070000</v>
      </c>
      <c r="O71" s="6">
        <f t="shared" si="20"/>
        <v>1445000</v>
      </c>
      <c r="P71" s="6">
        <f t="shared" si="21"/>
        <v>2135000</v>
      </c>
      <c r="Q71" s="6">
        <f t="shared" si="22"/>
        <v>1120000</v>
      </c>
      <c r="R71" s="6">
        <f t="shared" si="23"/>
        <v>1187200</v>
      </c>
      <c r="S71" s="6">
        <f t="shared" si="24"/>
        <v>6957200</v>
      </c>
      <c r="T71" s="5">
        <f t="shared" si="25"/>
        <v>0.13813264581649709</v>
      </c>
    </row>
    <row r="72" spans="1:20" x14ac:dyDescent="0.25">
      <c r="A72" t="s">
        <v>71</v>
      </c>
      <c r="B72">
        <v>106</v>
      </c>
      <c r="C72">
        <v>83.6</v>
      </c>
      <c r="D72">
        <v>42.2</v>
      </c>
      <c r="E72">
        <v>67.2</v>
      </c>
      <c r="F72">
        <v>46.8</v>
      </c>
      <c r="G72" s="4">
        <v>16620.900000000001</v>
      </c>
      <c r="H72" s="5">
        <f t="shared" si="14"/>
        <v>0.34860050890585259</v>
      </c>
      <c r="I72" s="5">
        <f t="shared" si="15"/>
        <v>9.4814038763750608E-2</v>
      </c>
      <c r="J72" s="5">
        <f t="shared" si="16"/>
        <v>0.15332057939327681</v>
      </c>
      <c r="K72" s="5">
        <f t="shared" si="17"/>
        <v>0.13801862828111777</v>
      </c>
      <c r="L72" s="5">
        <f t="shared" si="18"/>
        <v>0.19387755102040805</v>
      </c>
      <c r="M72" s="5">
        <f t="shared" si="13"/>
        <v>0.27853076923076925</v>
      </c>
      <c r="N72" s="6">
        <f t="shared" si="19"/>
        <v>1060000</v>
      </c>
      <c r="O72" s="6">
        <f t="shared" si="20"/>
        <v>1421200</v>
      </c>
      <c r="P72" s="6">
        <f t="shared" si="21"/>
        <v>2110000</v>
      </c>
      <c r="Q72" s="6">
        <f t="shared" si="22"/>
        <v>1075200</v>
      </c>
      <c r="R72" s="6">
        <f t="shared" si="23"/>
        <v>1187200</v>
      </c>
      <c r="S72" s="6">
        <f t="shared" si="24"/>
        <v>6853600</v>
      </c>
      <c r="T72" s="5">
        <f t="shared" si="25"/>
        <v>0.12118465781750487</v>
      </c>
    </row>
    <row r="73" spans="1:20" x14ac:dyDescent="0.25">
      <c r="A73" t="s">
        <v>72</v>
      </c>
      <c r="B73">
        <v>105.5</v>
      </c>
      <c r="C73">
        <v>83.2</v>
      </c>
      <c r="D73">
        <v>42.25</v>
      </c>
      <c r="E73">
        <v>68.400000000000006</v>
      </c>
      <c r="F73">
        <v>46.7</v>
      </c>
      <c r="G73" s="4">
        <v>16644.79</v>
      </c>
      <c r="H73" s="5">
        <f t="shared" si="14"/>
        <v>0.34223918575063617</v>
      </c>
      <c r="I73" s="5">
        <f t="shared" si="15"/>
        <v>8.9575694080670454E-2</v>
      </c>
      <c r="J73" s="5">
        <f t="shared" si="16"/>
        <v>0.15468707297075701</v>
      </c>
      <c r="K73" s="5">
        <f t="shared" si="17"/>
        <v>0.15834038950042362</v>
      </c>
      <c r="L73" s="5">
        <f t="shared" si="18"/>
        <v>0.19132653061224492</v>
      </c>
      <c r="M73" s="5">
        <f t="shared" si="13"/>
        <v>0.28036846153846162</v>
      </c>
      <c r="N73" s="6">
        <f t="shared" si="19"/>
        <v>1055000</v>
      </c>
      <c r="O73" s="6">
        <f t="shared" si="20"/>
        <v>1414400</v>
      </c>
      <c r="P73" s="6">
        <f t="shared" si="21"/>
        <v>2112500</v>
      </c>
      <c r="Q73" s="6">
        <f t="shared" si="22"/>
        <v>1094400</v>
      </c>
      <c r="R73" s="6">
        <f t="shared" si="23"/>
        <v>1187200</v>
      </c>
      <c r="S73" s="6">
        <f t="shared" si="24"/>
        <v>6863500</v>
      </c>
      <c r="T73" s="5">
        <f t="shared" si="25"/>
        <v>0.12280420493323874</v>
      </c>
    </row>
    <row r="74" spans="1:20" x14ac:dyDescent="0.25">
      <c r="A74" t="s">
        <v>73</v>
      </c>
      <c r="B74">
        <v>104.5</v>
      </c>
      <c r="C74">
        <v>82.2</v>
      </c>
      <c r="D74">
        <v>41.9</v>
      </c>
      <c r="E74">
        <v>67.8</v>
      </c>
      <c r="F74">
        <v>45.2</v>
      </c>
      <c r="G74" s="4">
        <v>16303.35</v>
      </c>
      <c r="H74" s="5">
        <f t="shared" si="14"/>
        <v>0.32951653944020376</v>
      </c>
      <c r="I74" s="5">
        <f t="shared" si="15"/>
        <v>7.6479832372970291E-2</v>
      </c>
      <c r="J74" s="5">
        <f t="shared" si="16"/>
        <v>0.14512161792839562</v>
      </c>
      <c r="K74" s="5">
        <f t="shared" si="17"/>
        <v>0.14817950889077047</v>
      </c>
      <c r="L74" s="5">
        <f t="shared" si="18"/>
        <v>0.15306122448979598</v>
      </c>
      <c r="M74" s="5">
        <f t="shared" si="13"/>
        <v>0.25410384615384629</v>
      </c>
      <c r="N74" s="6">
        <f t="shared" si="19"/>
        <v>1045000</v>
      </c>
      <c r="O74" s="6">
        <f t="shared" si="20"/>
        <v>1397400</v>
      </c>
      <c r="P74" s="6">
        <f t="shared" si="21"/>
        <v>2095000</v>
      </c>
      <c r="Q74" s="6">
        <f t="shared" si="22"/>
        <v>1084800</v>
      </c>
      <c r="R74" s="6">
        <f t="shared" si="23"/>
        <v>1187200</v>
      </c>
      <c r="S74" s="6">
        <f t="shared" si="24"/>
        <v>6809400</v>
      </c>
      <c r="T74" s="5">
        <f t="shared" si="25"/>
        <v>0.1139539525129154</v>
      </c>
    </row>
    <row r="75" spans="1:20" x14ac:dyDescent="0.25">
      <c r="A75" t="s">
        <v>74</v>
      </c>
      <c r="B75">
        <v>104.5</v>
      </c>
      <c r="C75">
        <v>82.3</v>
      </c>
      <c r="D75">
        <v>42.05</v>
      </c>
      <c r="E75">
        <v>67.900000000000006</v>
      </c>
      <c r="F75">
        <v>45.6</v>
      </c>
      <c r="G75" s="4">
        <v>16419.38</v>
      </c>
      <c r="H75" s="5">
        <f t="shared" si="14"/>
        <v>0.32951653944020376</v>
      </c>
      <c r="I75" s="5">
        <f t="shared" si="15"/>
        <v>7.7789418543740219E-2</v>
      </c>
      <c r="J75" s="5">
        <f t="shared" si="16"/>
        <v>0.14922109866083622</v>
      </c>
      <c r="K75" s="5">
        <f t="shared" si="17"/>
        <v>0.14987298899237955</v>
      </c>
      <c r="L75" s="5">
        <f t="shared" si="18"/>
        <v>0.16326530612244894</v>
      </c>
      <c r="M75" s="5">
        <f t="shared" si="13"/>
        <v>0.26302923076923079</v>
      </c>
      <c r="N75" s="6">
        <f t="shared" si="19"/>
        <v>1045000</v>
      </c>
      <c r="O75" s="6">
        <f t="shared" si="20"/>
        <v>1399100</v>
      </c>
      <c r="P75" s="6">
        <f t="shared" si="21"/>
        <v>2102500</v>
      </c>
      <c r="Q75" s="6">
        <f t="shared" si="22"/>
        <v>1086400</v>
      </c>
      <c r="R75" s="6">
        <f t="shared" si="23"/>
        <v>1187200</v>
      </c>
      <c r="S75" s="6">
        <f t="shared" si="24"/>
        <v>6820200</v>
      </c>
      <c r="T75" s="5">
        <f t="shared" si="25"/>
        <v>0.11572073118462511</v>
      </c>
    </row>
    <row r="76" spans="1:20" x14ac:dyDescent="0.25">
      <c r="A76" t="s">
        <v>75</v>
      </c>
      <c r="B76">
        <v>105.5</v>
      </c>
      <c r="C76">
        <v>82.5</v>
      </c>
      <c r="D76">
        <v>42.5</v>
      </c>
      <c r="E76">
        <v>69.3</v>
      </c>
      <c r="F76">
        <v>46.6</v>
      </c>
      <c r="G76" s="4">
        <v>16592.18</v>
      </c>
      <c r="H76" s="5">
        <f t="shared" si="14"/>
        <v>0.34223918575063617</v>
      </c>
      <c r="I76" s="5">
        <f t="shared" si="15"/>
        <v>8.0408590885280296E-2</v>
      </c>
      <c r="J76" s="5">
        <f t="shared" si="16"/>
        <v>0.16151954085815778</v>
      </c>
      <c r="K76" s="5">
        <f t="shared" si="17"/>
        <v>0.17358171041490267</v>
      </c>
      <c r="L76" s="5">
        <f t="shared" si="18"/>
        <v>0.18877551020408156</v>
      </c>
      <c r="M76" s="5">
        <f t="shared" si="13"/>
        <v>0.27632153846153851</v>
      </c>
      <c r="N76" s="6">
        <f t="shared" si="19"/>
        <v>1055000</v>
      </c>
      <c r="O76" s="6">
        <f t="shared" si="20"/>
        <v>1402500</v>
      </c>
      <c r="P76" s="6">
        <f t="shared" si="21"/>
        <v>2125000</v>
      </c>
      <c r="Q76" s="6">
        <f t="shared" si="22"/>
        <v>1108800</v>
      </c>
      <c r="R76" s="6">
        <f t="shared" si="23"/>
        <v>1187200</v>
      </c>
      <c r="S76" s="6">
        <f t="shared" si="24"/>
        <v>6878500</v>
      </c>
      <c r="T76" s="5">
        <f t="shared" si="25"/>
        <v>0.12525806419950203</v>
      </c>
    </row>
    <row r="77" spans="1:20" x14ac:dyDescent="0.25">
      <c r="A77" t="s">
        <v>76</v>
      </c>
      <c r="B77">
        <v>106</v>
      </c>
      <c r="C77">
        <v>83.8</v>
      </c>
      <c r="D77">
        <v>42.45</v>
      </c>
      <c r="E77">
        <v>68.900000000000006</v>
      </c>
      <c r="F77">
        <v>46.2</v>
      </c>
      <c r="G77" s="4">
        <v>16498.900000000001</v>
      </c>
      <c r="H77" s="5">
        <f t="shared" si="14"/>
        <v>0.34860050890585259</v>
      </c>
      <c r="I77" s="5">
        <f t="shared" si="15"/>
        <v>9.7433211105290685E-2</v>
      </c>
      <c r="J77" s="5">
        <f t="shared" si="16"/>
        <v>0.16015304728067781</v>
      </c>
      <c r="K77" s="5">
        <f t="shared" si="17"/>
        <v>0.16680779000846746</v>
      </c>
      <c r="L77" s="5">
        <f t="shared" si="18"/>
        <v>0.1785714285714286</v>
      </c>
      <c r="M77" s="5">
        <f t="shared" si="13"/>
        <v>0.26914615384615392</v>
      </c>
      <c r="N77" s="6">
        <f t="shared" si="19"/>
        <v>1060000</v>
      </c>
      <c r="O77" s="6">
        <f t="shared" si="20"/>
        <v>1424600</v>
      </c>
      <c r="P77" s="6">
        <f t="shared" si="21"/>
        <v>2122500</v>
      </c>
      <c r="Q77" s="6">
        <f t="shared" si="22"/>
        <v>1102400</v>
      </c>
      <c r="R77" s="6">
        <f t="shared" si="23"/>
        <v>1187200</v>
      </c>
      <c r="S77" s="6">
        <f t="shared" si="24"/>
        <v>6896700</v>
      </c>
      <c r="T77" s="5">
        <f t="shared" si="25"/>
        <v>0.12823541344256828</v>
      </c>
    </row>
    <row r="78" spans="1:20" x14ac:dyDescent="0.25">
      <c r="A78" t="s">
        <v>77</v>
      </c>
      <c r="B78">
        <v>106.5</v>
      </c>
      <c r="C78">
        <v>83.6</v>
      </c>
      <c r="D78">
        <v>42.4</v>
      </c>
      <c r="E78">
        <v>63.5</v>
      </c>
      <c r="F78">
        <v>46.1</v>
      </c>
      <c r="G78" s="4">
        <v>16565.830000000002</v>
      </c>
      <c r="H78" s="5">
        <f t="shared" si="14"/>
        <v>0.35496183206106879</v>
      </c>
      <c r="I78" s="5">
        <f t="shared" si="15"/>
        <v>9.4814038763750608E-2</v>
      </c>
      <c r="J78" s="5">
        <f t="shared" si="16"/>
        <v>0.15878655370319739</v>
      </c>
      <c r="K78" s="5">
        <f t="shared" si="17"/>
        <v>7.5359864521591824E-2</v>
      </c>
      <c r="L78" s="5">
        <f t="shared" si="18"/>
        <v>0.17602040816326525</v>
      </c>
      <c r="M78" s="5">
        <f t="shared" si="13"/>
        <v>0.27429461538461553</v>
      </c>
      <c r="N78" s="6">
        <f t="shared" si="19"/>
        <v>1065000</v>
      </c>
      <c r="O78" s="6">
        <f t="shared" si="20"/>
        <v>1421200</v>
      </c>
      <c r="P78" s="6">
        <f t="shared" si="21"/>
        <v>2120000</v>
      </c>
      <c r="Q78" s="6">
        <f t="shared" si="22"/>
        <v>1016000</v>
      </c>
      <c r="R78" s="6">
        <f t="shared" si="23"/>
        <v>1187200</v>
      </c>
      <c r="S78" s="6">
        <f t="shared" si="24"/>
        <v>6809400</v>
      </c>
      <c r="T78" s="5">
        <f t="shared" si="25"/>
        <v>0.1139539525129154</v>
      </c>
    </row>
    <row r="79" spans="1:20" x14ac:dyDescent="0.25">
      <c r="A79" t="s">
        <v>78</v>
      </c>
      <c r="B79">
        <v>106</v>
      </c>
      <c r="C79">
        <v>84.2</v>
      </c>
      <c r="D79">
        <v>42.65</v>
      </c>
      <c r="E79">
        <v>64.5</v>
      </c>
      <c r="F79">
        <v>47.8</v>
      </c>
      <c r="G79" s="4">
        <v>16696.12</v>
      </c>
      <c r="H79" s="5">
        <f t="shared" si="14"/>
        <v>0.34860050890585259</v>
      </c>
      <c r="I79" s="5">
        <f t="shared" si="15"/>
        <v>0.10267155578837084</v>
      </c>
      <c r="J79" s="5">
        <f t="shared" si="16"/>
        <v>0.16561902159059838</v>
      </c>
      <c r="K79" s="5">
        <f t="shared" si="17"/>
        <v>9.2294665537679954E-2</v>
      </c>
      <c r="L79" s="5">
        <f t="shared" si="18"/>
        <v>0.21938775510204067</v>
      </c>
      <c r="M79" s="5">
        <f t="shared" si="13"/>
        <v>0.28431692307692291</v>
      </c>
      <c r="N79" s="6">
        <f t="shared" si="19"/>
        <v>1060000</v>
      </c>
      <c r="O79" s="6">
        <f t="shared" si="20"/>
        <v>1431400</v>
      </c>
      <c r="P79" s="6">
        <f t="shared" si="21"/>
        <v>2132500</v>
      </c>
      <c r="Q79" s="6">
        <f t="shared" si="22"/>
        <v>1032000</v>
      </c>
      <c r="R79" s="6">
        <f t="shared" si="23"/>
        <v>1187200</v>
      </c>
      <c r="S79" s="6">
        <f t="shared" si="24"/>
        <v>6843100</v>
      </c>
      <c r="T79" s="5">
        <f t="shared" si="25"/>
        <v>0.11946695633112059</v>
      </c>
    </row>
    <row r="80" spans="1:20" x14ac:dyDescent="0.25">
      <c r="A80" t="s">
        <v>79</v>
      </c>
      <c r="B80">
        <v>105.5</v>
      </c>
      <c r="C80">
        <v>82.8</v>
      </c>
      <c r="D80">
        <v>42.4</v>
      </c>
      <c r="E80">
        <v>63.9</v>
      </c>
      <c r="F80">
        <v>49.15</v>
      </c>
      <c r="G80" s="4">
        <v>16408.2</v>
      </c>
      <c r="H80" s="5">
        <f t="shared" si="14"/>
        <v>0.34223918575063617</v>
      </c>
      <c r="I80" s="5">
        <f t="shared" si="15"/>
        <v>8.43373493975903E-2</v>
      </c>
      <c r="J80" s="5">
        <f t="shared" si="16"/>
        <v>0.15878655370319739</v>
      </c>
      <c r="K80" s="5">
        <f t="shared" si="17"/>
        <v>8.2133784928027032E-2</v>
      </c>
      <c r="L80" s="5">
        <f t="shared" si="18"/>
        <v>0.25382653061224469</v>
      </c>
      <c r="M80" s="5">
        <f t="shared" si="13"/>
        <v>0.26216923076923093</v>
      </c>
      <c r="N80" s="6">
        <f t="shared" si="19"/>
        <v>1055000</v>
      </c>
      <c r="O80" s="6">
        <f t="shared" si="20"/>
        <v>1407600</v>
      </c>
      <c r="P80" s="6">
        <f t="shared" si="21"/>
        <v>2120000</v>
      </c>
      <c r="Q80" s="6">
        <f t="shared" si="22"/>
        <v>1022400</v>
      </c>
      <c r="R80" s="6">
        <f t="shared" si="23"/>
        <v>1187200</v>
      </c>
      <c r="S80" s="6">
        <f t="shared" si="24"/>
        <v>6792200</v>
      </c>
      <c r="T80" s="5">
        <f t="shared" si="25"/>
        <v>0.11114019388760021</v>
      </c>
    </row>
    <row r="81" spans="1:20" x14ac:dyDescent="0.25">
      <c r="A81" t="s">
        <v>80</v>
      </c>
      <c r="B81">
        <v>103.5</v>
      </c>
      <c r="C81">
        <v>82</v>
      </c>
      <c r="D81">
        <v>42.3</v>
      </c>
      <c r="E81">
        <v>61.4</v>
      </c>
      <c r="F81">
        <v>48.25</v>
      </c>
      <c r="G81" s="4">
        <v>16048.92</v>
      </c>
      <c r="H81" s="5">
        <f t="shared" si="14"/>
        <v>0.31679389312977113</v>
      </c>
      <c r="I81" s="5">
        <f t="shared" si="15"/>
        <v>7.3860660031429992E-2</v>
      </c>
      <c r="J81" s="5">
        <f t="shared" si="16"/>
        <v>0.15605356654823699</v>
      </c>
      <c r="K81" s="5">
        <f t="shared" si="17"/>
        <v>3.9796782387806928E-2</v>
      </c>
      <c r="L81" s="5">
        <f t="shared" si="18"/>
        <v>0.23086734693877542</v>
      </c>
      <c r="M81" s="5">
        <f t="shared" si="13"/>
        <v>0.2345323076923076</v>
      </c>
      <c r="N81" s="6">
        <f t="shared" si="19"/>
        <v>1035000</v>
      </c>
      <c r="O81" s="6">
        <f t="shared" si="20"/>
        <v>1394000</v>
      </c>
      <c r="P81" s="6">
        <f t="shared" si="21"/>
        <v>2115000</v>
      </c>
      <c r="Q81" s="6">
        <f t="shared" si="22"/>
        <v>982400</v>
      </c>
      <c r="R81" s="6">
        <f t="shared" si="23"/>
        <v>1187200</v>
      </c>
      <c r="S81" s="6">
        <f t="shared" si="24"/>
        <v>6713600</v>
      </c>
      <c r="T81" s="5">
        <f t="shared" si="25"/>
        <v>9.8281971332380147E-2</v>
      </c>
    </row>
    <row r="82" spans="1:20" x14ac:dyDescent="0.25">
      <c r="A82" t="s">
        <v>81</v>
      </c>
      <c r="B82">
        <v>103.5</v>
      </c>
      <c r="C82">
        <v>82.8</v>
      </c>
      <c r="D82">
        <v>42.8</v>
      </c>
      <c r="E82">
        <v>63.5</v>
      </c>
      <c r="F82">
        <v>47.55</v>
      </c>
      <c r="G82" s="4">
        <v>16061.7</v>
      </c>
      <c r="H82" s="5">
        <f t="shared" si="14"/>
        <v>0.31679389312977113</v>
      </c>
      <c r="I82" s="5">
        <f t="shared" si="15"/>
        <v>8.43373493975903E-2</v>
      </c>
      <c r="J82" s="5">
        <f t="shared" si="16"/>
        <v>0.16971850232303898</v>
      </c>
      <c r="K82" s="5">
        <f t="shared" si="17"/>
        <v>7.5359864521591824E-2</v>
      </c>
      <c r="L82" s="5">
        <f t="shared" si="18"/>
        <v>0.2130102040816324</v>
      </c>
      <c r="M82" s="5">
        <f t="shared" si="13"/>
        <v>0.23551538461538457</v>
      </c>
      <c r="N82" s="6">
        <f t="shared" si="19"/>
        <v>1035000</v>
      </c>
      <c r="O82" s="6">
        <f t="shared" si="20"/>
        <v>1407600</v>
      </c>
      <c r="P82" s="6">
        <f t="shared" si="21"/>
        <v>2140000</v>
      </c>
      <c r="Q82" s="6">
        <f t="shared" si="22"/>
        <v>1016000</v>
      </c>
      <c r="R82" s="6">
        <f t="shared" si="23"/>
        <v>1187200</v>
      </c>
      <c r="S82" s="6">
        <f t="shared" si="24"/>
        <v>6785800</v>
      </c>
      <c r="T82" s="5">
        <f t="shared" si="25"/>
        <v>0.11009321393399452</v>
      </c>
    </row>
    <row r="83" spans="1:20" x14ac:dyDescent="0.25">
      <c r="A83" t="s">
        <v>82</v>
      </c>
      <c r="B83">
        <v>102</v>
      </c>
      <c r="C83">
        <v>81</v>
      </c>
      <c r="D83">
        <v>42.35</v>
      </c>
      <c r="E83">
        <v>63.6</v>
      </c>
      <c r="F83">
        <v>47.6</v>
      </c>
      <c r="G83" s="4">
        <v>16006.25</v>
      </c>
      <c r="H83" s="5">
        <f t="shared" si="14"/>
        <v>0.2977099236641223</v>
      </c>
      <c r="I83" s="5">
        <f t="shared" si="15"/>
        <v>6.0764798323729607E-2</v>
      </c>
      <c r="J83" s="5">
        <f t="shared" si="16"/>
        <v>0.15742006012571741</v>
      </c>
      <c r="K83" s="5">
        <f t="shared" si="17"/>
        <v>7.7053344623200681E-2</v>
      </c>
      <c r="L83" s="5">
        <f t="shared" si="18"/>
        <v>0.21428571428571419</v>
      </c>
      <c r="M83" s="5">
        <f t="shared" si="13"/>
        <v>0.23124999999999996</v>
      </c>
      <c r="N83" s="6">
        <f t="shared" si="19"/>
        <v>1020000</v>
      </c>
      <c r="O83" s="6">
        <f t="shared" si="20"/>
        <v>1377000</v>
      </c>
      <c r="P83" s="6">
        <f t="shared" si="21"/>
        <v>2117500</v>
      </c>
      <c r="Q83" s="6">
        <f t="shared" si="22"/>
        <v>1017600</v>
      </c>
      <c r="R83" s="6">
        <f t="shared" si="23"/>
        <v>1187200</v>
      </c>
      <c r="S83" s="6">
        <f t="shared" si="24"/>
        <v>6719300</v>
      </c>
      <c r="T83" s="5">
        <f t="shared" si="25"/>
        <v>9.9214437853560211E-2</v>
      </c>
    </row>
    <row r="84" spans="1:20" x14ac:dyDescent="0.25">
      <c r="A84" t="s">
        <v>83</v>
      </c>
      <c r="B84">
        <v>100.5</v>
      </c>
      <c r="C84">
        <v>80.900000000000006</v>
      </c>
      <c r="D84">
        <v>41.85</v>
      </c>
      <c r="E84">
        <v>62.4</v>
      </c>
      <c r="F84">
        <v>45.5</v>
      </c>
      <c r="G84" s="4">
        <v>15616.68</v>
      </c>
      <c r="H84" s="5">
        <f t="shared" si="14"/>
        <v>0.27862595419847347</v>
      </c>
      <c r="I84" s="5">
        <f t="shared" si="15"/>
        <v>5.945521215295968E-2</v>
      </c>
      <c r="J84" s="5">
        <f t="shared" si="16"/>
        <v>0.14375512435091542</v>
      </c>
      <c r="K84" s="5">
        <f t="shared" si="17"/>
        <v>5.6731583403895058E-2</v>
      </c>
      <c r="L84" s="5">
        <f t="shared" si="18"/>
        <v>0.16071428571428559</v>
      </c>
      <c r="M84" s="5">
        <f t="shared" si="13"/>
        <v>0.2012830769230769</v>
      </c>
      <c r="N84" s="6">
        <f t="shared" si="19"/>
        <v>1005000</v>
      </c>
      <c r="O84" s="6">
        <f t="shared" si="20"/>
        <v>1375300</v>
      </c>
      <c r="P84" s="6">
        <f t="shared" si="21"/>
        <v>2092500</v>
      </c>
      <c r="Q84" s="6">
        <f t="shared" si="22"/>
        <v>998400</v>
      </c>
      <c r="R84" s="6">
        <f t="shared" si="23"/>
        <v>1187200</v>
      </c>
      <c r="S84" s="6">
        <f t="shared" si="24"/>
        <v>6658400</v>
      </c>
      <c r="T84" s="5">
        <f t="shared" si="25"/>
        <v>8.9251769232530975E-2</v>
      </c>
    </row>
    <row r="85" spans="1:20" x14ac:dyDescent="0.25">
      <c r="A85" t="s">
        <v>84</v>
      </c>
      <c r="B85">
        <v>102.5</v>
      </c>
      <c r="C85">
        <v>81.8</v>
      </c>
      <c r="D85">
        <v>41.95</v>
      </c>
      <c r="E85">
        <v>63.7</v>
      </c>
      <c r="F85">
        <v>46.45</v>
      </c>
      <c r="G85" s="4">
        <v>15832.54</v>
      </c>
      <c r="H85" s="5">
        <f t="shared" si="14"/>
        <v>0.3040712468193385</v>
      </c>
      <c r="I85" s="5">
        <f t="shared" si="15"/>
        <v>7.1241487689889915E-2</v>
      </c>
      <c r="J85" s="5">
        <f t="shared" si="16"/>
        <v>0.14648811150587582</v>
      </c>
      <c r="K85" s="5">
        <f t="shared" si="17"/>
        <v>7.8746824724809539E-2</v>
      </c>
      <c r="L85" s="5">
        <f t="shared" si="18"/>
        <v>0.18494897959183665</v>
      </c>
      <c r="M85" s="5">
        <f t="shared" si="13"/>
        <v>0.21788769230769245</v>
      </c>
      <c r="N85" s="6">
        <f t="shared" si="19"/>
        <v>1025000</v>
      </c>
      <c r="O85" s="6">
        <f t="shared" si="20"/>
        <v>1390600</v>
      </c>
      <c r="P85" s="6">
        <f t="shared" si="21"/>
        <v>2097500</v>
      </c>
      <c r="Q85" s="6">
        <f t="shared" si="22"/>
        <v>1019200</v>
      </c>
      <c r="R85" s="6">
        <f t="shared" si="23"/>
        <v>1187200</v>
      </c>
      <c r="S85" s="6">
        <f t="shared" si="24"/>
        <v>6719500</v>
      </c>
      <c r="T85" s="5">
        <f t="shared" si="25"/>
        <v>9.9247155977110424E-2</v>
      </c>
    </row>
    <row r="86" spans="1:20" x14ac:dyDescent="0.25">
      <c r="A86" t="s">
        <v>85</v>
      </c>
      <c r="B86">
        <v>102.5</v>
      </c>
      <c r="C86">
        <v>82.4</v>
      </c>
      <c r="D86">
        <v>42.1</v>
      </c>
      <c r="E86">
        <v>64</v>
      </c>
      <c r="F86">
        <v>46</v>
      </c>
      <c r="G86" s="4">
        <v>15901.04</v>
      </c>
      <c r="H86" s="5">
        <f t="shared" si="14"/>
        <v>0.3040712468193385</v>
      </c>
      <c r="I86" s="5">
        <f t="shared" si="15"/>
        <v>7.9099004714510368E-2</v>
      </c>
      <c r="J86" s="5">
        <f t="shared" si="16"/>
        <v>0.15058759223831641</v>
      </c>
      <c r="K86" s="5">
        <f t="shared" si="17"/>
        <v>8.3827265029635889E-2</v>
      </c>
      <c r="L86" s="5">
        <f t="shared" si="18"/>
        <v>0.1734693877551019</v>
      </c>
      <c r="M86" s="5">
        <f t="shared" si="13"/>
        <v>0.22315692307692325</v>
      </c>
      <c r="N86" s="6">
        <f t="shared" si="19"/>
        <v>1025000</v>
      </c>
      <c r="O86" s="6">
        <f t="shared" si="20"/>
        <v>1400800</v>
      </c>
      <c r="P86" s="6">
        <f t="shared" si="21"/>
        <v>2105000</v>
      </c>
      <c r="Q86" s="6">
        <f t="shared" si="22"/>
        <v>1024000</v>
      </c>
      <c r="R86" s="6">
        <f t="shared" si="23"/>
        <v>1187200</v>
      </c>
      <c r="S86" s="6">
        <f t="shared" si="24"/>
        <v>6742000</v>
      </c>
      <c r="T86" s="5">
        <f t="shared" si="25"/>
        <v>0.10292794487650547</v>
      </c>
    </row>
    <row r="87" spans="1:20" x14ac:dyDescent="0.25">
      <c r="A87" t="s">
        <v>86</v>
      </c>
      <c r="B87">
        <v>103</v>
      </c>
      <c r="C87">
        <v>82.2</v>
      </c>
      <c r="D87">
        <v>42.7</v>
      </c>
      <c r="E87">
        <v>64.599999999999994</v>
      </c>
      <c r="F87">
        <v>46.5</v>
      </c>
      <c r="G87" s="4">
        <v>16056.09</v>
      </c>
      <c r="H87" s="5">
        <f t="shared" si="14"/>
        <v>0.31043256997455471</v>
      </c>
      <c r="I87" s="5">
        <f t="shared" si="15"/>
        <v>7.6479832372970291E-2</v>
      </c>
      <c r="J87" s="5">
        <f t="shared" si="16"/>
        <v>0.16698551516807858</v>
      </c>
      <c r="K87" s="5">
        <f t="shared" si="17"/>
        <v>9.3988145639288589E-2</v>
      </c>
      <c r="L87" s="5">
        <f t="shared" si="18"/>
        <v>0.18622448979591821</v>
      </c>
      <c r="M87" s="5">
        <f t="shared" si="13"/>
        <v>0.23508384615384625</v>
      </c>
      <c r="N87" s="6">
        <f t="shared" si="19"/>
        <v>1030000</v>
      </c>
      <c r="O87" s="6">
        <f t="shared" si="20"/>
        <v>1397400</v>
      </c>
      <c r="P87" s="6">
        <f t="shared" si="21"/>
        <v>2135000</v>
      </c>
      <c r="Q87" s="6">
        <f t="shared" si="22"/>
        <v>1033599.9999999999</v>
      </c>
      <c r="R87" s="6">
        <f t="shared" si="23"/>
        <v>1187200</v>
      </c>
      <c r="S87" s="6">
        <f t="shared" si="24"/>
        <v>6783200</v>
      </c>
      <c r="T87" s="5">
        <f t="shared" si="25"/>
        <v>0.10966787832784219</v>
      </c>
    </row>
    <row r="88" spans="1:20" x14ac:dyDescent="0.25">
      <c r="A88" t="s">
        <v>87</v>
      </c>
      <c r="B88">
        <v>104.5</v>
      </c>
      <c r="C88">
        <v>82.6</v>
      </c>
      <c r="D88">
        <v>42.65</v>
      </c>
      <c r="E88">
        <v>64.599999999999994</v>
      </c>
      <c r="F88">
        <v>46.65</v>
      </c>
      <c r="G88" s="4">
        <v>16296.86</v>
      </c>
      <c r="H88" s="5">
        <f t="shared" si="14"/>
        <v>0.32951653944020376</v>
      </c>
      <c r="I88" s="5">
        <f t="shared" si="15"/>
        <v>8.1718177056050223E-2</v>
      </c>
      <c r="J88" s="5">
        <f t="shared" si="16"/>
        <v>0.16561902159059838</v>
      </c>
      <c r="K88" s="5">
        <f t="shared" si="17"/>
        <v>9.3988145639288589E-2</v>
      </c>
      <c r="L88" s="5">
        <f t="shared" si="18"/>
        <v>0.19005102040816313</v>
      </c>
      <c r="M88" s="5">
        <f t="shared" si="13"/>
        <v>0.25360461538461543</v>
      </c>
      <c r="N88" s="6">
        <f t="shared" si="19"/>
        <v>1045000</v>
      </c>
      <c r="O88" s="6">
        <f t="shared" si="20"/>
        <v>1404200</v>
      </c>
      <c r="P88" s="6">
        <f t="shared" si="21"/>
        <v>2132500</v>
      </c>
      <c r="Q88" s="6">
        <f t="shared" si="22"/>
        <v>1033599.9999999999</v>
      </c>
      <c r="R88" s="6">
        <f t="shared" si="23"/>
        <v>1187200</v>
      </c>
      <c r="S88" s="6">
        <f t="shared" si="24"/>
        <v>6802500</v>
      </c>
      <c r="T88" s="5">
        <f t="shared" si="25"/>
        <v>0.11282517725043428</v>
      </c>
    </row>
    <row r="89" spans="1:20" x14ac:dyDescent="0.25">
      <c r="A89" t="s">
        <v>88</v>
      </c>
      <c r="B89">
        <v>103</v>
      </c>
      <c r="C89">
        <v>82.1</v>
      </c>
      <c r="D89">
        <v>42.25</v>
      </c>
      <c r="E89">
        <v>64.2</v>
      </c>
      <c r="F89">
        <v>45.6</v>
      </c>
      <c r="G89" s="4">
        <v>16020.32</v>
      </c>
      <c r="H89" s="5">
        <f t="shared" si="14"/>
        <v>0.31043256997455471</v>
      </c>
      <c r="I89" s="5">
        <f t="shared" si="15"/>
        <v>7.5170246202200142E-2</v>
      </c>
      <c r="J89" s="5">
        <f t="shared" si="16"/>
        <v>0.15468707297075701</v>
      </c>
      <c r="K89" s="5">
        <f t="shared" si="17"/>
        <v>8.7214225232853604E-2</v>
      </c>
      <c r="L89" s="5">
        <f t="shared" si="18"/>
        <v>0.16326530612244894</v>
      </c>
      <c r="M89" s="5">
        <f t="shared" si="13"/>
        <v>0.23233230769230762</v>
      </c>
      <c r="N89" s="6">
        <f t="shared" si="19"/>
        <v>1030000</v>
      </c>
      <c r="O89" s="6">
        <f t="shared" si="20"/>
        <v>1395700</v>
      </c>
      <c r="P89" s="6">
        <f t="shared" si="21"/>
        <v>2112500</v>
      </c>
      <c r="Q89" s="6">
        <f t="shared" si="22"/>
        <v>1027200</v>
      </c>
      <c r="R89" s="6">
        <f t="shared" si="23"/>
        <v>1187200</v>
      </c>
      <c r="S89" s="6">
        <f t="shared" si="24"/>
        <v>6752600</v>
      </c>
      <c r="T89" s="5">
        <f t="shared" si="25"/>
        <v>0.10466200542466497</v>
      </c>
    </row>
    <row r="90" spans="1:20" x14ac:dyDescent="0.25">
      <c r="A90" t="s">
        <v>89</v>
      </c>
      <c r="B90">
        <v>104.5</v>
      </c>
      <c r="C90">
        <v>82.7</v>
      </c>
      <c r="D90">
        <v>42.45</v>
      </c>
      <c r="E90">
        <v>64.3</v>
      </c>
      <c r="F90">
        <v>45.2</v>
      </c>
      <c r="G90" s="4">
        <v>16144.85</v>
      </c>
      <c r="H90" s="5">
        <f t="shared" si="14"/>
        <v>0.32951653944020376</v>
      </c>
      <c r="I90" s="5">
        <f t="shared" si="15"/>
        <v>8.3027763226820372E-2</v>
      </c>
      <c r="J90" s="5">
        <f t="shared" si="16"/>
        <v>0.16015304728067781</v>
      </c>
      <c r="K90" s="5">
        <f t="shared" si="17"/>
        <v>8.8907705334462239E-2</v>
      </c>
      <c r="L90" s="5">
        <f t="shared" si="18"/>
        <v>0.15306122448979598</v>
      </c>
      <c r="M90" s="5">
        <f t="shared" si="13"/>
        <v>0.24191153846153846</v>
      </c>
      <c r="N90" s="6">
        <f t="shared" si="19"/>
        <v>1045000</v>
      </c>
      <c r="O90" s="6">
        <f t="shared" si="20"/>
        <v>1405900</v>
      </c>
      <c r="P90" s="6">
        <f t="shared" si="21"/>
        <v>2122500</v>
      </c>
      <c r="Q90" s="6">
        <f t="shared" si="22"/>
        <v>1028800</v>
      </c>
      <c r="R90" s="6">
        <f t="shared" si="23"/>
        <v>1187200</v>
      </c>
      <c r="S90" s="6">
        <f t="shared" si="24"/>
        <v>6789400</v>
      </c>
      <c r="T90" s="5">
        <f t="shared" si="25"/>
        <v>0.11068214015789768</v>
      </c>
    </row>
    <row r="91" spans="1:20" x14ac:dyDescent="0.25">
      <c r="A91" t="s">
        <v>90</v>
      </c>
      <c r="B91">
        <v>105</v>
      </c>
      <c r="C91">
        <v>83.1</v>
      </c>
      <c r="D91">
        <v>42.1</v>
      </c>
      <c r="E91">
        <v>66.099999999999994</v>
      </c>
      <c r="F91">
        <v>43.65</v>
      </c>
      <c r="G91" s="4">
        <v>16156.41</v>
      </c>
      <c r="H91" s="5">
        <f t="shared" si="14"/>
        <v>0.33587786259541996</v>
      </c>
      <c r="I91" s="5">
        <f t="shared" si="15"/>
        <v>8.8266107909900304E-2</v>
      </c>
      <c r="J91" s="5">
        <f t="shared" si="16"/>
        <v>0.15058759223831641</v>
      </c>
      <c r="K91" s="5">
        <f t="shared" si="17"/>
        <v>0.11939034716342078</v>
      </c>
      <c r="L91" s="5">
        <f t="shared" si="18"/>
        <v>0.11352040816326525</v>
      </c>
      <c r="M91" s="5">
        <f t="shared" si="13"/>
        <v>0.24280076923076921</v>
      </c>
      <c r="N91" s="6">
        <f t="shared" si="19"/>
        <v>1050000</v>
      </c>
      <c r="O91" s="6">
        <f t="shared" si="20"/>
        <v>1412700</v>
      </c>
      <c r="P91" s="6">
        <f t="shared" si="21"/>
        <v>2105000</v>
      </c>
      <c r="Q91" s="6">
        <f t="shared" si="22"/>
        <v>1057600</v>
      </c>
      <c r="R91" s="6">
        <f t="shared" si="23"/>
        <v>1187200</v>
      </c>
      <c r="S91" s="6">
        <f t="shared" si="24"/>
        <v>6812500</v>
      </c>
      <c r="T91" s="5">
        <f t="shared" si="25"/>
        <v>0.11446108342794314</v>
      </c>
    </row>
    <row r="92" spans="1:20" x14ac:dyDescent="0.25">
      <c r="A92" t="s">
        <v>91</v>
      </c>
      <c r="B92">
        <v>105</v>
      </c>
      <c r="C92">
        <v>81.8</v>
      </c>
      <c r="D92">
        <v>42.3</v>
      </c>
      <c r="E92">
        <v>64.599999999999994</v>
      </c>
      <c r="F92">
        <v>43.7</v>
      </c>
      <c r="G92" s="4">
        <v>15963.63</v>
      </c>
      <c r="H92" s="5">
        <f t="shared" si="14"/>
        <v>0.33587786259541996</v>
      </c>
      <c r="I92" s="5">
        <f t="shared" si="15"/>
        <v>7.1241487689889915E-2</v>
      </c>
      <c r="J92" s="5">
        <f t="shared" si="16"/>
        <v>0.15605356654823699</v>
      </c>
      <c r="K92" s="5">
        <f t="shared" si="17"/>
        <v>9.3988145639288589E-2</v>
      </c>
      <c r="L92" s="5">
        <f t="shared" si="18"/>
        <v>0.11479591836734704</v>
      </c>
      <c r="M92" s="5">
        <f t="shared" si="13"/>
        <v>0.22797153846153839</v>
      </c>
      <c r="N92" s="6">
        <f t="shared" si="19"/>
        <v>1050000</v>
      </c>
      <c r="O92" s="6">
        <f t="shared" si="20"/>
        <v>1390600</v>
      </c>
      <c r="P92" s="6">
        <f t="shared" si="21"/>
        <v>2115000</v>
      </c>
      <c r="Q92" s="6">
        <f t="shared" si="22"/>
        <v>1033599.9999999999</v>
      </c>
      <c r="R92" s="6">
        <f t="shared" si="23"/>
        <v>1187200</v>
      </c>
      <c r="S92" s="6">
        <f t="shared" si="24"/>
        <v>6776400</v>
      </c>
      <c r="T92" s="5">
        <f t="shared" si="25"/>
        <v>0.10855546212713607</v>
      </c>
    </row>
    <row r="93" spans="1:20" x14ac:dyDescent="0.25">
      <c r="A93" t="s">
        <v>92</v>
      </c>
      <c r="B93">
        <v>105.5</v>
      </c>
      <c r="C93">
        <v>82.6</v>
      </c>
      <c r="D93">
        <v>42.25</v>
      </c>
      <c r="E93">
        <v>65.599999999999994</v>
      </c>
      <c r="F93">
        <v>44.9</v>
      </c>
      <c r="G93" s="4">
        <v>16104.03</v>
      </c>
      <c r="H93" s="5">
        <f t="shared" si="14"/>
        <v>0.34223918575063617</v>
      </c>
      <c r="I93" s="5">
        <f t="shared" si="15"/>
        <v>8.1718177056050223E-2</v>
      </c>
      <c r="J93" s="5">
        <f t="shared" si="16"/>
        <v>0.15468707297075701</v>
      </c>
      <c r="K93" s="5">
        <f t="shared" si="17"/>
        <v>0.11092294665537672</v>
      </c>
      <c r="L93" s="5">
        <f t="shared" si="18"/>
        <v>0.14540816326530592</v>
      </c>
      <c r="M93" s="5">
        <f t="shared" si="13"/>
        <v>0.23877153846153854</v>
      </c>
      <c r="N93" s="6">
        <f t="shared" si="19"/>
        <v>1055000</v>
      </c>
      <c r="O93" s="6">
        <f t="shared" si="20"/>
        <v>1404200</v>
      </c>
      <c r="P93" s="6">
        <f t="shared" si="21"/>
        <v>2112500</v>
      </c>
      <c r="Q93" s="6">
        <f t="shared" si="22"/>
        <v>1049600</v>
      </c>
      <c r="R93" s="6">
        <f t="shared" si="23"/>
        <v>1187200</v>
      </c>
      <c r="S93" s="6">
        <f t="shared" si="24"/>
        <v>6808500</v>
      </c>
      <c r="T93" s="5">
        <f t="shared" si="25"/>
        <v>0.11380672095693978</v>
      </c>
    </row>
    <row r="94" spans="1:20" x14ac:dyDescent="0.25">
      <c r="A94" t="s">
        <v>93</v>
      </c>
      <c r="B94">
        <v>105</v>
      </c>
      <c r="C94">
        <v>83.3</v>
      </c>
      <c r="D94">
        <v>42.45</v>
      </c>
      <c r="E94">
        <v>65.400000000000006</v>
      </c>
      <c r="F94">
        <v>45</v>
      </c>
      <c r="G94" s="4">
        <v>15968.83</v>
      </c>
      <c r="H94" s="5">
        <f t="shared" si="14"/>
        <v>0.33587786259541996</v>
      </c>
      <c r="I94" s="5">
        <f t="shared" si="15"/>
        <v>9.0885280251440603E-2</v>
      </c>
      <c r="J94" s="5">
        <f t="shared" si="16"/>
        <v>0.16015304728067781</v>
      </c>
      <c r="K94" s="5">
        <f t="shared" si="17"/>
        <v>0.10753598645215923</v>
      </c>
      <c r="L94" s="5">
        <f t="shared" si="18"/>
        <v>0.14795918367346927</v>
      </c>
      <c r="M94" s="5">
        <f t="shared" si="13"/>
        <v>0.22837153846153835</v>
      </c>
      <c r="N94" s="6">
        <f t="shared" si="19"/>
        <v>1050000</v>
      </c>
      <c r="O94" s="6">
        <f t="shared" si="20"/>
        <v>1416100</v>
      </c>
      <c r="P94" s="6">
        <f t="shared" si="21"/>
        <v>2122500</v>
      </c>
      <c r="Q94" s="6">
        <f t="shared" si="22"/>
        <v>1046400.0000000001</v>
      </c>
      <c r="R94" s="6">
        <f t="shared" si="23"/>
        <v>1187200</v>
      </c>
      <c r="S94" s="6">
        <f t="shared" si="24"/>
        <v>6822200</v>
      </c>
      <c r="T94" s="5">
        <f t="shared" si="25"/>
        <v>0.1160479124201268</v>
      </c>
    </row>
    <row r="95" spans="1:20" x14ac:dyDescent="0.25">
      <c r="A95" t="s">
        <v>94</v>
      </c>
      <c r="B95">
        <v>106.5</v>
      </c>
      <c r="C95">
        <v>83.5</v>
      </c>
      <c r="D95">
        <v>42.85</v>
      </c>
      <c r="E95">
        <v>65.7</v>
      </c>
      <c r="F95">
        <v>45.6</v>
      </c>
      <c r="G95" s="4">
        <v>16266.22</v>
      </c>
      <c r="H95" s="5">
        <f t="shared" si="14"/>
        <v>0.35496183206106879</v>
      </c>
      <c r="I95" s="5">
        <f t="shared" si="15"/>
        <v>9.350445259298068E-2</v>
      </c>
      <c r="J95" s="5">
        <f t="shared" si="16"/>
        <v>0.17108499590051918</v>
      </c>
      <c r="K95" s="5">
        <f t="shared" si="17"/>
        <v>0.1126164267569858</v>
      </c>
      <c r="L95" s="5">
        <f t="shared" si="18"/>
        <v>0.16326530612244894</v>
      </c>
      <c r="M95" s="5">
        <f t="shared" si="13"/>
        <v>0.25124769230769228</v>
      </c>
      <c r="N95" s="6">
        <f t="shared" si="19"/>
        <v>1065000</v>
      </c>
      <c r="O95" s="6">
        <f t="shared" si="20"/>
        <v>1419500</v>
      </c>
      <c r="P95" s="6">
        <f t="shared" si="21"/>
        <v>2142500</v>
      </c>
      <c r="Q95" s="6">
        <f t="shared" si="22"/>
        <v>1051200</v>
      </c>
      <c r="R95" s="6">
        <f t="shared" si="23"/>
        <v>1187200</v>
      </c>
      <c r="S95" s="6">
        <f t="shared" si="24"/>
        <v>6865400</v>
      </c>
      <c r="T95" s="5">
        <f t="shared" si="25"/>
        <v>0.12311502710696542</v>
      </c>
    </row>
    <row r="96" spans="1:20" x14ac:dyDescent="0.25">
      <c r="A96" t="s">
        <v>95</v>
      </c>
      <c r="B96">
        <v>106.5</v>
      </c>
      <c r="C96">
        <v>84.9</v>
      </c>
      <c r="D96">
        <v>43.1</v>
      </c>
      <c r="E96">
        <v>66.3</v>
      </c>
      <c r="F96">
        <v>46.2</v>
      </c>
      <c r="G96" s="4">
        <v>16610.62</v>
      </c>
      <c r="H96" s="5">
        <f t="shared" si="14"/>
        <v>0.35496183206106879</v>
      </c>
      <c r="I96" s="5">
        <f t="shared" si="15"/>
        <v>0.11183865898376122</v>
      </c>
      <c r="J96" s="5">
        <f t="shared" si="16"/>
        <v>0.17791746378792017</v>
      </c>
      <c r="K96" s="5">
        <f t="shared" si="17"/>
        <v>0.1227773073666385</v>
      </c>
      <c r="L96" s="5">
        <f t="shared" si="18"/>
        <v>0.1785714285714286</v>
      </c>
      <c r="M96" s="5">
        <f t="shared" si="13"/>
        <v>0.27773999999999988</v>
      </c>
      <c r="N96" s="6">
        <f t="shared" si="19"/>
        <v>1065000</v>
      </c>
      <c r="O96" s="6">
        <f t="shared" si="20"/>
        <v>1443300</v>
      </c>
      <c r="P96" s="6">
        <f t="shared" si="21"/>
        <v>2155000</v>
      </c>
      <c r="Q96" s="6">
        <f t="shared" si="22"/>
        <v>1060800</v>
      </c>
      <c r="R96" s="6">
        <f t="shared" si="23"/>
        <v>1187200</v>
      </c>
      <c r="S96" s="6">
        <f t="shared" si="24"/>
        <v>6911300</v>
      </c>
      <c r="T96" s="5">
        <f t="shared" si="25"/>
        <v>0.13062383646173115</v>
      </c>
    </row>
    <row r="97" spans="1:20" x14ac:dyDescent="0.25">
      <c r="A97" t="s">
        <v>96</v>
      </c>
      <c r="B97">
        <v>105</v>
      </c>
      <c r="C97">
        <v>86.4</v>
      </c>
      <c r="D97">
        <v>43.2</v>
      </c>
      <c r="E97">
        <v>66.900000000000006</v>
      </c>
      <c r="F97">
        <v>46.7</v>
      </c>
      <c r="G97" s="4">
        <v>16807.77</v>
      </c>
      <c r="H97" s="5">
        <f t="shared" si="14"/>
        <v>0.33587786259541996</v>
      </c>
      <c r="I97" s="5">
        <f t="shared" si="15"/>
        <v>0.13148245154531168</v>
      </c>
      <c r="J97" s="5">
        <f t="shared" si="16"/>
        <v>0.18065045094288057</v>
      </c>
      <c r="K97" s="5">
        <f t="shared" si="17"/>
        <v>0.13293818797629142</v>
      </c>
      <c r="L97" s="5">
        <f t="shared" si="18"/>
        <v>0.19132653061224492</v>
      </c>
      <c r="M97" s="5">
        <f t="shared" si="13"/>
        <v>0.29290538461538462</v>
      </c>
      <c r="N97" s="6">
        <f t="shared" si="19"/>
        <v>1050000</v>
      </c>
      <c r="O97" s="6">
        <f t="shared" si="20"/>
        <v>1468800</v>
      </c>
      <c r="P97" s="6">
        <f t="shared" si="21"/>
        <v>2160000</v>
      </c>
      <c r="Q97" s="6">
        <f t="shared" si="22"/>
        <v>1070400</v>
      </c>
      <c r="R97" s="6">
        <f t="shared" si="23"/>
        <v>1187200</v>
      </c>
      <c r="S97" s="6">
        <f t="shared" si="24"/>
        <v>6936400</v>
      </c>
      <c r="T97" s="5">
        <f t="shared" si="25"/>
        <v>0.13472996096727852</v>
      </c>
    </row>
    <row r="98" spans="1:20" x14ac:dyDescent="0.25">
      <c r="A98" t="s">
        <v>97</v>
      </c>
      <c r="B98">
        <v>106.5</v>
      </c>
      <c r="C98">
        <v>86</v>
      </c>
      <c r="D98">
        <v>43.5</v>
      </c>
      <c r="E98">
        <v>68</v>
      </c>
      <c r="F98">
        <v>45.75</v>
      </c>
      <c r="G98" s="4">
        <v>16675.09</v>
      </c>
      <c r="H98" s="5">
        <f t="shared" si="14"/>
        <v>0.35496183206106879</v>
      </c>
      <c r="I98" s="5">
        <f t="shared" si="15"/>
        <v>0.12624410686223153</v>
      </c>
      <c r="J98" s="5">
        <f t="shared" si="16"/>
        <v>0.18884941240776154</v>
      </c>
      <c r="K98" s="5">
        <f t="shared" si="17"/>
        <v>0.15156646909398819</v>
      </c>
      <c r="L98" s="5">
        <f t="shared" si="18"/>
        <v>0.16709183673469385</v>
      </c>
      <c r="M98" s="5">
        <f t="shared" si="13"/>
        <v>0.28269923076923087</v>
      </c>
      <c r="N98" s="6">
        <f t="shared" si="19"/>
        <v>1065000</v>
      </c>
      <c r="O98" s="6">
        <f t="shared" si="20"/>
        <v>1462000</v>
      </c>
      <c r="P98" s="6">
        <f t="shared" si="21"/>
        <v>2175000</v>
      </c>
      <c r="Q98" s="6">
        <f t="shared" si="22"/>
        <v>1088000</v>
      </c>
      <c r="R98" s="6">
        <f t="shared" si="23"/>
        <v>1187200</v>
      </c>
      <c r="S98" s="6">
        <f t="shared" si="24"/>
        <v>6977200</v>
      </c>
      <c r="T98" s="5">
        <f t="shared" si="25"/>
        <v>0.14140445817151504</v>
      </c>
    </row>
    <row r="99" spans="1:20" x14ac:dyDescent="0.25">
      <c r="A99" t="s">
        <v>98</v>
      </c>
      <c r="B99">
        <v>107</v>
      </c>
      <c r="C99">
        <v>85.7</v>
      </c>
      <c r="D99">
        <v>43.45</v>
      </c>
      <c r="E99">
        <v>68.599999999999994</v>
      </c>
      <c r="F99">
        <v>45.25</v>
      </c>
      <c r="G99" s="4">
        <v>16552.57</v>
      </c>
      <c r="H99" s="5">
        <f t="shared" si="14"/>
        <v>0.361323155216285</v>
      </c>
      <c r="I99" s="5">
        <f t="shared" si="15"/>
        <v>0.12231534834992153</v>
      </c>
      <c r="J99" s="5">
        <f t="shared" si="16"/>
        <v>0.18748291883028156</v>
      </c>
      <c r="K99" s="5">
        <f t="shared" si="17"/>
        <v>0.16172734970364089</v>
      </c>
      <c r="L99" s="5">
        <f t="shared" si="18"/>
        <v>0.15433673469387754</v>
      </c>
      <c r="M99" s="5">
        <f t="shared" si="13"/>
        <v>0.27327461538461528</v>
      </c>
      <c r="N99" s="6">
        <f t="shared" si="19"/>
        <v>1070000</v>
      </c>
      <c r="O99" s="6">
        <f t="shared" si="20"/>
        <v>1456900</v>
      </c>
      <c r="P99" s="6">
        <f t="shared" si="21"/>
        <v>2172500</v>
      </c>
      <c r="Q99" s="6">
        <f t="shared" si="22"/>
        <v>1097600</v>
      </c>
      <c r="R99" s="6">
        <f t="shared" si="23"/>
        <v>1187200</v>
      </c>
      <c r="S99" s="6">
        <f t="shared" si="24"/>
        <v>6984200</v>
      </c>
      <c r="T99" s="5">
        <f t="shared" si="25"/>
        <v>0.14254959249577115</v>
      </c>
    </row>
    <row r="100" spans="1:20" x14ac:dyDescent="0.25">
      <c r="A100" t="s">
        <v>99</v>
      </c>
      <c r="B100">
        <v>108.5</v>
      </c>
      <c r="C100">
        <v>86.1</v>
      </c>
      <c r="D100">
        <v>43.55</v>
      </c>
      <c r="E100">
        <v>68.8</v>
      </c>
      <c r="F100">
        <v>45.25</v>
      </c>
      <c r="G100" s="4">
        <v>16605.96</v>
      </c>
      <c r="H100" s="5">
        <f t="shared" si="14"/>
        <v>0.38040712468193405</v>
      </c>
      <c r="I100" s="5">
        <f t="shared" si="15"/>
        <v>0.12755369303300146</v>
      </c>
      <c r="J100" s="5">
        <f t="shared" si="16"/>
        <v>0.19021590598524174</v>
      </c>
      <c r="K100" s="5">
        <f t="shared" si="17"/>
        <v>0.1651143099068586</v>
      </c>
      <c r="L100" s="5">
        <f t="shared" si="18"/>
        <v>0.15433673469387754</v>
      </c>
      <c r="M100" s="5">
        <f t="shared" si="13"/>
        <v>0.27738153846153835</v>
      </c>
      <c r="N100" s="6">
        <f t="shared" si="19"/>
        <v>1085000</v>
      </c>
      <c r="O100" s="6">
        <f t="shared" si="20"/>
        <v>1463700</v>
      </c>
      <c r="P100" s="6">
        <f t="shared" si="21"/>
        <v>2177500</v>
      </c>
      <c r="Q100" s="6">
        <f t="shared" si="22"/>
        <v>1100800</v>
      </c>
      <c r="R100" s="6">
        <f t="shared" si="23"/>
        <v>1187200</v>
      </c>
      <c r="S100" s="6">
        <f t="shared" si="24"/>
        <v>7014200</v>
      </c>
      <c r="T100" s="5">
        <f t="shared" si="25"/>
        <v>0.14745731102829795</v>
      </c>
    </row>
    <row r="101" spans="1:20" x14ac:dyDescent="0.25">
      <c r="A101" t="s">
        <v>100</v>
      </c>
      <c r="B101">
        <v>107</v>
      </c>
      <c r="C101">
        <v>86.4</v>
      </c>
      <c r="D101">
        <v>43.35</v>
      </c>
      <c r="E101">
        <v>68.8</v>
      </c>
      <c r="F101">
        <v>45.3</v>
      </c>
      <c r="G101" s="4">
        <v>16512.88</v>
      </c>
      <c r="H101" s="5">
        <f t="shared" si="14"/>
        <v>0.361323155216285</v>
      </c>
      <c r="I101" s="5">
        <f t="shared" si="15"/>
        <v>0.13148245154531168</v>
      </c>
      <c r="J101" s="5">
        <f t="shared" si="16"/>
        <v>0.18474993167532094</v>
      </c>
      <c r="K101" s="5">
        <f t="shared" si="17"/>
        <v>0.1651143099068586</v>
      </c>
      <c r="L101" s="5">
        <f t="shared" si="18"/>
        <v>0.15561224489795911</v>
      </c>
      <c r="M101" s="5">
        <f t="shared" si="13"/>
        <v>0.27022153846153851</v>
      </c>
      <c r="N101" s="6">
        <f t="shared" si="19"/>
        <v>1070000</v>
      </c>
      <c r="O101" s="6">
        <f t="shared" si="20"/>
        <v>1468800</v>
      </c>
      <c r="P101" s="6">
        <f t="shared" si="21"/>
        <v>2167500</v>
      </c>
      <c r="Q101" s="6">
        <f t="shared" si="22"/>
        <v>1100800</v>
      </c>
      <c r="R101" s="6">
        <f t="shared" si="23"/>
        <v>1187200</v>
      </c>
      <c r="S101" s="6">
        <f t="shared" si="24"/>
        <v>6994300</v>
      </c>
      <c r="T101" s="5">
        <f t="shared" si="25"/>
        <v>0.14420185773505523</v>
      </c>
    </row>
    <row r="102" spans="1:20" x14ac:dyDescent="0.25">
      <c r="A102" t="s">
        <v>101</v>
      </c>
      <c r="B102">
        <v>107.5</v>
      </c>
      <c r="C102">
        <v>87.3</v>
      </c>
      <c r="D102">
        <v>43.4</v>
      </c>
      <c r="E102">
        <v>68.2</v>
      </c>
      <c r="F102">
        <v>45.8</v>
      </c>
      <c r="G102" s="4">
        <v>16670.509999999998</v>
      </c>
      <c r="H102" s="5">
        <f t="shared" si="14"/>
        <v>0.36768447837150142</v>
      </c>
      <c r="I102" s="5">
        <f t="shared" si="15"/>
        <v>0.14326872708224192</v>
      </c>
      <c r="J102" s="5">
        <f t="shared" si="16"/>
        <v>0.18611642525280114</v>
      </c>
      <c r="K102" s="5">
        <f t="shared" si="17"/>
        <v>0.1549534292972059</v>
      </c>
      <c r="L102" s="5">
        <f t="shared" si="18"/>
        <v>0.16836734693877542</v>
      </c>
      <c r="M102" s="5">
        <f t="shared" si="13"/>
        <v>0.28234692307692288</v>
      </c>
      <c r="N102" s="6">
        <f t="shared" si="19"/>
        <v>1075000</v>
      </c>
      <c r="O102" s="6">
        <f t="shared" si="20"/>
        <v>1484100</v>
      </c>
      <c r="P102" s="6">
        <f t="shared" si="21"/>
        <v>2170000</v>
      </c>
      <c r="Q102" s="6">
        <f t="shared" si="22"/>
        <v>1091200</v>
      </c>
      <c r="R102" s="6">
        <f t="shared" si="23"/>
        <v>1187200</v>
      </c>
      <c r="S102" s="6">
        <f t="shared" si="24"/>
        <v>7007500</v>
      </c>
      <c r="T102" s="5">
        <f t="shared" si="25"/>
        <v>0.14636125388936683</v>
      </c>
    </row>
    <row r="103" spans="1:20" x14ac:dyDescent="0.25">
      <c r="A103" t="s">
        <v>102</v>
      </c>
      <c r="B103">
        <v>108</v>
      </c>
      <c r="C103">
        <v>87.4</v>
      </c>
      <c r="D103">
        <v>43.15</v>
      </c>
      <c r="E103">
        <v>66.8</v>
      </c>
      <c r="F103">
        <v>46.15</v>
      </c>
      <c r="G103" s="4">
        <v>16621.34</v>
      </c>
      <c r="H103" s="5">
        <f t="shared" si="14"/>
        <v>0.37404580152671763</v>
      </c>
      <c r="I103" s="5">
        <f t="shared" si="15"/>
        <v>0.14457831325301207</v>
      </c>
      <c r="J103" s="5">
        <f t="shared" si="16"/>
        <v>0.17928395736540015</v>
      </c>
      <c r="K103" s="5">
        <f t="shared" si="17"/>
        <v>0.13124470787468256</v>
      </c>
      <c r="L103" s="5">
        <f t="shared" si="18"/>
        <v>0.17729591836734682</v>
      </c>
      <c r="M103" s="5">
        <f t="shared" si="13"/>
        <v>0.2785646153846153</v>
      </c>
      <c r="N103" s="6">
        <f t="shared" si="19"/>
        <v>1080000</v>
      </c>
      <c r="O103" s="6">
        <f t="shared" si="20"/>
        <v>1485800</v>
      </c>
      <c r="P103" s="6">
        <f t="shared" si="21"/>
        <v>2157500</v>
      </c>
      <c r="Q103" s="6">
        <f t="shared" si="22"/>
        <v>1068800</v>
      </c>
      <c r="R103" s="6">
        <f t="shared" si="23"/>
        <v>1187200</v>
      </c>
      <c r="S103" s="6">
        <f t="shared" si="24"/>
        <v>6979300</v>
      </c>
      <c r="T103" s="5">
        <f t="shared" si="25"/>
        <v>0.14174799846879171</v>
      </c>
    </row>
    <row r="104" spans="1:20" x14ac:dyDescent="0.25">
      <c r="A104" t="s">
        <v>103</v>
      </c>
      <c r="B104">
        <v>107.5</v>
      </c>
      <c r="C104">
        <v>86.8</v>
      </c>
      <c r="D104">
        <v>43.4</v>
      </c>
      <c r="E104">
        <v>63.7</v>
      </c>
      <c r="F104">
        <v>46</v>
      </c>
      <c r="G104" s="4">
        <v>16460.12</v>
      </c>
      <c r="H104" s="5">
        <f t="shared" si="14"/>
        <v>0.36768447837150142</v>
      </c>
      <c r="I104" s="5">
        <f t="shared" si="15"/>
        <v>0.13672079622839184</v>
      </c>
      <c r="J104" s="5">
        <f t="shared" si="16"/>
        <v>0.18611642525280114</v>
      </c>
      <c r="K104" s="5">
        <f t="shared" si="17"/>
        <v>7.8746824724809539E-2</v>
      </c>
      <c r="L104" s="5">
        <f t="shared" si="18"/>
        <v>0.1734693877551019</v>
      </c>
      <c r="M104" s="5">
        <f t="shared" si="13"/>
        <v>0.26616307692307695</v>
      </c>
      <c r="N104" s="6">
        <f t="shared" si="19"/>
        <v>1075000</v>
      </c>
      <c r="O104" s="6">
        <f t="shared" si="20"/>
        <v>1475600</v>
      </c>
      <c r="P104" s="6">
        <f t="shared" si="21"/>
        <v>2170000</v>
      </c>
      <c r="Q104" s="6">
        <f t="shared" si="22"/>
        <v>1019200</v>
      </c>
      <c r="R104" s="6">
        <f t="shared" si="23"/>
        <v>1187200</v>
      </c>
      <c r="S104" s="6">
        <f t="shared" si="24"/>
        <v>6927000</v>
      </c>
      <c r="T104" s="5">
        <f t="shared" si="25"/>
        <v>0.13319220916042029</v>
      </c>
    </row>
    <row r="105" spans="1:20" x14ac:dyDescent="0.25">
      <c r="A105" t="s">
        <v>104</v>
      </c>
      <c r="B105">
        <v>106.5</v>
      </c>
      <c r="C105">
        <v>86.5</v>
      </c>
      <c r="D105">
        <v>43.05</v>
      </c>
      <c r="E105">
        <v>62.9</v>
      </c>
      <c r="F105">
        <v>45.75</v>
      </c>
      <c r="G105" s="4">
        <v>16070.98</v>
      </c>
      <c r="H105" s="5">
        <f t="shared" si="14"/>
        <v>0.35496183206106879</v>
      </c>
      <c r="I105" s="5">
        <f t="shared" si="15"/>
        <v>0.13279203771608183</v>
      </c>
      <c r="J105" s="5">
        <f t="shared" si="16"/>
        <v>0.17655097021043975</v>
      </c>
      <c r="K105" s="5">
        <f t="shared" si="17"/>
        <v>6.5198983911939123E-2</v>
      </c>
      <c r="L105" s="5">
        <f t="shared" si="18"/>
        <v>0.16709183673469385</v>
      </c>
      <c r="M105" s="5">
        <f t="shared" si="13"/>
        <v>0.23622923076923064</v>
      </c>
      <c r="N105" s="6">
        <f t="shared" si="19"/>
        <v>1065000</v>
      </c>
      <c r="O105" s="6">
        <f t="shared" si="20"/>
        <v>1470500</v>
      </c>
      <c r="P105" s="6">
        <f t="shared" si="21"/>
        <v>2152500</v>
      </c>
      <c r="Q105" s="6">
        <f t="shared" si="22"/>
        <v>1006400</v>
      </c>
      <c r="R105" s="6">
        <f t="shared" si="23"/>
        <v>1187200</v>
      </c>
      <c r="S105" s="6">
        <f t="shared" si="24"/>
        <v>6881600</v>
      </c>
      <c r="T105" s="5">
        <f t="shared" si="25"/>
        <v>0.12576519511452977</v>
      </c>
    </row>
    <row r="106" spans="1:20" x14ac:dyDescent="0.25">
      <c r="A106" t="s">
        <v>105</v>
      </c>
      <c r="B106">
        <v>106.5</v>
      </c>
      <c r="C106">
        <v>85.7</v>
      </c>
      <c r="D106">
        <v>42.85</v>
      </c>
      <c r="E106">
        <v>62.9</v>
      </c>
      <c r="F106">
        <v>46.3</v>
      </c>
      <c r="G106" s="4">
        <v>16047.37</v>
      </c>
      <c r="H106" s="5">
        <f t="shared" si="14"/>
        <v>0.35496183206106879</v>
      </c>
      <c r="I106" s="5">
        <f t="shared" si="15"/>
        <v>0.12231534834992153</v>
      </c>
      <c r="J106" s="5">
        <f t="shared" si="16"/>
        <v>0.17108499590051918</v>
      </c>
      <c r="K106" s="5">
        <f t="shared" si="17"/>
        <v>6.5198983911939123E-2</v>
      </c>
      <c r="L106" s="5">
        <f t="shared" si="18"/>
        <v>0.18112244897959173</v>
      </c>
      <c r="M106" s="5">
        <f t="shared" si="13"/>
        <v>0.234413076923077</v>
      </c>
      <c r="N106" s="6">
        <f t="shared" si="19"/>
        <v>1065000</v>
      </c>
      <c r="O106" s="6">
        <f t="shared" si="20"/>
        <v>1456900</v>
      </c>
      <c r="P106" s="6">
        <f t="shared" si="21"/>
        <v>2142500</v>
      </c>
      <c r="Q106" s="6">
        <f t="shared" si="22"/>
        <v>1006400</v>
      </c>
      <c r="R106" s="6">
        <f t="shared" si="23"/>
        <v>1187200</v>
      </c>
      <c r="S106" s="6">
        <f t="shared" si="24"/>
        <v>6858000</v>
      </c>
      <c r="T106" s="5">
        <f t="shared" si="25"/>
        <v>0.12190445653560866</v>
      </c>
    </row>
    <row r="107" spans="1:20" x14ac:dyDescent="0.25">
      <c r="A107" t="s">
        <v>106</v>
      </c>
      <c r="B107">
        <v>106.5</v>
      </c>
      <c r="C107">
        <v>84.7</v>
      </c>
      <c r="D107">
        <v>43.1</v>
      </c>
      <c r="E107">
        <v>62.9</v>
      </c>
      <c r="F107">
        <v>47.6</v>
      </c>
      <c r="G107" s="4">
        <v>15999.25</v>
      </c>
      <c r="H107" s="5">
        <f t="shared" si="14"/>
        <v>0.35496183206106879</v>
      </c>
      <c r="I107" s="5">
        <f t="shared" si="15"/>
        <v>0.10921948664222114</v>
      </c>
      <c r="J107" s="5">
        <f t="shared" si="16"/>
        <v>0.17791746378792017</v>
      </c>
      <c r="K107" s="5">
        <f t="shared" si="17"/>
        <v>6.5198983911939123E-2</v>
      </c>
      <c r="L107" s="5">
        <f t="shared" si="18"/>
        <v>0.21428571428571419</v>
      </c>
      <c r="M107" s="5">
        <f t="shared" si="13"/>
        <v>0.23071153846153836</v>
      </c>
      <c r="N107" s="6">
        <f t="shared" si="19"/>
        <v>1065000</v>
      </c>
      <c r="O107" s="6">
        <f t="shared" si="20"/>
        <v>1439900</v>
      </c>
      <c r="P107" s="6">
        <f t="shared" si="21"/>
        <v>2155000</v>
      </c>
      <c r="Q107" s="6">
        <f t="shared" si="22"/>
        <v>1006400</v>
      </c>
      <c r="R107" s="6">
        <f t="shared" si="23"/>
        <v>1187200</v>
      </c>
      <c r="S107" s="6">
        <f t="shared" si="24"/>
        <v>6853500</v>
      </c>
      <c r="T107" s="5">
        <f t="shared" si="25"/>
        <v>0.12116829875572965</v>
      </c>
    </row>
    <row r="108" spans="1:20" x14ac:dyDescent="0.25">
      <c r="A108" t="s">
        <v>107</v>
      </c>
      <c r="B108">
        <v>106.5</v>
      </c>
      <c r="C108">
        <v>76.3</v>
      </c>
      <c r="D108">
        <v>42.9</v>
      </c>
      <c r="E108">
        <v>61.5</v>
      </c>
      <c r="F108">
        <v>48</v>
      </c>
      <c r="G108" s="4">
        <v>15838.61</v>
      </c>
      <c r="H108" s="5">
        <f t="shared" si="14"/>
        <v>0.35496183206106879</v>
      </c>
      <c r="I108" s="5">
        <f t="shared" si="15"/>
        <v>-7.857517024620897E-4</v>
      </c>
      <c r="J108" s="5">
        <f t="shared" si="16"/>
        <v>0.17245148947799938</v>
      </c>
      <c r="K108" s="5">
        <f t="shared" si="17"/>
        <v>4.1490262489415786E-2</v>
      </c>
      <c r="L108" s="5">
        <f t="shared" si="18"/>
        <v>0.22448979591836715</v>
      </c>
      <c r="M108" s="5">
        <f t="shared" si="13"/>
        <v>0.21835461538461542</v>
      </c>
      <c r="N108" s="6">
        <f t="shared" si="19"/>
        <v>1065000</v>
      </c>
      <c r="O108" s="6">
        <f t="shared" si="20"/>
        <v>1297100</v>
      </c>
      <c r="P108" s="6">
        <f t="shared" si="21"/>
        <v>2145000</v>
      </c>
      <c r="Q108" s="6">
        <f t="shared" si="22"/>
        <v>984000</v>
      </c>
      <c r="R108" s="6">
        <f t="shared" si="23"/>
        <v>1187200</v>
      </c>
      <c r="S108" s="6">
        <f t="shared" si="24"/>
        <v>6678300</v>
      </c>
      <c r="T108" s="5">
        <f t="shared" si="25"/>
        <v>9.2507222525773702E-2</v>
      </c>
    </row>
    <row r="109" spans="1:20" x14ac:dyDescent="0.25">
      <c r="A109" t="s">
        <v>108</v>
      </c>
      <c r="B109">
        <v>106.5</v>
      </c>
      <c r="C109">
        <v>74.900000000000006</v>
      </c>
      <c r="D109">
        <v>42.65</v>
      </c>
      <c r="E109">
        <v>60.8</v>
      </c>
      <c r="F109">
        <v>48.1</v>
      </c>
      <c r="G109" s="4">
        <v>15641.26</v>
      </c>
      <c r="H109" s="5">
        <f t="shared" si="14"/>
        <v>0.35496183206106879</v>
      </c>
      <c r="I109" s="5">
        <f t="shared" si="15"/>
        <v>-1.9119958093242406E-2</v>
      </c>
      <c r="J109" s="5">
        <f t="shared" si="16"/>
        <v>0.16561902159059838</v>
      </c>
      <c r="K109" s="5">
        <f t="shared" si="17"/>
        <v>2.9635901778154006E-2</v>
      </c>
      <c r="L109" s="5">
        <f t="shared" si="18"/>
        <v>0.2270408163265305</v>
      </c>
      <c r="M109" s="5">
        <f t="shared" si="13"/>
        <v>0.20317384615384615</v>
      </c>
      <c r="N109" s="6">
        <f t="shared" si="19"/>
        <v>1065000</v>
      </c>
      <c r="O109" s="6">
        <f t="shared" si="20"/>
        <v>1273300</v>
      </c>
      <c r="P109" s="6">
        <f t="shared" si="21"/>
        <v>2132500</v>
      </c>
      <c r="Q109" s="6">
        <f t="shared" si="22"/>
        <v>972800</v>
      </c>
      <c r="R109" s="6">
        <f t="shared" si="23"/>
        <v>1187200</v>
      </c>
      <c r="S109" s="6">
        <f t="shared" si="24"/>
        <v>6630800</v>
      </c>
      <c r="T109" s="5">
        <f t="shared" si="25"/>
        <v>8.47366681826065E-2</v>
      </c>
    </row>
    <row r="110" spans="1:20" x14ac:dyDescent="0.25">
      <c r="A110" t="s">
        <v>109</v>
      </c>
      <c r="B110">
        <v>107.5</v>
      </c>
      <c r="C110">
        <v>73.2</v>
      </c>
      <c r="D110">
        <v>41.8</v>
      </c>
      <c r="E110">
        <v>58.9</v>
      </c>
      <c r="F110">
        <v>47.75</v>
      </c>
      <c r="G110" s="4">
        <v>15367.58</v>
      </c>
      <c r="H110" s="5">
        <f t="shared" si="14"/>
        <v>0.36768447837150142</v>
      </c>
      <c r="I110" s="5">
        <f t="shared" si="15"/>
        <v>-4.138292299633306E-2</v>
      </c>
      <c r="J110" s="5">
        <f t="shared" si="16"/>
        <v>0.14238863077343522</v>
      </c>
      <c r="K110" s="5">
        <f t="shared" si="17"/>
        <v>-2.5402201524131751E-3</v>
      </c>
      <c r="L110" s="5">
        <f t="shared" si="18"/>
        <v>0.21811224489795911</v>
      </c>
      <c r="M110" s="5">
        <f t="shared" si="13"/>
        <v>0.18212153846153845</v>
      </c>
      <c r="N110" s="6">
        <f t="shared" si="19"/>
        <v>1075000</v>
      </c>
      <c r="O110" s="6">
        <f t="shared" si="20"/>
        <v>1244400</v>
      </c>
      <c r="P110" s="6">
        <f t="shared" si="21"/>
        <v>2089999.9999999998</v>
      </c>
      <c r="Q110" s="6">
        <f t="shared" si="22"/>
        <v>942400</v>
      </c>
      <c r="R110" s="6">
        <f t="shared" si="23"/>
        <v>1187200</v>
      </c>
      <c r="S110" s="6">
        <f t="shared" si="24"/>
        <v>6539000</v>
      </c>
      <c r="T110" s="5">
        <f t="shared" si="25"/>
        <v>6.9719049473074612E-2</v>
      </c>
    </row>
    <row r="111" spans="1:20" x14ac:dyDescent="0.25">
      <c r="A111" t="s">
        <v>110</v>
      </c>
      <c r="B111">
        <v>108.5</v>
      </c>
      <c r="C111">
        <v>74.7</v>
      </c>
      <c r="D111">
        <v>42.2</v>
      </c>
      <c r="E111">
        <v>60.4</v>
      </c>
      <c r="F111">
        <v>49</v>
      </c>
      <c r="G111" s="4">
        <v>15728.64</v>
      </c>
      <c r="H111" s="5">
        <f t="shared" si="14"/>
        <v>0.38040712468193405</v>
      </c>
      <c r="I111" s="5">
        <f t="shared" si="15"/>
        <v>-2.1739130434782594E-2</v>
      </c>
      <c r="J111" s="5">
        <f t="shared" si="16"/>
        <v>0.15332057939327681</v>
      </c>
      <c r="K111" s="5">
        <f t="shared" si="17"/>
        <v>2.2861981371718798E-2</v>
      </c>
      <c r="L111" s="5">
        <f t="shared" si="18"/>
        <v>0.25</v>
      </c>
      <c r="M111" s="5">
        <f t="shared" si="13"/>
        <v>0.20989538461538459</v>
      </c>
      <c r="N111" s="6">
        <f t="shared" si="19"/>
        <v>1085000</v>
      </c>
      <c r="O111" s="6">
        <f t="shared" si="20"/>
        <v>1269900</v>
      </c>
      <c r="P111" s="6">
        <f t="shared" si="21"/>
        <v>2110000</v>
      </c>
      <c r="Q111" s="6">
        <f t="shared" si="22"/>
        <v>966400</v>
      </c>
      <c r="R111" s="6">
        <f t="shared" si="23"/>
        <v>1187200</v>
      </c>
      <c r="S111" s="6">
        <f t="shared" si="24"/>
        <v>6618500</v>
      </c>
      <c r="T111" s="5">
        <f t="shared" si="25"/>
        <v>8.2724503584270526E-2</v>
      </c>
    </row>
    <row r="112" spans="1:20" x14ac:dyDescent="0.25">
      <c r="A112" t="s">
        <v>111</v>
      </c>
      <c r="B112">
        <v>108</v>
      </c>
      <c r="C112">
        <v>75.2</v>
      </c>
      <c r="D112">
        <v>41.6</v>
      </c>
      <c r="E112">
        <v>59.1</v>
      </c>
      <c r="F112">
        <v>48.9</v>
      </c>
      <c r="G112" s="4">
        <v>15347.75</v>
      </c>
      <c r="H112" s="5">
        <f t="shared" si="14"/>
        <v>0.37404580152671763</v>
      </c>
      <c r="I112" s="5">
        <f t="shared" si="15"/>
        <v>-1.5191199580932402E-2</v>
      </c>
      <c r="J112" s="5">
        <f t="shared" si="16"/>
        <v>0.13692265646351465</v>
      </c>
      <c r="K112" s="5">
        <f t="shared" si="17"/>
        <v>8.4674005080453973E-4</v>
      </c>
      <c r="L112" s="5">
        <f t="shared" si="18"/>
        <v>0.24744897959183665</v>
      </c>
      <c r="M112" s="5">
        <f t="shared" si="13"/>
        <v>0.1805961538461538</v>
      </c>
      <c r="N112" s="6">
        <f t="shared" si="19"/>
        <v>1080000</v>
      </c>
      <c r="O112" s="6">
        <f t="shared" si="20"/>
        <v>1278400</v>
      </c>
      <c r="P112" s="6">
        <f t="shared" si="21"/>
        <v>2080000</v>
      </c>
      <c r="Q112" s="6">
        <f t="shared" si="22"/>
        <v>945600</v>
      </c>
      <c r="R112" s="6">
        <f t="shared" si="23"/>
        <v>1187200</v>
      </c>
      <c r="S112" s="6">
        <f t="shared" si="24"/>
        <v>6571200</v>
      </c>
      <c r="T112" s="5">
        <f t="shared" si="25"/>
        <v>7.4986667364653314E-2</v>
      </c>
    </row>
    <row r="113" spans="1:20" x14ac:dyDescent="0.25">
      <c r="A113" t="s">
        <v>112</v>
      </c>
      <c r="B113">
        <v>108</v>
      </c>
      <c r="C113">
        <v>75.900000000000006</v>
      </c>
      <c r="D113">
        <v>41.35</v>
      </c>
      <c r="E113">
        <v>59.5</v>
      </c>
      <c r="F113">
        <v>47.05</v>
      </c>
      <c r="G113" s="4">
        <v>15176.44</v>
      </c>
      <c r="H113" s="5">
        <f t="shared" si="14"/>
        <v>0.37404580152671763</v>
      </c>
      <c r="I113" s="5">
        <f t="shared" si="15"/>
        <v>-6.0240963855421326E-3</v>
      </c>
      <c r="J113" s="5">
        <f t="shared" si="16"/>
        <v>0.13009018857611365</v>
      </c>
      <c r="K113" s="5">
        <f t="shared" si="17"/>
        <v>7.6206604572397474E-3</v>
      </c>
      <c r="L113" s="5">
        <f t="shared" si="18"/>
        <v>0.20025510204081609</v>
      </c>
      <c r="M113" s="5">
        <f t="shared" si="13"/>
        <v>0.16741846153846152</v>
      </c>
      <c r="N113" s="6">
        <f t="shared" si="19"/>
        <v>1080000</v>
      </c>
      <c r="O113" s="6">
        <f t="shared" si="20"/>
        <v>1290300</v>
      </c>
      <c r="P113" s="6">
        <f t="shared" si="21"/>
        <v>2067500</v>
      </c>
      <c r="Q113" s="6">
        <f t="shared" si="22"/>
        <v>952000</v>
      </c>
      <c r="R113" s="6">
        <f t="shared" si="23"/>
        <v>1187200</v>
      </c>
      <c r="S113" s="6">
        <f t="shared" si="24"/>
        <v>6577000</v>
      </c>
      <c r="T113" s="5">
        <f t="shared" si="25"/>
        <v>7.5935492947608374E-2</v>
      </c>
    </row>
    <row r="114" spans="1:20" x14ac:dyDescent="0.25">
      <c r="A114" t="s">
        <v>113</v>
      </c>
      <c r="B114">
        <v>109</v>
      </c>
      <c r="C114">
        <v>77.3</v>
      </c>
      <c r="D114">
        <v>41.8</v>
      </c>
      <c r="E114">
        <v>60.3</v>
      </c>
      <c r="F114">
        <v>46.55</v>
      </c>
      <c r="G114" s="4">
        <v>15303.32</v>
      </c>
      <c r="H114" s="5">
        <f t="shared" si="14"/>
        <v>0.38676844783715025</v>
      </c>
      <c r="I114" s="5">
        <f t="shared" si="15"/>
        <v>1.2310110005238295E-2</v>
      </c>
      <c r="J114" s="5">
        <f t="shared" si="16"/>
        <v>0.14238863077343522</v>
      </c>
      <c r="K114" s="5">
        <f t="shared" si="17"/>
        <v>2.1168501270110163E-2</v>
      </c>
      <c r="L114" s="5">
        <f t="shared" si="18"/>
        <v>0.18749999999999978</v>
      </c>
      <c r="M114" s="5">
        <f t="shared" si="13"/>
        <v>0.17717846153846151</v>
      </c>
      <c r="N114" s="6">
        <f t="shared" si="19"/>
        <v>1090000</v>
      </c>
      <c r="O114" s="6">
        <f t="shared" si="20"/>
        <v>1314100</v>
      </c>
      <c r="P114" s="6">
        <f t="shared" si="21"/>
        <v>2089999.9999999998</v>
      </c>
      <c r="Q114" s="6">
        <f t="shared" si="22"/>
        <v>964800</v>
      </c>
      <c r="R114" s="6">
        <f t="shared" si="23"/>
        <v>1187200</v>
      </c>
      <c r="S114" s="6">
        <f t="shared" si="24"/>
        <v>6646100</v>
      </c>
      <c r="T114" s="5">
        <f t="shared" si="25"/>
        <v>8.7239604634195E-2</v>
      </c>
    </row>
    <row r="115" spans="1:20" x14ac:dyDescent="0.25">
      <c r="A115" t="s">
        <v>114</v>
      </c>
      <c r="B115">
        <v>109.5</v>
      </c>
      <c r="C115">
        <v>77.3</v>
      </c>
      <c r="D115">
        <v>42</v>
      </c>
      <c r="E115">
        <v>61</v>
      </c>
      <c r="F115">
        <v>46.65</v>
      </c>
      <c r="G115" s="4">
        <v>15548.01</v>
      </c>
      <c r="H115" s="5">
        <f t="shared" si="14"/>
        <v>0.39312977099236646</v>
      </c>
      <c r="I115" s="5">
        <f t="shared" si="15"/>
        <v>1.2310110005238295E-2</v>
      </c>
      <c r="J115" s="5">
        <f t="shared" si="16"/>
        <v>0.14785460508335602</v>
      </c>
      <c r="K115" s="5">
        <f t="shared" si="17"/>
        <v>3.3022861981371721E-2</v>
      </c>
      <c r="L115" s="5">
        <f t="shared" si="18"/>
        <v>0.19005102040816313</v>
      </c>
      <c r="M115" s="5">
        <f t="shared" si="13"/>
        <v>0.19600076923076926</v>
      </c>
      <c r="N115" s="6">
        <f t="shared" si="19"/>
        <v>1095000</v>
      </c>
      <c r="O115" s="6">
        <f t="shared" si="20"/>
        <v>1314100</v>
      </c>
      <c r="P115" s="6">
        <f t="shared" si="21"/>
        <v>2100000</v>
      </c>
      <c r="Q115" s="6">
        <f t="shared" si="22"/>
        <v>976000</v>
      </c>
      <c r="R115" s="6">
        <f t="shared" si="23"/>
        <v>1187200</v>
      </c>
      <c r="S115" s="6">
        <f t="shared" si="24"/>
        <v>6672300</v>
      </c>
      <c r="T115" s="5">
        <f t="shared" si="25"/>
        <v>9.152567881926843E-2</v>
      </c>
    </row>
    <row r="116" spans="1:20" x14ac:dyDescent="0.25">
      <c r="A116" t="s">
        <v>115</v>
      </c>
      <c r="B116">
        <v>109.5</v>
      </c>
      <c r="C116">
        <v>77.3</v>
      </c>
      <c r="D116">
        <v>41.9</v>
      </c>
      <c r="E116">
        <v>60.6</v>
      </c>
      <c r="F116">
        <v>46.25</v>
      </c>
      <c r="G116" s="4">
        <v>15439.92</v>
      </c>
      <c r="H116" s="5">
        <f t="shared" si="14"/>
        <v>0.39312977099236646</v>
      </c>
      <c r="I116" s="5">
        <f t="shared" si="15"/>
        <v>1.2310110005238295E-2</v>
      </c>
      <c r="J116" s="5">
        <f t="shared" si="16"/>
        <v>0.14512161792839562</v>
      </c>
      <c r="K116" s="5">
        <f t="shared" si="17"/>
        <v>2.6248941574936513E-2</v>
      </c>
      <c r="L116" s="5">
        <f t="shared" si="18"/>
        <v>0.17984693877551017</v>
      </c>
      <c r="M116" s="5">
        <f t="shared" si="13"/>
        <v>0.18768615384615384</v>
      </c>
      <c r="N116" s="6">
        <f t="shared" si="19"/>
        <v>1095000</v>
      </c>
      <c r="O116" s="6">
        <f t="shared" si="20"/>
        <v>1314100</v>
      </c>
      <c r="P116" s="6">
        <f t="shared" si="21"/>
        <v>2095000</v>
      </c>
      <c r="Q116" s="6">
        <f t="shared" si="22"/>
        <v>969600</v>
      </c>
      <c r="R116" s="6">
        <f t="shared" si="23"/>
        <v>1187200</v>
      </c>
      <c r="S116" s="6">
        <f t="shared" si="24"/>
        <v>6660900</v>
      </c>
      <c r="T116" s="5">
        <f t="shared" si="25"/>
        <v>8.9660745776908302E-2</v>
      </c>
    </row>
    <row r="117" spans="1:20" x14ac:dyDescent="0.25">
      <c r="A117" t="s">
        <v>116</v>
      </c>
      <c r="B117">
        <v>109.5</v>
      </c>
      <c r="C117">
        <v>75.7</v>
      </c>
      <c r="D117">
        <v>41.6</v>
      </c>
      <c r="E117">
        <v>61.2</v>
      </c>
      <c r="F117">
        <v>46.05</v>
      </c>
      <c r="G117" s="4">
        <v>15240.13</v>
      </c>
      <c r="H117" s="5">
        <f t="shared" si="14"/>
        <v>0.39312977099236646</v>
      </c>
      <c r="I117" s="5">
        <f t="shared" si="15"/>
        <v>-8.6432687270822095E-3</v>
      </c>
      <c r="J117" s="5">
        <f t="shared" si="16"/>
        <v>0.13692265646351465</v>
      </c>
      <c r="K117" s="5">
        <f t="shared" si="17"/>
        <v>3.6409822184589435E-2</v>
      </c>
      <c r="L117" s="5">
        <f t="shared" si="18"/>
        <v>0.17474489795918347</v>
      </c>
      <c r="M117" s="5">
        <f t="shared" si="13"/>
        <v>0.17231769230769234</v>
      </c>
      <c r="N117" s="6">
        <f t="shared" si="19"/>
        <v>1095000</v>
      </c>
      <c r="O117" s="6">
        <f t="shared" si="20"/>
        <v>1286900</v>
      </c>
      <c r="P117" s="6">
        <f t="shared" si="21"/>
        <v>2080000</v>
      </c>
      <c r="Q117" s="6">
        <f t="shared" si="22"/>
        <v>979200</v>
      </c>
      <c r="R117" s="6">
        <f t="shared" si="23"/>
        <v>1187200</v>
      </c>
      <c r="S117" s="6">
        <f t="shared" si="24"/>
        <v>6628300</v>
      </c>
      <c r="T117" s="5">
        <f t="shared" si="25"/>
        <v>8.4327691638229174E-2</v>
      </c>
    </row>
    <row r="118" spans="1:20" x14ac:dyDescent="0.25">
      <c r="A118" t="s">
        <v>117</v>
      </c>
      <c r="B118">
        <v>108.5</v>
      </c>
      <c r="C118">
        <v>74.099999999999994</v>
      </c>
      <c r="D118">
        <v>41.05</v>
      </c>
      <c r="E118">
        <v>59.7</v>
      </c>
      <c r="F118">
        <v>44.9</v>
      </c>
      <c r="G118" s="4">
        <v>14825.73</v>
      </c>
      <c r="H118" s="5">
        <f t="shared" si="14"/>
        <v>0.38040712468193405</v>
      </c>
      <c r="I118" s="5">
        <f t="shared" si="15"/>
        <v>-2.9596647459402936E-2</v>
      </c>
      <c r="J118" s="5">
        <f t="shared" si="16"/>
        <v>0.12189122711123246</v>
      </c>
      <c r="K118" s="5">
        <f t="shared" si="17"/>
        <v>1.100762066045724E-2</v>
      </c>
      <c r="L118" s="5">
        <f t="shared" si="18"/>
        <v>0.14540816326530592</v>
      </c>
      <c r="M118" s="5">
        <f t="shared" si="13"/>
        <v>0.1404407692307692</v>
      </c>
      <c r="N118" s="6">
        <f t="shared" si="19"/>
        <v>1085000</v>
      </c>
      <c r="O118" s="6">
        <f t="shared" si="20"/>
        <v>1259700</v>
      </c>
      <c r="P118" s="6">
        <f t="shared" si="21"/>
        <v>2052499.9999999998</v>
      </c>
      <c r="Q118" s="6">
        <f t="shared" si="22"/>
        <v>955200</v>
      </c>
      <c r="R118" s="6">
        <f t="shared" si="23"/>
        <v>1187200</v>
      </c>
      <c r="S118" s="6">
        <f t="shared" si="24"/>
        <v>6539600</v>
      </c>
      <c r="T118" s="5">
        <f t="shared" si="25"/>
        <v>6.9817203843725251E-2</v>
      </c>
    </row>
    <row r="119" spans="1:20" x14ac:dyDescent="0.25">
      <c r="A119" t="s">
        <v>118</v>
      </c>
      <c r="B119">
        <v>108</v>
      </c>
      <c r="C119">
        <v>74.099999999999994</v>
      </c>
      <c r="D119">
        <v>40.299999999999997</v>
      </c>
      <c r="E119">
        <v>57.7</v>
      </c>
      <c r="F119">
        <v>42.4</v>
      </c>
      <c r="G119" s="4">
        <v>14343.08</v>
      </c>
      <c r="H119" s="5">
        <f t="shared" si="14"/>
        <v>0.37404580152671763</v>
      </c>
      <c r="I119" s="5">
        <f t="shared" si="15"/>
        <v>-2.9596647459402936E-2</v>
      </c>
      <c r="J119" s="5">
        <f t="shared" si="16"/>
        <v>0.1013938234490297</v>
      </c>
      <c r="K119" s="5">
        <f t="shared" si="17"/>
        <v>-2.2861981371718798E-2</v>
      </c>
      <c r="L119" s="5">
        <f t="shared" si="18"/>
        <v>8.1632653061224358E-2</v>
      </c>
      <c r="M119" s="5">
        <f t="shared" si="13"/>
        <v>0.10331384615384609</v>
      </c>
      <c r="N119" s="6">
        <f t="shared" si="19"/>
        <v>1080000</v>
      </c>
      <c r="O119" s="6">
        <f t="shared" si="20"/>
        <v>1259700</v>
      </c>
      <c r="P119" s="6">
        <f t="shared" si="21"/>
        <v>2014999.9999999998</v>
      </c>
      <c r="Q119" s="6">
        <f t="shared" si="22"/>
        <v>923200</v>
      </c>
      <c r="R119" s="6">
        <f t="shared" si="23"/>
        <v>1187200</v>
      </c>
      <c r="S119" s="6">
        <f t="shared" si="24"/>
        <v>6465100</v>
      </c>
      <c r="T119" s="5">
        <f t="shared" si="25"/>
        <v>5.7629702821283768E-2</v>
      </c>
    </row>
    <row r="120" spans="1:20" x14ac:dyDescent="0.25">
      <c r="A120" t="s">
        <v>119</v>
      </c>
      <c r="B120">
        <v>107.5</v>
      </c>
      <c r="C120">
        <v>74.5</v>
      </c>
      <c r="D120">
        <v>40.049999999999997</v>
      </c>
      <c r="E120">
        <v>57.8</v>
      </c>
      <c r="F120">
        <v>41.15</v>
      </c>
      <c r="G120" s="4">
        <v>14217.06</v>
      </c>
      <c r="H120" s="5">
        <f t="shared" si="14"/>
        <v>0.36768447837150142</v>
      </c>
      <c r="I120" s="5">
        <f t="shared" si="15"/>
        <v>-2.4358302776322671E-2</v>
      </c>
      <c r="J120" s="5">
        <f t="shared" si="16"/>
        <v>9.4561355561628702E-2</v>
      </c>
      <c r="K120" s="5">
        <f t="shared" si="17"/>
        <v>-2.1168501270110052E-2</v>
      </c>
      <c r="L120" s="5">
        <f t="shared" si="18"/>
        <v>4.9744897959183465E-2</v>
      </c>
      <c r="M120" s="5">
        <f t="shared" si="13"/>
        <v>9.3620000000000037E-2</v>
      </c>
      <c r="N120" s="6">
        <f t="shared" si="19"/>
        <v>1075000</v>
      </c>
      <c r="O120" s="6">
        <f t="shared" si="20"/>
        <v>1266500</v>
      </c>
      <c r="P120" s="6">
        <f t="shared" si="21"/>
        <v>2002499.9999999998</v>
      </c>
      <c r="Q120" s="6">
        <f t="shared" si="22"/>
        <v>924800</v>
      </c>
      <c r="R120" s="6">
        <f t="shared" si="23"/>
        <v>1187200</v>
      </c>
      <c r="S120" s="6">
        <f t="shared" si="24"/>
        <v>6456000</v>
      </c>
      <c r="T120" s="5">
        <f t="shared" si="25"/>
        <v>5.6141028199750753E-2</v>
      </c>
    </row>
    <row r="121" spans="1:20" x14ac:dyDescent="0.25">
      <c r="A121" t="s">
        <v>120</v>
      </c>
      <c r="B121">
        <v>94</v>
      </c>
      <c r="C121">
        <v>75.099999999999994</v>
      </c>
      <c r="D121">
        <v>40.4</v>
      </c>
      <c r="E121">
        <v>58.5</v>
      </c>
      <c r="F121">
        <v>41.3</v>
      </c>
      <c r="G121" s="4">
        <v>14349.2</v>
      </c>
      <c r="H121" s="5">
        <f t="shared" si="14"/>
        <v>0.19592875318066172</v>
      </c>
      <c r="I121" s="5">
        <f t="shared" si="15"/>
        <v>-1.6500785751702551E-2</v>
      </c>
      <c r="J121" s="5">
        <f t="shared" si="16"/>
        <v>0.10412681060399009</v>
      </c>
      <c r="K121" s="5">
        <f t="shared" si="17"/>
        <v>-9.3141405588483828E-3</v>
      </c>
      <c r="L121" s="5">
        <f t="shared" si="18"/>
        <v>5.3571428571428381E-2</v>
      </c>
      <c r="M121" s="5">
        <f t="shared" si="13"/>
        <v>0.10378461538461536</v>
      </c>
      <c r="N121" s="6">
        <f t="shared" si="19"/>
        <v>940000</v>
      </c>
      <c r="O121" s="6">
        <f t="shared" si="20"/>
        <v>1276700</v>
      </c>
      <c r="P121" s="6">
        <f t="shared" si="21"/>
        <v>2020000</v>
      </c>
      <c r="Q121" s="6">
        <f t="shared" si="22"/>
        <v>936000</v>
      </c>
      <c r="R121" s="6">
        <f t="shared" si="23"/>
        <v>1187200</v>
      </c>
      <c r="S121" s="6">
        <f t="shared" si="24"/>
        <v>6359900</v>
      </c>
      <c r="T121" s="5">
        <f t="shared" si="25"/>
        <v>4.0419969833890068E-2</v>
      </c>
    </row>
    <row r="122" spans="1:20" x14ac:dyDescent="0.25">
      <c r="A122" t="s">
        <v>121</v>
      </c>
      <c r="B122">
        <v>87</v>
      </c>
      <c r="C122">
        <v>74</v>
      </c>
      <c r="D122">
        <v>39.9</v>
      </c>
      <c r="E122">
        <v>57.5</v>
      </c>
      <c r="F122">
        <v>40.1</v>
      </c>
      <c r="G122" s="4">
        <v>13985.51</v>
      </c>
      <c r="H122" s="5">
        <f t="shared" si="14"/>
        <v>0.10687022900763377</v>
      </c>
      <c r="I122" s="5">
        <f t="shared" si="15"/>
        <v>-3.0906233630172864E-2</v>
      </c>
      <c r="J122" s="5">
        <f t="shared" si="16"/>
        <v>9.0461874829188105E-2</v>
      </c>
      <c r="K122" s="5">
        <f t="shared" si="17"/>
        <v>-2.6248941574936402E-2</v>
      </c>
      <c r="L122" s="5">
        <f t="shared" si="18"/>
        <v>2.2959183673469274E-2</v>
      </c>
      <c r="M122" s="5">
        <f t="shared" si="13"/>
        <v>7.5808461538461547E-2</v>
      </c>
      <c r="N122" s="6">
        <f t="shared" si="19"/>
        <v>870000</v>
      </c>
      <c r="O122" s="6">
        <f t="shared" si="20"/>
        <v>1258000</v>
      </c>
      <c r="P122" s="6">
        <f t="shared" si="21"/>
        <v>1995000</v>
      </c>
      <c r="Q122" s="6">
        <f t="shared" si="22"/>
        <v>920000</v>
      </c>
      <c r="R122" s="6">
        <f t="shared" si="23"/>
        <v>1187200</v>
      </c>
      <c r="S122" s="6">
        <f t="shared" si="24"/>
        <v>6230200</v>
      </c>
      <c r="T122" s="5">
        <f t="shared" si="25"/>
        <v>1.9202266711599636E-2</v>
      </c>
    </row>
    <row r="123" spans="1:20" x14ac:dyDescent="0.25">
      <c r="A123" t="s">
        <v>122</v>
      </c>
      <c r="B123">
        <v>84.6</v>
      </c>
      <c r="C123">
        <v>75.400000000000006</v>
      </c>
      <c r="D123">
        <v>39.75</v>
      </c>
      <c r="E123">
        <v>58.1</v>
      </c>
      <c r="F123">
        <v>40.9</v>
      </c>
      <c r="G123" s="4">
        <v>14336.27</v>
      </c>
      <c r="H123" s="5">
        <f t="shared" si="14"/>
        <v>7.6335877862595325E-2</v>
      </c>
      <c r="I123" s="5">
        <f t="shared" si="15"/>
        <v>-1.2572027239392325E-2</v>
      </c>
      <c r="J123" s="5">
        <f t="shared" si="16"/>
        <v>8.636239409674773E-2</v>
      </c>
      <c r="K123" s="5">
        <f t="shared" si="17"/>
        <v>-1.608806096528359E-2</v>
      </c>
      <c r="L123" s="5">
        <f t="shared" si="18"/>
        <v>4.336734693877542E-2</v>
      </c>
      <c r="M123" s="5">
        <f t="shared" si="13"/>
        <v>0.10278999999999994</v>
      </c>
      <c r="N123" s="6">
        <f t="shared" si="19"/>
        <v>846000</v>
      </c>
      <c r="O123" s="6">
        <f t="shared" si="20"/>
        <v>1281800</v>
      </c>
      <c r="P123" s="6">
        <f t="shared" si="21"/>
        <v>1987500</v>
      </c>
      <c r="Q123" s="6">
        <f t="shared" si="22"/>
        <v>929600</v>
      </c>
      <c r="R123" s="6">
        <f t="shared" si="23"/>
        <v>1187200</v>
      </c>
      <c r="S123" s="6">
        <f t="shared" si="24"/>
        <v>6232100</v>
      </c>
      <c r="T123" s="5">
        <f t="shared" si="25"/>
        <v>1.9513088885326324E-2</v>
      </c>
    </row>
    <row r="124" spans="1:20" x14ac:dyDescent="0.25">
      <c r="A124" t="s">
        <v>123</v>
      </c>
      <c r="B124">
        <v>85</v>
      </c>
      <c r="C124">
        <v>76.3</v>
      </c>
      <c r="D124">
        <v>40.200000000000003</v>
      </c>
      <c r="E124">
        <v>62</v>
      </c>
      <c r="F124">
        <v>41.85</v>
      </c>
      <c r="G124" s="4">
        <v>14464.53</v>
      </c>
      <c r="H124" s="5">
        <f t="shared" si="14"/>
        <v>8.1424936386768509E-2</v>
      </c>
      <c r="I124" s="5">
        <f t="shared" si="15"/>
        <v>-7.857517024620897E-4</v>
      </c>
      <c r="J124" s="5">
        <f t="shared" si="16"/>
        <v>9.8660836294069298E-2</v>
      </c>
      <c r="K124" s="5">
        <f t="shared" si="17"/>
        <v>4.9957662997459851E-2</v>
      </c>
      <c r="L124" s="5">
        <f t="shared" si="18"/>
        <v>6.7602040816326481E-2</v>
      </c>
      <c r="M124" s="5">
        <f t="shared" si="13"/>
        <v>0.11265615384615391</v>
      </c>
      <c r="N124" s="6">
        <f t="shared" si="19"/>
        <v>850000</v>
      </c>
      <c r="O124" s="6">
        <f t="shared" si="20"/>
        <v>1297100</v>
      </c>
      <c r="P124" s="6">
        <f t="shared" si="21"/>
        <v>2010000.0000000002</v>
      </c>
      <c r="Q124" s="6">
        <f t="shared" si="22"/>
        <v>992000</v>
      </c>
      <c r="R124" s="6">
        <f t="shared" si="23"/>
        <v>1187200</v>
      </c>
      <c r="S124" s="6">
        <f t="shared" si="24"/>
        <v>6336300</v>
      </c>
      <c r="T124" s="5">
        <f t="shared" si="25"/>
        <v>3.655923125496896E-2</v>
      </c>
    </row>
    <row r="125" spans="1:20" x14ac:dyDescent="0.25">
      <c r="A125" t="s">
        <v>124</v>
      </c>
      <c r="B125">
        <v>84.9</v>
      </c>
      <c r="C125">
        <v>75.7</v>
      </c>
      <c r="D125">
        <v>40.25</v>
      </c>
      <c r="E125">
        <v>61.6</v>
      </c>
      <c r="F125">
        <v>42.05</v>
      </c>
      <c r="G125" s="4">
        <v>14340.53</v>
      </c>
      <c r="H125" s="5">
        <f t="shared" si="14"/>
        <v>8.0152671755725269E-2</v>
      </c>
      <c r="I125" s="5">
        <f t="shared" si="15"/>
        <v>-8.6432687270822095E-3</v>
      </c>
      <c r="J125" s="5">
        <f t="shared" si="16"/>
        <v>0.1000273298715495</v>
      </c>
      <c r="K125" s="5">
        <f t="shared" si="17"/>
        <v>4.3183742591024643E-2</v>
      </c>
      <c r="L125" s="5">
        <f t="shared" si="18"/>
        <v>7.2704081632652962E-2</v>
      </c>
      <c r="M125" s="5">
        <f t="shared" si="13"/>
        <v>0.10311769230769241</v>
      </c>
      <c r="N125" s="6">
        <f t="shared" si="19"/>
        <v>849000</v>
      </c>
      <c r="O125" s="6">
        <f t="shared" si="20"/>
        <v>1286900</v>
      </c>
      <c r="P125" s="6">
        <f t="shared" si="21"/>
        <v>2012500</v>
      </c>
      <c r="Q125" s="6">
        <f t="shared" si="22"/>
        <v>985600</v>
      </c>
      <c r="R125" s="6">
        <f t="shared" si="23"/>
        <v>1187200</v>
      </c>
      <c r="S125" s="6">
        <f t="shared" si="24"/>
        <v>6321200</v>
      </c>
      <c r="T125" s="5">
        <f t="shared" si="25"/>
        <v>3.4089012926930673E-2</v>
      </c>
    </row>
    <row r="126" spans="1:20" x14ac:dyDescent="0.25">
      <c r="A126" t="s">
        <v>125</v>
      </c>
      <c r="B126">
        <v>85.4</v>
      </c>
      <c r="C126">
        <v>75.400000000000006</v>
      </c>
      <c r="D126">
        <v>39.75</v>
      </c>
      <c r="E126">
        <v>60.1</v>
      </c>
      <c r="F126">
        <v>41.7</v>
      </c>
      <c r="G126" s="4">
        <v>13950.62</v>
      </c>
      <c r="H126" s="5">
        <f t="shared" si="14"/>
        <v>8.6513994910941694E-2</v>
      </c>
      <c r="I126" s="5">
        <f t="shared" si="15"/>
        <v>-1.2572027239392325E-2</v>
      </c>
      <c r="J126" s="5">
        <f t="shared" si="16"/>
        <v>8.636239409674773E-2</v>
      </c>
      <c r="K126" s="5">
        <f t="shared" si="17"/>
        <v>1.7781541066892448E-2</v>
      </c>
      <c r="L126" s="5">
        <f t="shared" si="18"/>
        <v>6.3775510204081565E-2</v>
      </c>
      <c r="M126" s="5">
        <f t="shared" si="13"/>
        <v>7.3124615384615455E-2</v>
      </c>
      <c r="N126" s="6">
        <f t="shared" si="19"/>
        <v>854000</v>
      </c>
      <c r="O126" s="6">
        <f t="shared" si="20"/>
        <v>1281800</v>
      </c>
      <c r="P126" s="6">
        <f t="shared" si="21"/>
        <v>1987500</v>
      </c>
      <c r="Q126" s="6">
        <f t="shared" si="22"/>
        <v>961600</v>
      </c>
      <c r="R126" s="6">
        <f t="shared" si="23"/>
        <v>1187200</v>
      </c>
      <c r="S126" s="6">
        <f t="shared" si="24"/>
        <v>6272100</v>
      </c>
      <c r="T126" s="5">
        <f t="shared" si="25"/>
        <v>2.6056713595361769E-2</v>
      </c>
    </row>
    <row r="127" spans="1:20" x14ac:dyDescent="0.25">
      <c r="A127" t="s">
        <v>126</v>
      </c>
      <c r="B127">
        <v>85.7</v>
      </c>
      <c r="C127">
        <v>75.5</v>
      </c>
      <c r="D127">
        <v>40.25</v>
      </c>
      <c r="E127">
        <v>60.6</v>
      </c>
      <c r="F127">
        <v>41.55</v>
      </c>
      <c r="G127" s="4">
        <v>14324.68</v>
      </c>
      <c r="H127" s="5">
        <f t="shared" si="14"/>
        <v>9.0330788804071416E-2</v>
      </c>
      <c r="I127" s="5">
        <f t="shared" si="15"/>
        <v>-1.1262441068622286E-2</v>
      </c>
      <c r="J127" s="5">
        <f t="shared" si="16"/>
        <v>0.1000273298715495</v>
      </c>
      <c r="K127" s="5">
        <f t="shared" si="17"/>
        <v>2.6248941574936513E-2</v>
      </c>
      <c r="L127" s="5">
        <f t="shared" si="18"/>
        <v>5.9948979591836649E-2</v>
      </c>
      <c r="M127" s="5">
        <f t="shared" si="13"/>
        <v>0.10189846153846149</v>
      </c>
      <c r="N127" s="6">
        <f t="shared" si="19"/>
        <v>857000</v>
      </c>
      <c r="O127" s="6">
        <f t="shared" si="20"/>
        <v>1283500</v>
      </c>
      <c r="P127" s="6">
        <f t="shared" si="21"/>
        <v>2012500</v>
      </c>
      <c r="Q127" s="6">
        <f t="shared" si="22"/>
        <v>969600</v>
      </c>
      <c r="R127" s="6">
        <f t="shared" si="23"/>
        <v>1187200</v>
      </c>
      <c r="S127" s="6">
        <f t="shared" si="24"/>
        <v>6309800</v>
      </c>
      <c r="T127" s="5">
        <f t="shared" si="25"/>
        <v>3.2224079884570545E-2</v>
      </c>
    </row>
    <row r="128" spans="1:20" x14ac:dyDescent="0.25">
      <c r="A128" t="s">
        <v>127</v>
      </c>
      <c r="B128">
        <v>87</v>
      </c>
      <c r="C128">
        <v>74.7</v>
      </c>
      <c r="D128">
        <v>40.299999999999997</v>
      </c>
      <c r="E128">
        <v>60.9</v>
      </c>
      <c r="F128">
        <v>42.2</v>
      </c>
      <c r="G128" s="4">
        <v>14438.52</v>
      </c>
      <c r="H128" s="5">
        <f t="shared" si="14"/>
        <v>0.10687022900763377</v>
      </c>
      <c r="I128" s="5">
        <f t="shared" si="15"/>
        <v>-2.1739130434782594E-2</v>
      </c>
      <c r="J128" s="5">
        <f t="shared" si="16"/>
        <v>0.1013938234490297</v>
      </c>
      <c r="K128" s="5">
        <f t="shared" si="17"/>
        <v>3.1329381879762863E-2</v>
      </c>
      <c r="L128" s="5">
        <f t="shared" si="18"/>
        <v>7.6530612244897878E-2</v>
      </c>
      <c r="M128" s="5">
        <f t="shared" si="13"/>
        <v>0.1106553846153846</v>
      </c>
      <c r="N128" s="6">
        <f t="shared" si="19"/>
        <v>870000</v>
      </c>
      <c r="O128" s="6">
        <f t="shared" si="20"/>
        <v>1269900</v>
      </c>
      <c r="P128" s="6">
        <f t="shared" si="21"/>
        <v>2014999.9999999998</v>
      </c>
      <c r="Q128" s="6">
        <f t="shared" si="22"/>
        <v>974400</v>
      </c>
      <c r="R128" s="6">
        <f t="shared" si="23"/>
        <v>1187200</v>
      </c>
      <c r="S128" s="6">
        <f t="shared" si="24"/>
        <v>6316500</v>
      </c>
      <c r="T128" s="5">
        <f t="shared" si="25"/>
        <v>3.332013702350145E-2</v>
      </c>
    </row>
    <row r="129" spans="1:20" x14ac:dyDescent="0.25">
      <c r="A129" t="s">
        <v>128</v>
      </c>
      <c r="B129">
        <v>86.6</v>
      </c>
      <c r="C129">
        <v>74.599999999999994</v>
      </c>
      <c r="D129">
        <v>40.35</v>
      </c>
      <c r="E129">
        <v>61.2</v>
      </c>
      <c r="F129">
        <v>41.9</v>
      </c>
      <c r="G129" s="4">
        <v>14550.62</v>
      </c>
      <c r="H129" s="5">
        <f t="shared" si="14"/>
        <v>0.10178117048346058</v>
      </c>
      <c r="I129" s="5">
        <f t="shared" si="15"/>
        <v>-2.3048716605552744E-2</v>
      </c>
      <c r="J129" s="5">
        <f t="shared" si="16"/>
        <v>0.1027603170265099</v>
      </c>
      <c r="K129" s="5">
        <f t="shared" si="17"/>
        <v>3.6409822184589435E-2</v>
      </c>
      <c r="L129" s="5">
        <f t="shared" si="18"/>
        <v>6.8877551020408045E-2</v>
      </c>
      <c r="M129" s="5">
        <f t="shared" si="13"/>
        <v>0.11927846153846167</v>
      </c>
      <c r="N129" s="6">
        <f t="shared" si="19"/>
        <v>866000</v>
      </c>
      <c r="O129" s="6">
        <f t="shared" si="20"/>
        <v>1268200</v>
      </c>
      <c r="P129" s="6">
        <f t="shared" si="21"/>
        <v>2017500</v>
      </c>
      <c r="Q129" s="6">
        <f t="shared" si="22"/>
        <v>979200</v>
      </c>
      <c r="R129" s="6">
        <f t="shared" si="23"/>
        <v>1187200</v>
      </c>
      <c r="S129" s="6">
        <f t="shared" si="24"/>
        <v>6318100</v>
      </c>
      <c r="T129" s="5">
        <f t="shared" si="25"/>
        <v>3.358188201190293E-2</v>
      </c>
    </row>
    <row r="130" spans="1:20" x14ac:dyDescent="0.25">
      <c r="A130" t="s">
        <v>129</v>
      </c>
      <c r="B130">
        <v>88</v>
      </c>
      <c r="C130">
        <v>76</v>
      </c>
      <c r="D130">
        <v>40.549999999999997</v>
      </c>
      <c r="E130">
        <v>61.7</v>
      </c>
      <c r="F130">
        <v>42</v>
      </c>
      <c r="G130" s="4">
        <v>14719.64</v>
      </c>
      <c r="H130" s="5">
        <f t="shared" si="14"/>
        <v>0.11959287531806617</v>
      </c>
      <c r="I130" s="5">
        <f t="shared" si="15"/>
        <v>-4.7145102147720941E-3</v>
      </c>
      <c r="J130" s="5">
        <f t="shared" si="16"/>
        <v>0.10822629133643047</v>
      </c>
      <c r="K130" s="5">
        <f t="shared" si="17"/>
        <v>4.4877222692633501E-2</v>
      </c>
      <c r="L130" s="5">
        <f t="shared" si="18"/>
        <v>7.1428571428571397E-2</v>
      </c>
      <c r="M130" s="5">
        <f t="shared" ref="M130:M193" si="26" xml:space="preserve"> G130/13000 -1</f>
        <v>0.13227999999999995</v>
      </c>
      <c r="N130" s="6">
        <f t="shared" si="19"/>
        <v>880000</v>
      </c>
      <c r="O130" s="6">
        <f t="shared" si="20"/>
        <v>1292000</v>
      </c>
      <c r="P130" s="6">
        <f t="shared" si="21"/>
        <v>2027499.9999999998</v>
      </c>
      <c r="Q130" s="6">
        <f t="shared" si="22"/>
        <v>987200</v>
      </c>
      <c r="R130" s="6">
        <f t="shared" si="23"/>
        <v>1187200</v>
      </c>
      <c r="S130" s="6">
        <f t="shared" si="24"/>
        <v>6373900</v>
      </c>
      <c r="T130" s="5">
        <f t="shared" si="25"/>
        <v>4.2710238482402518E-2</v>
      </c>
    </row>
    <row r="131" spans="1:20" x14ac:dyDescent="0.25">
      <c r="A131" t="s">
        <v>130</v>
      </c>
      <c r="B131">
        <v>88.6</v>
      </c>
      <c r="C131">
        <v>75.7</v>
      </c>
      <c r="D131">
        <v>40.950000000000003</v>
      </c>
      <c r="E131">
        <v>61.6</v>
      </c>
      <c r="F131">
        <v>41.95</v>
      </c>
      <c r="G131" s="4">
        <v>14694.08</v>
      </c>
      <c r="H131" s="5">
        <f t="shared" ref="H131:H194" si="27" xml:space="preserve"> B131/78.6 -1</f>
        <v>0.12722646310432562</v>
      </c>
      <c r="I131" s="5">
        <f t="shared" ref="I131:I194" si="28" xml:space="preserve"> C131/76.36 -1</f>
        <v>-8.6432687270822095E-3</v>
      </c>
      <c r="J131" s="5">
        <f t="shared" ref="J131:J194" si="29" xml:space="preserve"> D131 / 36.59 -1</f>
        <v>0.11915823995627228</v>
      </c>
      <c r="K131" s="5">
        <f t="shared" ref="K131:K194" si="30" xml:space="preserve"> E131 / 59.05 -1</f>
        <v>4.3183742591024643E-2</v>
      </c>
      <c r="L131" s="5">
        <f t="shared" ref="L131:L194" si="31">F131/39.2 - 1</f>
        <v>7.0153061224489832E-2</v>
      </c>
      <c r="M131" s="5">
        <f t="shared" si="26"/>
        <v>0.13031384615384622</v>
      </c>
      <c r="N131" s="6">
        <f t="shared" ref="N131:N194" si="32">10000*B131</f>
        <v>886000</v>
      </c>
      <c r="O131" s="6">
        <f t="shared" ref="O131:O194" si="33" xml:space="preserve"> 17000*C131</f>
        <v>1286900</v>
      </c>
      <c r="P131" s="6">
        <f t="shared" ref="P131:P194" si="34" xml:space="preserve"> 50000*D131</f>
        <v>2047500.0000000002</v>
      </c>
      <c r="Q131" s="6">
        <f t="shared" ref="Q131:Q194" si="35">16000*E131</f>
        <v>985600</v>
      </c>
      <c r="R131" s="6">
        <f t="shared" ref="R131:R194" si="36">37.1*32000</f>
        <v>1187200</v>
      </c>
      <c r="S131" s="6">
        <f t="shared" ref="S131:S194" si="37">N131+O131+P131+Q131+R131</f>
        <v>6393200</v>
      </c>
      <c r="T131" s="5">
        <f t="shared" ref="T131:T194" si="38">S131/6112820 - 1</f>
        <v>4.5867537404994829E-2</v>
      </c>
    </row>
    <row r="132" spans="1:20" x14ac:dyDescent="0.25">
      <c r="A132" t="s">
        <v>131</v>
      </c>
      <c r="B132">
        <v>87.8</v>
      </c>
      <c r="C132">
        <v>75.8</v>
      </c>
      <c r="D132">
        <v>40.700000000000003</v>
      </c>
      <c r="E132">
        <v>62.3</v>
      </c>
      <c r="F132">
        <v>41.4</v>
      </c>
      <c r="G132" s="4">
        <v>14733.22</v>
      </c>
      <c r="H132" s="5">
        <f t="shared" si="27"/>
        <v>0.11704834605597969</v>
      </c>
      <c r="I132" s="5">
        <f t="shared" si="28"/>
        <v>-7.3336825563122821E-3</v>
      </c>
      <c r="J132" s="5">
        <f t="shared" si="29"/>
        <v>0.11232577206887129</v>
      </c>
      <c r="K132" s="5">
        <f t="shared" si="30"/>
        <v>5.5038103302286201E-2</v>
      </c>
      <c r="L132" s="5">
        <f t="shared" si="31"/>
        <v>5.6122448979591733E-2</v>
      </c>
      <c r="M132" s="5">
        <f t="shared" si="26"/>
        <v>0.13332461538461526</v>
      </c>
      <c r="N132" s="6">
        <f t="shared" si="32"/>
        <v>878000</v>
      </c>
      <c r="O132" s="6">
        <f t="shared" si="33"/>
        <v>1288600</v>
      </c>
      <c r="P132" s="6">
        <f t="shared" si="34"/>
        <v>2035000.0000000002</v>
      </c>
      <c r="Q132" s="6">
        <f t="shared" si="35"/>
        <v>996800</v>
      </c>
      <c r="R132" s="6">
        <f t="shared" si="36"/>
        <v>1187200</v>
      </c>
      <c r="S132" s="6">
        <f t="shared" si="37"/>
        <v>6385600</v>
      </c>
      <c r="T132" s="5">
        <f t="shared" si="38"/>
        <v>4.4624248710088077E-2</v>
      </c>
    </row>
    <row r="133" spans="1:20" x14ac:dyDescent="0.25">
      <c r="A133" t="s">
        <v>132</v>
      </c>
      <c r="B133">
        <v>88.8</v>
      </c>
      <c r="C133">
        <v>76.8</v>
      </c>
      <c r="D133">
        <v>41</v>
      </c>
      <c r="E133">
        <v>62.5</v>
      </c>
      <c r="F133">
        <v>41.3</v>
      </c>
      <c r="G133" s="4">
        <v>14937.7</v>
      </c>
      <c r="H133" s="5">
        <f t="shared" si="27"/>
        <v>0.12977099236641232</v>
      </c>
      <c r="I133" s="5">
        <f t="shared" si="28"/>
        <v>5.7621791513882137E-3</v>
      </c>
      <c r="J133" s="5">
        <f t="shared" si="29"/>
        <v>0.12052473353375226</v>
      </c>
      <c r="K133" s="5">
        <f t="shared" si="30"/>
        <v>5.8425063505503916E-2</v>
      </c>
      <c r="L133" s="5">
        <f t="shared" si="31"/>
        <v>5.3571428571428381E-2</v>
      </c>
      <c r="M133" s="5">
        <f t="shared" si="26"/>
        <v>0.1490538461538462</v>
      </c>
      <c r="N133" s="6">
        <f t="shared" si="32"/>
        <v>888000</v>
      </c>
      <c r="O133" s="6">
        <f t="shared" si="33"/>
        <v>1305600</v>
      </c>
      <c r="P133" s="6">
        <f t="shared" si="34"/>
        <v>2050000</v>
      </c>
      <c r="Q133" s="6">
        <f t="shared" si="35"/>
        <v>1000000</v>
      </c>
      <c r="R133" s="6">
        <f t="shared" si="36"/>
        <v>1187200</v>
      </c>
      <c r="S133" s="6">
        <f t="shared" si="37"/>
        <v>6430800</v>
      </c>
      <c r="T133" s="5">
        <f t="shared" si="38"/>
        <v>5.2018544632428165E-2</v>
      </c>
    </row>
    <row r="134" spans="1:20" x14ac:dyDescent="0.25">
      <c r="A134" t="s">
        <v>133</v>
      </c>
      <c r="B134">
        <v>87.9</v>
      </c>
      <c r="C134">
        <v>76.599999999999994</v>
      </c>
      <c r="D134">
        <v>40.950000000000003</v>
      </c>
      <c r="E134">
        <v>62.6</v>
      </c>
      <c r="F134">
        <v>41.6</v>
      </c>
      <c r="G134" s="4">
        <v>14949.36</v>
      </c>
      <c r="H134" s="5">
        <f t="shared" si="27"/>
        <v>0.11832061068702315</v>
      </c>
      <c r="I134" s="5">
        <f t="shared" si="28"/>
        <v>3.1430068098479147E-3</v>
      </c>
      <c r="J134" s="5">
        <f t="shared" si="29"/>
        <v>0.11915823995627228</v>
      </c>
      <c r="K134" s="5">
        <f t="shared" si="30"/>
        <v>6.0118543607112773E-2</v>
      </c>
      <c r="L134" s="5">
        <f t="shared" si="31"/>
        <v>6.1224489795918435E-2</v>
      </c>
      <c r="M134" s="5">
        <f t="shared" si="26"/>
        <v>0.14995076923076933</v>
      </c>
      <c r="N134" s="6">
        <f t="shared" si="32"/>
        <v>879000</v>
      </c>
      <c r="O134" s="6">
        <f t="shared" si="33"/>
        <v>1302200</v>
      </c>
      <c r="P134" s="6">
        <f t="shared" si="34"/>
        <v>2047500.0000000002</v>
      </c>
      <c r="Q134" s="6">
        <f t="shared" si="35"/>
        <v>1001600</v>
      </c>
      <c r="R134" s="6">
        <f t="shared" si="36"/>
        <v>1187200</v>
      </c>
      <c r="S134" s="6">
        <f t="shared" si="37"/>
        <v>6417500</v>
      </c>
      <c r="T134" s="5">
        <f t="shared" si="38"/>
        <v>4.9842789416341349E-2</v>
      </c>
    </row>
    <row r="135" spans="1:20" x14ac:dyDescent="0.25">
      <c r="A135" t="s">
        <v>134</v>
      </c>
      <c r="B135">
        <v>90.3</v>
      </c>
      <c r="C135">
        <v>77.400000000000006</v>
      </c>
      <c r="D135">
        <v>41.05</v>
      </c>
      <c r="E135">
        <v>62.8</v>
      </c>
      <c r="F135">
        <v>42.6</v>
      </c>
      <c r="G135" s="4">
        <v>14936.33</v>
      </c>
      <c r="H135" s="5">
        <f t="shared" si="27"/>
        <v>0.14885496183206115</v>
      </c>
      <c r="I135" s="5">
        <f t="shared" si="28"/>
        <v>1.3619696176008445E-2</v>
      </c>
      <c r="J135" s="5">
        <f t="shared" si="29"/>
        <v>0.12189122711123246</v>
      </c>
      <c r="K135" s="5">
        <f t="shared" si="30"/>
        <v>6.3505503810330266E-2</v>
      </c>
      <c r="L135" s="5">
        <f t="shared" si="31"/>
        <v>8.6734693877551061E-2</v>
      </c>
      <c r="M135" s="5">
        <f t="shared" si="26"/>
        <v>0.14894846153846153</v>
      </c>
      <c r="N135" s="6">
        <f t="shared" si="32"/>
        <v>903000</v>
      </c>
      <c r="O135" s="6">
        <f t="shared" si="33"/>
        <v>1315800</v>
      </c>
      <c r="P135" s="6">
        <f t="shared" si="34"/>
        <v>2052499.9999999998</v>
      </c>
      <c r="Q135" s="6">
        <f t="shared" si="35"/>
        <v>1004800</v>
      </c>
      <c r="R135" s="6">
        <f t="shared" si="36"/>
        <v>1187200</v>
      </c>
      <c r="S135" s="6">
        <f t="shared" si="37"/>
        <v>6463300</v>
      </c>
      <c r="T135" s="5">
        <f t="shared" si="38"/>
        <v>5.7335239709332297E-2</v>
      </c>
    </row>
    <row r="136" spans="1:20" x14ac:dyDescent="0.25">
      <c r="A136" t="s">
        <v>135</v>
      </c>
      <c r="B136">
        <v>90.3</v>
      </c>
      <c r="C136">
        <v>77.5</v>
      </c>
      <c r="D136">
        <v>41.3</v>
      </c>
      <c r="E136">
        <v>62.8</v>
      </c>
      <c r="F136">
        <v>42.9</v>
      </c>
      <c r="G136" s="4">
        <v>14806.78</v>
      </c>
      <c r="H136" s="5">
        <f t="shared" si="27"/>
        <v>0.14885496183206115</v>
      </c>
      <c r="I136" s="5">
        <f t="shared" si="28"/>
        <v>1.4929282346778372E-2</v>
      </c>
      <c r="J136" s="5">
        <f t="shared" si="29"/>
        <v>0.12872369499863323</v>
      </c>
      <c r="K136" s="5">
        <f t="shared" si="30"/>
        <v>6.3505503810330266E-2</v>
      </c>
      <c r="L136" s="5">
        <f t="shared" si="31"/>
        <v>9.4387755102040671E-2</v>
      </c>
      <c r="M136" s="5">
        <f t="shared" si="26"/>
        <v>0.13898307692307688</v>
      </c>
      <c r="N136" s="6">
        <f t="shared" si="32"/>
        <v>903000</v>
      </c>
      <c r="O136" s="6">
        <f t="shared" si="33"/>
        <v>1317500</v>
      </c>
      <c r="P136" s="6">
        <f t="shared" si="34"/>
        <v>2064999.9999999998</v>
      </c>
      <c r="Q136" s="6">
        <f t="shared" si="35"/>
        <v>1004800</v>
      </c>
      <c r="R136" s="6">
        <f t="shared" si="36"/>
        <v>1187200</v>
      </c>
      <c r="S136" s="6">
        <f t="shared" si="37"/>
        <v>6477500</v>
      </c>
      <c r="T136" s="5">
        <f t="shared" si="38"/>
        <v>5.9658226481394738E-2</v>
      </c>
    </row>
    <row r="137" spans="1:20" x14ac:dyDescent="0.25">
      <c r="A137" t="s">
        <v>136</v>
      </c>
      <c r="B137">
        <v>90.2</v>
      </c>
      <c r="C137">
        <v>77.900000000000006</v>
      </c>
      <c r="D137">
        <v>41.3</v>
      </c>
      <c r="E137">
        <v>62.4</v>
      </c>
      <c r="F137">
        <v>44.75</v>
      </c>
      <c r="G137" s="4">
        <v>14921.59</v>
      </c>
      <c r="H137" s="5">
        <f t="shared" si="27"/>
        <v>0.14758269720101791</v>
      </c>
      <c r="I137" s="5">
        <f t="shared" si="28"/>
        <v>2.0167627029858748E-2</v>
      </c>
      <c r="J137" s="5">
        <f t="shared" si="29"/>
        <v>0.12872369499863323</v>
      </c>
      <c r="K137" s="5">
        <f t="shared" si="30"/>
        <v>5.6731583403895058E-2</v>
      </c>
      <c r="L137" s="5">
        <f t="shared" si="31"/>
        <v>0.14158163265306123</v>
      </c>
      <c r="M137" s="5">
        <f t="shared" si="26"/>
        <v>0.14781461538461538</v>
      </c>
      <c r="N137" s="6">
        <f t="shared" si="32"/>
        <v>902000</v>
      </c>
      <c r="O137" s="6">
        <f t="shared" si="33"/>
        <v>1324300</v>
      </c>
      <c r="P137" s="6">
        <f t="shared" si="34"/>
        <v>2064999.9999999998</v>
      </c>
      <c r="Q137" s="6">
        <f t="shared" si="35"/>
        <v>998400</v>
      </c>
      <c r="R137" s="6">
        <f t="shared" si="36"/>
        <v>1187200</v>
      </c>
      <c r="S137" s="6">
        <f t="shared" si="37"/>
        <v>6476900</v>
      </c>
      <c r="T137" s="5">
        <f t="shared" si="38"/>
        <v>5.9560072110744322E-2</v>
      </c>
    </row>
    <row r="138" spans="1:20" x14ac:dyDescent="0.25">
      <c r="A138" t="s">
        <v>137</v>
      </c>
      <c r="B138">
        <v>91.1</v>
      </c>
      <c r="C138">
        <v>78.400000000000006</v>
      </c>
      <c r="D138">
        <v>41.3</v>
      </c>
      <c r="E138">
        <v>61.6</v>
      </c>
      <c r="F138">
        <v>44.15</v>
      </c>
      <c r="G138" s="4">
        <v>14891.9</v>
      </c>
      <c r="H138" s="5">
        <f t="shared" si="27"/>
        <v>0.15903307888040707</v>
      </c>
      <c r="I138" s="5">
        <f t="shared" si="28"/>
        <v>2.6715557883708829E-2</v>
      </c>
      <c r="J138" s="5">
        <f t="shared" si="29"/>
        <v>0.12872369499863323</v>
      </c>
      <c r="K138" s="5">
        <f t="shared" si="30"/>
        <v>4.3183742591024643E-2</v>
      </c>
      <c r="L138" s="5">
        <f t="shared" si="31"/>
        <v>0.12627551020408156</v>
      </c>
      <c r="M138" s="5">
        <f t="shared" si="26"/>
        <v>0.14553076923076924</v>
      </c>
      <c r="N138" s="6">
        <f t="shared" si="32"/>
        <v>911000</v>
      </c>
      <c r="O138" s="6">
        <f t="shared" si="33"/>
        <v>1332800</v>
      </c>
      <c r="P138" s="6">
        <f t="shared" si="34"/>
        <v>2064999.9999999998</v>
      </c>
      <c r="Q138" s="6">
        <f t="shared" si="35"/>
        <v>985600</v>
      </c>
      <c r="R138" s="6">
        <f t="shared" si="36"/>
        <v>1187200</v>
      </c>
      <c r="S138" s="6">
        <f t="shared" si="37"/>
        <v>6481600</v>
      </c>
      <c r="T138" s="5">
        <f t="shared" si="38"/>
        <v>6.0328948014173545E-2</v>
      </c>
    </row>
    <row r="139" spans="1:20" x14ac:dyDescent="0.25">
      <c r="A139" t="s">
        <v>138</v>
      </c>
      <c r="B139">
        <v>92</v>
      </c>
      <c r="C139">
        <v>79.2</v>
      </c>
      <c r="D139">
        <v>41.35</v>
      </c>
      <c r="E139">
        <v>61.4</v>
      </c>
      <c r="F139">
        <v>44.45</v>
      </c>
      <c r="G139" s="4">
        <v>15000.07</v>
      </c>
      <c r="H139" s="5">
        <f t="shared" si="27"/>
        <v>0.17048346055979646</v>
      </c>
      <c r="I139" s="5">
        <f t="shared" si="28"/>
        <v>3.7192247249869137E-2</v>
      </c>
      <c r="J139" s="5">
        <f t="shared" si="29"/>
        <v>0.13009018857611365</v>
      </c>
      <c r="K139" s="5">
        <f t="shared" si="30"/>
        <v>3.9796782387806928E-2</v>
      </c>
      <c r="L139" s="5">
        <f t="shared" si="31"/>
        <v>0.1339285714285714</v>
      </c>
      <c r="M139" s="5">
        <f t="shared" si="26"/>
        <v>0.15385153846153843</v>
      </c>
      <c r="N139" s="6">
        <f t="shared" si="32"/>
        <v>920000</v>
      </c>
      <c r="O139" s="6">
        <f t="shared" si="33"/>
        <v>1346400</v>
      </c>
      <c r="P139" s="6">
        <f t="shared" si="34"/>
        <v>2067500</v>
      </c>
      <c r="Q139" s="6">
        <f t="shared" si="35"/>
        <v>982400</v>
      </c>
      <c r="R139" s="6">
        <f t="shared" si="36"/>
        <v>1187200</v>
      </c>
      <c r="S139" s="6">
        <f t="shared" si="37"/>
        <v>6503500</v>
      </c>
      <c r="T139" s="5">
        <f t="shared" si="38"/>
        <v>6.3911582542917955E-2</v>
      </c>
    </row>
    <row r="140" spans="1:20" x14ac:dyDescent="0.25">
      <c r="A140" t="s">
        <v>139</v>
      </c>
      <c r="B140">
        <v>92.5</v>
      </c>
      <c r="C140">
        <v>79</v>
      </c>
      <c r="D140">
        <v>41.5</v>
      </c>
      <c r="E140">
        <v>61.9</v>
      </c>
      <c r="F140">
        <v>44</v>
      </c>
      <c r="G140" s="4">
        <v>14981.69</v>
      </c>
      <c r="H140" s="5">
        <f t="shared" si="27"/>
        <v>0.17684478371501289</v>
      </c>
      <c r="I140" s="5">
        <f t="shared" si="28"/>
        <v>3.457307490832906E-2</v>
      </c>
      <c r="J140" s="5">
        <f t="shared" si="29"/>
        <v>0.13418966930855425</v>
      </c>
      <c r="K140" s="5">
        <f t="shared" si="30"/>
        <v>4.8264182895850993E-2</v>
      </c>
      <c r="L140" s="5">
        <f t="shared" si="31"/>
        <v>0.12244897959183665</v>
      </c>
      <c r="M140" s="5">
        <f t="shared" si="26"/>
        <v>0.15243769230769244</v>
      </c>
      <c r="N140" s="6">
        <f t="shared" si="32"/>
        <v>925000</v>
      </c>
      <c r="O140" s="6">
        <f t="shared" si="33"/>
        <v>1343000</v>
      </c>
      <c r="P140" s="6">
        <f t="shared" si="34"/>
        <v>2075000</v>
      </c>
      <c r="Q140" s="6">
        <f t="shared" si="35"/>
        <v>990400</v>
      </c>
      <c r="R140" s="6">
        <f t="shared" si="36"/>
        <v>1187200</v>
      </c>
      <c r="S140" s="6">
        <f t="shared" si="37"/>
        <v>6520600</v>
      </c>
      <c r="T140" s="5">
        <f t="shared" si="38"/>
        <v>6.6708982106458148E-2</v>
      </c>
    </row>
    <row r="141" spans="1:20" x14ac:dyDescent="0.25">
      <c r="A141" t="s">
        <v>140</v>
      </c>
      <c r="B141">
        <v>91.6</v>
      </c>
      <c r="C141">
        <v>76.599999999999994</v>
      </c>
      <c r="D141">
        <v>41.45</v>
      </c>
      <c r="E141">
        <v>58.3</v>
      </c>
      <c r="F141">
        <v>43.65</v>
      </c>
      <c r="G141" s="4">
        <v>14747.23</v>
      </c>
      <c r="H141" s="5">
        <f t="shared" si="27"/>
        <v>0.1653944020356235</v>
      </c>
      <c r="I141" s="5">
        <f t="shared" si="28"/>
        <v>3.1430068098479147E-3</v>
      </c>
      <c r="J141" s="5">
        <f t="shared" si="29"/>
        <v>0.13282317573107405</v>
      </c>
      <c r="K141" s="5">
        <f t="shared" si="30"/>
        <v>-1.2701100762066098E-2</v>
      </c>
      <c r="L141" s="5">
        <f t="shared" si="31"/>
        <v>0.11352040816326525</v>
      </c>
      <c r="M141" s="5">
        <f t="shared" si="26"/>
        <v>0.13440230769230777</v>
      </c>
      <c r="N141" s="6">
        <f t="shared" si="32"/>
        <v>916000</v>
      </c>
      <c r="O141" s="6">
        <f t="shared" si="33"/>
        <v>1302200</v>
      </c>
      <c r="P141" s="6">
        <f t="shared" si="34"/>
        <v>2072500.0000000002</v>
      </c>
      <c r="Q141" s="6">
        <f t="shared" si="35"/>
        <v>932800</v>
      </c>
      <c r="R141" s="6">
        <f t="shared" si="36"/>
        <v>1187200</v>
      </c>
      <c r="S141" s="6">
        <f t="shared" si="37"/>
        <v>6410700</v>
      </c>
      <c r="T141" s="5">
        <f t="shared" si="38"/>
        <v>4.8730373215635447E-2</v>
      </c>
    </row>
    <row r="142" spans="1:20" x14ac:dyDescent="0.25">
      <c r="A142" t="s">
        <v>141</v>
      </c>
      <c r="B142">
        <v>91.7</v>
      </c>
      <c r="C142">
        <v>77.5</v>
      </c>
      <c r="D142">
        <v>41.6</v>
      </c>
      <c r="E142">
        <v>57.9</v>
      </c>
      <c r="F142">
        <v>43.65</v>
      </c>
      <c r="G142" s="4">
        <v>14777.02</v>
      </c>
      <c r="H142" s="5">
        <f t="shared" si="27"/>
        <v>0.16666666666666674</v>
      </c>
      <c r="I142" s="5">
        <f t="shared" si="28"/>
        <v>1.4929282346778372E-2</v>
      </c>
      <c r="J142" s="5">
        <f t="shared" si="29"/>
        <v>0.13692265646351465</v>
      </c>
      <c r="K142" s="5">
        <f t="shared" si="30"/>
        <v>-1.9475021168501194E-2</v>
      </c>
      <c r="L142" s="5">
        <f t="shared" si="31"/>
        <v>0.11352040816326525</v>
      </c>
      <c r="M142" s="5">
        <f t="shared" si="26"/>
        <v>0.13669384615384628</v>
      </c>
      <c r="N142" s="6">
        <f t="shared" si="32"/>
        <v>917000</v>
      </c>
      <c r="O142" s="6">
        <f t="shared" si="33"/>
        <v>1317500</v>
      </c>
      <c r="P142" s="6">
        <f t="shared" si="34"/>
        <v>2080000</v>
      </c>
      <c r="Q142" s="6">
        <f t="shared" si="35"/>
        <v>926400</v>
      </c>
      <c r="R142" s="6">
        <f t="shared" si="36"/>
        <v>1187200</v>
      </c>
      <c r="S142" s="6">
        <f t="shared" si="37"/>
        <v>6428100</v>
      </c>
      <c r="T142" s="5">
        <f t="shared" si="38"/>
        <v>5.1576849964500848E-2</v>
      </c>
    </row>
    <row r="143" spans="1:20" x14ac:dyDescent="0.25">
      <c r="A143" t="s">
        <v>142</v>
      </c>
      <c r="B143">
        <v>90.9</v>
      </c>
      <c r="C143">
        <v>78</v>
      </c>
      <c r="D143">
        <v>41.3</v>
      </c>
      <c r="E143">
        <v>58</v>
      </c>
      <c r="F143">
        <v>42.5</v>
      </c>
      <c r="G143" s="4">
        <v>14702.2</v>
      </c>
      <c r="H143" s="5">
        <f t="shared" si="27"/>
        <v>0.15648854961832082</v>
      </c>
      <c r="I143" s="5">
        <f t="shared" si="28"/>
        <v>2.1477213200628675E-2</v>
      </c>
      <c r="J143" s="5">
        <f t="shared" si="29"/>
        <v>0.12872369499863323</v>
      </c>
      <c r="K143" s="5">
        <f t="shared" si="30"/>
        <v>-1.7781541066892448E-2</v>
      </c>
      <c r="L143" s="5">
        <f t="shared" si="31"/>
        <v>8.418367346938771E-2</v>
      </c>
      <c r="M143" s="5">
        <f t="shared" si="26"/>
        <v>0.13093846153846167</v>
      </c>
      <c r="N143" s="6">
        <f t="shared" si="32"/>
        <v>909000</v>
      </c>
      <c r="O143" s="6">
        <f t="shared" si="33"/>
        <v>1326000</v>
      </c>
      <c r="P143" s="6">
        <f t="shared" si="34"/>
        <v>2064999.9999999998</v>
      </c>
      <c r="Q143" s="6">
        <f t="shared" si="35"/>
        <v>928000</v>
      </c>
      <c r="R143" s="6">
        <f t="shared" si="36"/>
        <v>1187200</v>
      </c>
      <c r="S143" s="6">
        <f t="shared" si="37"/>
        <v>6415200</v>
      </c>
      <c r="T143" s="5">
        <f t="shared" si="38"/>
        <v>4.9466530995514235E-2</v>
      </c>
    </row>
    <row r="144" spans="1:20" x14ac:dyDescent="0.25">
      <c r="A144" t="s">
        <v>143</v>
      </c>
      <c r="B144">
        <v>91</v>
      </c>
      <c r="C144">
        <v>78.2</v>
      </c>
      <c r="D144">
        <v>41.5</v>
      </c>
      <c r="E144">
        <v>58.9</v>
      </c>
      <c r="F144">
        <v>43.6</v>
      </c>
      <c r="G144" s="4">
        <v>15036.04</v>
      </c>
      <c r="H144" s="5">
        <f t="shared" si="27"/>
        <v>0.15776081424936406</v>
      </c>
      <c r="I144" s="5">
        <f t="shared" si="28"/>
        <v>2.4096385542168752E-2</v>
      </c>
      <c r="J144" s="5">
        <f t="shared" si="29"/>
        <v>0.13418966930855425</v>
      </c>
      <c r="K144" s="5">
        <f t="shared" si="30"/>
        <v>-2.5402201524131751E-3</v>
      </c>
      <c r="L144" s="5">
        <f t="shared" si="31"/>
        <v>0.11224489795918369</v>
      </c>
      <c r="M144" s="5">
        <f t="shared" si="26"/>
        <v>0.1566184615384616</v>
      </c>
      <c r="N144" s="6">
        <f t="shared" si="32"/>
        <v>910000</v>
      </c>
      <c r="O144" s="6">
        <f t="shared" si="33"/>
        <v>1329400</v>
      </c>
      <c r="P144" s="6">
        <f t="shared" si="34"/>
        <v>2075000</v>
      </c>
      <c r="Q144" s="6">
        <f t="shared" si="35"/>
        <v>942400</v>
      </c>
      <c r="R144" s="6">
        <f t="shared" si="36"/>
        <v>1187200</v>
      </c>
      <c r="S144" s="6">
        <f t="shared" si="37"/>
        <v>6444000</v>
      </c>
      <c r="T144" s="5">
        <f t="shared" si="38"/>
        <v>5.4177940786739986E-2</v>
      </c>
    </row>
    <row r="145" spans="1:20" x14ac:dyDescent="0.25">
      <c r="A145" t="s">
        <v>144</v>
      </c>
      <c r="B145">
        <v>91</v>
      </c>
      <c r="C145">
        <v>79.599999999999994</v>
      </c>
      <c r="D145">
        <v>41.7</v>
      </c>
      <c r="E145">
        <v>58.9</v>
      </c>
      <c r="F145">
        <v>43.45</v>
      </c>
      <c r="G145" s="4">
        <v>15020.41</v>
      </c>
      <c r="H145" s="5">
        <f t="shared" si="27"/>
        <v>0.15776081424936406</v>
      </c>
      <c r="I145" s="5">
        <f t="shared" si="28"/>
        <v>4.2430591932949069E-2</v>
      </c>
      <c r="J145" s="5">
        <f t="shared" si="29"/>
        <v>0.13965564361847504</v>
      </c>
      <c r="K145" s="5">
        <f t="shared" si="30"/>
        <v>-2.5402201524131751E-3</v>
      </c>
      <c r="L145" s="5">
        <f t="shared" si="31"/>
        <v>0.10841836734693877</v>
      </c>
      <c r="M145" s="5">
        <f t="shared" si="26"/>
        <v>0.15541615384615382</v>
      </c>
      <c r="N145" s="6">
        <f t="shared" si="32"/>
        <v>910000</v>
      </c>
      <c r="O145" s="6">
        <f t="shared" si="33"/>
        <v>1353200</v>
      </c>
      <c r="P145" s="6">
        <f t="shared" si="34"/>
        <v>2085000.0000000002</v>
      </c>
      <c r="Q145" s="6">
        <f t="shared" si="35"/>
        <v>942400</v>
      </c>
      <c r="R145" s="6">
        <f t="shared" si="36"/>
        <v>1187200</v>
      </c>
      <c r="S145" s="6">
        <f t="shared" si="37"/>
        <v>6477800</v>
      </c>
      <c r="T145" s="5">
        <f t="shared" si="38"/>
        <v>5.9707303666720168E-2</v>
      </c>
    </row>
    <row r="146" spans="1:20" x14ac:dyDescent="0.25">
      <c r="A146" t="s">
        <v>145</v>
      </c>
      <c r="B146">
        <v>90.9</v>
      </c>
      <c r="C146">
        <v>85.3</v>
      </c>
      <c r="D146">
        <v>42</v>
      </c>
      <c r="E146">
        <v>59</v>
      </c>
      <c r="F146">
        <v>43.85</v>
      </c>
      <c r="G146" s="4">
        <v>15050.28</v>
      </c>
      <c r="H146" s="5">
        <f t="shared" si="27"/>
        <v>0.15648854961832082</v>
      </c>
      <c r="I146" s="5">
        <f t="shared" si="28"/>
        <v>0.11707700366684115</v>
      </c>
      <c r="J146" s="5">
        <f t="shared" si="29"/>
        <v>0.14785460508335602</v>
      </c>
      <c r="K146" s="5">
        <f t="shared" si="30"/>
        <v>-8.4674005080431769E-4</v>
      </c>
      <c r="L146" s="5">
        <f t="shared" si="31"/>
        <v>0.11862244897959173</v>
      </c>
      <c r="M146" s="5">
        <f t="shared" si="26"/>
        <v>0.15771384615384609</v>
      </c>
      <c r="N146" s="6">
        <f t="shared" si="32"/>
        <v>909000</v>
      </c>
      <c r="O146" s="6">
        <f t="shared" si="33"/>
        <v>1450100</v>
      </c>
      <c r="P146" s="6">
        <f t="shared" si="34"/>
        <v>2100000</v>
      </c>
      <c r="Q146" s="6">
        <f t="shared" si="35"/>
        <v>944000</v>
      </c>
      <c r="R146" s="6">
        <f t="shared" si="36"/>
        <v>1187200</v>
      </c>
      <c r="S146" s="6">
        <f t="shared" si="37"/>
        <v>6590300</v>
      </c>
      <c r="T146" s="5">
        <f t="shared" si="38"/>
        <v>7.8111248163695413E-2</v>
      </c>
    </row>
    <row r="147" spans="1:20" x14ac:dyDescent="0.25">
      <c r="A147" t="s">
        <v>146</v>
      </c>
      <c r="B147">
        <v>91.3</v>
      </c>
      <c r="C147">
        <v>84</v>
      </c>
      <c r="D147">
        <v>42.25</v>
      </c>
      <c r="E147">
        <v>59.4</v>
      </c>
      <c r="F147">
        <v>44.1</v>
      </c>
      <c r="G147" s="4">
        <v>14939.02</v>
      </c>
      <c r="H147" s="5">
        <f t="shared" si="27"/>
        <v>0.16157760814249378</v>
      </c>
      <c r="I147" s="5">
        <f t="shared" si="28"/>
        <v>0.10005238344683076</v>
      </c>
      <c r="J147" s="5">
        <f t="shared" si="29"/>
        <v>0.15468707297075701</v>
      </c>
      <c r="K147" s="5">
        <f t="shared" si="30"/>
        <v>5.92718035563089E-3</v>
      </c>
      <c r="L147" s="5">
        <f t="shared" si="31"/>
        <v>0.125</v>
      </c>
      <c r="M147" s="5">
        <f t="shared" si="26"/>
        <v>0.14915538461538458</v>
      </c>
      <c r="N147" s="6">
        <f t="shared" si="32"/>
        <v>913000</v>
      </c>
      <c r="O147" s="6">
        <f t="shared" si="33"/>
        <v>1428000</v>
      </c>
      <c r="P147" s="6">
        <f t="shared" si="34"/>
        <v>2112500</v>
      </c>
      <c r="Q147" s="6">
        <f t="shared" si="35"/>
        <v>950400</v>
      </c>
      <c r="R147" s="6">
        <f t="shared" si="36"/>
        <v>1187200</v>
      </c>
      <c r="S147" s="6">
        <f t="shared" si="37"/>
        <v>6591100</v>
      </c>
      <c r="T147" s="5">
        <f t="shared" si="38"/>
        <v>7.8242120657896042E-2</v>
      </c>
    </row>
    <row r="148" spans="1:20" x14ac:dyDescent="0.25">
      <c r="A148" t="s">
        <v>147</v>
      </c>
      <c r="B148">
        <v>92.6</v>
      </c>
      <c r="C148">
        <v>84.5</v>
      </c>
      <c r="D148">
        <v>42.5</v>
      </c>
      <c r="E148">
        <v>60.2</v>
      </c>
      <c r="F148">
        <v>44.5</v>
      </c>
      <c r="G148" s="4">
        <v>15197.85</v>
      </c>
      <c r="H148" s="5">
        <f t="shared" si="27"/>
        <v>0.17811704834605591</v>
      </c>
      <c r="I148" s="5">
        <f t="shared" si="28"/>
        <v>0.10660031430068106</v>
      </c>
      <c r="J148" s="5">
        <f t="shared" si="29"/>
        <v>0.16151954085815778</v>
      </c>
      <c r="K148" s="5">
        <f t="shared" si="30"/>
        <v>1.9475021168501305E-2</v>
      </c>
      <c r="L148" s="5">
        <f t="shared" si="31"/>
        <v>0.13520408163265296</v>
      </c>
      <c r="M148" s="5">
        <f t="shared" si="26"/>
        <v>0.16906538461538467</v>
      </c>
      <c r="N148" s="6">
        <f t="shared" si="32"/>
        <v>926000</v>
      </c>
      <c r="O148" s="6">
        <f t="shared" si="33"/>
        <v>1436500</v>
      </c>
      <c r="P148" s="6">
        <f t="shared" si="34"/>
        <v>2125000</v>
      </c>
      <c r="Q148" s="6">
        <f t="shared" si="35"/>
        <v>963200</v>
      </c>
      <c r="R148" s="6">
        <f t="shared" si="36"/>
        <v>1187200</v>
      </c>
      <c r="S148" s="6">
        <f t="shared" si="37"/>
        <v>6637900</v>
      </c>
      <c r="T148" s="5">
        <f t="shared" si="38"/>
        <v>8.589816156863761E-2</v>
      </c>
    </row>
    <row r="149" spans="1:20" x14ac:dyDescent="0.25">
      <c r="A149" t="s">
        <v>148</v>
      </c>
      <c r="B149">
        <v>93.8</v>
      </c>
      <c r="C149">
        <v>84.4</v>
      </c>
      <c r="D149">
        <v>42.8</v>
      </c>
      <c r="E149">
        <v>60.3</v>
      </c>
      <c r="F149">
        <v>44.6</v>
      </c>
      <c r="G149" s="4">
        <v>15288.97</v>
      </c>
      <c r="H149" s="5">
        <f t="shared" si="27"/>
        <v>0.19338422391857502</v>
      </c>
      <c r="I149" s="5">
        <f t="shared" si="28"/>
        <v>0.10529072812991114</v>
      </c>
      <c r="J149" s="5">
        <f t="shared" si="29"/>
        <v>0.16971850232303898</v>
      </c>
      <c r="K149" s="5">
        <f t="shared" si="30"/>
        <v>2.1168501270110163E-2</v>
      </c>
      <c r="L149" s="5">
        <f t="shared" si="31"/>
        <v>0.13775510204081631</v>
      </c>
      <c r="M149" s="5">
        <f t="shared" si="26"/>
        <v>0.17607461538461533</v>
      </c>
      <c r="N149" s="6">
        <f t="shared" si="32"/>
        <v>938000</v>
      </c>
      <c r="O149" s="6">
        <f t="shared" si="33"/>
        <v>1434800</v>
      </c>
      <c r="P149" s="6">
        <f t="shared" si="34"/>
        <v>2140000</v>
      </c>
      <c r="Q149" s="6">
        <f t="shared" si="35"/>
        <v>964800</v>
      </c>
      <c r="R149" s="6">
        <f t="shared" si="36"/>
        <v>1187200</v>
      </c>
      <c r="S149" s="6">
        <f t="shared" si="37"/>
        <v>6664800</v>
      </c>
      <c r="T149" s="5">
        <f t="shared" si="38"/>
        <v>9.0298749186136673E-2</v>
      </c>
    </row>
    <row r="150" spans="1:20" x14ac:dyDescent="0.25">
      <c r="A150" t="s">
        <v>149</v>
      </c>
      <c r="B150">
        <v>94.5</v>
      </c>
      <c r="C150">
        <v>82.9</v>
      </c>
      <c r="D150">
        <v>43.85</v>
      </c>
      <c r="E150">
        <v>60.3</v>
      </c>
      <c r="F150">
        <v>44.6</v>
      </c>
      <c r="G150" s="4">
        <v>15417.35</v>
      </c>
      <c r="H150" s="5">
        <f t="shared" si="27"/>
        <v>0.20229007633587792</v>
      </c>
      <c r="I150" s="5">
        <f t="shared" si="28"/>
        <v>8.5646935568360449E-2</v>
      </c>
      <c r="J150" s="5">
        <f t="shared" si="29"/>
        <v>0.19841486745012293</v>
      </c>
      <c r="K150" s="5">
        <f t="shared" si="30"/>
        <v>2.1168501270110163E-2</v>
      </c>
      <c r="L150" s="5">
        <f t="shared" si="31"/>
        <v>0.13775510204081631</v>
      </c>
      <c r="M150" s="5">
        <f t="shared" si="26"/>
        <v>0.18595000000000006</v>
      </c>
      <c r="N150" s="6">
        <f t="shared" si="32"/>
        <v>945000</v>
      </c>
      <c r="O150" s="6">
        <f t="shared" si="33"/>
        <v>1409300</v>
      </c>
      <c r="P150" s="6">
        <f t="shared" si="34"/>
        <v>2192500</v>
      </c>
      <c r="Q150" s="6">
        <f t="shared" si="35"/>
        <v>964800</v>
      </c>
      <c r="R150" s="6">
        <f t="shared" si="36"/>
        <v>1187200</v>
      </c>
      <c r="S150" s="6">
        <f t="shared" si="37"/>
        <v>6698800</v>
      </c>
      <c r="T150" s="5">
        <f t="shared" si="38"/>
        <v>9.5860830189667068E-2</v>
      </c>
    </row>
    <row r="151" spans="1:20" x14ac:dyDescent="0.25">
      <c r="A151" t="s">
        <v>150</v>
      </c>
      <c r="B151">
        <v>94.4</v>
      </c>
      <c r="C151">
        <v>83.7</v>
      </c>
      <c r="D151">
        <v>43.9</v>
      </c>
      <c r="E151">
        <v>60.2</v>
      </c>
      <c r="F151">
        <v>45</v>
      </c>
      <c r="G151" s="4">
        <v>15420.57</v>
      </c>
      <c r="H151" s="5">
        <f t="shared" si="27"/>
        <v>0.20101781170483468</v>
      </c>
      <c r="I151" s="5">
        <f t="shared" si="28"/>
        <v>9.6123624934520757E-2</v>
      </c>
      <c r="J151" s="5">
        <f t="shared" si="29"/>
        <v>0.19978136102760291</v>
      </c>
      <c r="K151" s="5">
        <f t="shared" si="30"/>
        <v>1.9475021168501305E-2</v>
      </c>
      <c r="L151" s="5">
        <f t="shared" si="31"/>
        <v>0.14795918367346927</v>
      </c>
      <c r="M151" s="5">
        <f t="shared" si="26"/>
        <v>0.18619769230769223</v>
      </c>
      <c r="N151" s="6">
        <f t="shared" si="32"/>
        <v>944000</v>
      </c>
      <c r="O151" s="6">
        <f t="shared" si="33"/>
        <v>1422900</v>
      </c>
      <c r="P151" s="6">
        <f t="shared" si="34"/>
        <v>2195000</v>
      </c>
      <c r="Q151" s="6">
        <f t="shared" si="35"/>
        <v>963200</v>
      </c>
      <c r="R151" s="6">
        <f t="shared" si="36"/>
        <v>1187200</v>
      </c>
      <c r="S151" s="6">
        <f t="shared" si="37"/>
        <v>6712300</v>
      </c>
      <c r="T151" s="5">
        <f t="shared" si="38"/>
        <v>9.8069303529304097E-2</v>
      </c>
    </row>
    <row r="152" spans="1:20" x14ac:dyDescent="0.25">
      <c r="A152" t="s">
        <v>151</v>
      </c>
      <c r="B152">
        <v>94.2</v>
      </c>
      <c r="C152">
        <v>82.2</v>
      </c>
      <c r="D152">
        <v>43.6</v>
      </c>
      <c r="E152">
        <v>60.2</v>
      </c>
      <c r="F152">
        <v>45.65</v>
      </c>
      <c r="G152" s="4">
        <v>15465.45</v>
      </c>
      <c r="H152" s="5">
        <f t="shared" si="27"/>
        <v>0.1984732824427482</v>
      </c>
      <c r="I152" s="5">
        <f t="shared" si="28"/>
        <v>7.6479832372970291E-2</v>
      </c>
      <c r="J152" s="5">
        <f t="shared" si="29"/>
        <v>0.19158239956272194</v>
      </c>
      <c r="K152" s="5">
        <f t="shared" si="30"/>
        <v>1.9475021168501305E-2</v>
      </c>
      <c r="L152" s="5">
        <f t="shared" si="31"/>
        <v>0.1645408163265305</v>
      </c>
      <c r="M152" s="5">
        <f t="shared" si="26"/>
        <v>0.1896500000000001</v>
      </c>
      <c r="N152" s="6">
        <f t="shared" si="32"/>
        <v>942000</v>
      </c>
      <c r="O152" s="6">
        <f t="shared" si="33"/>
        <v>1397400</v>
      </c>
      <c r="P152" s="6">
        <f t="shared" si="34"/>
        <v>2180000</v>
      </c>
      <c r="Q152" s="6">
        <f t="shared" si="35"/>
        <v>963200</v>
      </c>
      <c r="R152" s="6">
        <f t="shared" si="36"/>
        <v>1187200</v>
      </c>
      <c r="S152" s="6">
        <f t="shared" si="37"/>
        <v>6669800</v>
      </c>
      <c r="T152" s="5">
        <f t="shared" si="38"/>
        <v>9.1116702274891104E-2</v>
      </c>
    </row>
    <row r="153" spans="1:20" x14ac:dyDescent="0.25">
      <c r="A153" t="s">
        <v>152</v>
      </c>
      <c r="B153">
        <v>94.2</v>
      </c>
      <c r="C153">
        <v>83.3</v>
      </c>
      <c r="D153">
        <v>43.8</v>
      </c>
      <c r="E153">
        <v>59.5</v>
      </c>
      <c r="F153">
        <v>45.55</v>
      </c>
      <c r="G153" s="4">
        <v>15396.76</v>
      </c>
      <c r="H153" s="5">
        <f t="shared" si="27"/>
        <v>0.1984732824427482</v>
      </c>
      <c r="I153" s="5">
        <f t="shared" si="28"/>
        <v>9.0885280251440603E-2</v>
      </c>
      <c r="J153" s="5">
        <f t="shared" si="29"/>
        <v>0.19704837387264251</v>
      </c>
      <c r="K153" s="5">
        <f t="shared" si="30"/>
        <v>7.6206604572397474E-3</v>
      </c>
      <c r="L153" s="5">
        <f t="shared" si="31"/>
        <v>0.16198979591836715</v>
      </c>
      <c r="M153" s="5">
        <f t="shared" si="26"/>
        <v>0.18436615384615385</v>
      </c>
      <c r="N153" s="6">
        <f t="shared" si="32"/>
        <v>942000</v>
      </c>
      <c r="O153" s="6">
        <f t="shared" si="33"/>
        <v>1416100</v>
      </c>
      <c r="P153" s="6">
        <f t="shared" si="34"/>
        <v>2190000</v>
      </c>
      <c r="Q153" s="6">
        <f t="shared" si="35"/>
        <v>952000</v>
      </c>
      <c r="R153" s="6">
        <f t="shared" si="36"/>
        <v>1187200</v>
      </c>
      <c r="S153" s="6">
        <f t="shared" si="37"/>
        <v>6687300</v>
      </c>
      <c r="T153" s="5">
        <f t="shared" si="38"/>
        <v>9.3979538085531722E-2</v>
      </c>
    </row>
    <row r="154" spans="1:20" x14ac:dyDescent="0.25">
      <c r="A154" t="s">
        <v>153</v>
      </c>
      <c r="B154">
        <v>94.3</v>
      </c>
      <c r="C154">
        <v>82.7</v>
      </c>
      <c r="D154">
        <v>43.75</v>
      </c>
      <c r="E154">
        <v>60.3</v>
      </c>
      <c r="F154">
        <v>45.35</v>
      </c>
      <c r="G154" s="4">
        <v>15408.78</v>
      </c>
      <c r="H154" s="5">
        <f t="shared" si="27"/>
        <v>0.19974554707379144</v>
      </c>
      <c r="I154" s="5">
        <f t="shared" si="28"/>
        <v>8.3027763226820372E-2</v>
      </c>
      <c r="J154" s="5">
        <f t="shared" si="29"/>
        <v>0.19568188029516254</v>
      </c>
      <c r="K154" s="5">
        <f t="shared" si="30"/>
        <v>2.1168501270110163E-2</v>
      </c>
      <c r="L154" s="5">
        <f t="shared" si="31"/>
        <v>0.15688775510204067</v>
      </c>
      <c r="M154" s="5">
        <f t="shared" si="26"/>
        <v>0.18529076923076926</v>
      </c>
      <c r="N154" s="6">
        <f t="shared" si="32"/>
        <v>943000</v>
      </c>
      <c r="O154" s="6">
        <f t="shared" si="33"/>
        <v>1405900</v>
      </c>
      <c r="P154" s="6">
        <f t="shared" si="34"/>
        <v>2187500</v>
      </c>
      <c r="Q154" s="6">
        <f t="shared" si="35"/>
        <v>964800</v>
      </c>
      <c r="R154" s="6">
        <f t="shared" si="36"/>
        <v>1187200</v>
      </c>
      <c r="S154" s="6">
        <f t="shared" si="37"/>
        <v>6688400</v>
      </c>
      <c r="T154" s="5">
        <f t="shared" si="38"/>
        <v>9.4159487765057781E-2</v>
      </c>
    </row>
    <row r="155" spans="1:20" x14ac:dyDescent="0.25">
      <c r="A155" t="s">
        <v>154</v>
      </c>
      <c r="B155">
        <v>94.9</v>
      </c>
      <c r="C155">
        <v>83.2</v>
      </c>
      <c r="D155">
        <v>43.7</v>
      </c>
      <c r="E155">
        <v>59.6</v>
      </c>
      <c r="F155">
        <v>45.2</v>
      </c>
      <c r="G155" s="4">
        <v>15245.14</v>
      </c>
      <c r="H155" s="5">
        <f t="shared" si="27"/>
        <v>0.20737913486005111</v>
      </c>
      <c r="I155" s="5">
        <f t="shared" si="28"/>
        <v>8.9575694080670454E-2</v>
      </c>
      <c r="J155" s="5">
        <f t="shared" si="29"/>
        <v>0.19431538671768234</v>
      </c>
      <c r="K155" s="5">
        <f t="shared" si="30"/>
        <v>9.3141405588486048E-3</v>
      </c>
      <c r="L155" s="5">
        <f t="shared" si="31"/>
        <v>0.15306122448979598</v>
      </c>
      <c r="M155" s="5">
        <f t="shared" si="26"/>
        <v>0.17270307692307685</v>
      </c>
      <c r="N155" s="6">
        <f t="shared" si="32"/>
        <v>949000</v>
      </c>
      <c r="O155" s="6">
        <f t="shared" si="33"/>
        <v>1414400</v>
      </c>
      <c r="P155" s="6">
        <f t="shared" si="34"/>
        <v>2185000</v>
      </c>
      <c r="Q155" s="6">
        <f t="shared" si="35"/>
        <v>953600</v>
      </c>
      <c r="R155" s="6">
        <f t="shared" si="36"/>
        <v>1187200</v>
      </c>
      <c r="S155" s="6">
        <f t="shared" si="37"/>
        <v>6689200</v>
      </c>
      <c r="T155" s="5">
        <f t="shared" si="38"/>
        <v>9.429036025925841E-2</v>
      </c>
    </row>
    <row r="156" spans="1:20" x14ac:dyDescent="0.25">
      <c r="A156" t="s">
        <v>155</v>
      </c>
      <c r="B156">
        <v>93.6</v>
      </c>
      <c r="C156">
        <v>82.3</v>
      </c>
      <c r="D156">
        <v>43.6</v>
      </c>
      <c r="E156">
        <v>59.5</v>
      </c>
      <c r="F156">
        <v>44.95</v>
      </c>
      <c r="G156" s="4">
        <v>15095.89</v>
      </c>
      <c r="H156" s="5">
        <f t="shared" si="27"/>
        <v>0.19083969465648853</v>
      </c>
      <c r="I156" s="5">
        <f t="shared" si="28"/>
        <v>7.7789418543740219E-2</v>
      </c>
      <c r="J156" s="5">
        <f t="shared" si="29"/>
        <v>0.19158239956272194</v>
      </c>
      <c r="K156" s="5">
        <f t="shared" si="30"/>
        <v>7.6206604572397474E-3</v>
      </c>
      <c r="L156" s="5">
        <f t="shared" si="31"/>
        <v>0.14668367346938771</v>
      </c>
      <c r="M156" s="5">
        <f t="shared" si="26"/>
        <v>0.16122230769230761</v>
      </c>
      <c r="N156" s="6">
        <f t="shared" si="32"/>
        <v>936000</v>
      </c>
      <c r="O156" s="6">
        <f t="shared" si="33"/>
        <v>1399100</v>
      </c>
      <c r="P156" s="6">
        <f t="shared" si="34"/>
        <v>2180000</v>
      </c>
      <c r="Q156" s="6">
        <f t="shared" si="35"/>
        <v>952000</v>
      </c>
      <c r="R156" s="6">
        <f t="shared" si="36"/>
        <v>1187200</v>
      </c>
      <c r="S156" s="6">
        <f t="shared" si="37"/>
        <v>6654300</v>
      </c>
      <c r="T156" s="5">
        <f t="shared" si="38"/>
        <v>8.8581047699752391E-2</v>
      </c>
    </row>
    <row r="157" spans="1:20" x14ac:dyDescent="0.25">
      <c r="A157" t="s">
        <v>156</v>
      </c>
      <c r="B157">
        <v>93.6</v>
      </c>
      <c r="C157">
        <v>82.6</v>
      </c>
      <c r="D157">
        <v>43.55</v>
      </c>
      <c r="E157">
        <v>59.6</v>
      </c>
      <c r="F157">
        <v>45</v>
      </c>
      <c r="G157" s="4">
        <v>15069.19</v>
      </c>
      <c r="H157" s="5">
        <f t="shared" si="27"/>
        <v>0.19083969465648853</v>
      </c>
      <c r="I157" s="5">
        <f t="shared" si="28"/>
        <v>8.1718177056050223E-2</v>
      </c>
      <c r="J157" s="5">
        <f t="shared" si="29"/>
        <v>0.19021590598524174</v>
      </c>
      <c r="K157" s="5">
        <f t="shared" si="30"/>
        <v>9.3141405588486048E-3</v>
      </c>
      <c r="L157" s="5">
        <f t="shared" si="31"/>
        <v>0.14795918367346927</v>
      </c>
      <c r="M157" s="5">
        <f t="shared" si="26"/>
        <v>0.15916846153846165</v>
      </c>
      <c r="N157" s="6">
        <f t="shared" si="32"/>
        <v>936000</v>
      </c>
      <c r="O157" s="6">
        <f t="shared" si="33"/>
        <v>1404200</v>
      </c>
      <c r="P157" s="6">
        <f t="shared" si="34"/>
        <v>2177500</v>
      </c>
      <c r="Q157" s="6">
        <f t="shared" si="35"/>
        <v>953600</v>
      </c>
      <c r="R157" s="6">
        <f t="shared" si="36"/>
        <v>1187200</v>
      </c>
      <c r="S157" s="6">
        <f t="shared" si="37"/>
        <v>6658500</v>
      </c>
      <c r="T157" s="5">
        <f t="shared" si="38"/>
        <v>8.9268128294305971E-2</v>
      </c>
    </row>
    <row r="158" spans="1:20" x14ac:dyDescent="0.25">
      <c r="A158" t="s">
        <v>157</v>
      </c>
      <c r="B158">
        <v>93.9</v>
      </c>
      <c r="C158">
        <v>82.5</v>
      </c>
      <c r="D158">
        <v>43.7</v>
      </c>
      <c r="E158">
        <v>60</v>
      </c>
      <c r="F158">
        <v>44.95</v>
      </c>
      <c r="G158" s="4">
        <v>15200.04</v>
      </c>
      <c r="H158" s="5">
        <f t="shared" si="27"/>
        <v>0.19465648854961848</v>
      </c>
      <c r="I158" s="5">
        <f t="shared" si="28"/>
        <v>8.0408590885280296E-2</v>
      </c>
      <c r="J158" s="5">
        <f t="shared" si="29"/>
        <v>0.19431538671768234</v>
      </c>
      <c r="K158" s="5">
        <f t="shared" si="30"/>
        <v>1.6088060965283812E-2</v>
      </c>
      <c r="L158" s="5">
        <f t="shared" si="31"/>
        <v>0.14668367346938771</v>
      </c>
      <c r="M158" s="5">
        <f t="shared" si="26"/>
        <v>0.16923384615384629</v>
      </c>
      <c r="N158" s="6">
        <f t="shared" si="32"/>
        <v>939000</v>
      </c>
      <c r="O158" s="6">
        <f t="shared" si="33"/>
        <v>1402500</v>
      </c>
      <c r="P158" s="6">
        <f t="shared" si="34"/>
        <v>2185000</v>
      </c>
      <c r="Q158" s="6">
        <f t="shared" si="35"/>
        <v>960000</v>
      </c>
      <c r="R158" s="6">
        <f t="shared" si="36"/>
        <v>1187200</v>
      </c>
      <c r="S158" s="6">
        <f t="shared" si="37"/>
        <v>6673700</v>
      </c>
      <c r="T158" s="5">
        <f t="shared" si="38"/>
        <v>9.1754705684119697E-2</v>
      </c>
    </row>
    <row r="159" spans="1:20" x14ac:dyDescent="0.25">
      <c r="A159" t="s">
        <v>158</v>
      </c>
      <c r="B159">
        <v>93.2</v>
      </c>
      <c r="C159">
        <v>82.2</v>
      </c>
      <c r="D159">
        <v>43.95</v>
      </c>
      <c r="E159">
        <v>60.6</v>
      </c>
      <c r="F159">
        <v>45.95</v>
      </c>
      <c r="G159" s="4">
        <v>15278.44</v>
      </c>
      <c r="H159" s="5">
        <f t="shared" si="27"/>
        <v>0.18575063613231557</v>
      </c>
      <c r="I159" s="5">
        <f t="shared" si="28"/>
        <v>7.6479832372970291E-2</v>
      </c>
      <c r="J159" s="5">
        <f t="shared" si="29"/>
        <v>0.20114785460508333</v>
      </c>
      <c r="K159" s="5">
        <f t="shared" si="30"/>
        <v>2.6248941574936513E-2</v>
      </c>
      <c r="L159" s="5">
        <f t="shared" si="31"/>
        <v>0.17219387755102034</v>
      </c>
      <c r="M159" s="5">
        <f t="shared" si="26"/>
        <v>0.17526461538461535</v>
      </c>
      <c r="N159" s="6">
        <f t="shared" si="32"/>
        <v>932000</v>
      </c>
      <c r="O159" s="6">
        <f t="shared" si="33"/>
        <v>1397400</v>
      </c>
      <c r="P159" s="6">
        <f t="shared" si="34"/>
        <v>2197500</v>
      </c>
      <c r="Q159" s="6">
        <f t="shared" si="35"/>
        <v>969600</v>
      </c>
      <c r="R159" s="6">
        <f t="shared" si="36"/>
        <v>1187200</v>
      </c>
      <c r="S159" s="6">
        <f t="shared" si="37"/>
        <v>6683700</v>
      </c>
      <c r="T159" s="5">
        <f t="shared" si="38"/>
        <v>9.3390611861628559E-2</v>
      </c>
    </row>
    <row r="160" spans="1:20" x14ac:dyDescent="0.25">
      <c r="A160" t="s">
        <v>159</v>
      </c>
      <c r="B160">
        <v>91.3</v>
      </c>
      <c r="C160">
        <v>80.8</v>
      </c>
      <c r="D160">
        <v>41.1</v>
      </c>
      <c r="E160">
        <v>59.6</v>
      </c>
      <c r="F160">
        <v>45.3</v>
      </c>
      <c r="G160" s="4">
        <v>14926.19</v>
      </c>
      <c r="H160" s="5">
        <f t="shared" si="27"/>
        <v>0.16157760814249378</v>
      </c>
      <c r="I160" s="5">
        <f t="shared" si="28"/>
        <v>5.814562598218953E-2</v>
      </c>
      <c r="J160" s="5">
        <f t="shared" si="29"/>
        <v>0.12325772068871266</v>
      </c>
      <c r="K160" s="5">
        <f t="shared" si="30"/>
        <v>9.3141405588486048E-3</v>
      </c>
      <c r="L160" s="5">
        <f t="shared" si="31"/>
        <v>0.15561224489795911</v>
      </c>
      <c r="M160" s="5">
        <f t="shared" si="26"/>
        <v>0.14816846153846153</v>
      </c>
      <c r="N160" s="6">
        <f t="shared" si="32"/>
        <v>913000</v>
      </c>
      <c r="O160" s="6">
        <f t="shared" si="33"/>
        <v>1373600</v>
      </c>
      <c r="P160" s="6">
        <f t="shared" si="34"/>
        <v>2055000</v>
      </c>
      <c r="Q160" s="6">
        <f t="shared" si="35"/>
        <v>953600</v>
      </c>
      <c r="R160" s="6">
        <f t="shared" si="36"/>
        <v>1187200</v>
      </c>
      <c r="S160" s="6">
        <f t="shared" si="37"/>
        <v>6482400</v>
      </c>
      <c r="T160" s="5">
        <f t="shared" si="38"/>
        <v>6.0459820508374174E-2</v>
      </c>
    </row>
    <row r="161" spans="1:20" x14ac:dyDescent="0.25">
      <c r="A161" t="s">
        <v>160</v>
      </c>
      <c r="B161">
        <v>91.3</v>
      </c>
      <c r="C161">
        <v>80.900000000000006</v>
      </c>
      <c r="D161">
        <v>41.4</v>
      </c>
      <c r="E161">
        <v>59.8</v>
      </c>
      <c r="F161">
        <v>45.35</v>
      </c>
      <c r="G161" s="4">
        <v>14953.63</v>
      </c>
      <c r="H161" s="5">
        <f t="shared" si="27"/>
        <v>0.16157760814249378</v>
      </c>
      <c r="I161" s="5">
        <f t="shared" si="28"/>
        <v>5.945521215295968E-2</v>
      </c>
      <c r="J161" s="5">
        <f t="shared" si="29"/>
        <v>0.13145668215359363</v>
      </c>
      <c r="K161" s="5">
        <f t="shared" si="30"/>
        <v>1.2701100762066098E-2</v>
      </c>
      <c r="L161" s="5">
        <f t="shared" si="31"/>
        <v>0.15688775510204067</v>
      </c>
      <c r="M161" s="5">
        <f t="shared" si="26"/>
        <v>0.15027923076923067</v>
      </c>
      <c r="N161" s="6">
        <f t="shared" si="32"/>
        <v>913000</v>
      </c>
      <c r="O161" s="6">
        <f t="shared" si="33"/>
        <v>1375300</v>
      </c>
      <c r="P161" s="6">
        <f t="shared" si="34"/>
        <v>2070000</v>
      </c>
      <c r="Q161" s="6">
        <f t="shared" si="35"/>
        <v>956800</v>
      </c>
      <c r="R161" s="6">
        <f t="shared" si="36"/>
        <v>1187200</v>
      </c>
      <c r="S161" s="6">
        <f t="shared" si="37"/>
        <v>6502300</v>
      </c>
      <c r="T161" s="5">
        <f t="shared" si="38"/>
        <v>6.3715273801616901E-2</v>
      </c>
    </row>
    <row r="162" spans="1:20" x14ac:dyDescent="0.25">
      <c r="A162" t="s">
        <v>161</v>
      </c>
      <c r="B162">
        <v>91.1</v>
      </c>
      <c r="C162">
        <v>81.599999999999994</v>
      </c>
      <c r="D162">
        <v>41.25</v>
      </c>
      <c r="E162">
        <v>59.9</v>
      </c>
      <c r="F162">
        <v>45.05</v>
      </c>
      <c r="G162" s="4">
        <v>15095.44</v>
      </c>
      <c r="H162" s="5">
        <f t="shared" si="27"/>
        <v>0.15903307888040707</v>
      </c>
      <c r="I162" s="5">
        <f t="shared" si="28"/>
        <v>6.8622315348349838E-2</v>
      </c>
      <c r="J162" s="5">
        <f t="shared" si="29"/>
        <v>0.12735720142115325</v>
      </c>
      <c r="K162" s="5">
        <f t="shared" si="30"/>
        <v>1.4394580863674955E-2</v>
      </c>
      <c r="L162" s="5">
        <f t="shared" si="31"/>
        <v>0.14923469387755084</v>
      </c>
      <c r="M162" s="5">
        <f t="shared" si="26"/>
        <v>0.16118769230769225</v>
      </c>
      <c r="N162" s="6">
        <f t="shared" si="32"/>
        <v>911000</v>
      </c>
      <c r="O162" s="6">
        <f t="shared" si="33"/>
        <v>1387200</v>
      </c>
      <c r="P162" s="6">
        <f t="shared" si="34"/>
        <v>2062500</v>
      </c>
      <c r="Q162" s="6">
        <f t="shared" si="35"/>
        <v>958400</v>
      </c>
      <c r="R162" s="6">
        <f t="shared" si="36"/>
        <v>1187200</v>
      </c>
      <c r="S162" s="6">
        <f t="shared" si="37"/>
        <v>6506300</v>
      </c>
      <c r="T162" s="5">
        <f t="shared" si="38"/>
        <v>6.436963627262049E-2</v>
      </c>
    </row>
    <row r="163" spans="1:20" x14ac:dyDescent="0.25">
      <c r="A163" t="s">
        <v>162</v>
      </c>
      <c r="B163">
        <v>90</v>
      </c>
      <c r="C163">
        <v>81.2</v>
      </c>
      <c r="D163">
        <v>40.950000000000003</v>
      </c>
      <c r="E163">
        <v>59.7</v>
      </c>
      <c r="F163">
        <v>44.6</v>
      </c>
      <c r="G163" s="4">
        <v>14801.86</v>
      </c>
      <c r="H163" s="5">
        <f t="shared" si="27"/>
        <v>0.14503816793893143</v>
      </c>
      <c r="I163" s="5">
        <f t="shared" si="28"/>
        <v>6.3383970665269906E-2</v>
      </c>
      <c r="J163" s="5">
        <f t="shared" si="29"/>
        <v>0.11915823995627228</v>
      </c>
      <c r="K163" s="5">
        <f t="shared" si="30"/>
        <v>1.100762066045724E-2</v>
      </c>
      <c r="L163" s="5">
        <f t="shared" si="31"/>
        <v>0.13775510204081631</v>
      </c>
      <c r="M163" s="5">
        <f t="shared" si="26"/>
        <v>0.13860461538461544</v>
      </c>
      <c r="N163" s="6">
        <f t="shared" si="32"/>
        <v>900000</v>
      </c>
      <c r="O163" s="6">
        <f t="shared" si="33"/>
        <v>1380400</v>
      </c>
      <c r="P163" s="6">
        <f t="shared" si="34"/>
        <v>2047500.0000000002</v>
      </c>
      <c r="Q163" s="6">
        <f t="shared" si="35"/>
        <v>955200</v>
      </c>
      <c r="R163" s="6">
        <f t="shared" si="36"/>
        <v>1187200</v>
      </c>
      <c r="S163" s="6">
        <f t="shared" si="37"/>
        <v>6470300</v>
      </c>
      <c r="T163" s="5">
        <f t="shared" si="38"/>
        <v>5.8480374033588411E-2</v>
      </c>
    </row>
    <row r="164" spans="1:20" x14ac:dyDescent="0.25">
      <c r="A164" t="s">
        <v>163</v>
      </c>
      <c r="B164">
        <v>88.8</v>
      </c>
      <c r="C164">
        <v>81.099999999999994</v>
      </c>
      <c r="D164">
        <v>40.9</v>
      </c>
      <c r="E164">
        <v>61.5</v>
      </c>
      <c r="F164">
        <v>45.95</v>
      </c>
      <c r="G164" s="4">
        <v>14673.04</v>
      </c>
      <c r="H164" s="5">
        <f t="shared" si="27"/>
        <v>0.12977099236641232</v>
      </c>
      <c r="I164" s="5">
        <f t="shared" si="28"/>
        <v>6.2074384494499757E-2</v>
      </c>
      <c r="J164" s="5">
        <f t="shared" si="29"/>
        <v>0.11779174637879186</v>
      </c>
      <c r="K164" s="5">
        <f t="shared" si="30"/>
        <v>4.1490262489415786E-2</v>
      </c>
      <c r="L164" s="5">
        <f t="shared" si="31"/>
        <v>0.17219387755102034</v>
      </c>
      <c r="M164" s="5">
        <f t="shared" si="26"/>
        <v>0.12869538461538466</v>
      </c>
      <c r="N164" s="6">
        <f t="shared" si="32"/>
        <v>888000</v>
      </c>
      <c r="O164" s="6">
        <f t="shared" si="33"/>
        <v>1378700</v>
      </c>
      <c r="P164" s="6">
        <f t="shared" si="34"/>
        <v>2045000</v>
      </c>
      <c r="Q164" s="6">
        <f t="shared" si="35"/>
        <v>984000</v>
      </c>
      <c r="R164" s="6">
        <f t="shared" si="36"/>
        <v>1187200</v>
      </c>
      <c r="S164" s="6">
        <f t="shared" si="37"/>
        <v>6482900</v>
      </c>
      <c r="T164" s="5">
        <f t="shared" si="38"/>
        <v>6.0541615817249594E-2</v>
      </c>
    </row>
    <row r="165" spans="1:20" x14ac:dyDescent="0.25">
      <c r="A165" t="s">
        <v>164</v>
      </c>
      <c r="B165">
        <v>89.3</v>
      </c>
      <c r="C165">
        <v>79.7</v>
      </c>
      <c r="D165">
        <v>41.15</v>
      </c>
      <c r="E165">
        <v>61.5</v>
      </c>
      <c r="F165">
        <v>48.85</v>
      </c>
      <c r="G165" s="4">
        <v>14661.1</v>
      </c>
      <c r="H165" s="5">
        <f t="shared" si="27"/>
        <v>0.13613231552162852</v>
      </c>
      <c r="I165" s="5">
        <f t="shared" si="28"/>
        <v>4.3740178103719218E-2</v>
      </c>
      <c r="J165" s="5">
        <f t="shared" si="29"/>
        <v>0.12462421426619286</v>
      </c>
      <c r="K165" s="5">
        <f t="shared" si="30"/>
        <v>4.1490262489415786E-2</v>
      </c>
      <c r="L165" s="5">
        <f t="shared" si="31"/>
        <v>0.24617346938775508</v>
      </c>
      <c r="M165" s="5">
        <f t="shared" si="26"/>
        <v>0.12777692307692301</v>
      </c>
      <c r="N165" s="6">
        <f t="shared" si="32"/>
        <v>893000</v>
      </c>
      <c r="O165" s="6">
        <f t="shared" si="33"/>
        <v>1354900</v>
      </c>
      <c r="P165" s="6">
        <f t="shared" si="34"/>
        <v>2057500</v>
      </c>
      <c r="Q165" s="6">
        <f t="shared" si="35"/>
        <v>984000</v>
      </c>
      <c r="R165" s="6">
        <f t="shared" si="36"/>
        <v>1187200</v>
      </c>
      <c r="S165" s="6">
        <f t="shared" si="37"/>
        <v>6476600</v>
      </c>
      <c r="T165" s="5">
        <f t="shared" si="38"/>
        <v>5.9510994925419114E-2</v>
      </c>
    </row>
    <row r="166" spans="1:20" x14ac:dyDescent="0.25">
      <c r="A166" t="s">
        <v>165</v>
      </c>
      <c r="B166">
        <v>89.8</v>
      </c>
      <c r="C166">
        <v>79.5</v>
      </c>
      <c r="D166">
        <v>40.5</v>
      </c>
      <c r="E166">
        <v>62.1</v>
      </c>
      <c r="F166">
        <v>48.35</v>
      </c>
      <c r="G166" s="4">
        <v>14677.2</v>
      </c>
      <c r="H166" s="5">
        <f t="shared" si="27"/>
        <v>0.14249363867684472</v>
      </c>
      <c r="I166" s="5">
        <f t="shared" si="28"/>
        <v>4.1121005762179141E-2</v>
      </c>
      <c r="J166" s="5">
        <f t="shared" si="29"/>
        <v>0.10685979775895049</v>
      </c>
      <c r="K166" s="5">
        <f t="shared" si="30"/>
        <v>5.1651143099068708E-2</v>
      </c>
      <c r="L166" s="5">
        <f t="shared" si="31"/>
        <v>0.23341836734693877</v>
      </c>
      <c r="M166" s="5">
        <f t="shared" si="26"/>
        <v>0.12901538461538475</v>
      </c>
      <c r="N166" s="6">
        <f t="shared" si="32"/>
        <v>898000</v>
      </c>
      <c r="O166" s="6">
        <f t="shared" si="33"/>
        <v>1351500</v>
      </c>
      <c r="P166" s="6">
        <f t="shared" si="34"/>
        <v>2025000</v>
      </c>
      <c r="Q166" s="6">
        <f t="shared" si="35"/>
        <v>993600</v>
      </c>
      <c r="R166" s="6">
        <f t="shared" si="36"/>
        <v>1187200</v>
      </c>
      <c r="S166" s="6">
        <f t="shared" si="37"/>
        <v>6455300</v>
      </c>
      <c r="T166" s="5">
        <f t="shared" si="38"/>
        <v>5.602651476732512E-2</v>
      </c>
    </row>
    <row r="167" spans="1:20" x14ac:dyDescent="0.25">
      <c r="A167" t="s">
        <v>166</v>
      </c>
      <c r="B167">
        <v>88.3</v>
      </c>
      <c r="C167">
        <v>78.599999999999994</v>
      </c>
      <c r="D167">
        <v>40.15</v>
      </c>
      <c r="E167">
        <v>62.1</v>
      </c>
      <c r="F167">
        <v>48.4</v>
      </c>
      <c r="G167" s="4">
        <v>14410.05</v>
      </c>
      <c r="H167" s="5">
        <f t="shared" si="27"/>
        <v>0.12340966921119589</v>
      </c>
      <c r="I167" s="5">
        <f t="shared" si="28"/>
        <v>2.9334730225248684E-2</v>
      </c>
      <c r="J167" s="5">
        <f t="shared" si="29"/>
        <v>9.7294342716589099E-2</v>
      </c>
      <c r="K167" s="5">
        <f t="shared" si="30"/>
        <v>5.1651143099068708E-2</v>
      </c>
      <c r="L167" s="5">
        <f t="shared" si="31"/>
        <v>0.23469387755102034</v>
      </c>
      <c r="M167" s="5">
        <f t="shared" si="26"/>
        <v>0.10846538461538446</v>
      </c>
      <c r="N167" s="6">
        <f t="shared" si="32"/>
        <v>883000</v>
      </c>
      <c r="O167" s="6">
        <f t="shared" si="33"/>
        <v>1336200</v>
      </c>
      <c r="P167" s="6">
        <f t="shared" si="34"/>
        <v>2007500</v>
      </c>
      <c r="Q167" s="6">
        <f t="shared" si="35"/>
        <v>993600</v>
      </c>
      <c r="R167" s="6">
        <f t="shared" si="36"/>
        <v>1187200</v>
      </c>
      <c r="S167" s="6">
        <f t="shared" si="37"/>
        <v>6407500</v>
      </c>
      <c r="T167" s="5">
        <f t="shared" si="38"/>
        <v>4.8206883238832487E-2</v>
      </c>
    </row>
    <row r="168" spans="1:20" x14ac:dyDescent="0.25">
      <c r="A168" t="s">
        <v>167</v>
      </c>
      <c r="B168">
        <v>88.3</v>
      </c>
      <c r="C168">
        <v>81.7</v>
      </c>
      <c r="D168">
        <v>40.9</v>
      </c>
      <c r="E168">
        <v>62.7</v>
      </c>
      <c r="F168">
        <v>47.8</v>
      </c>
      <c r="G168" s="4">
        <v>14583.42</v>
      </c>
      <c r="H168" s="5">
        <f t="shared" si="27"/>
        <v>0.12340966921119589</v>
      </c>
      <c r="I168" s="5">
        <f t="shared" si="28"/>
        <v>6.9931901519119988E-2</v>
      </c>
      <c r="J168" s="5">
        <f t="shared" si="29"/>
        <v>0.11779174637879186</v>
      </c>
      <c r="K168" s="5">
        <f t="shared" si="30"/>
        <v>6.1812023708721631E-2</v>
      </c>
      <c r="L168" s="5">
        <f t="shared" si="31"/>
        <v>0.21938775510204067</v>
      </c>
      <c r="M168" s="5">
        <f t="shared" si="26"/>
        <v>0.12180153846153852</v>
      </c>
      <c r="N168" s="6">
        <f t="shared" si="32"/>
        <v>883000</v>
      </c>
      <c r="O168" s="6">
        <f t="shared" si="33"/>
        <v>1388900</v>
      </c>
      <c r="P168" s="6">
        <f t="shared" si="34"/>
        <v>2045000</v>
      </c>
      <c r="Q168" s="6">
        <f t="shared" si="35"/>
        <v>1003200</v>
      </c>
      <c r="R168" s="6">
        <f t="shared" si="36"/>
        <v>1187200</v>
      </c>
      <c r="S168" s="6">
        <f t="shared" si="37"/>
        <v>6507300</v>
      </c>
      <c r="T168" s="5">
        <f t="shared" si="38"/>
        <v>6.4533226890371331E-2</v>
      </c>
    </row>
    <row r="169" spans="1:20" x14ac:dyDescent="0.25">
      <c r="A169" t="s">
        <v>168</v>
      </c>
      <c r="B169">
        <v>89.4</v>
      </c>
      <c r="C169">
        <v>81.2</v>
      </c>
      <c r="D169">
        <v>41.45</v>
      </c>
      <c r="E169">
        <v>62.6</v>
      </c>
      <c r="F169">
        <v>47.55</v>
      </c>
      <c r="G169" s="4">
        <v>14807.43</v>
      </c>
      <c r="H169" s="5">
        <f t="shared" si="27"/>
        <v>0.13740458015267198</v>
      </c>
      <c r="I169" s="5">
        <f t="shared" si="28"/>
        <v>6.3383970665269906E-2</v>
      </c>
      <c r="J169" s="5">
        <f t="shared" si="29"/>
        <v>0.13282317573107405</v>
      </c>
      <c r="K169" s="5">
        <f t="shared" si="30"/>
        <v>6.0118543607112773E-2</v>
      </c>
      <c r="L169" s="5">
        <f t="shared" si="31"/>
        <v>0.2130102040816324</v>
      </c>
      <c r="M169" s="5">
        <f t="shared" si="26"/>
        <v>0.13903307692307698</v>
      </c>
      <c r="N169" s="6">
        <f t="shared" si="32"/>
        <v>894000</v>
      </c>
      <c r="O169" s="6">
        <f t="shared" si="33"/>
        <v>1380400</v>
      </c>
      <c r="P169" s="6">
        <f t="shared" si="34"/>
        <v>2072500.0000000002</v>
      </c>
      <c r="Q169" s="6">
        <f t="shared" si="35"/>
        <v>1001600</v>
      </c>
      <c r="R169" s="6">
        <f t="shared" si="36"/>
        <v>1187200</v>
      </c>
      <c r="S169" s="6">
        <f t="shared" si="37"/>
        <v>6535700</v>
      </c>
      <c r="T169" s="5">
        <f t="shared" si="38"/>
        <v>6.9179200434496657E-2</v>
      </c>
    </row>
    <row r="170" spans="1:20" x14ac:dyDescent="0.25">
      <c r="A170" t="s">
        <v>169</v>
      </c>
      <c r="B170">
        <v>90.3</v>
      </c>
      <c r="C170">
        <v>81.900000000000006</v>
      </c>
      <c r="D170">
        <v>41.35</v>
      </c>
      <c r="E170">
        <v>62.7</v>
      </c>
      <c r="F170">
        <v>47.6</v>
      </c>
      <c r="G170" s="4">
        <v>14894.41</v>
      </c>
      <c r="H170" s="5">
        <f t="shared" si="27"/>
        <v>0.14885496183206115</v>
      </c>
      <c r="I170" s="5">
        <f t="shared" si="28"/>
        <v>7.2551073860660065E-2</v>
      </c>
      <c r="J170" s="5">
        <f t="shared" si="29"/>
        <v>0.13009018857611365</v>
      </c>
      <c r="K170" s="5">
        <f t="shared" si="30"/>
        <v>6.1812023708721631E-2</v>
      </c>
      <c r="L170" s="5">
        <f t="shared" si="31"/>
        <v>0.21428571428571419</v>
      </c>
      <c r="M170" s="5">
        <f t="shared" si="26"/>
        <v>0.14572384615384615</v>
      </c>
      <c r="N170" s="6">
        <f t="shared" si="32"/>
        <v>903000</v>
      </c>
      <c r="O170" s="6">
        <f t="shared" si="33"/>
        <v>1392300</v>
      </c>
      <c r="P170" s="6">
        <f t="shared" si="34"/>
        <v>2067500</v>
      </c>
      <c r="Q170" s="6">
        <f t="shared" si="35"/>
        <v>1003200</v>
      </c>
      <c r="R170" s="6">
        <f t="shared" si="36"/>
        <v>1187200</v>
      </c>
      <c r="S170" s="6">
        <f t="shared" si="37"/>
        <v>6553200</v>
      </c>
      <c r="T170" s="5">
        <f t="shared" si="38"/>
        <v>7.2042036245137275E-2</v>
      </c>
    </row>
    <row r="171" spans="1:20" x14ac:dyDescent="0.25">
      <c r="A171" t="s">
        <v>170</v>
      </c>
      <c r="B171">
        <v>88.1</v>
      </c>
      <c r="C171">
        <v>81.099999999999994</v>
      </c>
      <c r="D171">
        <v>41.2</v>
      </c>
      <c r="E171">
        <v>63.1</v>
      </c>
      <c r="F171">
        <v>47.3</v>
      </c>
      <c r="G171" s="4">
        <v>14658.31</v>
      </c>
      <c r="H171" s="5">
        <f t="shared" si="27"/>
        <v>0.12086513994910941</v>
      </c>
      <c r="I171" s="5">
        <f t="shared" si="28"/>
        <v>6.2074384494499757E-2</v>
      </c>
      <c r="J171" s="5">
        <f t="shared" si="29"/>
        <v>0.12599070784367306</v>
      </c>
      <c r="K171" s="5">
        <f t="shared" si="30"/>
        <v>6.8585944115156616E-2</v>
      </c>
      <c r="L171" s="5">
        <f t="shared" si="31"/>
        <v>0.20663265306122436</v>
      </c>
      <c r="M171" s="5">
        <f t="shared" si="26"/>
        <v>0.12756230769230759</v>
      </c>
      <c r="N171" s="6">
        <f t="shared" si="32"/>
        <v>881000</v>
      </c>
      <c r="O171" s="6">
        <f t="shared" si="33"/>
        <v>1378700</v>
      </c>
      <c r="P171" s="6">
        <f t="shared" si="34"/>
        <v>2060000.0000000002</v>
      </c>
      <c r="Q171" s="6">
        <f t="shared" si="35"/>
        <v>1009600</v>
      </c>
      <c r="R171" s="6">
        <f t="shared" si="36"/>
        <v>1187200</v>
      </c>
      <c r="S171" s="6">
        <f t="shared" si="37"/>
        <v>6516500</v>
      </c>
      <c r="T171" s="5">
        <f t="shared" si="38"/>
        <v>6.6038260573679564E-2</v>
      </c>
    </row>
    <row r="172" spans="1:20" x14ac:dyDescent="0.25">
      <c r="A172" t="s">
        <v>171</v>
      </c>
      <c r="B172">
        <v>88.1</v>
      </c>
      <c r="C172">
        <v>81.599999999999994</v>
      </c>
      <c r="D172">
        <v>41.25</v>
      </c>
      <c r="E172">
        <v>63.6</v>
      </c>
      <c r="F172">
        <v>47.85</v>
      </c>
      <c r="G172" s="4">
        <v>14670.04</v>
      </c>
      <c r="H172" s="5">
        <f t="shared" si="27"/>
        <v>0.12086513994910941</v>
      </c>
      <c r="I172" s="5">
        <f t="shared" si="28"/>
        <v>6.8622315348349838E-2</v>
      </c>
      <c r="J172" s="5">
        <f t="shared" si="29"/>
        <v>0.12735720142115325</v>
      </c>
      <c r="K172" s="5">
        <f t="shared" si="30"/>
        <v>7.7053344623200681E-2</v>
      </c>
      <c r="L172" s="5">
        <f t="shared" si="31"/>
        <v>0.22066326530612246</v>
      </c>
      <c r="M172" s="5">
        <f t="shared" si="26"/>
        <v>0.1284646153846154</v>
      </c>
      <c r="N172" s="6">
        <f t="shared" si="32"/>
        <v>881000</v>
      </c>
      <c r="O172" s="6">
        <f t="shared" si="33"/>
        <v>1387200</v>
      </c>
      <c r="P172" s="6">
        <f t="shared" si="34"/>
        <v>2062500</v>
      </c>
      <c r="Q172" s="6">
        <f t="shared" si="35"/>
        <v>1017600</v>
      </c>
      <c r="R172" s="6">
        <f t="shared" si="36"/>
        <v>1187200</v>
      </c>
      <c r="S172" s="6">
        <f t="shared" si="37"/>
        <v>6535500</v>
      </c>
      <c r="T172" s="5">
        <f t="shared" si="38"/>
        <v>6.9146482310946444E-2</v>
      </c>
    </row>
    <row r="173" spans="1:20" x14ac:dyDescent="0.25">
      <c r="A173" t="s">
        <v>172</v>
      </c>
      <c r="B173">
        <v>86.5</v>
      </c>
      <c r="C173">
        <v>83.8</v>
      </c>
      <c r="D173">
        <v>40.950000000000003</v>
      </c>
      <c r="E173">
        <v>63.9</v>
      </c>
      <c r="F173">
        <v>47.65</v>
      </c>
      <c r="G173" s="4">
        <v>14561.76</v>
      </c>
      <c r="H173" s="5">
        <f t="shared" si="27"/>
        <v>0.10050890585241734</v>
      </c>
      <c r="I173" s="5">
        <f t="shared" si="28"/>
        <v>9.7433211105290685E-2</v>
      </c>
      <c r="J173" s="5">
        <f t="shared" si="29"/>
        <v>0.11915823995627228</v>
      </c>
      <c r="K173" s="5">
        <f t="shared" si="30"/>
        <v>8.2133784928027032E-2</v>
      </c>
      <c r="L173" s="5">
        <f t="shared" si="31"/>
        <v>0.21556122448979576</v>
      </c>
      <c r="M173" s="5">
        <f t="shared" si="26"/>
        <v>0.12013538461538453</v>
      </c>
      <c r="N173" s="6">
        <f t="shared" si="32"/>
        <v>865000</v>
      </c>
      <c r="O173" s="6">
        <f t="shared" si="33"/>
        <v>1424600</v>
      </c>
      <c r="P173" s="6">
        <f t="shared" si="34"/>
        <v>2047500.0000000002</v>
      </c>
      <c r="Q173" s="6">
        <f t="shared" si="35"/>
        <v>1022400</v>
      </c>
      <c r="R173" s="6">
        <f t="shared" si="36"/>
        <v>1187200</v>
      </c>
      <c r="S173" s="6">
        <f t="shared" si="37"/>
        <v>6546700</v>
      </c>
      <c r="T173" s="5">
        <f t="shared" si="38"/>
        <v>7.0978697229756582E-2</v>
      </c>
    </row>
    <row r="174" spans="1:20" x14ac:dyDescent="0.25">
      <c r="A174" t="s">
        <v>173</v>
      </c>
      <c r="B174">
        <v>85.5</v>
      </c>
      <c r="C174">
        <v>81.900000000000006</v>
      </c>
      <c r="D174">
        <v>40.65</v>
      </c>
      <c r="E174">
        <v>63.5</v>
      </c>
      <c r="F174">
        <v>46.85</v>
      </c>
      <c r="G174" s="4">
        <v>14425.68</v>
      </c>
      <c r="H174" s="5">
        <f t="shared" si="27"/>
        <v>8.7786259541984712E-2</v>
      </c>
      <c r="I174" s="5">
        <f t="shared" si="28"/>
        <v>7.2551073860660065E-2</v>
      </c>
      <c r="J174" s="5">
        <f t="shared" si="29"/>
        <v>0.11095927849139087</v>
      </c>
      <c r="K174" s="5">
        <f t="shared" si="30"/>
        <v>7.5359864521591824E-2</v>
      </c>
      <c r="L174" s="5">
        <f t="shared" si="31"/>
        <v>0.19515306122448983</v>
      </c>
      <c r="M174" s="5">
        <f t="shared" si="26"/>
        <v>0.10966769230769224</v>
      </c>
      <c r="N174" s="6">
        <f t="shared" si="32"/>
        <v>855000</v>
      </c>
      <c r="O174" s="6">
        <f t="shared" si="33"/>
        <v>1392300</v>
      </c>
      <c r="P174" s="6">
        <f t="shared" si="34"/>
        <v>2032500</v>
      </c>
      <c r="Q174" s="6">
        <f t="shared" si="35"/>
        <v>1016000</v>
      </c>
      <c r="R174" s="6">
        <f t="shared" si="36"/>
        <v>1187200</v>
      </c>
      <c r="S174" s="6">
        <f t="shared" si="37"/>
        <v>6483000</v>
      </c>
      <c r="T174" s="5">
        <f t="shared" si="38"/>
        <v>6.0557974879024812E-2</v>
      </c>
    </row>
    <row r="175" spans="1:20" x14ac:dyDescent="0.25">
      <c r="A175" t="s">
        <v>174</v>
      </c>
      <c r="B175">
        <v>86.1</v>
      </c>
      <c r="C175">
        <v>83.8</v>
      </c>
      <c r="D175">
        <v>40.799999999999997</v>
      </c>
      <c r="E175">
        <v>63.6</v>
      </c>
      <c r="F175">
        <v>48.3</v>
      </c>
      <c r="G175" s="4">
        <v>14549.3</v>
      </c>
      <c r="H175" s="5">
        <f t="shared" si="27"/>
        <v>9.5419847328244378E-2</v>
      </c>
      <c r="I175" s="5">
        <f t="shared" si="28"/>
        <v>9.7433211105290685E-2</v>
      </c>
      <c r="J175" s="5">
        <f t="shared" si="29"/>
        <v>0.11505875922383146</v>
      </c>
      <c r="K175" s="5">
        <f t="shared" si="30"/>
        <v>7.7053344623200681E-2</v>
      </c>
      <c r="L175" s="5">
        <f t="shared" si="31"/>
        <v>0.23214285714285698</v>
      </c>
      <c r="M175" s="5">
        <f t="shared" si="26"/>
        <v>0.11917692307692307</v>
      </c>
      <c r="N175" s="6">
        <f t="shared" si="32"/>
        <v>861000</v>
      </c>
      <c r="O175" s="6">
        <f t="shared" si="33"/>
        <v>1424600</v>
      </c>
      <c r="P175" s="6">
        <f t="shared" si="34"/>
        <v>2039999.9999999998</v>
      </c>
      <c r="Q175" s="6">
        <f t="shared" si="35"/>
        <v>1017600</v>
      </c>
      <c r="R175" s="6">
        <f t="shared" si="36"/>
        <v>1187200</v>
      </c>
      <c r="S175" s="6">
        <f t="shared" si="37"/>
        <v>6530400</v>
      </c>
      <c r="T175" s="5">
        <f t="shared" si="38"/>
        <v>6.8312170160417018E-2</v>
      </c>
    </row>
    <row r="176" spans="1:20" x14ac:dyDescent="0.25">
      <c r="A176" t="s">
        <v>175</v>
      </c>
      <c r="B176">
        <v>86.2</v>
      </c>
      <c r="C176">
        <v>83.3</v>
      </c>
      <c r="D176">
        <v>40.450000000000003</v>
      </c>
      <c r="E176">
        <v>62.7</v>
      </c>
      <c r="F176">
        <v>48.9</v>
      </c>
      <c r="G176" s="4">
        <v>14424.52</v>
      </c>
      <c r="H176" s="5">
        <f t="shared" si="27"/>
        <v>9.6692111959287619E-2</v>
      </c>
      <c r="I176" s="5">
        <f t="shared" si="28"/>
        <v>9.0885280251440603E-2</v>
      </c>
      <c r="J176" s="5">
        <f t="shared" si="29"/>
        <v>0.10549330418147029</v>
      </c>
      <c r="K176" s="5">
        <f t="shared" si="30"/>
        <v>6.1812023708721631E-2</v>
      </c>
      <c r="L176" s="5">
        <f t="shared" si="31"/>
        <v>0.24744897959183665</v>
      </c>
      <c r="M176" s="5">
        <f t="shared" si="26"/>
        <v>0.10957846153846162</v>
      </c>
      <c r="N176" s="6">
        <f t="shared" si="32"/>
        <v>862000</v>
      </c>
      <c r="O176" s="6">
        <f t="shared" si="33"/>
        <v>1416100</v>
      </c>
      <c r="P176" s="6">
        <f t="shared" si="34"/>
        <v>2022500.0000000002</v>
      </c>
      <c r="Q176" s="6">
        <f t="shared" si="35"/>
        <v>1003200</v>
      </c>
      <c r="R176" s="6">
        <f t="shared" si="36"/>
        <v>1187200</v>
      </c>
      <c r="S176" s="6">
        <f t="shared" si="37"/>
        <v>6491000</v>
      </c>
      <c r="T176" s="5">
        <f t="shared" si="38"/>
        <v>6.1866699821031768E-2</v>
      </c>
    </row>
    <row r="177" spans="1:20" x14ac:dyDescent="0.25">
      <c r="A177" t="s">
        <v>176</v>
      </c>
      <c r="B177">
        <v>85.9</v>
      </c>
      <c r="C177">
        <v>83.8</v>
      </c>
      <c r="D177">
        <v>40.35</v>
      </c>
      <c r="E177">
        <v>63</v>
      </c>
      <c r="F177">
        <v>49.5</v>
      </c>
      <c r="G177" s="4">
        <v>14284.63</v>
      </c>
      <c r="H177" s="5">
        <f t="shared" si="27"/>
        <v>9.2875318066157897E-2</v>
      </c>
      <c r="I177" s="5">
        <f t="shared" si="28"/>
        <v>9.7433211105290685E-2</v>
      </c>
      <c r="J177" s="5">
        <f t="shared" si="29"/>
        <v>0.1027603170265099</v>
      </c>
      <c r="K177" s="5">
        <f t="shared" si="30"/>
        <v>6.6892464013547981E-2</v>
      </c>
      <c r="L177" s="5">
        <f t="shared" si="31"/>
        <v>0.26275510204081631</v>
      </c>
      <c r="M177" s="5">
        <f t="shared" si="26"/>
        <v>9.8817692307692218E-2</v>
      </c>
      <c r="N177" s="6">
        <f t="shared" si="32"/>
        <v>859000</v>
      </c>
      <c r="O177" s="6">
        <f t="shared" si="33"/>
        <v>1424600</v>
      </c>
      <c r="P177" s="6">
        <f t="shared" si="34"/>
        <v>2017500</v>
      </c>
      <c r="Q177" s="6">
        <f t="shared" si="35"/>
        <v>1008000</v>
      </c>
      <c r="R177" s="6">
        <f t="shared" si="36"/>
        <v>1187200</v>
      </c>
      <c r="S177" s="6">
        <f t="shared" si="37"/>
        <v>6496300</v>
      </c>
      <c r="T177" s="5">
        <f t="shared" si="38"/>
        <v>6.2733730095111628E-2</v>
      </c>
    </row>
    <row r="178" spans="1:20" x14ac:dyDescent="0.25">
      <c r="A178" t="s">
        <v>177</v>
      </c>
      <c r="B178">
        <v>86.6</v>
      </c>
      <c r="C178">
        <v>83.1</v>
      </c>
      <c r="D178">
        <v>40.25</v>
      </c>
      <c r="E178">
        <v>62.4</v>
      </c>
      <c r="F178">
        <v>49</v>
      </c>
      <c r="G178" s="4">
        <v>14118.38</v>
      </c>
      <c r="H178" s="5">
        <f t="shared" si="27"/>
        <v>0.10178117048346058</v>
      </c>
      <c r="I178" s="5">
        <f t="shared" si="28"/>
        <v>8.8266107909900304E-2</v>
      </c>
      <c r="J178" s="5">
        <f t="shared" si="29"/>
        <v>0.1000273298715495</v>
      </c>
      <c r="K178" s="5">
        <f t="shared" si="30"/>
        <v>5.6731583403895058E-2</v>
      </c>
      <c r="L178" s="5">
        <f t="shared" si="31"/>
        <v>0.25</v>
      </c>
      <c r="M178" s="5">
        <f t="shared" si="26"/>
        <v>8.6029230769230747E-2</v>
      </c>
      <c r="N178" s="6">
        <f t="shared" si="32"/>
        <v>866000</v>
      </c>
      <c r="O178" s="6">
        <f t="shared" si="33"/>
        <v>1412700</v>
      </c>
      <c r="P178" s="6">
        <f t="shared" si="34"/>
        <v>2012500</v>
      </c>
      <c r="Q178" s="6">
        <f t="shared" si="35"/>
        <v>998400</v>
      </c>
      <c r="R178" s="6">
        <f t="shared" si="36"/>
        <v>1187200</v>
      </c>
      <c r="S178" s="6">
        <f t="shared" si="37"/>
        <v>6476800</v>
      </c>
      <c r="T178" s="5">
        <f t="shared" si="38"/>
        <v>5.9543713048969105E-2</v>
      </c>
    </row>
    <row r="179" spans="1:20" x14ac:dyDescent="0.25">
      <c r="A179" t="s">
        <v>178</v>
      </c>
      <c r="B179">
        <v>86</v>
      </c>
      <c r="C179">
        <v>82.3</v>
      </c>
      <c r="D179">
        <v>39.799999999999997</v>
      </c>
      <c r="E179">
        <v>60.8</v>
      </c>
      <c r="F179">
        <v>47.25</v>
      </c>
      <c r="G179" s="4">
        <v>13778.19</v>
      </c>
      <c r="H179" s="5">
        <f t="shared" si="27"/>
        <v>9.4147582697201138E-2</v>
      </c>
      <c r="I179" s="5">
        <f t="shared" si="28"/>
        <v>7.7789418543740219E-2</v>
      </c>
      <c r="J179" s="5">
        <f t="shared" si="29"/>
        <v>8.7728887674227707E-2</v>
      </c>
      <c r="K179" s="5">
        <f t="shared" si="30"/>
        <v>2.9635901778154006E-2</v>
      </c>
      <c r="L179" s="5">
        <f t="shared" si="31"/>
        <v>0.20535714285714279</v>
      </c>
      <c r="M179" s="5">
        <f t="shared" si="26"/>
        <v>5.9860769230769328E-2</v>
      </c>
      <c r="N179" s="6">
        <f t="shared" si="32"/>
        <v>860000</v>
      </c>
      <c r="O179" s="6">
        <f t="shared" si="33"/>
        <v>1399100</v>
      </c>
      <c r="P179" s="6">
        <f t="shared" si="34"/>
        <v>1989999.9999999998</v>
      </c>
      <c r="Q179" s="6">
        <f t="shared" si="35"/>
        <v>972800</v>
      </c>
      <c r="R179" s="6">
        <f t="shared" si="36"/>
        <v>1187200</v>
      </c>
      <c r="S179" s="6">
        <f t="shared" si="37"/>
        <v>6409100</v>
      </c>
      <c r="T179" s="5">
        <f t="shared" si="38"/>
        <v>4.8468628227233967E-2</v>
      </c>
    </row>
    <row r="180" spans="1:20" x14ac:dyDescent="0.25">
      <c r="A180" t="s">
        <v>179</v>
      </c>
      <c r="B180">
        <v>85.2</v>
      </c>
      <c r="C180">
        <v>81.900000000000006</v>
      </c>
      <c r="D180">
        <v>39.299999999999997</v>
      </c>
      <c r="E180">
        <v>62.3</v>
      </c>
      <c r="F180">
        <v>48</v>
      </c>
      <c r="G180" s="4">
        <v>13826.59</v>
      </c>
      <c r="H180" s="5">
        <f t="shared" si="27"/>
        <v>8.3969465648854991E-2</v>
      </c>
      <c r="I180" s="5">
        <f t="shared" si="28"/>
        <v>7.2551073860660065E-2</v>
      </c>
      <c r="J180" s="5">
        <f t="shared" si="29"/>
        <v>7.4063951899425939E-2</v>
      </c>
      <c r="K180" s="5">
        <f t="shared" si="30"/>
        <v>5.5038103302286201E-2</v>
      </c>
      <c r="L180" s="5">
        <f t="shared" si="31"/>
        <v>0.22448979591836715</v>
      </c>
      <c r="M180" s="5">
        <f t="shared" si="26"/>
        <v>6.3583846153846268E-2</v>
      </c>
      <c r="N180" s="6">
        <f t="shared" si="32"/>
        <v>852000</v>
      </c>
      <c r="O180" s="6">
        <f t="shared" si="33"/>
        <v>1392300</v>
      </c>
      <c r="P180" s="6">
        <f t="shared" si="34"/>
        <v>1964999.9999999998</v>
      </c>
      <c r="Q180" s="6">
        <f t="shared" si="35"/>
        <v>996800</v>
      </c>
      <c r="R180" s="6">
        <f t="shared" si="36"/>
        <v>1187200</v>
      </c>
      <c r="S180" s="6">
        <f t="shared" si="37"/>
        <v>6393300</v>
      </c>
      <c r="T180" s="5">
        <f t="shared" si="38"/>
        <v>4.5883896466769825E-2</v>
      </c>
    </row>
    <row r="181" spans="1:20" x14ac:dyDescent="0.25">
      <c r="A181" t="s">
        <v>180</v>
      </c>
      <c r="B181">
        <v>84.8</v>
      </c>
      <c r="C181">
        <v>81.2</v>
      </c>
      <c r="D181">
        <v>38.75</v>
      </c>
      <c r="E181">
        <v>61</v>
      </c>
      <c r="F181">
        <v>46.05</v>
      </c>
      <c r="G181" s="4">
        <v>13466.07</v>
      </c>
      <c r="H181" s="5">
        <f t="shared" si="27"/>
        <v>7.8880407124682028E-2</v>
      </c>
      <c r="I181" s="5">
        <f t="shared" si="28"/>
        <v>6.3383970665269906E-2</v>
      </c>
      <c r="J181" s="5">
        <f t="shared" si="29"/>
        <v>5.9032522547143973E-2</v>
      </c>
      <c r="K181" s="5">
        <f t="shared" si="30"/>
        <v>3.3022861981371721E-2</v>
      </c>
      <c r="L181" s="5">
        <f t="shared" si="31"/>
        <v>0.17474489795918347</v>
      </c>
      <c r="M181" s="5">
        <f t="shared" si="26"/>
        <v>3.5851538461538546E-2</v>
      </c>
      <c r="N181" s="6">
        <f t="shared" si="32"/>
        <v>848000</v>
      </c>
      <c r="O181" s="6">
        <f t="shared" si="33"/>
        <v>1380400</v>
      </c>
      <c r="P181" s="6">
        <f t="shared" si="34"/>
        <v>1937500</v>
      </c>
      <c r="Q181" s="6">
        <f t="shared" si="35"/>
        <v>976000</v>
      </c>
      <c r="R181" s="6">
        <f t="shared" si="36"/>
        <v>1187200</v>
      </c>
      <c r="S181" s="6">
        <f t="shared" si="37"/>
        <v>6329100</v>
      </c>
      <c r="T181" s="5">
        <f t="shared" si="38"/>
        <v>3.5381378807162633E-2</v>
      </c>
    </row>
    <row r="182" spans="1:20" x14ac:dyDescent="0.25">
      <c r="A182" t="s">
        <v>181</v>
      </c>
      <c r="B182">
        <v>85.7</v>
      </c>
      <c r="C182">
        <v>83.4</v>
      </c>
      <c r="D182">
        <v>39</v>
      </c>
      <c r="E182">
        <v>61.6</v>
      </c>
      <c r="F182">
        <v>46.7</v>
      </c>
      <c r="G182" s="4">
        <v>13534.26</v>
      </c>
      <c r="H182" s="5">
        <f t="shared" si="27"/>
        <v>9.0330788804071416E-2</v>
      </c>
      <c r="I182" s="5">
        <f t="shared" si="28"/>
        <v>9.2194866422210753E-2</v>
      </c>
      <c r="J182" s="5">
        <f t="shared" si="29"/>
        <v>6.5864990434544968E-2</v>
      </c>
      <c r="K182" s="5">
        <f t="shared" si="30"/>
        <v>4.3183742591024643E-2</v>
      </c>
      <c r="L182" s="5">
        <f t="shared" si="31"/>
        <v>0.19132653061224492</v>
      </c>
      <c r="M182" s="5">
        <f t="shared" si="26"/>
        <v>4.1096923076923142E-2</v>
      </c>
      <c r="N182" s="6">
        <f t="shared" si="32"/>
        <v>857000</v>
      </c>
      <c r="O182" s="6">
        <f t="shared" si="33"/>
        <v>1417800</v>
      </c>
      <c r="P182" s="6">
        <f t="shared" si="34"/>
        <v>1950000</v>
      </c>
      <c r="Q182" s="6">
        <f t="shared" si="35"/>
        <v>985600</v>
      </c>
      <c r="R182" s="6">
        <f t="shared" si="36"/>
        <v>1187200</v>
      </c>
      <c r="S182" s="6">
        <f t="shared" si="37"/>
        <v>6397600</v>
      </c>
      <c r="T182" s="5">
        <f t="shared" si="38"/>
        <v>4.6587336123098622E-2</v>
      </c>
    </row>
    <row r="183" spans="1:20" x14ac:dyDescent="0.25">
      <c r="A183" t="s">
        <v>182</v>
      </c>
      <c r="B183">
        <v>86.6</v>
      </c>
      <c r="C183">
        <v>82.4</v>
      </c>
      <c r="D183">
        <v>38.9</v>
      </c>
      <c r="E183">
        <v>62.2</v>
      </c>
      <c r="F183">
        <v>45.6</v>
      </c>
      <c r="G183" s="4">
        <v>13424.58</v>
      </c>
      <c r="H183" s="5">
        <f t="shared" si="27"/>
        <v>0.10178117048346058</v>
      </c>
      <c r="I183" s="5">
        <f t="shared" si="28"/>
        <v>7.9099004714510368E-2</v>
      </c>
      <c r="J183" s="5">
        <f t="shared" si="29"/>
        <v>6.3132003279584348E-2</v>
      </c>
      <c r="K183" s="5">
        <f t="shared" si="30"/>
        <v>5.3344623200677566E-2</v>
      </c>
      <c r="L183" s="5">
        <f t="shared" si="31"/>
        <v>0.16326530612244894</v>
      </c>
      <c r="M183" s="5">
        <f t="shared" si="26"/>
        <v>3.2659999999999911E-2</v>
      </c>
      <c r="N183" s="6">
        <f t="shared" si="32"/>
        <v>866000</v>
      </c>
      <c r="O183" s="6">
        <f t="shared" si="33"/>
        <v>1400800</v>
      </c>
      <c r="P183" s="6">
        <f t="shared" si="34"/>
        <v>1945000</v>
      </c>
      <c r="Q183" s="6">
        <f t="shared" si="35"/>
        <v>995200</v>
      </c>
      <c r="R183" s="6">
        <f t="shared" si="36"/>
        <v>1187200</v>
      </c>
      <c r="S183" s="6">
        <f t="shared" si="37"/>
        <v>6394200</v>
      </c>
      <c r="T183" s="5">
        <f t="shared" si="38"/>
        <v>4.6031128022745671E-2</v>
      </c>
    </row>
    <row r="184" spans="1:20" x14ac:dyDescent="0.25">
      <c r="A184" t="s">
        <v>183</v>
      </c>
      <c r="B184">
        <v>86.5</v>
      </c>
      <c r="C184">
        <v>80</v>
      </c>
      <c r="D184">
        <v>38.700000000000003</v>
      </c>
      <c r="E184">
        <v>62.2</v>
      </c>
      <c r="F184">
        <v>45.85</v>
      </c>
      <c r="G184" s="4">
        <v>13300.48</v>
      </c>
      <c r="H184" s="5">
        <f t="shared" si="27"/>
        <v>0.10050890585241734</v>
      </c>
      <c r="I184" s="5">
        <f t="shared" si="28"/>
        <v>4.7668936616029445E-2</v>
      </c>
      <c r="J184" s="5">
        <f t="shared" si="29"/>
        <v>5.7666028969663774E-2</v>
      </c>
      <c r="K184" s="5">
        <f t="shared" si="30"/>
        <v>5.3344623200677566E-2</v>
      </c>
      <c r="L184" s="5">
        <f t="shared" si="31"/>
        <v>0.16964285714285698</v>
      </c>
      <c r="M184" s="5">
        <f t="shared" si="26"/>
        <v>2.311384615384604E-2</v>
      </c>
      <c r="N184" s="6">
        <f t="shared" si="32"/>
        <v>865000</v>
      </c>
      <c r="O184" s="6">
        <f t="shared" si="33"/>
        <v>1360000</v>
      </c>
      <c r="P184" s="6">
        <f t="shared" si="34"/>
        <v>1935000.0000000002</v>
      </c>
      <c r="Q184" s="6">
        <f t="shared" si="35"/>
        <v>995200</v>
      </c>
      <c r="R184" s="6">
        <f t="shared" si="36"/>
        <v>1187200</v>
      </c>
      <c r="S184" s="6">
        <f t="shared" si="37"/>
        <v>6342400</v>
      </c>
      <c r="T184" s="5">
        <f t="shared" si="38"/>
        <v>3.755713402324945E-2</v>
      </c>
    </row>
    <row r="185" spans="1:20" x14ac:dyDescent="0.25">
      <c r="A185" t="s">
        <v>184</v>
      </c>
      <c r="B185">
        <v>87.8</v>
      </c>
      <c r="C185">
        <v>81.2</v>
      </c>
      <c r="D185">
        <v>39.200000000000003</v>
      </c>
      <c r="E185">
        <v>62.5</v>
      </c>
      <c r="F185">
        <v>45.95</v>
      </c>
      <c r="G185" s="4">
        <v>13576.52</v>
      </c>
      <c r="H185" s="5">
        <f t="shared" si="27"/>
        <v>0.11704834605597969</v>
      </c>
      <c r="I185" s="5">
        <f t="shared" si="28"/>
        <v>6.3383970665269906E-2</v>
      </c>
      <c r="J185" s="5">
        <f t="shared" si="29"/>
        <v>7.1330964744465764E-2</v>
      </c>
      <c r="K185" s="5">
        <f t="shared" si="30"/>
        <v>5.8425063505503916E-2</v>
      </c>
      <c r="L185" s="5">
        <f t="shared" si="31"/>
        <v>0.17219387755102034</v>
      </c>
      <c r="M185" s="5">
        <f t="shared" si="26"/>
        <v>4.4347692307692421E-2</v>
      </c>
      <c r="N185" s="6">
        <f t="shared" si="32"/>
        <v>878000</v>
      </c>
      <c r="O185" s="6">
        <f t="shared" si="33"/>
        <v>1380400</v>
      </c>
      <c r="P185" s="6">
        <f t="shared" si="34"/>
        <v>1960000.0000000002</v>
      </c>
      <c r="Q185" s="6">
        <f t="shared" si="35"/>
        <v>1000000</v>
      </c>
      <c r="R185" s="6">
        <f t="shared" si="36"/>
        <v>1187200</v>
      </c>
      <c r="S185" s="6">
        <f t="shared" si="37"/>
        <v>6405600</v>
      </c>
      <c r="T185" s="5">
        <f t="shared" si="38"/>
        <v>4.7896061065105799E-2</v>
      </c>
    </row>
    <row r="186" spans="1:20" x14ac:dyDescent="0.25">
      <c r="A186" t="s">
        <v>185</v>
      </c>
      <c r="B186">
        <v>87.7</v>
      </c>
      <c r="C186">
        <v>82.8</v>
      </c>
      <c r="D186">
        <v>39.049999999999997</v>
      </c>
      <c r="E186">
        <v>62.1</v>
      </c>
      <c r="F186">
        <v>46.05</v>
      </c>
      <c r="G186" s="4">
        <v>13801.43</v>
      </c>
      <c r="H186" s="5">
        <f t="shared" si="27"/>
        <v>0.11577608142493645</v>
      </c>
      <c r="I186" s="5">
        <f t="shared" si="28"/>
        <v>8.43373493975903E-2</v>
      </c>
      <c r="J186" s="5">
        <f t="shared" si="29"/>
        <v>6.7231484012024945E-2</v>
      </c>
      <c r="K186" s="5">
        <f t="shared" si="30"/>
        <v>5.1651143099068708E-2</v>
      </c>
      <c r="L186" s="5">
        <f t="shared" si="31"/>
        <v>0.17474489795918347</v>
      </c>
      <c r="M186" s="5">
        <f t="shared" si="26"/>
        <v>6.1648461538461596E-2</v>
      </c>
      <c r="N186" s="6">
        <f t="shared" si="32"/>
        <v>877000</v>
      </c>
      <c r="O186" s="6">
        <f t="shared" si="33"/>
        <v>1407600</v>
      </c>
      <c r="P186" s="6">
        <f t="shared" si="34"/>
        <v>1952499.9999999998</v>
      </c>
      <c r="Q186" s="6">
        <f t="shared" si="35"/>
        <v>993600</v>
      </c>
      <c r="R186" s="6">
        <f t="shared" si="36"/>
        <v>1187200</v>
      </c>
      <c r="S186" s="6">
        <f t="shared" si="37"/>
        <v>6417900</v>
      </c>
      <c r="T186" s="5">
        <f t="shared" si="38"/>
        <v>4.9908225663441774E-2</v>
      </c>
    </row>
    <row r="187" spans="1:20" x14ac:dyDescent="0.25">
      <c r="A187" t="s">
        <v>186</v>
      </c>
      <c r="B187">
        <v>86.1</v>
      </c>
      <c r="C187">
        <v>83</v>
      </c>
      <c r="D187">
        <v>38.9</v>
      </c>
      <c r="E187">
        <v>62.1</v>
      </c>
      <c r="F187">
        <v>45.8</v>
      </c>
      <c r="G187" s="4">
        <v>13892.05</v>
      </c>
      <c r="H187" s="5">
        <f t="shared" si="27"/>
        <v>9.5419847328244378E-2</v>
      </c>
      <c r="I187" s="5">
        <f t="shared" si="28"/>
        <v>8.6956521739130377E-2</v>
      </c>
      <c r="J187" s="5">
        <f t="shared" si="29"/>
        <v>6.3132003279584348E-2</v>
      </c>
      <c r="K187" s="5">
        <f t="shared" si="30"/>
        <v>5.1651143099068708E-2</v>
      </c>
      <c r="L187" s="5">
        <f t="shared" si="31"/>
        <v>0.16836734693877542</v>
      </c>
      <c r="M187" s="5">
        <f t="shared" si="26"/>
        <v>6.8619230769230821E-2</v>
      </c>
      <c r="N187" s="6">
        <f t="shared" si="32"/>
        <v>861000</v>
      </c>
      <c r="O187" s="6">
        <f t="shared" si="33"/>
        <v>1411000</v>
      </c>
      <c r="P187" s="6">
        <f t="shared" si="34"/>
        <v>1945000</v>
      </c>
      <c r="Q187" s="6">
        <f t="shared" si="35"/>
        <v>993600</v>
      </c>
      <c r="R187" s="6">
        <f t="shared" si="36"/>
        <v>1187200</v>
      </c>
      <c r="S187" s="6">
        <f t="shared" si="37"/>
        <v>6397800</v>
      </c>
      <c r="T187" s="5">
        <f t="shared" si="38"/>
        <v>4.6620054246648834E-2</v>
      </c>
    </row>
    <row r="188" spans="1:20" x14ac:dyDescent="0.25">
      <c r="A188" t="s">
        <v>187</v>
      </c>
      <c r="B188">
        <v>85.1</v>
      </c>
      <c r="C188">
        <v>84</v>
      </c>
      <c r="D188">
        <v>38.9</v>
      </c>
      <c r="E188">
        <v>63.5</v>
      </c>
      <c r="F188">
        <v>46.6</v>
      </c>
      <c r="G188" s="4">
        <v>13702.28</v>
      </c>
      <c r="H188" s="5">
        <f t="shared" si="27"/>
        <v>8.269720101781175E-2</v>
      </c>
      <c r="I188" s="5">
        <f t="shared" si="28"/>
        <v>0.10005238344683076</v>
      </c>
      <c r="J188" s="5">
        <f t="shared" si="29"/>
        <v>6.3132003279584348E-2</v>
      </c>
      <c r="K188" s="5">
        <f t="shared" si="30"/>
        <v>7.5359864521591824E-2</v>
      </c>
      <c r="L188" s="5">
        <f t="shared" si="31"/>
        <v>0.18877551020408156</v>
      </c>
      <c r="M188" s="5">
        <f t="shared" si="26"/>
        <v>5.4021538461538565E-2</v>
      </c>
      <c r="N188" s="6">
        <f t="shared" si="32"/>
        <v>851000</v>
      </c>
      <c r="O188" s="6">
        <f t="shared" si="33"/>
        <v>1428000</v>
      </c>
      <c r="P188" s="6">
        <f t="shared" si="34"/>
        <v>1945000</v>
      </c>
      <c r="Q188" s="6">
        <f t="shared" si="35"/>
        <v>1016000</v>
      </c>
      <c r="R188" s="6">
        <f t="shared" si="36"/>
        <v>1187200</v>
      </c>
      <c r="S188" s="6">
        <f t="shared" si="37"/>
        <v>6427200</v>
      </c>
      <c r="T188" s="5">
        <f t="shared" si="38"/>
        <v>5.1429618408525002E-2</v>
      </c>
    </row>
    <row r="189" spans="1:20" x14ac:dyDescent="0.25">
      <c r="A189" t="s">
        <v>188</v>
      </c>
      <c r="B189">
        <v>84.5</v>
      </c>
      <c r="C189">
        <v>80.400000000000006</v>
      </c>
      <c r="D189">
        <v>37.85</v>
      </c>
      <c r="E189">
        <v>61.8</v>
      </c>
      <c r="F189">
        <v>45.85</v>
      </c>
      <c r="G189" s="4">
        <v>13106.03</v>
      </c>
      <c r="H189" s="5">
        <f t="shared" si="27"/>
        <v>7.5063613231552306E-2</v>
      </c>
      <c r="I189" s="5">
        <f t="shared" si="28"/>
        <v>5.2907281299109599E-2</v>
      </c>
      <c r="J189" s="5">
        <f t="shared" si="29"/>
        <v>3.4435638152500614E-2</v>
      </c>
      <c r="K189" s="5">
        <f t="shared" si="30"/>
        <v>4.6570702794242136E-2</v>
      </c>
      <c r="L189" s="5">
        <f t="shared" si="31"/>
        <v>0.16964285714285698</v>
      </c>
      <c r="M189" s="5">
        <f t="shared" si="26"/>
        <v>8.1561538461538685E-3</v>
      </c>
      <c r="N189" s="6">
        <f t="shared" si="32"/>
        <v>845000</v>
      </c>
      <c r="O189" s="6">
        <f t="shared" si="33"/>
        <v>1366800</v>
      </c>
      <c r="P189" s="6">
        <f t="shared" si="34"/>
        <v>1892500</v>
      </c>
      <c r="Q189" s="6">
        <f t="shared" si="35"/>
        <v>988800</v>
      </c>
      <c r="R189" s="6">
        <f t="shared" si="36"/>
        <v>1187200</v>
      </c>
      <c r="S189" s="6">
        <f t="shared" si="37"/>
        <v>6280300</v>
      </c>
      <c r="T189" s="5">
        <f t="shared" si="38"/>
        <v>2.739815666091916E-2</v>
      </c>
    </row>
    <row r="190" spans="1:20" x14ac:dyDescent="0.25">
      <c r="A190" t="s">
        <v>189</v>
      </c>
      <c r="B190">
        <v>80.8</v>
      </c>
      <c r="C190">
        <v>80.5</v>
      </c>
      <c r="D190">
        <v>38.799999999999997</v>
      </c>
      <c r="E190">
        <v>61.5</v>
      </c>
      <c r="F190">
        <v>45.35</v>
      </c>
      <c r="G190" s="4">
        <v>13081.24</v>
      </c>
      <c r="H190" s="5">
        <f t="shared" si="27"/>
        <v>2.7989821882951738E-2</v>
      </c>
      <c r="I190" s="5">
        <f t="shared" si="28"/>
        <v>5.4216867469879526E-2</v>
      </c>
      <c r="J190" s="5">
        <f t="shared" si="29"/>
        <v>6.039901612462395E-2</v>
      </c>
      <c r="K190" s="5">
        <f t="shared" si="30"/>
        <v>4.1490262489415786E-2</v>
      </c>
      <c r="L190" s="5">
        <f t="shared" si="31"/>
        <v>0.15688775510204067</v>
      </c>
      <c r="M190" s="5">
        <f t="shared" si="26"/>
        <v>6.2492307692307847E-3</v>
      </c>
      <c r="N190" s="6">
        <f t="shared" si="32"/>
        <v>808000</v>
      </c>
      <c r="O190" s="6">
        <f t="shared" si="33"/>
        <v>1368500</v>
      </c>
      <c r="P190" s="6">
        <f t="shared" si="34"/>
        <v>1939999.9999999998</v>
      </c>
      <c r="Q190" s="6">
        <f t="shared" si="35"/>
        <v>984000</v>
      </c>
      <c r="R190" s="6">
        <f t="shared" si="36"/>
        <v>1187200</v>
      </c>
      <c r="S190" s="6">
        <f t="shared" si="37"/>
        <v>6287700</v>
      </c>
      <c r="T190" s="5">
        <f t="shared" si="38"/>
        <v>2.8608727232275699E-2</v>
      </c>
    </row>
    <row r="191" spans="1:20" x14ac:dyDescent="0.25">
      <c r="A191" t="s">
        <v>190</v>
      </c>
      <c r="B191">
        <v>78.900000000000006</v>
      </c>
      <c r="C191">
        <v>79.3</v>
      </c>
      <c r="D191">
        <v>37.65</v>
      </c>
      <c r="E191">
        <v>59.5</v>
      </c>
      <c r="F191">
        <v>44.15</v>
      </c>
      <c r="G191" s="4">
        <v>12810.73</v>
      </c>
      <c r="H191" s="5">
        <f t="shared" si="27"/>
        <v>3.8167938931299439E-3</v>
      </c>
      <c r="I191" s="5">
        <f t="shared" si="28"/>
        <v>3.8501833420639064E-2</v>
      </c>
      <c r="J191" s="5">
        <f t="shared" si="29"/>
        <v>2.8969663842579818E-2</v>
      </c>
      <c r="K191" s="5">
        <f t="shared" si="30"/>
        <v>7.6206604572397474E-3</v>
      </c>
      <c r="L191" s="5">
        <f t="shared" si="31"/>
        <v>0.12627551020408156</v>
      </c>
      <c r="M191" s="5">
        <f t="shared" si="26"/>
        <v>-1.4559230769230824E-2</v>
      </c>
      <c r="N191" s="6">
        <f t="shared" si="32"/>
        <v>789000</v>
      </c>
      <c r="O191" s="6">
        <f t="shared" si="33"/>
        <v>1348100</v>
      </c>
      <c r="P191" s="6">
        <f t="shared" si="34"/>
        <v>1882500</v>
      </c>
      <c r="Q191" s="6">
        <f t="shared" si="35"/>
        <v>952000</v>
      </c>
      <c r="R191" s="6">
        <f t="shared" si="36"/>
        <v>1187200</v>
      </c>
      <c r="S191" s="6">
        <f t="shared" si="37"/>
        <v>6158800</v>
      </c>
      <c r="T191" s="5">
        <f t="shared" si="38"/>
        <v>7.5218966041858959E-3</v>
      </c>
    </row>
    <row r="192" spans="1:20" x14ac:dyDescent="0.25">
      <c r="A192" t="s">
        <v>191</v>
      </c>
      <c r="B192">
        <v>79.900000000000006</v>
      </c>
      <c r="C192">
        <v>79.3</v>
      </c>
      <c r="D192">
        <v>38.25</v>
      </c>
      <c r="E192">
        <v>60.6</v>
      </c>
      <c r="F192">
        <v>44.4</v>
      </c>
      <c r="G192" s="4">
        <v>13128.12</v>
      </c>
      <c r="H192" s="5">
        <f t="shared" si="27"/>
        <v>1.6539440203562572E-2</v>
      </c>
      <c r="I192" s="5">
        <f t="shared" si="28"/>
        <v>3.8501833420639064E-2</v>
      </c>
      <c r="J192" s="5">
        <f t="shared" si="29"/>
        <v>4.5367586772341983E-2</v>
      </c>
      <c r="K192" s="5">
        <f t="shared" si="30"/>
        <v>2.6248941574936513E-2</v>
      </c>
      <c r="L192" s="5">
        <f t="shared" si="31"/>
        <v>0.13265306122448961</v>
      </c>
      <c r="M192" s="5">
        <f t="shared" si="26"/>
        <v>9.8553846153845992E-3</v>
      </c>
      <c r="N192" s="6">
        <f t="shared" si="32"/>
        <v>799000</v>
      </c>
      <c r="O192" s="6">
        <f t="shared" si="33"/>
        <v>1348100</v>
      </c>
      <c r="P192" s="6">
        <f t="shared" si="34"/>
        <v>1912500</v>
      </c>
      <c r="Q192" s="6">
        <f t="shared" si="35"/>
        <v>969600</v>
      </c>
      <c r="R192" s="6">
        <f t="shared" si="36"/>
        <v>1187200</v>
      </c>
      <c r="S192" s="6">
        <f t="shared" si="37"/>
        <v>6216400</v>
      </c>
      <c r="T192" s="5">
        <f t="shared" si="38"/>
        <v>1.6944716186637176E-2</v>
      </c>
    </row>
    <row r="193" spans="1:20" x14ac:dyDescent="0.25">
      <c r="A193" t="s">
        <v>192</v>
      </c>
      <c r="B193">
        <v>80.599999999999994</v>
      </c>
      <c r="C193">
        <v>79.900000000000006</v>
      </c>
      <c r="D193">
        <v>38.5</v>
      </c>
      <c r="E193">
        <v>60.6</v>
      </c>
      <c r="F193">
        <v>44.45</v>
      </c>
      <c r="G193" s="4">
        <v>12966.05</v>
      </c>
      <c r="H193" s="5">
        <f t="shared" si="27"/>
        <v>2.5445292620865034E-2</v>
      </c>
      <c r="I193" s="5">
        <f t="shared" si="28"/>
        <v>4.6359350445259295E-2</v>
      </c>
      <c r="J193" s="5">
        <f t="shared" si="29"/>
        <v>5.2200054659742978E-2</v>
      </c>
      <c r="K193" s="5">
        <f t="shared" si="30"/>
        <v>2.6248941574936513E-2</v>
      </c>
      <c r="L193" s="5">
        <f t="shared" si="31"/>
        <v>0.1339285714285714</v>
      </c>
      <c r="M193" s="5">
        <f t="shared" si="26"/>
        <v>-2.6115384615384984E-3</v>
      </c>
      <c r="N193" s="6">
        <f t="shared" si="32"/>
        <v>806000</v>
      </c>
      <c r="O193" s="6">
        <f t="shared" si="33"/>
        <v>1358300</v>
      </c>
      <c r="P193" s="6">
        <f t="shared" si="34"/>
        <v>1925000</v>
      </c>
      <c r="Q193" s="6">
        <f t="shared" si="35"/>
        <v>969600</v>
      </c>
      <c r="R193" s="6">
        <f t="shared" si="36"/>
        <v>1187200</v>
      </c>
      <c r="S193" s="6">
        <f t="shared" si="37"/>
        <v>6246100</v>
      </c>
      <c r="T193" s="5">
        <f t="shared" si="38"/>
        <v>2.1803357533838774E-2</v>
      </c>
    </row>
    <row r="194" spans="1:20" x14ac:dyDescent="0.25">
      <c r="A194" t="s">
        <v>193</v>
      </c>
      <c r="B194">
        <v>80.900000000000006</v>
      </c>
      <c r="C194">
        <v>79.8</v>
      </c>
      <c r="D194">
        <v>38.4</v>
      </c>
      <c r="E194">
        <v>60.7</v>
      </c>
      <c r="F194">
        <v>45.2</v>
      </c>
      <c r="G194" s="4">
        <v>13124.68</v>
      </c>
      <c r="H194" s="5">
        <f t="shared" si="27"/>
        <v>2.9262086513994978E-2</v>
      </c>
      <c r="I194" s="5">
        <f t="shared" si="28"/>
        <v>4.5049764274489146E-2</v>
      </c>
      <c r="J194" s="5">
        <f t="shared" si="29"/>
        <v>4.946706750478258E-2</v>
      </c>
      <c r="K194" s="5">
        <f t="shared" si="30"/>
        <v>2.794242167654537E-2</v>
      </c>
      <c r="L194" s="5">
        <f t="shared" si="31"/>
        <v>0.15306122448979598</v>
      </c>
      <c r="M194" s="5">
        <f t="shared" ref="M194:M242" si="39" xml:space="preserve"> G194/13000 -1</f>
        <v>9.5907692307692916E-3</v>
      </c>
      <c r="N194" s="6">
        <f t="shared" si="32"/>
        <v>809000</v>
      </c>
      <c r="O194" s="6">
        <f t="shared" si="33"/>
        <v>1356600</v>
      </c>
      <c r="P194" s="6">
        <f t="shared" si="34"/>
        <v>1920000</v>
      </c>
      <c r="Q194" s="6">
        <f t="shared" si="35"/>
        <v>971200</v>
      </c>
      <c r="R194" s="6">
        <f t="shared" si="36"/>
        <v>1187200</v>
      </c>
      <c r="S194" s="6">
        <f t="shared" si="37"/>
        <v>6244000</v>
      </c>
      <c r="T194" s="5">
        <f t="shared" si="38"/>
        <v>2.1459817236561873E-2</v>
      </c>
    </row>
    <row r="195" spans="1:20" x14ac:dyDescent="0.25">
      <c r="A195" t="s">
        <v>194</v>
      </c>
      <c r="B195">
        <v>80.2</v>
      </c>
      <c r="C195">
        <v>79.599999999999994</v>
      </c>
      <c r="D195">
        <v>38.299999999999997</v>
      </c>
      <c r="E195">
        <v>60.2</v>
      </c>
      <c r="F195">
        <v>46.2</v>
      </c>
      <c r="G195" s="4">
        <v>12976.76</v>
      </c>
      <c r="H195" s="5">
        <f t="shared" ref="H195:H242" si="40" xml:space="preserve"> B195/78.6 -1</f>
        <v>2.0356234096692294E-2</v>
      </c>
      <c r="I195" s="5">
        <f t="shared" ref="I195:I242" si="41" xml:space="preserve"> C195/76.36 -1</f>
        <v>4.2430591932949069E-2</v>
      </c>
      <c r="J195" s="5">
        <f t="shared" ref="J195:J242" si="42" xml:space="preserve"> D195 / 36.59 -1</f>
        <v>4.6734080349822182E-2</v>
      </c>
      <c r="K195" s="5">
        <f t="shared" ref="K195:K242" si="43" xml:space="preserve"> E195 / 59.05 -1</f>
        <v>1.9475021168501305E-2</v>
      </c>
      <c r="L195" s="5">
        <f t="shared" ref="L195:L242" si="44">F195/39.2 - 1</f>
        <v>0.1785714285714286</v>
      </c>
      <c r="M195" s="5">
        <f t="shared" si="39"/>
        <v>-1.7876923076922679E-3</v>
      </c>
      <c r="N195" s="6">
        <f t="shared" ref="N195:N242" si="45">10000*B195</f>
        <v>802000</v>
      </c>
      <c r="O195" s="6">
        <f t="shared" ref="O195:O242" si="46" xml:space="preserve"> 17000*C195</f>
        <v>1353200</v>
      </c>
      <c r="P195" s="6">
        <f t="shared" ref="P195:P242" si="47" xml:space="preserve"> 50000*D195</f>
        <v>1914999.9999999998</v>
      </c>
      <c r="Q195" s="6">
        <f t="shared" ref="Q195:Q242" si="48">16000*E195</f>
        <v>963200</v>
      </c>
      <c r="R195" s="6">
        <f t="shared" ref="R195:R242" si="49">37.1*32000</f>
        <v>1187200</v>
      </c>
      <c r="S195" s="6">
        <f t="shared" ref="S195:S242" si="50">N195+O195+P195+Q195+R195</f>
        <v>6220600</v>
      </c>
      <c r="T195" s="5">
        <f t="shared" ref="T195:T242" si="51">S195/6112820 - 1</f>
        <v>1.7631796781190978E-2</v>
      </c>
    </row>
    <row r="196" spans="1:20" x14ac:dyDescent="0.25">
      <c r="A196" t="s">
        <v>195</v>
      </c>
      <c r="B196">
        <v>80.8</v>
      </c>
      <c r="C196">
        <v>79.599999999999994</v>
      </c>
      <c r="D196">
        <v>37.200000000000003</v>
      </c>
      <c r="E196">
        <v>59.2</v>
      </c>
      <c r="F196">
        <v>45.6</v>
      </c>
      <c r="G196" s="4">
        <v>12946.1</v>
      </c>
      <c r="H196" s="5">
        <f t="shared" si="40"/>
        <v>2.7989821882951738E-2</v>
      </c>
      <c r="I196" s="5">
        <f t="shared" si="41"/>
        <v>4.2430591932949069E-2</v>
      </c>
      <c r="J196" s="5">
        <f t="shared" si="42"/>
        <v>1.667122164525825E-2</v>
      </c>
      <c r="K196" s="5">
        <f t="shared" si="43"/>
        <v>2.5402201524133972E-3</v>
      </c>
      <c r="L196" s="5">
        <f t="shared" si="44"/>
        <v>0.16326530612244894</v>
      </c>
      <c r="M196" s="5">
        <f t="shared" si="39"/>
        <v>-4.1461538461537994E-3</v>
      </c>
      <c r="N196" s="6">
        <f t="shared" si="45"/>
        <v>808000</v>
      </c>
      <c r="O196" s="6">
        <f t="shared" si="46"/>
        <v>1353200</v>
      </c>
      <c r="P196" s="6">
        <f t="shared" si="47"/>
        <v>1860000.0000000002</v>
      </c>
      <c r="Q196" s="6">
        <f t="shared" si="48"/>
        <v>947200</v>
      </c>
      <c r="R196" s="6">
        <f t="shared" si="49"/>
        <v>1187200</v>
      </c>
      <c r="S196" s="6">
        <f t="shared" si="50"/>
        <v>6155600</v>
      </c>
      <c r="T196" s="5">
        <f t="shared" si="51"/>
        <v>6.998406627383158E-3</v>
      </c>
    </row>
    <row r="197" spans="1:20" x14ac:dyDescent="0.25">
      <c r="A197" t="s">
        <v>196</v>
      </c>
      <c r="B197">
        <v>81.8</v>
      </c>
      <c r="C197">
        <v>79.400000000000006</v>
      </c>
      <c r="D197">
        <v>37.549999999999997</v>
      </c>
      <c r="E197">
        <v>58.9</v>
      </c>
      <c r="F197">
        <v>46.2</v>
      </c>
      <c r="G197" s="4">
        <v>12819.2</v>
      </c>
      <c r="H197" s="5">
        <f t="shared" si="40"/>
        <v>4.0712468193384366E-2</v>
      </c>
      <c r="I197" s="5">
        <f t="shared" si="41"/>
        <v>3.9811419591409214E-2</v>
      </c>
      <c r="J197" s="5">
        <f t="shared" si="42"/>
        <v>2.623667668761942E-2</v>
      </c>
      <c r="K197" s="5">
        <f t="shared" si="43"/>
        <v>-2.5402201524131751E-3</v>
      </c>
      <c r="L197" s="5">
        <f t="shared" si="44"/>
        <v>0.1785714285714286</v>
      </c>
      <c r="M197" s="5">
        <f t="shared" si="39"/>
        <v>-1.3907692307692288E-2</v>
      </c>
      <c r="N197" s="6">
        <f t="shared" si="45"/>
        <v>818000</v>
      </c>
      <c r="O197" s="6">
        <f t="shared" si="46"/>
        <v>1349800</v>
      </c>
      <c r="P197" s="6">
        <f t="shared" si="47"/>
        <v>1877499.9999999998</v>
      </c>
      <c r="Q197" s="6">
        <f t="shared" si="48"/>
        <v>942400</v>
      </c>
      <c r="R197" s="6">
        <f t="shared" si="49"/>
        <v>1187200</v>
      </c>
      <c r="S197" s="6">
        <f t="shared" si="50"/>
        <v>6174900</v>
      </c>
      <c r="T197" s="5">
        <f t="shared" si="51"/>
        <v>1.0155705549975247E-2</v>
      </c>
    </row>
    <row r="198" spans="1:20" x14ac:dyDescent="0.25">
      <c r="A198" t="s">
        <v>197</v>
      </c>
      <c r="B198">
        <v>82</v>
      </c>
      <c r="C198">
        <v>80.3</v>
      </c>
      <c r="D198">
        <v>37.799999999999997</v>
      </c>
      <c r="E198">
        <v>59</v>
      </c>
      <c r="F198">
        <v>45.4</v>
      </c>
      <c r="G198" s="4">
        <v>12856.98</v>
      </c>
      <c r="H198" s="5">
        <f t="shared" si="40"/>
        <v>4.3256997455470847E-2</v>
      </c>
      <c r="I198" s="5">
        <f t="shared" si="41"/>
        <v>5.1597695128339449E-2</v>
      </c>
      <c r="J198" s="5">
        <f t="shared" si="42"/>
        <v>3.3069144575020415E-2</v>
      </c>
      <c r="K198" s="5">
        <f t="shared" si="43"/>
        <v>-8.4674005080431769E-4</v>
      </c>
      <c r="L198" s="5">
        <f t="shared" si="44"/>
        <v>0.15816326530612224</v>
      </c>
      <c r="M198" s="5">
        <f t="shared" si="39"/>
        <v>-1.1001538461538507E-2</v>
      </c>
      <c r="N198" s="6">
        <f t="shared" si="45"/>
        <v>820000</v>
      </c>
      <c r="O198" s="6">
        <f t="shared" si="46"/>
        <v>1365100</v>
      </c>
      <c r="P198" s="6">
        <f t="shared" si="47"/>
        <v>1889999.9999999998</v>
      </c>
      <c r="Q198" s="6">
        <f t="shared" si="48"/>
        <v>944000</v>
      </c>
      <c r="R198" s="6">
        <f t="shared" si="49"/>
        <v>1187200</v>
      </c>
      <c r="S198" s="6">
        <f t="shared" si="50"/>
        <v>6206300</v>
      </c>
      <c r="T198" s="5">
        <f t="shared" si="51"/>
        <v>1.529245094735332E-2</v>
      </c>
    </row>
    <row r="199" spans="1:20" x14ac:dyDescent="0.25">
      <c r="A199" t="s">
        <v>198</v>
      </c>
      <c r="B199">
        <v>82.3</v>
      </c>
      <c r="C199">
        <v>79.2</v>
      </c>
      <c r="D199">
        <v>37.35</v>
      </c>
      <c r="E199">
        <v>58.4</v>
      </c>
      <c r="F199">
        <v>45.95</v>
      </c>
      <c r="G199" s="4">
        <v>12666.12</v>
      </c>
      <c r="H199" s="5">
        <f t="shared" si="40"/>
        <v>4.7073791348600569E-2</v>
      </c>
      <c r="I199" s="5">
        <f t="shared" si="41"/>
        <v>3.7192247249869137E-2</v>
      </c>
      <c r="J199" s="5">
        <f t="shared" si="42"/>
        <v>2.0770702377698846E-2</v>
      </c>
      <c r="K199" s="5">
        <f t="shared" si="43"/>
        <v>-1.100762066045724E-2</v>
      </c>
      <c r="L199" s="5">
        <f t="shared" si="44"/>
        <v>0.17219387755102034</v>
      </c>
      <c r="M199" s="5">
        <f t="shared" si="39"/>
        <v>-2.5683076923076809E-2</v>
      </c>
      <c r="N199" s="6">
        <f t="shared" si="45"/>
        <v>823000</v>
      </c>
      <c r="O199" s="6">
        <f t="shared" si="46"/>
        <v>1346400</v>
      </c>
      <c r="P199" s="6">
        <f t="shared" si="47"/>
        <v>1867500</v>
      </c>
      <c r="Q199" s="6">
        <f t="shared" si="48"/>
        <v>934400</v>
      </c>
      <c r="R199" s="6">
        <f t="shared" si="49"/>
        <v>1187200</v>
      </c>
      <c r="S199" s="6">
        <f t="shared" si="50"/>
        <v>6158500</v>
      </c>
      <c r="T199" s="5">
        <f t="shared" si="51"/>
        <v>7.4728194188606878E-3</v>
      </c>
    </row>
    <row r="200" spans="1:20" x14ac:dyDescent="0.25">
      <c r="A200" t="s">
        <v>199</v>
      </c>
      <c r="B200">
        <v>82.6</v>
      </c>
      <c r="C200">
        <v>79.2</v>
      </c>
      <c r="D200">
        <v>37.299999999999997</v>
      </c>
      <c r="E200">
        <v>58.6</v>
      </c>
      <c r="F200">
        <v>46.6</v>
      </c>
      <c r="G200" s="4">
        <v>12729.05</v>
      </c>
      <c r="H200" s="5">
        <f t="shared" si="40"/>
        <v>5.0890585241730291E-2</v>
      </c>
      <c r="I200" s="5">
        <f t="shared" si="41"/>
        <v>3.7192247249869137E-2</v>
      </c>
      <c r="J200" s="5">
        <f t="shared" si="42"/>
        <v>1.9404208800218425E-2</v>
      </c>
      <c r="K200" s="5">
        <f t="shared" si="43"/>
        <v>-7.6206604572395253E-3</v>
      </c>
      <c r="L200" s="5">
        <f t="shared" si="44"/>
        <v>0.18877551020408156</v>
      </c>
      <c r="M200" s="5">
        <f t="shared" si="39"/>
        <v>-2.0842307692307771E-2</v>
      </c>
      <c r="N200" s="6">
        <f t="shared" si="45"/>
        <v>826000</v>
      </c>
      <c r="O200" s="6">
        <f t="shared" si="46"/>
        <v>1346400</v>
      </c>
      <c r="P200" s="6">
        <f t="shared" si="47"/>
        <v>1864999.9999999998</v>
      </c>
      <c r="Q200" s="6">
        <f t="shared" si="48"/>
        <v>937600</v>
      </c>
      <c r="R200" s="6">
        <f t="shared" si="49"/>
        <v>1187200</v>
      </c>
      <c r="S200" s="6">
        <f t="shared" si="50"/>
        <v>6162200</v>
      </c>
      <c r="T200" s="5">
        <f t="shared" si="51"/>
        <v>8.0781047045390686E-3</v>
      </c>
    </row>
    <row r="201" spans="1:20" x14ac:dyDescent="0.25">
      <c r="A201" t="s">
        <v>200</v>
      </c>
      <c r="B201">
        <v>82.5</v>
      </c>
      <c r="C201">
        <v>79.7</v>
      </c>
      <c r="D201">
        <v>37.549999999999997</v>
      </c>
      <c r="E201">
        <v>59.6</v>
      </c>
      <c r="F201">
        <v>47.35</v>
      </c>
      <c r="G201" s="4">
        <v>12926.37</v>
      </c>
      <c r="H201" s="5">
        <f t="shared" si="40"/>
        <v>4.961832061068705E-2</v>
      </c>
      <c r="I201" s="5">
        <f t="shared" si="41"/>
        <v>4.3740178103719218E-2</v>
      </c>
      <c r="J201" s="5">
        <f t="shared" si="42"/>
        <v>2.623667668761942E-2</v>
      </c>
      <c r="K201" s="5">
        <f t="shared" si="43"/>
        <v>9.3141405588486048E-3</v>
      </c>
      <c r="L201" s="5">
        <f t="shared" si="44"/>
        <v>0.20790816326530615</v>
      </c>
      <c r="M201" s="5">
        <f t="shared" si="39"/>
        <v>-5.6638461538460749E-3</v>
      </c>
      <c r="N201" s="6">
        <f t="shared" si="45"/>
        <v>825000</v>
      </c>
      <c r="O201" s="6">
        <f t="shared" si="46"/>
        <v>1354900</v>
      </c>
      <c r="P201" s="6">
        <f t="shared" si="47"/>
        <v>1877499.9999999998</v>
      </c>
      <c r="Q201" s="6">
        <f t="shared" si="48"/>
        <v>953600</v>
      </c>
      <c r="R201" s="6">
        <f t="shared" si="49"/>
        <v>1187200</v>
      </c>
      <c r="S201" s="6">
        <f t="shared" si="50"/>
        <v>6198200</v>
      </c>
      <c r="T201" s="5">
        <f t="shared" si="51"/>
        <v>1.3967366943571147E-2</v>
      </c>
    </row>
    <row r="202" spans="1:20" x14ac:dyDescent="0.25">
      <c r="A202" t="s">
        <v>201</v>
      </c>
      <c r="B202">
        <v>82.9</v>
      </c>
      <c r="C202">
        <v>79</v>
      </c>
      <c r="D202">
        <v>37.9</v>
      </c>
      <c r="E202">
        <v>59.3</v>
      </c>
      <c r="F202">
        <v>46.65</v>
      </c>
      <c r="G202" s="4">
        <v>12788.42</v>
      </c>
      <c r="H202" s="5">
        <f t="shared" si="40"/>
        <v>5.4707379134860235E-2</v>
      </c>
      <c r="I202" s="5">
        <f t="shared" si="41"/>
        <v>3.457307490832906E-2</v>
      </c>
      <c r="J202" s="5">
        <f t="shared" si="42"/>
        <v>3.5802131729980813E-2</v>
      </c>
      <c r="K202" s="5">
        <f t="shared" si="43"/>
        <v>4.2337002540220325E-3</v>
      </c>
      <c r="L202" s="5">
        <f t="shared" si="44"/>
        <v>0.19005102040816313</v>
      </c>
      <c r="M202" s="5">
        <f t="shared" si="39"/>
        <v>-1.627538461538458E-2</v>
      </c>
      <c r="N202" s="6">
        <f t="shared" si="45"/>
        <v>829000</v>
      </c>
      <c r="O202" s="6">
        <f t="shared" si="46"/>
        <v>1343000</v>
      </c>
      <c r="P202" s="6">
        <f t="shared" si="47"/>
        <v>1895000</v>
      </c>
      <c r="Q202" s="6">
        <f t="shared" si="48"/>
        <v>948800</v>
      </c>
      <c r="R202" s="6">
        <f t="shared" si="49"/>
        <v>1187200</v>
      </c>
      <c r="S202" s="6">
        <f t="shared" si="50"/>
        <v>6203000</v>
      </c>
      <c r="T202" s="5">
        <f t="shared" si="51"/>
        <v>1.4752601908775365E-2</v>
      </c>
    </row>
    <row r="203" spans="1:20" x14ac:dyDescent="0.25">
      <c r="A203" t="s">
        <v>202</v>
      </c>
      <c r="B203">
        <v>83.1</v>
      </c>
      <c r="C203">
        <v>80.099999999999994</v>
      </c>
      <c r="D203">
        <v>37.9</v>
      </c>
      <c r="E203">
        <v>60.2</v>
      </c>
      <c r="F203">
        <v>46.9</v>
      </c>
      <c r="G203" s="4">
        <v>12949.75</v>
      </c>
      <c r="H203" s="5">
        <f t="shared" si="40"/>
        <v>5.7251908396946494E-2</v>
      </c>
      <c r="I203" s="5">
        <f t="shared" si="41"/>
        <v>4.8978522786799372E-2</v>
      </c>
      <c r="J203" s="5">
        <f t="shared" si="42"/>
        <v>3.5802131729980813E-2</v>
      </c>
      <c r="K203" s="5">
        <f t="shared" si="43"/>
        <v>1.9475021168501305E-2</v>
      </c>
      <c r="L203" s="5">
        <f t="shared" si="44"/>
        <v>0.1964285714285714</v>
      </c>
      <c r="M203" s="5">
        <f t="shared" si="39"/>
        <v>-3.8653846153846594E-3</v>
      </c>
      <c r="N203" s="6">
        <f t="shared" si="45"/>
        <v>831000</v>
      </c>
      <c r="O203" s="6">
        <f t="shared" si="46"/>
        <v>1361700</v>
      </c>
      <c r="P203" s="6">
        <f t="shared" si="47"/>
        <v>1895000</v>
      </c>
      <c r="Q203" s="6">
        <f t="shared" si="48"/>
        <v>963200</v>
      </c>
      <c r="R203" s="6">
        <f t="shared" si="49"/>
        <v>1187200</v>
      </c>
      <c r="S203" s="6">
        <f t="shared" si="50"/>
        <v>6238100</v>
      </c>
      <c r="T203" s="5">
        <f t="shared" si="51"/>
        <v>2.0494632591831596E-2</v>
      </c>
    </row>
    <row r="204" spans="1:20" x14ac:dyDescent="0.25">
      <c r="A204" t="s">
        <v>203</v>
      </c>
      <c r="B204">
        <v>83.3</v>
      </c>
      <c r="C204">
        <v>79.5</v>
      </c>
      <c r="D204">
        <v>38.049999999999997</v>
      </c>
      <c r="E204">
        <v>60.8</v>
      </c>
      <c r="F204">
        <v>47.3</v>
      </c>
      <c r="G204" s="4">
        <v>13037.21</v>
      </c>
      <c r="H204" s="5">
        <f t="shared" si="40"/>
        <v>5.9796437659033197E-2</v>
      </c>
      <c r="I204" s="5">
        <f t="shared" si="41"/>
        <v>4.1121005762179141E-2</v>
      </c>
      <c r="J204" s="5">
        <f t="shared" si="42"/>
        <v>3.9901612462421188E-2</v>
      </c>
      <c r="K204" s="5">
        <f t="shared" si="43"/>
        <v>2.9635901778154006E-2</v>
      </c>
      <c r="L204" s="5">
        <f t="shared" si="44"/>
        <v>0.20663265306122436</v>
      </c>
      <c r="M204" s="5">
        <f t="shared" si="39"/>
        <v>2.862307692307553E-3</v>
      </c>
      <c r="N204" s="6">
        <f t="shared" si="45"/>
        <v>833000</v>
      </c>
      <c r="O204" s="6">
        <f t="shared" si="46"/>
        <v>1351500</v>
      </c>
      <c r="P204" s="6">
        <f t="shared" si="47"/>
        <v>1902499.9999999998</v>
      </c>
      <c r="Q204" s="6">
        <f t="shared" si="48"/>
        <v>972800</v>
      </c>
      <c r="R204" s="6">
        <f t="shared" si="49"/>
        <v>1187200</v>
      </c>
      <c r="S204" s="6">
        <f t="shared" si="50"/>
        <v>6247000</v>
      </c>
      <c r="T204" s="5">
        <f t="shared" si="51"/>
        <v>2.1950589089814621E-2</v>
      </c>
    </row>
    <row r="205" spans="1:20" x14ac:dyDescent="0.25">
      <c r="A205" t="s">
        <v>204</v>
      </c>
      <c r="B205">
        <v>82.8</v>
      </c>
      <c r="C205">
        <v>79.3</v>
      </c>
      <c r="D205">
        <v>38.200000000000003</v>
      </c>
      <c r="E205">
        <v>63.3</v>
      </c>
      <c r="F205">
        <v>47.4</v>
      </c>
      <c r="G205" s="4">
        <v>13100.17</v>
      </c>
      <c r="H205" s="5">
        <f t="shared" si="40"/>
        <v>5.3435114503816772E-2</v>
      </c>
      <c r="I205" s="5">
        <f t="shared" si="41"/>
        <v>3.8501833420639064E-2</v>
      </c>
      <c r="J205" s="5">
        <f t="shared" si="42"/>
        <v>4.4001093194862007E-2</v>
      </c>
      <c r="K205" s="5">
        <f t="shared" si="43"/>
        <v>7.1972904318374331E-2</v>
      </c>
      <c r="L205" s="5">
        <f t="shared" si="44"/>
        <v>0.20918367346938771</v>
      </c>
      <c r="M205" s="5">
        <f t="shared" si="39"/>
        <v>7.705384615384725E-3</v>
      </c>
      <c r="N205" s="6">
        <f t="shared" si="45"/>
        <v>828000</v>
      </c>
      <c r="O205" s="6">
        <f t="shared" si="46"/>
        <v>1348100</v>
      </c>
      <c r="P205" s="6">
        <f t="shared" si="47"/>
        <v>1910000.0000000002</v>
      </c>
      <c r="Q205" s="6">
        <f t="shared" si="48"/>
        <v>1012800</v>
      </c>
      <c r="R205" s="6">
        <f t="shared" si="49"/>
        <v>1187200</v>
      </c>
      <c r="S205" s="6">
        <f t="shared" si="50"/>
        <v>6286100</v>
      </c>
      <c r="T205" s="5">
        <f t="shared" si="51"/>
        <v>2.8346982243874441E-2</v>
      </c>
    </row>
    <row r="206" spans="1:20" x14ac:dyDescent="0.25">
      <c r="A206" t="s">
        <v>205</v>
      </c>
      <c r="B206">
        <v>82.8</v>
      </c>
      <c r="C206">
        <v>79.900000000000006</v>
      </c>
      <c r="D206">
        <v>38.200000000000003</v>
      </c>
      <c r="E206">
        <v>63</v>
      </c>
      <c r="F206">
        <v>42.7</v>
      </c>
      <c r="G206" s="4">
        <v>12986.6</v>
      </c>
      <c r="H206" s="5">
        <f t="shared" si="40"/>
        <v>5.3435114503816772E-2</v>
      </c>
      <c r="I206" s="5">
        <f t="shared" si="41"/>
        <v>4.6359350445259295E-2</v>
      </c>
      <c r="J206" s="5">
        <f t="shared" si="42"/>
        <v>4.4001093194862007E-2</v>
      </c>
      <c r="K206" s="5">
        <f t="shared" si="43"/>
        <v>6.6892464013547981E-2</v>
      </c>
      <c r="L206" s="5">
        <f t="shared" si="44"/>
        <v>8.9285714285714191E-2</v>
      </c>
      <c r="M206" s="5">
        <f t="shared" si="39"/>
        <v>-1.0307692307691685E-3</v>
      </c>
      <c r="N206" s="6">
        <f t="shared" si="45"/>
        <v>828000</v>
      </c>
      <c r="O206" s="6">
        <f t="shared" si="46"/>
        <v>1358300</v>
      </c>
      <c r="P206" s="6">
        <f t="shared" si="47"/>
        <v>1910000.0000000002</v>
      </c>
      <c r="Q206" s="6">
        <f t="shared" si="48"/>
        <v>1008000</v>
      </c>
      <c r="R206" s="6">
        <f t="shared" si="49"/>
        <v>1187200</v>
      </c>
      <c r="S206" s="6">
        <f t="shared" si="50"/>
        <v>6291500</v>
      </c>
      <c r="T206" s="5">
        <f t="shared" si="51"/>
        <v>2.9230371579729075E-2</v>
      </c>
    </row>
    <row r="207" spans="1:20" x14ac:dyDescent="0.25">
      <c r="A207" t="s">
        <v>206</v>
      </c>
      <c r="B207">
        <v>82.9</v>
      </c>
      <c r="C207">
        <v>80.3</v>
      </c>
      <c r="D207">
        <v>38.450000000000003</v>
      </c>
      <c r="E207">
        <v>63.5</v>
      </c>
      <c r="F207">
        <v>40.1</v>
      </c>
      <c r="G207" s="4">
        <v>13026.71</v>
      </c>
      <c r="H207" s="5">
        <f t="shared" si="40"/>
        <v>5.4707379134860235E-2</v>
      </c>
      <c r="I207" s="5">
        <f t="shared" si="41"/>
        <v>5.1597695128339449E-2</v>
      </c>
      <c r="J207" s="5">
        <f t="shared" si="42"/>
        <v>5.0833561082263001E-2</v>
      </c>
      <c r="K207" s="5">
        <f t="shared" si="43"/>
        <v>7.5359864521591824E-2</v>
      </c>
      <c r="L207" s="5">
        <f t="shared" si="44"/>
        <v>2.2959183673469274E-2</v>
      </c>
      <c r="M207" s="5">
        <f t="shared" si="39"/>
        <v>2.0546153846152659E-3</v>
      </c>
      <c r="N207" s="6">
        <f t="shared" si="45"/>
        <v>829000</v>
      </c>
      <c r="O207" s="6">
        <f t="shared" si="46"/>
        <v>1365100</v>
      </c>
      <c r="P207" s="6">
        <f t="shared" si="47"/>
        <v>1922500.0000000002</v>
      </c>
      <c r="Q207" s="6">
        <f t="shared" si="48"/>
        <v>1016000</v>
      </c>
      <c r="R207" s="6">
        <f t="shared" si="49"/>
        <v>1187200</v>
      </c>
      <c r="S207" s="6">
        <f t="shared" si="50"/>
        <v>6319800</v>
      </c>
      <c r="T207" s="5">
        <f t="shared" si="51"/>
        <v>3.3859986062079406E-2</v>
      </c>
    </row>
    <row r="208" spans="1:20" x14ac:dyDescent="0.25">
      <c r="A208" t="s">
        <v>207</v>
      </c>
      <c r="B208">
        <v>84.6</v>
      </c>
      <c r="C208">
        <v>80.2</v>
      </c>
      <c r="D208">
        <v>38.75</v>
      </c>
      <c r="E208">
        <v>63.7</v>
      </c>
      <c r="F208">
        <v>38.6</v>
      </c>
      <c r="G208" s="4">
        <v>13223.73</v>
      </c>
      <c r="H208" s="5">
        <f t="shared" si="40"/>
        <v>7.6335877862595325E-2</v>
      </c>
      <c r="I208" s="5">
        <f t="shared" si="41"/>
        <v>5.0288108957569522E-2</v>
      </c>
      <c r="J208" s="5">
        <f t="shared" si="42"/>
        <v>5.9032522547143973E-2</v>
      </c>
      <c r="K208" s="5">
        <f t="shared" si="43"/>
        <v>7.8746824724809539E-2</v>
      </c>
      <c r="L208" s="5">
        <f t="shared" si="44"/>
        <v>-1.5306122448979664E-2</v>
      </c>
      <c r="M208" s="5">
        <f t="shared" si="39"/>
        <v>1.7209999999999948E-2</v>
      </c>
      <c r="N208" s="6">
        <f t="shared" si="45"/>
        <v>846000</v>
      </c>
      <c r="O208" s="6">
        <f t="shared" si="46"/>
        <v>1363400</v>
      </c>
      <c r="P208" s="6">
        <f t="shared" si="47"/>
        <v>1937500</v>
      </c>
      <c r="Q208" s="6">
        <f t="shared" si="48"/>
        <v>1019200</v>
      </c>
      <c r="R208" s="6">
        <f t="shared" si="49"/>
        <v>1187200</v>
      </c>
      <c r="S208" s="6">
        <f t="shared" si="50"/>
        <v>6353300</v>
      </c>
      <c r="T208" s="5">
        <f t="shared" si="51"/>
        <v>3.9340271756734158E-2</v>
      </c>
    </row>
    <row r="209" spans="1:20" x14ac:dyDescent="0.25">
      <c r="A209" t="s">
        <v>208</v>
      </c>
      <c r="B209">
        <v>85.5</v>
      </c>
      <c r="C209">
        <v>80.5</v>
      </c>
      <c r="D209">
        <v>38.65</v>
      </c>
      <c r="E209">
        <v>63.2</v>
      </c>
      <c r="F209">
        <v>38.9</v>
      </c>
      <c r="G209" s="4">
        <v>13347.76</v>
      </c>
      <c r="H209" s="5">
        <f t="shared" si="40"/>
        <v>8.7786259541984712E-2</v>
      </c>
      <c r="I209" s="5">
        <f t="shared" si="41"/>
        <v>5.4216867469879526E-2</v>
      </c>
      <c r="J209" s="5">
        <f t="shared" si="42"/>
        <v>5.6299535392183575E-2</v>
      </c>
      <c r="K209" s="5">
        <f t="shared" si="43"/>
        <v>7.0279424216765474E-2</v>
      </c>
      <c r="L209" s="5">
        <f t="shared" si="44"/>
        <v>-7.6530612244899432E-3</v>
      </c>
      <c r="M209" s="5">
        <f t="shared" si="39"/>
        <v>2.6750769230769356E-2</v>
      </c>
      <c r="N209" s="6">
        <f t="shared" si="45"/>
        <v>855000</v>
      </c>
      <c r="O209" s="6">
        <f t="shared" si="46"/>
        <v>1368500</v>
      </c>
      <c r="P209" s="6">
        <f t="shared" si="47"/>
        <v>1932500</v>
      </c>
      <c r="Q209" s="6">
        <f t="shared" si="48"/>
        <v>1011200</v>
      </c>
      <c r="R209" s="6">
        <f t="shared" si="49"/>
        <v>1187200</v>
      </c>
      <c r="S209" s="6">
        <f t="shared" si="50"/>
        <v>6354400</v>
      </c>
      <c r="T209" s="5">
        <f t="shared" si="51"/>
        <v>3.9520221436260217E-2</v>
      </c>
    </row>
    <row r="210" spans="1:20" x14ac:dyDescent="0.25">
      <c r="A210" t="s">
        <v>209</v>
      </c>
      <c r="B210">
        <v>86</v>
      </c>
      <c r="C210">
        <v>82.2</v>
      </c>
      <c r="D210">
        <v>38.85</v>
      </c>
      <c r="E210">
        <v>63.3</v>
      </c>
      <c r="F210">
        <v>38.799999999999997</v>
      </c>
      <c r="G210" s="4">
        <v>13638.81</v>
      </c>
      <c r="H210" s="5">
        <f t="shared" si="40"/>
        <v>9.4147582697201138E-2</v>
      </c>
      <c r="I210" s="5">
        <f t="shared" si="41"/>
        <v>7.6479832372970291E-2</v>
      </c>
      <c r="J210" s="5">
        <f t="shared" si="42"/>
        <v>6.1765509702104371E-2</v>
      </c>
      <c r="K210" s="5">
        <f t="shared" si="43"/>
        <v>7.1972904318374331E-2</v>
      </c>
      <c r="L210" s="5">
        <f t="shared" si="44"/>
        <v>-1.0204081632653184E-2</v>
      </c>
      <c r="M210" s="5">
        <f t="shared" si="39"/>
        <v>4.9139230769230657E-2</v>
      </c>
      <c r="N210" s="6">
        <f t="shared" si="45"/>
        <v>860000</v>
      </c>
      <c r="O210" s="6">
        <f t="shared" si="46"/>
        <v>1397400</v>
      </c>
      <c r="P210" s="6">
        <f t="shared" si="47"/>
        <v>1942500</v>
      </c>
      <c r="Q210" s="6">
        <f t="shared" si="48"/>
        <v>1012800</v>
      </c>
      <c r="R210" s="6">
        <f t="shared" si="49"/>
        <v>1187200</v>
      </c>
      <c r="S210" s="6">
        <f t="shared" si="50"/>
        <v>6399900</v>
      </c>
      <c r="T210" s="5">
        <f t="shared" si="51"/>
        <v>4.6963594543925735E-2</v>
      </c>
    </row>
    <row r="211" spans="1:20" x14ac:dyDescent="0.25">
      <c r="A211" t="s">
        <v>210</v>
      </c>
      <c r="B211">
        <v>86</v>
      </c>
      <c r="C211">
        <v>81</v>
      </c>
      <c r="D211">
        <v>38.75</v>
      </c>
      <c r="E211">
        <v>63.3</v>
      </c>
      <c r="F211">
        <v>38.700000000000003</v>
      </c>
      <c r="G211" s="4">
        <v>13503.76</v>
      </c>
      <c r="H211" s="5">
        <f t="shared" si="40"/>
        <v>9.4147582697201138E-2</v>
      </c>
      <c r="I211" s="5">
        <f t="shared" si="41"/>
        <v>6.0764798323729607E-2</v>
      </c>
      <c r="J211" s="5">
        <f t="shared" si="42"/>
        <v>5.9032522547143973E-2</v>
      </c>
      <c r="K211" s="5">
        <f t="shared" si="43"/>
        <v>7.1972904318374331E-2</v>
      </c>
      <c r="L211" s="5">
        <f t="shared" si="44"/>
        <v>-1.2755102040816313E-2</v>
      </c>
      <c r="M211" s="5">
        <f t="shared" si="39"/>
        <v>3.8750769230769144E-2</v>
      </c>
      <c r="N211" s="6">
        <f t="shared" si="45"/>
        <v>860000</v>
      </c>
      <c r="O211" s="6">
        <f t="shared" si="46"/>
        <v>1377000</v>
      </c>
      <c r="P211" s="6">
        <f t="shared" si="47"/>
        <v>1937500</v>
      </c>
      <c r="Q211" s="6">
        <f t="shared" si="48"/>
        <v>1012800</v>
      </c>
      <c r="R211" s="6">
        <f t="shared" si="49"/>
        <v>1187200</v>
      </c>
      <c r="S211" s="6">
        <f t="shared" si="50"/>
        <v>6374500</v>
      </c>
      <c r="T211" s="5">
        <f t="shared" si="51"/>
        <v>4.2808392853053157E-2</v>
      </c>
    </row>
    <row r="212" spans="1:20" x14ac:dyDescent="0.25">
      <c r="A212" t="s">
        <v>211</v>
      </c>
      <c r="B212">
        <v>87.7</v>
      </c>
      <c r="C212">
        <v>82</v>
      </c>
      <c r="D212">
        <v>38.75</v>
      </c>
      <c r="E212">
        <v>63.3</v>
      </c>
      <c r="F212">
        <v>39.1</v>
      </c>
      <c r="G212" s="4">
        <v>14007.56</v>
      </c>
      <c r="H212" s="5">
        <f t="shared" si="40"/>
        <v>0.11577608142493645</v>
      </c>
      <c r="I212" s="5">
        <f t="shared" si="41"/>
        <v>7.3860660031429992E-2</v>
      </c>
      <c r="J212" s="5">
        <f t="shared" si="42"/>
        <v>5.9032522547143973E-2</v>
      </c>
      <c r="K212" s="5">
        <f t="shared" si="43"/>
        <v>7.1972904318374331E-2</v>
      </c>
      <c r="L212" s="5">
        <f t="shared" si="44"/>
        <v>-2.5510204081633514E-3</v>
      </c>
      <c r="M212" s="5">
        <f t="shared" si="39"/>
        <v>7.7504615384615283E-2</v>
      </c>
      <c r="N212" s="6">
        <f t="shared" si="45"/>
        <v>877000</v>
      </c>
      <c r="O212" s="6">
        <f t="shared" si="46"/>
        <v>1394000</v>
      </c>
      <c r="P212" s="6">
        <f t="shared" si="47"/>
        <v>1937500</v>
      </c>
      <c r="Q212" s="6">
        <f t="shared" si="48"/>
        <v>1012800</v>
      </c>
      <c r="R212" s="6">
        <f t="shared" si="49"/>
        <v>1187200</v>
      </c>
      <c r="S212" s="6">
        <f t="shared" si="50"/>
        <v>6408500</v>
      </c>
      <c r="T212" s="5">
        <f t="shared" si="51"/>
        <v>4.8370473856583329E-2</v>
      </c>
    </row>
    <row r="213" spans="1:20" x14ac:dyDescent="0.25">
      <c r="A213" t="s">
        <v>212</v>
      </c>
      <c r="B213">
        <v>89.1</v>
      </c>
      <c r="C213">
        <v>82.3</v>
      </c>
      <c r="D213">
        <v>38.549999999999997</v>
      </c>
      <c r="E213">
        <v>63.3</v>
      </c>
      <c r="F213">
        <v>40.25</v>
      </c>
      <c r="G213" s="4">
        <v>14174.9</v>
      </c>
      <c r="H213" s="5">
        <f t="shared" si="40"/>
        <v>0.13358778625954204</v>
      </c>
      <c r="I213" s="5">
        <f t="shared" si="41"/>
        <v>7.7789418543740219E-2</v>
      </c>
      <c r="J213" s="5">
        <f t="shared" si="42"/>
        <v>5.3566548237223177E-2</v>
      </c>
      <c r="K213" s="5">
        <f t="shared" si="43"/>
        <v>7.1972904318374331E-2</v>
      </c>
      <c r="L213" s="5">
        <f t="shared" si="44"/>
        <v>2.6785714285714191E-2</v>
      </c>
      <c r="M213" s="5">
        <f t="shared" si="39"/>
        <v>9.0376923076923132E-2</v>
      </c>
      <c r="N213" s="6">
        <f t="shared" si="45"/>
        <v>891000</v>
      </c>
      <c r="O213" s="6">
        <f t="shared" si="46"/>
        <v>1399100</v>
      </c>
      <c r="P213" s="6">
        <f t="shared" si="47"/>
        <v>1927499.9999999998</v>
      </c>
      <c r="Q213" s="6">
        <f t="shared" si="48"/>
        <v>1012800</v>
      </c>
      <c r="R213" s="6">
        <f t="shared" si="49"/>
        <v>1187200</v>
      </c>
      <c r="S213" s="6">
        <f t="shared" si="50"/>
        <v>6417600</v>
      </c>
      <c r="T213" s="5">
        <f t="shared" si="51"/>
        <v>4.9859148478116566E-2</v>
      </c>
    </row>
    <row r="214" spans="1:20" x14ac:dyDescent="0.25">
      <c r="A214" t="s">
        <v>213</v>
      </c>
      <c r="B214">
        <v>88.6</v>
      </c>
      <c r="C214">
        <v>82.4</v>
      </c>
      <c r="D214">
        <v>39.049999999999997</v>
      </c>
      <c r="E214">
        <v>63.7</v>
      </c>
      <c r="F214">
        <v>40</v>
      </c>
      <c r="G214" s="4">
        <v>14546.31</v>
      </c>
      <c r="H214" s="5">
        <f t="shared" si="40"/>
        <v>0.12722646310432562</v>
      </c>
      <c r="I214" s="5">
        <f t="shared" si="41"/>
        <v>7.9099004714510368E-2</v>
      </c>
      <c r="J214" s="5">
        <f t="shared" si="42"/>
        <v>6.7231484012024945E-2</v>
      </c>
      <c r="K214" s="5">
        <f t="shared" si="43"/>
        <v>7.8746824724809539E-2</v>
      </c>
      <c r="L214" s="5">
        <f t="shared" si="44"/>
        <v>2.0408163265306145E-2</v>
      </c>
      <c r="M214" s="5">
        <f t="shared" si="39"/>
        <v>0.11894692307692312</v>
      </c>
      <c r="N214" s="6">
        <f t="shared" si="45"/>
        <v>886000</v>
      </c>
      <c r="O214" s="6">
        <f t="shared" si="46"/>
        <v>1400800</v>
      </c>
      <c r="P214" s="6">
        <f t="shared" si="47"/>
        <v>1952499.9999999998</v>
      </c>
      <c r="Q214" s="6">
        <f t="shared" si="48"/>
        <v>1019200</v>
      </c>
      <c r="R214" s="6">
        <f t="shared" si="49"/>
        <v>1187200</v>
      </c>
      <c r="S214" s="6">
        <f t="shared" si="50"/>
        <v>6445700</v>
      </c>
      <c r="T214" s="5">
        <f t="shared" si="51"/>
        <v>5.4456044836916462E-2</v>
      </c>
    </row>
    <row r="215" spans="1:20" x14ac:dyDescent="0.25">
      <c r="A215" t="s">
        <v>214</v>
      </c>
      <c r="B215">
        <v>87.4</v>
      </c>
      <c r="C215">
        <v>81.7</v>
      </c>
      <c r="D215">
        <v>38.799999999999997</v>
      </c>
      <c r="E215">
        <v>63.3</v>
      </c>
      <c r="F215">
        <v>39.75</v>
      </c>
      <c r="G215" s="4">
        <v>14537.35</v>
      </c>
      <c r="H215" s="5">
        <f t="shared" si="40"/>
        <v>0.11195928753180673</v>
      </c>
      <c r="I215" s="5">
        <f t="shared" si="41"/>
        <v>6.9931901519119988E-2</v>
      </c>
      <c r="J215" s="5">
        <f t="shared" si="42"/>
        <v>6.039901612462395E-2</v>
      </c>
      <c r="K215" s="5">
        <f t="shared" si="43"/>
        <v>7.1972904318374331E-2</v>
      </c>
      <c r="L215" s="5">
        <f t="shared" si="44"/>
        <v>1.4030612244897878E-2</v>
      </c>
      <c r="M215" s="5">
        <f t="shared" si="39"/>
        <v>0.11825769230769234</v>
      </c>
      <c r="N215" s="6">
        <f t="shared" si="45"/>
        <v>874000</v>
      </c>
      <c r="O215" s="6">
        <f t="shared" si="46"/>
        <v>1388900</v>
      </c>
      <c r="P215" s="6">
        <f t="shared" si="47"/>
        <v>1939999.9999999998</v>
      </c>
      <c r="Q215" s="6">
        <f t="shared" si="48"/>
        <v>1012800</v>
      </c>
      <c r="R215" s="6">
        <f t="shared" si="49"/>
        <v>1187200</v>
      </c>
      <c r="S215" s="6">
        <f t="shared" si="50"/>
        <v>6402900</v>
      </c>
      <c r="T215" s="5">
        <f t="shared" si="51"/>
        <v>4.7454366397178482E-2</v>
      </c>
    </row>
    <row r="216" spans="1:20" x14ac:dyDescent="0.25">
      <c r="A216" t="s">
        <v>215</v>
      </c>
      <c r="B216">
        <v>87.4</v>
      </c>
      <c r="C216">
        <v>81.3</v>
      </c>
      <c r="D216">
        <v>39</v>
      </c>
      <c r="E216">
        <v>65</v>
      </c>
      <c r="F216">
        <v>39.9</v>
      </c>
      <c r="G216" s="4">
        <v>14535.23</v>
      </c>
      <c r="H216" s="5">
        <f t="shared" si="40"/>
        <v>0.11195928753180673</v>
      </c>
      <c r="I216" s="5">
        <f t="shared" si="41"/>
        <v>6.4693556836039834E-2</v>
      </c>
      <c r="J216" s="5">
        <f t="shared" si="42"/>
        <v>6.5864990434544968E-2</v>
      </c>
      <c r="K216" s="5">
        <f t="shared" si="43"/>
        <v>0.10076206604572402</v>
      </c>
      <c r="L216" s="5">
        <f t="shared" si="44"/>
        <v>1.7857142857142794E-2</v>
      </c>
      <c r="M216" s="5">
        <f t="shared" si="39"/>
        <v>0.11809461538461541</v>
      </c>
      <c r="N216" s="6">
        <f t="shared" si="45"/>
        <v>874000</v>
      </c>
      <c r="O216" s="6">
        <f t="shared" si="46"/>
        <v>1382100</v>
      </c>
      <c r="P216" s="6">
        <f t="shared" si="47"/>
        <v>1950000</v>
      </c>
      <c r="Q216" s="6">
        <f t="shared" si="48"/>
        <v>1040000</v>
      </c>
      <c r="R216" s="6">
        <f t="shared" si="49"/>
        <v>1187200</v>
      </c>
      <c r="S216" s="6">
        <f t="shared" si="50"/>
        <v>6433300</v>
      </c>
      <c r="T216" s="5">
        <f t="shared" si="51"/>
        <v>5.2427521176805492E-2</v>
      </c>
    </row>
    <row r="217" spans="1:20" x14ac:dyDescent="0.25">
      <c r="A217" t="s">
        <v>216</v>
      </c>
      <c r="B217">
        <v>87.7</v>
      </c>
      <c r="C217">
        <v>81</v>
      </c>
      <c r="D217">
        <v>39</v>
      </c>
      <c r="E217">
        <v>65.3</v>
      </c>
      <c r="F217">
        <v>39.549999999999997</v>
      </c>
      <c r="G217" s="4">
        <v>14504.99</v>
      </c>
      <c r="H217" s="5">
        <f t="shared" si="40"/>
        <v>0.11577608142493645</v>
      </c>
      <c r="I217" s="5">
        <f t="shared" si="41"/>
        <v>6.0764798323729607E-2</v>
      </c>
      <c r="J217" s="5">
        <f t="shared" si="42"/>
        <v>6.5864990434544968E-2</v>
      </c>
      <c r="K217" s="5">
        <f t="shared" si="43"/>
        <v>0.10584250635055037</v>
      </c>
      <c r="L217" s="5">
        <f t="shared" si="44"/>
        <v>8.9285714285711748E-3</v>
      </c>
      <c r="M217" s="5">
        <f t="shared" si="39"/>
        <v>0.11576846153846154</v>
      </c>
      <c r="N217" s="6">
        <f t="shared" si="45"/>
        <v>877000</v>
      </c>
      <c r="O217" s="6">
        <f t="shared" si="46"/>
        <v>1377000</v>
      </c>
      <c r="P217" s="6">
        <f t="shared" si="47"/>
        <v>1950000</v>
      </c>
      <c r="Q217" s="6">
        <f t="shared" si="48"/>
        <v>1044800</v>
      </c>
      <c r="R217" s="6">
        <f t="shared" si="49"/>
        <v>1187200</v>
      </c>
      <c r="S217" s="6">
        <f t="shared" si="50"/>
        <v>6436000</v>
      </c>
      <c r="T217" s="5">
        <f t="shared" si="51"/>
        <v>5.2869215844732809E-2</v>
      </c>
    </row>
    <row r="218" spans="1:20" x14ac:dyDescent="0.25">
      <c r="A218" t="s">
        <v>217</v>
      </c>
      <c r="B218">
        <v>88</v>
      </c>
      <c r="C218">
        <v>81.099999999999994</v>
      </c>
      <c r="D218">
        <v>38.9</v>
      </c>
      <c r="E218">
        <v>65.2</v>
      </c>
      <c r="F218">
        <v>40.15</v>
      </c>
      <c r="G218" s="4">
        <v>14449.39</v>
      </c>
      <c r="H218" s="5">
        <f t="shared" si="40"/>
        <v>0.11959287531806617</v>
      </c>
      <c r="I218" s="5">
        <f t="shared" si="41"/>
        <v>6.2074384494499757E-2</v>
      </c>
      <c r="J218" s="5">
        <f t="shared" si="42"/>
        <v>6.3132003279584348E-2</v>
      </c>
      <c r="K218" s="5">
        <f t="shared" si="43"/>
        <v>0.10414902624894173</v>
      </c>
      <c r="L218" s="5">
        <f t="shared" si="44"/>
        <v>2.4234693877550839E-2</v>
      </c>
      <c r="M218" s="5">
        <f t="shared" si="39"/>
        <v>0.11149153846153848</v>
      </c>
      <c r="N218" s="6">
        <f t="shared" si="45"/>
        <v>880000</v>
      </c>
      <c r="O218" s="6">
        <f t="shared" si="46"/>
        <v>1378700</v>
      </c>
      <c r="P218" s="6">
        <f t="shared" si="47"/>
        <v>1945000</v>
      </c>
      <c r="Q218" s="6">
        <f t="shared" si="48"/>
        <v>1043200</v>
      </c>
      <c r="R218" s="6">
        <f t="shared" si="49"/>
        <v>1187200</v>
      </c>
      <c r="S218" s="6">
        <f t="shared" si="50"/>
        <v>6434100</v>
      </c>
      <c r="T218" s="5">
        <f t="shared" si="51"/>
        <v>5.2558393671006121E-2</v>
      </c>
    </row>
    <row r="219" spans="1:20" x14ac:dyDescent="0.25">
      <c r="A219" t="s">
        <v>218</v>
      </c>
      <c r="B219">
        <v>88.7</v>
      </c>
      <c r="C219">
        <v>80.599999999999994</v>
      </c>
      <c r="D219">
        <v>38.9</v>
      </c>
      <c r="E219">
        <v>65.099999999999994</v>
      </c>
      <c r="F219">
        <v>39.799999999999997</v>
      </c>
      <c r="G219" s="4">
        <v>14542.2</v>
      </c>
      <c r="H219" s="5">
        <f t="shared" si="40"/>
        <v>0.12849872773536908</v>
      </c>
      <c r="I219" s="5">
        <f t="shared" si="41"/>
        <v>5.5526453640649454E-2</v>
      </c>
      <c r="J219" s="5">
        <f t="shared" si="42"/>
        <v>6.3132003279584348E-2</v>
      </c>
      <c r="K219" s="5">
        <f t="shared" si="43"/>
        <v>0.10245554614733265</v>
      </c>
      <c r="L219" s="5">
        <f t="shared" si="44"/>
        <v>1.5306122448979442E-2</v>
      </c>
      <c r="M219" s="5">
        <f t="shared" si="39"/>
        <v>0.11863076923076932</v>
      </c>
      <c r="N219" s="6">
        <f t="shared" si="45"/>
        <v>887000</v>
      </c>
      <c r="O219" s="6">
        <f t="shared" si="46"/>
        <v>1370200</v>
      </c>
      <c r="P219" s="6">
        <f t="shared" si="47"/>
        <v>1945000</v>
      </c>
      <c r="Q219" s="6">
        <f t="shared" si="48"/>
        <v>1041599.9999999999</v>
      </c>
      <c r="R219" s="6">
        <f t="shared" si="49"/>
        <v>1187200</v>
      </c>
      <c r="S219" s="6">
        <f t="shared" si="50"/>
        <v>6431000</v>
      </c>
      <c r="T219" s="5">
        <f t="shared" si="51"/>
        <v>5.2051262755978378E-2</v>
      </c>
    </row>
    <row r="220" spans="1:20" x14ac:dyDescent="0.25">
      <c r="A220" t="s">
        <v>219</v>
      </c>
      <c r="B220">
        <v>88.9</v>
      </c>
      <c r="C220">
        <v>81.2</v>
      </c>
      <c r="D220">
        <v>38.9</v>
      </c>
      <c r="E220">
        <v>64.8</v>
      </c>
      <c r="F220">
        <v>40.25</v>
      </c>
      <c r="G220" s="4">
        <v>14608.54</v>
      </c>
      <c r="H220" s="5">
        <f t="shared" si="40"/>
        <v>0.13104325699745556</v>
      </c>
      <c r="I220" s="5">
        <f t="shared" si="41"/>
        <v>6.3383970665269906E-2</v>
      </c>
      <c r="J220" s="5">
        <f t="shared" si="42"/>
        <v>6.3132003279584348E-2</v>
      </c>
      <c r="K220" s="5">
        <f t="shared" si="43"/>
        <v>9.7375105842506304E-2</v>
      </c>
      <c r="L220" s="5">
        <f t="shared" si="44"/>
        <v>2.6785714285714191E-2</v>
      </c>
      <c r="M220" s="5">
        <f t="shared" si="39"/>
        <v>0.12373384615384619</v>
      </c>
      <c r="N220" s="6">
        <f t="shared" si="45"/>
        <v>889000</v>
      </c>
      <c r="O220" s="6">
        <f t="shared" si="46"/>
        <v>1380400</v>
      </c>
      <c r="P220" s="6">
        <f t="shared" si="47"/>
        <v>1945000</v>
      </c>
      <c r="Q220" s="6">
        <f t="shared" si="48"/>
        <v>1036800</v>
      </c>
      <c r="R220" s="6">
        <f t="shared" si="49"/>
        <v>1187200</v>
      </c>
      <c r="S220" s="6">
        <f t="shared" si="50"/>
        <v>6438400</v>
      </c>
      <c r="T220" s="5">
        <f t="shared" si="51"/>
        <v>5.3261833327334918E-2</v>
      </c>
    </row>
    <row r="221" spans="1:20" x14ac:dyDescent="0.25">
      <c r="A221" t="s">
        <v>220</v>
      </c>
      <c r="B221">
        <v>89.7</v>
      </c>
      <c r="C221">
        <v>81.400000000000006</v>
      </c>
      <c r="D221">
        <v>39.1</v>
      </c>
      <c r="E221">
        <v>65.400000000000006</v>
      </c>
      <c r="F221">
        <v>40.200000000000003</v>
      </c>
      <c r="G221" s="4">
        <v>14784</v>
      </c>
      <c r="H221" s="5">
        <f t="shared" si="40"/>
        <v>0.14122137404580171</v>
      </c>
      <c r="I221" s="5">
        <f t="shared" si="41"/>
        <v>6.6003143006809983E-2</v>
      </c>
      <c r="J221" s="5">
        <f t="shared" si="42"/>
        <v>6.8597977589505366E-2</v>
      </c>
      <c r="K221" s="5">
        <f t="shared" si="43"/>
        <v>0.10753598645215923</v>
      </c>
      <c r="L221" s="5">
        <f t="shared" si="44"/>
        <v>2.5510204081632626E-2</v>
      </c>
      <c r="M221" s="5">
        <f t="shared" si="39"/>
        <v>0.13723076923076927</v>
      </c>
      <c r="N221" s="6">
        <f t="shared" si="45"/>
        <v>897000</v>
      </c>
      <c r="O221" s="6">
        <f t="shared" si="46"/>
        <v>1383800</v>
      </c>
      <c r="P221" s="6">
        <f t="shared" si="47"/>
        <v>1955000</v>
      </c>
      <c r="Q221" s="6">
        <f t="shared" si="48"/>
        <v>1046400.0000000001</v>
      </c>
      <c r="R221" s="6">
        <f t="shared" si="49"/>
        <v>1187200</v>
      </c>
      <c r="S221" s="6">
        <f t="shared" si="50"/>
        <v>6469400</v>
      </c>
      <c r="T221" s="5">
        <f t="shared" si="51"/>
        <v>5.8333142477612565E-2</v>
      </c>
    </row>
    <row r="222" spans="1:20" x14ac:dyDescent="0.25">
      <c r="A222" t="s">
        <v>221</v>
      </c>
      <c r="B222">
        <v>89.9</v>
      </c>
      <c r="C222">
        <v>81.599999999999994</v>
      </c>
      <c r="D222">
        <v>39.049999999999997</v>
      </c>
      <c r="E222">
        <v>65</v>
      </c>
      <c r="F222">
        <v>40.4</v>
      </c>
      <c r="G222" s="4">
        <v>14778.51</v>
      </c>
      <c r="H222" s="5">
        <f t="shared" si="40"/>
        <v>0.14376590330788819</v>
      </c>
      <c r="I222" s="5">
        <f t="shared" si="41"/>
        <v>6.8622315348349838E-2</v>
      </c>
      <c r="J222" s="5">
        <f t="shared" si="42"/>
        <v>6.7231484012024945E-2</v>
      </c>
      <c r="K222" s="5">
        <f t="shared" si="43"/>
        <v>0.10076206604572402</v>
      </c>
      <c r="L222" s="5">
        <f t="shared" si="44"/>
        <v>3.0612244897959107E-2</v>
      </c>
      <c r="M222" s="5">
        <f t="shared" si="39"/>
        <v>0.13680846153846149</v>
      </c>
      <c r="N222" s="6">
        <f t="shared" si="45"/>
        <v>899000</v>
      </c>
      <c r="O222" s="6">
        <f t="shared" si="46"/>
        <v>1387200</v>
      </c>
      <c r="P222" s="6">
        <f t="shared" si="47"/>
        <v>1952499.9999999998</v>
      </c>
      <c r="Q222" s="6">
        <f t="shared" si="48"/>
        <v>1040000</v>
      </c>
      <c r="R222" s="6">
        <f t="shared" si="49"/>
        <v>1187200</v>
      </c>
      <c r="S222" s="6">
        <f t="shared" si="50"/>
        <v>6465900</v>
      </c>
      <c r="T222" s="5">
        <f t="shared" si="51"/>
        <v>5.7760575315484397E-2</v>
      </c>
    </row>
    <row r="223" spans="1:20" x14ac:dyDescent="0.25">
      <c r="A223" t="s">
        <v>222</v>
      </c>
      <c r="B223">
        <v>89.1</v>
      </c>
      <c r="C223">
        <v>82</v>
      </c>
      <c r="D223">
        <v>39.15</v>
      </c>
      <c r="E223">
        <v>64.7</v>
      </c>
      <c r="F223">
        <v>40.4</v>
      </c>
      <c r="G223" s="4">
        <v>14556.87</v>
      </c>
      <c r="H223" s="5">
        <f t="shared" si="40"/>
        <v>0.13358778625954204</v>
      </c>
      <c r="I223" s="5">
        <f t="shared" si="41"/>
        <v>7.3860660031429992E-2</v>
      </c>
      <c r="J223" s="5">
        <f t="shared" si="42"/>
        <v>6.9964471166985343E-2</v>
      </c>
      <c r="K223" s="5">
        <f t="shared" si="43"/>
        <v>9.5681625740897669E-2</v>
      </c>
      <c r="L223" s="5">
        <f t="shared" si="44"/>
        <v>3.0612244897959107E-2</v>
      </c>
      <c r="M223" s="5">
        <f t="shared" si="39"/>
        <v>0.11975923076923078</v>
      </c>
      <c r="N223" s="6">
        <f t="shared" si="45"/>
        <v>891000</v>
      </c>
      <c r="O223" s="6">
        <f t="shared" si="46"/>
        <v>1394000</v>
      </c>
      <c r="P223" s="6">
        <f t="shared" si="47"/>
        <v>1957500</v>
      </c>
      <c r="Q223" s="6">
        <f t="shared" si="48"/>
        <v>1035200</v>
      </c>
      <c r="R223" s="6">
        <f t="shared" si="49"/>
        <v>1187200</v>
      </c>
      <c r="S223" s="6">
        <f t="shared" si="50"/>
        <v>6464900</v>
      </c>
      <c r="T223" s="5">
        <f t="shared" si="51"/>
        <v>5.7596984697733555E-2</v>
      </c>
    </row>
    <row r="224" spans="1:20" x14ac:dyDescent="0.25">
      <c r="A224" t="s">
        <v>223</v>
      </c>
      <c r="B224">
        <v>88.9</v>
      </c>
      <c r="C224">
        <v>82.8</v>
      </c>
      <c r="D224">
        <v>39.299999999999997</v>
      </c>
      <c r="E224">
        <v>65.2</v>
      </c>
      <c r="F224">
        <v>40.4</v>
      </c>
      <c r="G224" s="4">
        <v>14709.64</v>
      </c>
      <c r="H224" s="5">
        <f t="shared" si="40"/>
        <v>0.13104325699745556</v>
      </c>
      <c r="I224" s="5">
        <f t="shared" si="41"/>
        <v>8.43373493975903E-2</v>
      </c>
      <c r="J224" s="5">
        <f t="shared" si="42"/>
        <v>7.4063951899425939E-2</v>
      </c>
      <c r="K224" s="5">
        <f t="shared" si="43"/>
        <v>0.10414902624894173</v>
      </c>
      <c r="L224" s="5">
        <f t="shared" si="44"/>
        <v>3.0612244897959107E-2</v>
      </c>
      <c r="M224" s="5">
        <f t="shared" si="39"/>
        <v>0.1315107692307691</v>
      </c>
      <c r="N224" s="6">
        <f t="shared" si="45"/>
        <v>889000</v>
      </c>
      <c r="O224" s="6">
        <f t="shared" si="46"/>
        <v>1407600</v>
      </c>
      <c r="P224" s="6">
        <f t="shared" si="47"/>
        <v>1964999.9999999998</v>
      </c>
      <c r="Q224" s="6">
        <f t="shared" si="48"/>
        <v>1043200</v>
      </c>
      <c r="R224" s="6">
        <f t="shared" si="49"/>
        <v>1187200</v>
      </c>
      <c r="S224" s="6">
        <f t="shared" si="50"/>
        <v>6492000</v>
      </c>
      <c r="T224" s="5">
        <f t="shared" si="51"/>
        <v>6.2030290438782831E-2</v>
      </c>
    </row>
    <row r="225" spans="1:20" x14ac:dyDescent="0.25">
      <c r="A225" t="s">
        <v>224</v>
      </c>
      <c r="B225">
        <v>90.2</v>
      </c>
      <c r="C225">
        <v>83.3</v>
      </c>
      <c r="D225">
        <v>39.549999999999997</v>
      </c>
      <c r="E225">
        <v>65.599999999999994</v>
      </c>
      <c r="F225">
        <v>40.65</v>
      </c>
      <c r="G225" s="4">
        <v>14879.55</v>
      </c>
      <c r="H225" s="5">
        <f t="shared" si="40"/>
        <v>0.14758269720101791</v>
      </c>
      <c r="I225" s="5">
        <f t="shared" si="41"/>
        <v>9.0885280251440603E-2</v>
      </c>
      <c r="J225" s="5">
        <f t="shared" si="42"/>
        <v>8.0896419786826934E-2</v>
      </c>
      <c r="K225" s="5">
        <f t="shared" si="43"/>
        <v>0.11092294665537672</v>
      </c>
      <c r="L225" s="5">
        <f t="shared" si="44"/>
        <v>3.6989795918367152E-2</v>
      </c>
      <c r="M225" s="5">
        <f t="shared" si="39"/>
        <v>0.14458076923076923</v>
      </c>
      <c r="N225" s="6">
        <f t="shared" si="45"/>
        <v>902000</v>
      </c>
      <c r="O225" s="6">
        <f t="shared" si="46"/>
        <v>1416100</v>
      </c>
      <c r="P225" s="6">
        <f t="shared" si="47"/>
        <v>1977499.9999999998</v>
      </c>
      <c r="Q225" s="6">
        <f t="shared" si="48"/>
        <v>1049600</v>
      </c>
      <c r="R225" s="6">
        <f t="shared" si="49"/>
        <v>1187200</v>
      </c>
      <c r="S225" s="6">
        <f t="shared" si="50"/>
        <v>6532400</v>
      </c>
      <c r="T225" s="5">
        <f t="shared" si="51"/>
        <v>6.8639351395918702E-2</v>
      </c>
    </row>
    <row r="226" spans="1:20" x14ac:dyDescent="0.25">
      <c r="A226" t="s">
        <v>225</v>
      </c>
      <c r="B226">
        <v>90.7</v>
      </c>
      <c r="C226">
        <v>83.3</v>
      </c>
      <c r="D226">
        <v>39.799999999999997</v>
      </c>
      <c r="E226">
        <v>66.099999999999994</v>
      </c>
      <c r="F226">
        <v>41.7</v>
      </c>
      <c r="G226" s="4">
        <v>15012.8</v>
      </c>
      <c r="H226" s="5">
        <f t="shared" si="40"/>
        <v>0.15394402035623411</v>
      </c>
      <c r="I226" s="5">
        <f t="shared" si="41"/>
        <v>9.0885280251440603E-2</v>
      </c>
      <c r="J226" s="5">
        <f t="shared" si="42"/>
        <v>8.7728887674227707E-2</v>
      </c>
      <c r="K226" s="5">
        <f t="shared" si="43"/>
        <v>0.11939034716342078</v>
      </c>
      <c r="L226" s="5">
        <f t="shared" si="44"/>
        <v>6.3775510204081565E-2</v>
      </c>
      <c r="M226" s="5">
        <f t="shared" si="39"/>
        <v>0.15483076923076911</v>
      </c>
      <c r="N226" s="6">
        <f t="shared" si="45"/>
        <v>907000</v>
      </c>
      <c r="O226" s="6">
        <f t="shared" si="46"/>
        <v>1416100</v>
      </c>
      <c r="P226" s="6">
        <f t="shared" si="47"/>
        <v>1989999.9999999998</v>
      </c>
      <c r="Q226" s="6">
        <f t="shared" si="48"/>
        <v>1057600</v>
      </c>
      <c r="R226" s="6">
        <f t="shared" si="49"/>
        <v>1187200</v>
      </c>
      <c r="S226" s="6">
        <f t="shared" si="50"/>
        <v>6557900</v>
      </c>
      <c r="T226" s="5">
        <f t="shared" si="51"/>
        <v>7.2810912148566498E-2</v>
      </c>
    </row>
    <row r="227" spans="1:20" x14ac:dyDescent="0.25">
      <c r="A227" t="s">
        <v>226</v>
      </c>
      <c r="B227">
        <v>89.1</v>
      </c>
      <c r="C227">
        <v>83.4</v>
      </c>
      <c r="D227">
        <v>39.799999999999997</v>
      </c>
      <c r="E227">
        <v>66</v>
      </c>
      <c r="F227">
        <v>41.8</v>
      </c>
      <c r="G227" s="4">
        <v>14970.68</v>
      </c>
      <c r="H227" s="5">
        <f t="shared" si="40"/>
        <v>0.13358778625954204</v>
      </c>
      <c r="I227" s="5">
        <f t="shared" si="41"/>
        <v>9.2194866422210753E-2</v>
      </c>
      <c r="J227" s="5">
        <f t="shared" si="42"/>
        <v>8.7728887674227707E-2</v>
      </c>
      <c r="K227" s="5">
        <f t="shared" si="43"/>
        <v>0.11769686706181215</v>
      </c>
      <c r="L227" s="5">
        <f t="shared" si="44"/>
        <v>6.6326530612244694E-2</v>
      </c>
      <c r="M227" s="5">
        <f t="shared" si="39"/>
        <v>0.1515907692307692</v>
      </c>
      <c r="N227" s="6">
        <f t="shared" si="45"/>
        <v>891000</v>
      </c>
      <c r="O227" s="6">
        <f t="shared" si="46"/>
        <v>1417800</v>
      </c>
      <c r="P227" s="6">
        <f t="shared" si="47"/>
        <v>1989999.9999999998</v>
      </c>
      <c r="Q227" s="6">
        <f t="shared" si="48"/>
        <v>1056000</v>
      </c>
      <c r="R227" s="6">
        <f t="shared" si="49"/>
        <v>1187200</v>
      </c>
      <c r="S227" s="6">
        <f t="shared" si="50"/>
        <v>6542000</v>
      </c>
      <c r="T227" s="5">
        <f t="shared" si="51"/>
        <v>7.020982132632736E-2</v>
      </c>
    </row>
    <row r="228" spans="1:20" x14ac:dyDescent="0.25">
      <c r="A228" t="s">
        <v>227</v>
      </c>
      <c r="B228">
        <v>89.1</v>
      </c>
      <c r="C228">
        <v>83.7</v>
      </c>
      <c r="D228">
        <v>40</v>
      </c>
      <c r="E228">
        <v>66.599999999999994</v>
      </c>
      <c r="F228">
        <v>41.3</v>
      </c>
      <c r="G228" s="4">
        <v>14980.74</v>
      </c>
      <c r="H228" s="5">
        <f t="shared" si="40"/>
        <v>0.13358778625954204</v>
      </c>
      <c r="I228" s="5">
        <f t="shared" si="41"/>
        <v>9.6123624934520757E-2</v>
      </c>
      <c r="J228" s="5">
        <f t="shared" si="42"/>
        <v>9.3194861984148503E-2</v>
      </c>
      <c r="K228" s="5">
        <f t="shared" si="43"/>
        <v>0.12785774767146485</v>
      </c>
      <c r="L228" s="5">
        <f t="shared" si="44"/>
        <v>5.3571428571428381E-2</v>
      </c>
      <c r="M228" s="5">
        <f t="shared" si="39"/>
        <v>0.15236461538461543</v>
      </c>
      <c r="N228" s="6">
        <f t="shared" si="45"/>
        <v>891000</v>
      </c>
      <c r="O228" s="6">
        <f t="shared" si="46"/>
        <v>1422900</v>
      </c>
      <c r="P228" s="6">
        <f t="shared" si="47"/>
        <v>2000000</v>
      </c>
      <c r="Q228" s="6">
        <f t="shared" si="48"/>
        <v>1065600</v>
      </c>
      <c r="R228" s="6">
        <f t="shared" si="49"/>
        <v>1187200</v>
      </c>
      <c r="S228" s="6">
        <f t="shared" si="50"/>
        <v>6566700</v>
      </c>
      <c r="T228" s="5">
        <f t="shared" si="51"/>
        <v>7.4250509584774305E-2</v>
      </c>
    </row>
    <row r="229" spans="1:20" x14ac:dyDescent="0.25">
      <c r="A229" t="s">
        <v>228</v>
      </c>
      <c r="B229">
        <v>87.3</v>
      </c>
      <c r="C229">
        <v>83.6</v>
      </c>
      <c r="D229">
        <v>39.5</v>
      </c>
      <c r="E229">
        <v>66</v>
      </c>
      <c r="F229">
        <v>42.05</v>
      </c>
      <c r="G229" s="4">
        <v>14728.88</v>
      </c>
      <c r="H229" s="5">
        <f t="shared" si="40"/>
        <v>0.11068702290076349</v>
      </c>
      <c r="I229" s="5">
        <f t="shared" si="41"/>
        <v>9.4814038763750608E-2</v>
      </c>
      <c r="J229" s="5">
        <f t="shared" si="42"/>
        <v>7.9529926209346735E-2</v>
      </c>
      <c r="K229" s="5">
        <f t="shared" si="43"/>
        <v>0.11769686706181215</v>
      </c>
      <c r="L229" s="5">
        <f t="shared" si="44"/>
        <v>7.2704081632652962E-2</v>
      </c>
      <c r="M229" s="5">
        <f t="shared" si="39"/>
        <v>0.13299076923076925</v>
      </c>
      <c r="N229" s="6">
        <f t="shared" si="45"/>
        <v>873000</v>
      </c>
      <c r="O229" s="6">
        <f t="shared" si="46"/>
        <v>1421200</v>
      </c>
      <c r="P229" s="6">
        <f t="shared" si="47"/>
        <v>1975000</v>
      </c>
      <c r="Q229" s="6">
        <f t="shared" si="48"/>
        <v>1056000</v>
      </c>
      <c r="R229" s="6">
        <f t="shared" si="49"/>
        <v>1187200</v>
      </c>
      <c r="S229" s="6">
        <f t="shared" si="50"/>
        <v>6512400</v>
      </c>
      <c r="T229" s="5">
        <f t="shared" si="51"/>
        <v>6.5367539040900979E-2</v>
      </c>
    </row>
    <row r="230" spans="1:20" x14ac:dyDescent="0.25">
      <c r="A230" t="s">
        <v>229</v>
      </c>
      <c r="B230">
        <v>88.1</v>
      </c>
      <c r="C230">
        <v>84.1</v>
      </c>
      <c r="D230">
        <v>39.299999999999997</v>
      </c>
      <c r="E230">
        <v>65.2</v>
      </c>
      <c r="F230">
        <v>42.15</v>
      </c>
      <c r="G230" s="4">
        <v>14630.01</v>
      </c>
      <c r="H230" s="5">
        <f t="shared" si="40"/>
        <v>0.12086513994910941</v>
      </c>
      <c r="I230" s="5">
        <f t="shared" si="41"/>
        <v>0.10136196961760069</v>
      </c>
      <c r="J230" s="5">
        <f t="shared" si="42"/>
        <v>7.4063951899425939E-2</v>
      </c>
      <c r="K230" s="5">
        <f t="shared" si="43"/>
        <v>0.10414902624894173</v>
      </c>
      <c r="L230" s="5">
        <f t="shared" si="44"/>
        <v>7.5255102040816313E-2</v>
      </c>
      <c r="M230" s="5">
        <f t="shared" si="39"/>
        <v>0.12538538461538473</v>
      </c>
      <c r="N230" s="6">
        <f t="shared" si="45"/>
        <v>881000</v>
      </c>
      <c r="O230" s="6">
        <f t="shared" si="46"/>
        <v>1429700</v>
      </c>
      <c r="P230" s="6">
        <f t="shared" si="47"/>
        <v>1964999.9999999998</v>
      </c>
      <c r="Q230" s="6">
        <f t="shared" si="48"/>
        <v>1043200</v>
      </c>
      <c r="R230" s="6">
        <f t="shared" si="49"/>
        <v>1187200</v>
      </c>
      <c r="S230" s="6">
        <f t="shared" si="50"/>
        <v>6506100</v>
      </c>
      <c r="T230" s="5">
        <f t="shared" si="51"/>
        <v>6.4336918149070277E-2</v>
      </c>
    </row>
    <row r="231" spans="1:20" x14ac:dyDescent="0.25">
      <c r="A231" t="s">
        <v>230</v>
      </c>
      <c r="B231">
        <v>87.3</v>
      </c>
      <c r="C231">
        <v>84.8</v>
      </c>
      <c r="D231">
        <v>39.4</v>
      </c>
      <c r="E231">
        <v>64.599999999999994</v>
      </c>
      <c r="F231">
        <v>43.05</v>
      </c>
      <c r="G231" s="4">
        <v>14553.04</v>
      </c>
      <c r="H231" s="5">
        <f t="shared" si="40"/>
        <v>0.11068702290076349</v>
      </c>
      <c r="I231" s="5">
        <f t="shared" si="41"/>
        <v>0.11052907281299107</v>
      </c>
      <c r="J231" s="5">
        <f t="shared" si="42"/>
        <v>7.6796939054386337E-2</v>
      </c>
      <c r="K231" s="5">
        <f t="shared" si="43"/>
        <v>9.3988145639288589E-2</v>
      </c>
      <c r="L231" s="5">
        <f t="shared" si="44"/>
        <v>9.8214285714285587E-2</v>
      </c>
      <c r="M231" s="5">
        <f t="shared" si="39"/>
        <v>0.1194646153846155</v>
      </c>
      <c r="N231" s="6">
        <f t="shared" si="45"/>
        <v>873000</v>
      </c>
      <c r="O231" s="6">
        <f t="shared" si="46"/>
        <v>1441600</v>
      </c>
      <c r="P231" s="6">
        <f t="shared" si="47"/>
        <v>1970000</v>
      </c>
      <c r="Q231" s="6">
        <f t="shared" si="48"/>
        <v>1033599.9999999999</v>
      </c>
      <c r="R231" s="6">
        <f t="shared" si="49"/>
        <v>1187200</v>
      </c>
      <c r="S231" s="6">
        <f t="shared" si="50"/>
        <v>6505400</v>
      </c>
      <c r="T231" s="5">
        <f t="shared" si="51"/>
        <v>6.4222404716644643E-2</v>
      </c>
    </row>
    <row r="232" spans="1:20" x14ac:dyDescent="0.25">
      <c r="A232" t="s">
        <v>231</v>
      </c>
      <c r="B232">
        <v>87.9</v>
      </c>
      <c r="C232">
        <v>84.8</v>
      </c>
      <c r="D232">
        <v>39.450000000000003</v>
      </c>
      <c r="E232">
        <v>65.3</v>
      </c>
      <c r="F232">
        <v>42.65</v>
      </c>
      <c r="G232" s="4">
        <v>14705.43</v>
      </c>
      <c r="H232" s="5">
        <f t="shared" si="40"/>
        <v>0.11832061068702315</v>
      </c>
      <c r="I232" s="5">
        <f t="shared" si="41"/>
        <v>0.11052907281299107</v>
      </c>
      <c r="J232" s="5">
        <f t="shared" si="42"/>
        <v>7.8163432631866536E-2</v>
      </c>
      <c r="K232" s="5">
        <f t="shared" si="43"/>
        <v>0.10584250635055037</v>
      </c>
      <c r="L232" s="5">
        <f t="shared" si="44"/>
        <v>8.8010204081632626E-2</v>
      </c>
      <c r="M232" s="5">
        <f t="shared" si="39"/>
        <v>0.13118692307692315</v>
      </c>
      <c r="N232" s="6">
        <f t="shared" si="45"/>
        <v>879000</v>
      </c>
      <c r="O232" s="6">
        <f t="shared" si="46"/>
        <v>1441600</v>
      </c>
      <c r="P232" s="6">
        <f t="shared" si="47"/>
        <v>1972500.0000000002</v>
      </c>
      <c r="Q232" s="6">
        <f t="shared" si="48"/>
        <v>1044800</v>
      </c>
      <c r="R232" s="6">
        <f t="shared" si="49"/>
        <v>1187200</v>
      </c>
      <c r="S232" s="6">
        <f t="shared" si="50"/>
        <v>6525100</v>
      </c>
      <c r="T232" s="5">
        <f t="shared" si="51"/>
        <v>6.7445139886337158E-2</v>
      </c>
    </row>
    <row r="233" spans="1:20" x14ac:dyDescent="0.25">
      <c r="A233" t="s">
        <v>232</v>
      </c>
      <c r="B233">
        <v>86.7</v>
      </c>
      <c r="C233">
        <v>84.7</v>
      </c>
      <c r="D233">
        <v>39.5</v>
      </c>
      <c r="E233">
        <v>65.900000000000006</v>
      </c>
      <c r="F233">
        <v>43.35</v>
      </c>
      <c r="G233" s="4">
        <v>14612.59</v>
      </c>
      <c r="H233" s="5">
        <f t="shared" si="40"/>
        <v>0.10305343511450382</v>
      </c>
      <c r="I233" s="5">
        <f t="shared" si="41"/>
        <v>0.10921948664222114</v>
      </c>
      <c r="J233" s="5">
        <f t="shared" si="42"/>
        <v>7.9529926209346735E-2</v>
      </c>
      <c r="K233" s="5">
        <f t="shared" si="43"/>
        <v>0.11600338696020329</v>
      </c>
      <c r="L233" s="5">
        <f t="shared" si="44"/>
        <v>0.10586734693877542</v>
      </c>
      <c r="M233" s="5">
        <f t="shared" si="39"/>
        <v>0.12404538461538461</v>
      </c>
      <c r="N233" s="6">
        <f t="shared" si="45"/>
        <v>867000</v>
      </c>
      <c r="O233" s="6">
        <f t="shared" si="46"/>
        <v>1439900</v>
      </c>
      <c r="P233" s="6">
        <f t="shared" si="47"/>
        <v>1975000</v>
      </c>
      <c r="Q233" s="6">
        <f t="shared" si="48"/>
        <v>1054400</v>
      </c>
      <c r="R233" s="6">
        <f t="shared" si="49"/>
        <v>1187200</v>
      </c>
      <c r="S233" s="6">
        <f t="shared" si="50"/>
        <v>6523500</v>
      </c>
      <c r="T233" s="5">
        <f t="shared" si="51"/>
        <v>6.71833948979359E-2</v>
      </c>
    </row>
    <row r="234" spans="1:20" x14ac:dyDescent="0.25">
      <c r="A234" t="s">
        <v>233</v>
      </c>
      <c r="B234">
        <v>86.3</v>
      </c>
      <c r="C234">
        <v>84.6</v>
      </c>
      <c r="D234">
        <v>39.700000000000003</v>
      </c>
      <c r="E234">
        <v>65.599999999999994</v>
      </c>
      <c r="F234">
        <v>42.85</v>
      </c>
      <c r="G234" s="4">
        <v>14522.96</v>
      </c>
      <c r="H234" s="5">
        <f t="shared" si="40"/>
        <v>9.7964376590330859E-2</v>
      </c>
      <c r="I234" s="5">
        <f t="shared" si="41"/>
        <v>0.10790990047145099</v>
      </c>
      <c r="J234" s="5">
        <f t="shared" si="42"/>
        <v>8.4995900519267531E-2</v>
      </c>
      <c r="K234" s="5">
        <f t="shared" si="43"/>
        <v>0.11092294665537672</v>
      </c>
      <c r="L234" s="5">
        <f t="shared" si="44"/>
        <v>9.3112244897959107E-2</v>
      </c>
      <c r="M234" s="5">
        <f t="shared" si="39"/>
        <v>0.11715076923076917</v>
      </c>
      <c r="N234" s="6">
        <f t="shared" si="45"/>
        <v>863000</v>
      </c>
      <c r="O234" s="6">
        <f t="shared" si="46"/>
        <v>1438200</v>
      </c>
      <c r="P234" s="6">
        <f t="shared" si="47"/>
        <v>1985000.0000000002</v>
      </c>
      <c r="Q234" s="6">
        <f t="shared" si="48"/>
        <v>1049600</v>
      </c>
      <c r="R234" s="6">
        <f t="shared" si="49"/>
        <v>1187200</v>
      </c>
      <c r="S234" s="6">
        <f t="shared" si="50"/>
        <v>6523000</v>
      </c>
      <c r="T234" s="5">
        <f t="shared" si="51"/>
        <v>6.7101599589060479E-2</v>
      </c>
    </row>
    <row r="235" spans="1:20" x14ac:dyDescent="0.25">
      <c r="A235" t="s">
        <v>234</v>
      </c>
      <c r="B235">
        <v>87.2</v>
      </c>
      <c r="C235">
        <v>84.1</v>
      </c>
      <c r="D235">
        <v>39.9</v>
      </c>
      <c r="E235">
        <v>65.7</v>
      </c>
      <c r="F235">
        <v>42.85</v>
      </c>
      <c r="G235" s="4">
        <v>14739.36</v>
      </c>
      <c r="H235" s="5">
        <f t="shared" si="40"/>
        <v>0.10941475826972025</v>
      </c>
      <c r="I235" s="5">
        <f t="shared" si="41"/>
        <v>0.10136196961760069</v>
      </c>
      <c r="J235" s="5">
        <f t="shared" si="42"/>
        <v>9.0461874829188105E-2</v>
      </c>
      <c r="K235" s="5">
        <f t="shared" si="43"/>
        <v>0.1126164267569858</v>
      </c>
      <c r="L235" s="5">
        <f t="shared" si="44"/>
        <v>9.3112244897959107E-2</v>
      </c>
      <c r="M235" s="5">
        <f t="shared" si="39"/>
        <v>0.13379692307692315</v>
      </c>
      <c r="N235" s="6">
        <f t="shared" si="45"/>
        <v>872000</v>
      </c>
      <c r="O235" s="6">
        <f t="shared" si="46"/>
        <v>1429700</v>
      </c>
      <c r="P235" s="6">
        <f t="shared" si="47"/>
        <v>1995000</v>
      </c>
      <c r="Q235" s="6">
        <f t="shared" si="48"/>
        <v>1051200</v>
      </c>
      <c r="R235" s="6">
        <f t="shared" si="49"/>
        <v>1187200</v>
      </c>
      <c r="S235" s="6">
        <f t="shared" si="50"/>
        <v>6535100</v>
      </c>
      <c r="T235" s="5">
        <f t="shared" si="51"/>
        <v>6.9081046063846241E-2</v>
      </c>
    </row>
    <row r="236" spans="1:20" x14ac:dyDescent="0.25">
      <c r="A236" t="s">
        <v>235</v>
      </c>
      <c r="B236">
        <v>88.9</v>
      </c>
      <c r="C236">
        <v>84.6</v>
      </c>
      <c r="D236">
        <v>39.9</v>
      </c>
      <c r="E236">
        <v>65.400000000000006</v>
      </c>
      <c r="F236">
        <v>42.85</v>
      </c>
      <c r="G236" s="4">
        <v>14734.13</v>
      </c>
      <c r="H236" s="5">
        <f t="shared" si="40"/>
        <v>0.13104325699745556</v>
      </c>
      <c r="I236" s="5">
        <f t="shared" si="41"/>
        <v>0.10790990047145099</v>
      </c>
      <c r="J236" s="5">
        <f t="shared" si="42"/>
        <v>9.0461874829188105E-2</v>
      </c>
      <c r="K236" s="5">
        <f t="shared" si="43"/>
        <v>0.10753598645215923</v>
      </c>
      <c r="L236" s="5">
        <f t="shared" si="44"/>
        <v>9.3112244897959107E-2</v>
      </c>
      <c r="M236" s="5">
        <f t="shared" si="39"/>
        <v>0.13339461538461528</v>
      </c>
      <c r="N236" s="6">
        <f t="shared" si="45"/>
        <v>889000</v>
      </c>
      <c r="O236" s="6">
        <f t="shared" si="46"/>
        <v>1438200</v>
      </c>
      <c r="P236" s="6">
        <f t="shared" si="47"/>
        <v>1995000</v>
      </c>
      <c r="Q236" s="6">
        <f t="shared" si="48"/>
        <v>1046400.0000000001</v>
      </c>
      <c r="R236" s="6">
        <f t="shared" si="49"/>
        <v>1187200</v>
      </c>
      <c r="S236" s="6">
        <f t="shared" si="50"/>
        <v>6555800</v>
      </c>
      <c r="T236" s="5">
        <f t="shared" si="51"/>
        <v>7.2467371851289597E-2</v>
      </c>
    </row>
    <row r="237" spans="1:20" x14ac:dyDescent="0.25">
      <c r="A237" t="s">
        <v>236</v>
      </c>
      <c r="B237">
        <v>87.6</v>
      </c>
      <c r="C237">
        <v>85.2</v>
      </c>
      <c r="D237">
        <v>39.700000000000003</v>
      </c>
      <c r="E237">
        <v>64.8</v>
      </c>
      <c r="F237">
        <v>42.8</v>
      </c>
      <c r="G237" s="4">
        <v>14528.55</v>
      </c>
      <c r="H237" s="5">
        <f t="shared" si="40"/>
        <v>0.11450381679389321</v>
      </c>
      <c r="I237" s="5">
        <f t="shared" si="41"/>
        <v>0.11576741749607122</v>
      </c>
      <c r="J237" s="5">
        <f t="shared" si="42"/>
        <v>8.4995900519267531E-2</v>
      </c>
      <c r="K237" s="5">
        <f t="shared" si="43"/>
        <v>9.7375105842506304E-2</v>
      </c>
      <c r="L237" s="5">
        <f t="shared" si="44"/>
        <v>9.183673469387732E-2</v>
      </c>
      <c r="M237" s="5">
        <f t="shared" si="39"/>
        <v>0.1175807692307691</v>
      </c>
      <c r="N237" s="6">
        <f t="shared" si="45"/>
        <v>876000</v>
      </c>
      <c r="O237" s="6">
        <f t="shared" si="46"/>
        <v>1448400</v>
      </c>
      <c r="P237" s="6">
        <f t="shared" si="47"/>
        <v>1985000.0000000002</v>
      </c>
      <c r="Q237" s="6">
        <f t="shared" si="48"/>
        <v>1036800</v>
      </c>
      <c r="R237" s="6">
        <f t="shared" si="49"/>
        <v>1187200</v>
      </c>
      <c r="S237" s="6">
        <f t="shared" si="50"/>
        <v>6533400</v>
      </c>
      <c r="T237" s="5">
        <f t="shared" si="51"/>
        <v>6.8802942013669544E-2</v>
      </c>
    </row>
    <row r="238" spans="1:20" x14ac:dyDescent="0.25">
      <c r="A238" t="s">
        <v>237</v>
      </c>
      <c r="B238">
        <v>86.3</v>
      </c>
      <c r="C238">
        <v>87.7</v>
      </c>
      <c r="D238">
        <v>39.299999999999997</v>
      </c>
      <c r="E238">
        <v>64.599999999999994</v>
      </c>
      <c r="F238">
        <v>42.3</v>
      </c>
      <c r="G238" s="4">
        <v>14433.32</v>
      </c>
      <c r="H238" s="5">
        <f t="shared" si="40"/>
        <v>9.7964376590330859E-2</v>
      </c>
      <c r="I238" s="5">
        <f t="shared" si="41"/>
        <v>0.1485070717653223</v>
      </c>
      <c r="J238" s="5">
        <f t="shared" si="42"/>
        <v>7.4063951899425939E-2</v>
      </c>
      <c r="K238" s="5">
        <f t="shared" si="43"/>
        <v>9.3988145639288589E-2</v>
      </c>
      <c r="L238" s="5">
        <f t="shared" si="44"/>
        <v>7.9081632653061007E-2</v>
      </c>
      <c r="M238" s="5">
        <f t="shared" si="39"/>
        <v>0.11025538461538464</v>
      </c>
      <c r="N238" s="6">
        <f t="shared" si="45"/>
        <v>863000</v>
      </c>
      <c r="O238" s="6">
        <f t="shared" si="46"/>
        <v>1490900</v>
      </c>
      <c r="P238" s="6">
        <f t="shared" si="47"/>
        <v>1964999.9999999998</v>
      </c>
      <c r="Q238" s="6">
        <f t="shared" si="48"/>
        <v>1033599.9999999999</v>
      </c>
      <c r="R238" s="6">
        <f t="shared" si="49"/>
        <v>1187200</v>
      </c>
      <c r="S238" s="6">
        <f t="shared" si="50"/>
        <v>6539700</v>
      </c>
      <c r="T238" s="5">
        <f t="shared" si="51"/>
        <v>6.9833562905500246E-2</v>
      </c>
    </row>
    <row r="239" spans="1:20" x14ac:dyDescent="0.25">
      <c r="A239" t="s">
        <v>238</v>
      </c>
      <c r="B239">
        <v>85.3</v>
      </c>
      <c r="C239">
        <v>86.4</v>
      </c>
      <c r="D239">
        <v>39.299999999999997</v>
      </c>
      <c r="E239">
        <v>63.6</v>
      </c>
      <c r="F239">
        <v>41.35</v>
      </c>
      <c r="G239" s="4">
        <v>14170.03</v>
      </c>
      <c r="H239" s="5">
        <f t="shared" si="40"/>
        <v>8.5241730279898231E-2</v>
      </c>
      <c r="I239" s="5">
        <f t="shared" si="41"/>
        <v>0.13148245154531168</v>
      </c>
      <c r="J239" s="5">
        <f t="shared" si="42"/>
        <v>7.4063951899425939E-2</v>
      </c>
      <c r="K239" s="5">
        <f t="shared" si="43"/>
        <v>7.7053344623200681E-2</v>
      </c>
      <c r="L239" s="5">
        <f t="shared" si="44"/>
        <v>5.4846938775510168E-2</v>
      </c>
      <c r="M239" s="5">
        <f t="shared" si="39"/>
        <v>9.000230769230777E-2</v>
      </c>
      <c r="N239" s="6">
        <f t="shared" si="45"/>
        <v>853000</v>
      </c>
      <c r="O239" s="6">
        <f t="shared" si="46"/>
        <v>1468800</v>
      </c>
      <c r="P239" s="6">
        <f t="shared" si="47"/>
        <v>1964999.9999999998</v>
      </c>
      <c r="Q239" s="6">
        <f t="shared" si="48"/>
        <v>1017600</v>
      </c>
      <c r="R239" s="6">
        <f t="shared" si="49"/>
        <v>1187200</v>
      </c>
      <c r="S239" s="6">
        <f t="shared" si="50"/>
        <v>6491600</v>
      </c>
      <c r="T239" s="5">
        <f t="shared" si="51"/>
        <v>6.1964854191682406E-2</v>
      </c>
    </row>
    <row r="240" spans="1:20" x14ac:dyDescent="0.25">
      <c r="A240" t="s">
        <v>239</v>
      </c>
      <c r="B240">
        <v>85.4</v>
      </c>
      <c r="C240">
        <v>86.3</v>
      </c>
      <c r="D240">
        <v>39.299999999999997</v>
      </c>
      <c r="E240">
        <v>63.6</v>
      </c>
      <c r="F240">
        <v>41.5</v>
      </c>
      <c r="G240" s="4">
        <v>14234.4</v>
      </c>
      <c r="H240" s="5">
        <f t="shared" si="40"/>
        <v>8.6513994910941694E-2</v>
      </c>
      <c r="I240" s="5">
        <f t="shared" si="41"/>
        <v>0.13017286537454154</v>
      </c>
      <c r="J240" s="5">
        <f t="shared" si="42"/>
        <v>7.4063951899425939E-2</v>
      </c>
      <c r="K240" s="5">
        <f t="shared" si="43"/>
        <v>7.7053344623200681E-2</v>
      </c>
      <c r="L240" s="5">
        <f t="shared" si="44"/>
        <v>5.8673469387755084E-2</v>
      </c>
      <c r="M240" s="5">
        <f t="shared" si="39"/>
        <v>9.4953846153846166E-2</v>
      </c>
      <c r="N240" s="6">
        <f t="shared" si="45"/>
        <v>854000</v>
      </c>
      <c r="O240" s="6">
        <f t="shared" si="46"/>
        <v>1467100</v>
      </c>
      <c r="P240" s="6">
        <f t="shared" si="47"/>
        <v>1964999.9999999998</v>
      </c>
      <c r="Q240" s="6">
        <f t="shared" si="48"/>
        <v>1017600</v>
      </c>
      <c r="R240" s="6">
        <f t="shared" si="49"/>
        <v>1187200</v>
      </c>
      <c r="S240" s="6">
        <f t="shared" si="50"/>
        <v>6490900</v>
      </c>
      <c r="T240" s="5">
        <f t="shared" si="51"/>
        <v>6.1850340759256772E-2</v>
      </c>
    </row>
    <row r="241" spans="1:20" x14ac:dyDescent="0.25">
      <c r="A241" t="s">
        <v>240</v>
      </c>
      <c r="B241">
        <v>87.2</v>
      </c>
      <c r="C241">
        <v>87.1</v>
      </c>
      <c r="D241">
        <v>39.450000000000003</v>
      </c>
      <c r="E241">
        <v>64</v>
      </c>
      <c r="F241">
        <v>41.6</v>
      </c>
      <c r="G241" s="4">
        <v>14442.94</v>
      </c>
      <c r="H241" s="5">
        <f t="shared" si="40"/>
        <v>0.10941475826972025</v>
      </c>
      <c r="I241" s="5">
        <f t="shared" si="41"/>
        <v>0.14064955474070184</v>
      </c>
      <c r="J241" s="5">
        <f t="shared" si="42"/>
        <v>7.8163432631866536E-2</v>
      </c>
      <c r="K241" s="5">
        <f t="shared" si="43"/>
        <v>8.3827265029635889E-2</v>
      </c>
      <c r="L241" s="5">
        <f t="shared" si="44"/>
        <v>6.1224489795918435E-2</v>
      </c>
      <c r="M241" s="5">
        <f t="shared" si="39"/>
        <v>0.11099538461538461</v>
      </c>
      <c r="N241" s="6">
        <f t="shared" si="45"/>
        <v>872000</v>
      </c>
      <c r="O241" s="6">
        <f t="shared" si="46"/>
        <v>1480700</v>
      </c>
      <c r="P241" s="6">
        <f t="shared" si="47"/>
        <v>1972500.0000000002</v>
      </c>
      <c r="Q241" s="6">
        <f t="shared" si="48"/>
        <v>1024000</v>
      </c>
      <c r="R241" s="6">
        <f t="shared" si="49"/>
        <v>1187200</v>
      </c>
      <c r="S241" s="6">
        <f t="shared" si="50"/>
        <v>6536400</v>
      </c>
      <c r="T241" s="5">
        <f t="shared" si="51"/>
        <v>6.9293713866922291E-2</v>
      </c>
    </row>
    <row r="242" spans="1:20" x14ac:dyDescent="0.25">
      <c r="A242" t="s">
        <v>241</v>
      </c>
      <c r="B242">
        <v>86.8</v>
      </c>
      <c r="C242">
        <v>87.2</v>
      </c>
      <c r="D242">
        <v>39.450000000000003</v>
      </c>
      <c r="E242">
        <v>63.7</v>
      </c>
      <c r="F242">
        <v>41.85</v>
      </c>
      <c r="G242" s="4">
        <v>14271.63</v>
      </c>
      <c r="H242" s="5">
        <f t="shared" si="40"/>
        <v>0.10432569974554706</v>
      </c>
      <c r="I242" s="5">
        <f t="shared" si="41"/>
        <v>0.14195914091147199</v>
      </c>
      <c r="J242" s="5">
        <f t="shared" si="42"/>
        <v>7.8163432631866536E-2</v>
      </c>
      <c r="K242" s="5">
        <f t="shared" si="43"/>
        <v>7.8746824724809539E-2</v>
      </c>
      <c r="L242" s="5">
        <f t="shared" si="44"/>
        <v>6.7602040816326481E-2</v>
      </c>
      <c r="M242" s="5">
        <f t="shared" si="39"/>
        <v>9.7817692307692328E-2</v>
      </c>
      <c r="N242" s="6">
        <f t="shared" si="45"/>
        <v>868000</v>
      </c>
      <c r="O242" s="6">
        <f t="shared" si="46"/>
        <v>1482400</v>
      </c>
      <c r="P242" s="6">
        <f t="shared" si="47"/>
        <v>1972500.0000000002</v>
      </c>
      <c r="Q242" s="6">
        <f t="shared" si="48"/>
        <v>1019200</v>
      </c>
      <c r="R242" s="6">
        <f t="shared" si="49"/>
        <v>1187200</v>
      </c>
      <c r="S242" s="6">
        <f t="shared" si="50"/>
        <v>6529300</v>
      </c>
      <c r="T242" s="5">
        <f t="shared" si="51"/>
        <v>6.8132220480890959E-2</v>
      </c>
    </row>
    <row r="243" spans="1:20" x14ac:dyDescent="0.25">
      <c r="A243" t="s">
        <v>269</v>
      </c>
      <c r="B243">
        <v>86.9</v>
      </c>
      <c r="C243">
        <v>86.5</v>
      </c>
      <c r="D243">
        <v>39.5</v>
      </c>
      <c r="E243">
        <v>63.8</v>
      </c>
      <c r="F243">
        <v>42.2</v>
      </c>
      <c r="G243" s="4">
        <v>14285.13</v>
      </c>
      <c r="H243" s="5">
        <f t="shared" ref="H243:H247" si="52" xml:space="preserve"> B243/78.6 -1</f>
        <v>0.10559796437659053</v>
      </c>
      <c r="I243" s="5">
        <f t="shared" ref="I243:I247" si="53" xml:space="preserve"> C243/76.36 -1</f>
        <v>0.13279203771608183</v>
      </c>
      <c r="J243" s="5">
        <f t="shared" ref="J243:J247" si="54" xml:space="preserve"> D243 / 36.59 -1</f>
        <v>7.9529926209346735E-2</v>
      </c>
      <c r="K243" s="5">
        <f t="shared" ref="K243:K247" si="55" xml:space="preserve"> E243 / 59.05 -1</f>
        <v>8.0440304826418396E-2</v>
      </c>
      <c r="L243" s="5">
        <f t="shared" ref="L243:L247" si="56">F243/39.2 - 1</f>
        <v>7.6530612244897878E-2</v>
      </c>
      <c r="M243" s="5">
        <f t="shared" ref="M243:M247" si="57" xml:space="preserve"> G243/13000 -1</f>
        <v>9.8856153846153871E-2</v>
      </c>
      <c r="N243" s="6">
        <f t="shared" ref="N243:N247" si="58">10000*B243</f>
        <v>869000</v>
      </c>
      <c r="O243" s="6">
        <f t="shared" ref="O243:O247" si="59" xml:space="preserve"> 17000*C243</f>
        <v>1470500</v>
      </c>
      <c r="P243" s="6">
        <f t="shared" ref="P243:P247" si="60" xml:space="preserve"> 50000*D243</f>
        <v>1975000</v>
      </c>
      <c r="Q243" s="6">
        <f t="shared" ref="Q243:Q247" si="61">16000*E243</f>
        <v>1020800</v>
      </c>
      <c r="R243" s="6">
        <f t="shared" ref="R243:R247" si="62">37.1*32000</f>
        <v>1187200</v>
      </c>
      <c r="S243" s="6">
        <f t="shared" ref="S243:S247" si="63">N243+O243+P243+Q243+R243</f>
        <v>6522500</v>
      </c>
      <c r="T243" s="5">
        <f t="shared" ref="T243:T247" si="64">S243/6112820 - 1</f>
        <v>6.7019804280184836E-2</v>
      </c>
    </row>
    <row r="244" spans="1:20" x14ac:dyDescent="0.25">
      <c r="A244" t="s">
        <v>270</v>
      </c>
      <c r="B244">
        <v>87.2</v>
      </c>
      <c r="C244">
        <v>86.4</v>
      </c>
      <c r="D244">
        <v>39.5</v>
      </c>
      <c r="E244">
        <v>64.2</v>
      </c>
      <c r="F244">
        <v>42</v>
      </c>
      <c r="G244" s="4">
        <v>14328.43</v>
      </c>
      <c r="H244" s="5">
        <f t="shared" si="52"/>
        <v>0.10941475826972025</v>
      </c>
      <c r="I244" s="5">
        <f t="shared" si="53"/>
        <v>0.13148245154531168</v>
      </c>
      <c r="J244" s="5">
        <f t="shared" si="54"/>
        <v>7.9529926209346735E-2</v>
      </c>
      <c r="K244" s="5">
        <f t="shared" si="55"/>
        <v>8.7214225232853604E-2</v>
      </c>
      <c r="L244" s="5">
        <f t="shared" si="56"/>
        <v>7.1428571428571397E-2</v>
      </c>
      <c r="M244" s="5">
        <f t="shared" si="57"/>
        <v>0.10218692307692301</v>
      </c>
      <c r="N244" s="6">
        <f t="shared" si="58"/>
        <v>872000</v>
      </c>
      <c r="O244" s="6">
        <f t="shared" si="59"/>
        <v>1468800</v>
      </c>
      <c r="P244" s="6">
        <f t="shared" si="60"/>
        <v>1975000</v>
      </c>
      <c r="Q244" s="6">
        <f t="shared" si="61"/>
        <v>1027200</v>
      </c>
      <c r="R244" s="6">
        <f t="shared" si="62"/>
        <v>1187200</v>
      </c>
      <c r="S244" s="6">
        <f t="shared" si="63"/>
        <v>6530200</v>
      </c>
      <c r="T244" s="5">
        <f t="shared" si="64"/>
        <v>6.8279452036866806E-2</v>
      </c>
    </row>
    <row r="245" spans="1:20" x14ac:dyDescent="0.25">
      <c r="A245" t="s">
        <v>271</v>
      </c>
      <c r="B245">
        <v>86.9</v>
      </c>
      <c r="C245">
        <v>85.9</v>
      </c>
      <c r="D245">
        <v>39.25</v>
      </c>
      <c r="E245">
        <v>63.9</v>
      </c>
      <c r="F245">
        <v>42</v>
      </c>
      <c r="G245" s="4">
        <v>14173.1</v>
      </c>
      <c r="H245" s="5">
        <f t="shared" si="52"/>
        <v>0.10559796437659053</v>
      </c>
      <c r="I245" s="5">
        <f t="shared" si="53"/>
        <v>0.1249345206914616</v>
      </c>
      <c r="J245" s="5">
        <f t="shared" si="54"/>
        <v>7.269745832194574E-2</v>
      </c>
      <c r="K245" s="5">
        <f t="shared" si="55"/>
        <v>8.2133784928027032E-2</v>
      </c>
      <c r="L245" s="5">
        <f t="shared" si="56"/>
        <v>7.1428571428571397E-2</v>
      </c>
      <c r="M245" s="5">
        <f t="shared" si="57"/>
        <v>9.023846153846149E-2</v>
      </c>
      <c r="N245" s="6">
        <f t="shared" si="58"/>
        <v>869000</v>
      </c>
      <c r="O245" s="6">
        <f t="shared" si="59"/>
        <v>1460300</v>
      </c>
      <c r="P245" s="6">
        <f t="shared" si="60"/>
        <v>1962500</v>
      </c>
      <c r="Q245" s="6">
        <f t="shared" si="61"/>
        <v>1022400</v>
      </c>
      <c r="R245" s="6">
        <f t="shared" si="62"/>
        <v>1187200</v>
      </c>
      <c r="S245" s="6">
        <f t="shared" si="63"/>
        <v>6501400</v>
      </c>
      <c r="T245" s="5">
        <f t="shared" si="64"/>
        <v>6.3568042245641054E-2</v>
      </c>
    </row>
    <row r="246" spans="1:20" x14ac:dyDescent="0.25">
      <c r="A246" t="s">
        <v>272</v>
      </c>
      <c r="B246">
        <v>86.1</v>
      </c>
      <c r="C246">
        <v>86.2</v>
      </c>
      <c r="D246">
        <v>39.1</v>
      </c>
      <c r="E246">
        <v>63.4</v>
      </c>
      <c r="F246">
        <v>42.15</v>
      </c>
      <c r="G246" s="4">
        <v>14085.02</v>
      </c>
      <c r="H246" s="5">
        <f t="shared" si="52"/>
        <v>9.5419847328244378E-2</v>
      </c>
      <c r="I246" s="5">
        <f t="shared" si="53"/>
        <v>0.12886327920377161</v>
      </c>
      <c r="J246" s="5">
        <f t="shared" si="54"/>
        <v>6.8597977589505366E-2</v>
      </c>
      <c r="K246" s="5">
        <f t="shared" si="55"/>
        <v>7.3666384419983189E-2</v>
      </c>
      <c r="L246" s="5">
        <f t="shared" si="56"/>
        <v>7.5255102040816313E-2</v>
      </c>
      <c r="M246" s="5">
        <f t="shared" si="57"/>
        <v>8.3463076923076862E-2</v>
      </c>
      <c r="N246" s="6">
        <f t="shared" si="58"/>
        <v>861000</v>
      </c>
      <c r="O246" s="6">
        <f t="shared" si="59"/>
        <v>1465400</v>
      </c>
      <c r="P246" s="6">
        <f t="shared" si="60"/>
        <v>1955000</v>
      </c>
      <c r="Q246" s="6">
        <f t="shared" si="61"/>
        <v>1014400</v>
      </c>
      <c r="R246" s="6">
        <f t="shared" si="62"/>
        <v>1187200</v>
      </c>
      <c r="S246" s="6">
        <f t="shared" si="63"/>
        <v>6483000</v>
      </c>
      <c r="T246" s="5">
        <f t="shared" si="64"/>
        <v>6.0557974879024812E-2</v>
      </c>
    </row>
    <row r="247" spans="1:20" x14ac:dyDescent="0.25">
      <c r="A247" t="s">
        <v>273</v>
      </c>
      <c r="B247">
        <v>86.8</v>
      </c>
      <c r="C247">
        <v>86.3</v>
      </c>
      <c r="D247">
        <v>39.25</v>
      </c>
      <c r="E247">
        <v>63.7</v>
      </c>
      <c r="F247">
        <v>41.85</v>
      </c>
      <c r="G247" s="4">
        <v>14137.69</v>
      </c>
      <c r="H247" s="5">
        <f t="shared" si="52"/>
        <v>0.10432569974554706</v>
      </c>
      <c r="I247" s="5">
        <f t="shared" si="53"/>
        <v>0.13017286537454154</v>
      </c>
      <c r="J247" s="5">
        <f t="shared" si="54"/>
        <v>7.269745832194574E-2</v>
      </c>
      <c r="K247" s="5">
        <f t="shared" si="55"/>
        <v>7.8746824724809539E-2</v>
      </c>
      <c r="L247" s="5">
        <f t="shared" si="56"/>
        <v>6.7602040816326481E-2</v>
      </c>
      <c r="M247" s="5">
        <f t="shared" si="57"/>
        <v>8.7514615384615357E-2</v>
      </c>
      <c r="N247" s="6">
        <f t="shared" si="58"/>
        <v>868000</v>
      </c>
      <c r="O247" s="6">
        <f t="shared" si="59"/>
        <v>1467100</v>
      </c>
      <c r="P247" s="6">
        <f t="shared" si="60"/>
        <v>1962500</v>
      </c>
      <c r="Q247" s="6">
        <f t="shared" si="61"/>
        <v>1019200</v>
      </c>
      <c r="R247" s="6">
        <f t="shared" si="62"/>
        <v>1187200</v>
      </c>
      <c r="S247" s="6">
        <f t="shared" si="63"/>
        <v>6504000</v>
      </c>
      <c r="T247" s="5">
        <f t="shared" si="64"/>
        <v>6.3993377851793376E-2</v>
      </c>
    </row>
    <row r="248" spans="1:20" x14ac:dyDescent="0.25">
      <c r="A248" t="s">
        <v>275</v>
      </c>
      <c r="B248">
        <v>87</v>
      </c>
      <c r="C248">
        <v>86.1</v>
      </c>
      <c r="D248">
        <v>39.200000000000003</v>
      </c>
      <c r="E248">
        <v>64</v>
      </c>
      <c r="F248">
        <v>42.1</v>
      </c>
      <c r="G248" s="4">
        <v>14224.12</v>
      </c>
      <c r="H248" s="5">
        <f t="shared" ref="H248:H254" si="65" xml:space="preserve"> B248/78.6 -1</f>
        <v>0.10687022900763377</v>
      </c>
      <c r="I248" s="5">
        <f t="shared" ref="I248:I254" si="66" xml:space="preserve"> C248/76.36 -1</f>
        <v>0.12755369303300146</v>
      </c>
      <c r="J248" s="5">
        <f t="shared" ref="J248:J254" si="67" xml:space="preserve"> D248 / 36.59 -1</f>
        <v>7.1330964744465764E-2</v>
      </c>
      <c r="K248" s="5">
        <f t="shared" ref="K248:K254" si="68" xml:space="preserve"> E248 / 59.05 -1</f>
        <v>8.3827265029635889E-2</v>
      </c>
      <c r="L248" s="5">
        <f t="shared" ref="L248:L254" si="69">F248/39.2 - 1</f>
        <v>7.3979591836734748E-2</v>
      </c>
      <c r="M248" s="5">
        <f t="shared" ref="M248:M254" si="70" xml:space="preserve"> G248/13000 -1</f>
        <v>9.4163076923077016E-2</v>
      </c>
      <c r="N248" s="6">
        <f t="shared" ref="N248:N254" si="71">10000*B248</f>
        <v>870000</v>
      </c>
      <c r="O248" s="6">
        <f t="shared" ref="O248:O254" si="72" xml:space="preserve"> 17000*C248</f>
        <v>1463700</v>
      </c>
      <c r="P248" s="6">
        <f t="shared" ref="P248:P254" si="73" xml:space="preserve"> 50000*D248</f>
        <v>1960000.0000000002</v>
      </c>
      <c r="Q248" s="6">
        <f t="shared" ref="Q248:Q254" si="74">16000*E248</f>
        <v>1024000</v>
      </c>
      <c r="R248" s="6">
        <f t="shared" ref="R248:R254" si="75">37.1*32000</f>
        <v>1187200</v>
      </c>
      <c r="S248" s="6">
        <f t="shared" ref="S248:S254" si="76">N248+O248+P248+Q248+R248</f>
        <v>6504900</v>
      </c>
      <c r="T248" s="5">
        <f t="shared" ref="T248:T254" si="77">S248/6112820 - 1</f>
        <v>6.4140609407769222E-2</v>
      </c>
    </row>
    <row r="249" spans="1:20" x14ac:dyDescent="0.25">
      <c r="A249" t="s">
        <v>276</v>
      </c>
      <c r="B249">
        <v>86.6</v>
      </c>
      <c r="C249">
        <v>86</v>
      </c>
      <c r="D249">
        <v>39.25</v>
      </c>
      <c r="E249">
        <v>62.7</v>
      </c>
      <c r="F249">
        <v>41.9</v>
      </c>
      <c r="G249" s="4">
        <v>14199.13</v>
      </c>
      <c r="H249" s="5">
        <f t="shared" si="65"/>
        <v>0.10178117048346058</v>
      </c>
      <c r="I249" s="5">
        <f t="shared" si="66"/>
        <v>0.12624410686223153</v>
      </c>
      <c r="J249" s="5">
        <f t="shared" si="67"/>
        <v>7.269745832194574E-2</v>
      </c>
      <c r="K249" s="5">
        <f t="shared" si="68"/>
        <v>6.1812023708721631E-2</v>
      </c>
      <c r="L249" s="5">
        <f t="shared" si="69"/>
        <v>6.8877551020408045E-2</v>
      </c>
      <c r="M249" s="5">
        <f t="shared" si="70"/>
        <v>9.2240769230769182E-2</v>
      </c>
      <c r="N249" s="6">
        <f t="shared" si="71"/>
        <v>866000</v>
      </c>
      <c r="O249" s="6">
        <f t="shared" si="72"/>
        <v>1462000</v>
      </c>
      <c r="P249" s="6">
        <f t="shared" si="73"/>
        <v>1962500</v>
      </c>
      <c r="Q249" s="6">
        <f t="shared" si="74"/>
        <v>1003200</v>
      </c>
      <c r="R249" s="6">
        <f t="shared" si="75"/>
        <v>1187200</v>
      </c>
      <c r="S249" s="6">
        <f t="shared" si="76"/>
        <v>6480900</v>
      </c>
      <c r="T249" s="5">
        <f t="shared" si="77"/>
        <v>6.0214434581747911E-2</v>
      </c>
    </row>
    <row r="250" spans="1:20" x14ac:dyDescent="0.25">
      <c r="A250" t="s">
        <v>277</v>
      </c>
      <c r="B250">
        <v>87.5</v>
      </c>
      <c r="C250">
        <v>85.5</v>
      </c>
      <c r="D250">
        <v>39.299999999999997</v>
      </c>
      <c r="E250">
        <v>62.2</v>
      </c>
      <c r="F250">
        <v>41.9</v>
      </c>
      <c r="G250" s="4">
        <v>14301.05</v>
      </c>
      <c r="H250" s="5">
        <f t="shared" si="65"/>
        <v>0.11323155216284997</v>
      </c>
      <c r="I250" s="5">
        <f t="shared" si="66"/>
        <v>0.11969617600838145</v>
      </c>
      <c r="J250" s="5">
        <f t="shared" si="67"/>
        <v>7.4063951899425939E-2</v>
      </c>
      <c r="K250" s="5">
        <f t="shared" si="68"/>
        <v>5.3344623200677566E-2</v>
      </c>
      <c r="L250" s="5">
        <f t="shared" si="69"/>
        <v>6.8877551020408045E-2</v>
      </c>
      <c r="M250" s="5">
        <f t="shared" si="70"/>
        <v>0.10008076923076925</v>
      </c>
      <c r="N250" s="6">
        <f t="shared" si="71"/>
        <v>875000</v>
      </c>
      <c r="O250" s="6">
        <f t="shared" si="72"/>
        <v>1453500</v>
      </c>
      <c r="P250" s="6">
        <f t="shared" si="73"/>
        <v>1964999.9999999998</v>
      </c>
      <c r="Q250" s="6">
        <f t="shared" si="74"/>
        <v>995200</v>
      </c>
      <c r="R250" s="6">
        <f t="shared" si="75"/>
        <v>1187200</v>
      </c>
      <c r="S250" s="6">
        <f t="shared" si="76"/>
        <v>6475900</v>
      </c>
      <c r="T250" s="5">
        <f t="shared" si="77"/>
        <v>5.939648149299348E-2</v>
      </c>
    </row>
    <row r="251" spans="1:20" x14ac:dyDescent="0.25">
      <c r="A251" t="s">
        <v>278</v>
      </c>
      <c r="B251">
        <v>88</v>
      </c>
      <c r="C251">
        <v>86.3</v>
      </c>
      <c r="D251">
        <v>39.5</v>
      </c>
      <c r="E251">
        <v>62.2</v>
      </c>
      <c r="F251">
        <v>42.3</v>
      </c>
      <c r="G251" s="4">
        <v>14373.34</v>
      </c>
      <c r="H251" s="5">
        <f t="shared" si="65"/>
        <v>0.11959287531806617</v>
      </c>
      <c r="I251" s="5">
        <f t="shared" si="66"/>
        <v>0.13017286537454154</v>
      </c>
      <c r="J251" s="5">
        <f t="shared" si="67"/>
        <v>7.9529926209346735E-2</v>
      </c>
      <c r="K251" s="5">
        <f t="shared" si="68"/>
        <v>5.3344623200677566E-2</v>
      </c>
      <c r="L251" s="5">
        <f t="shared" si="69"/>
        <v>7.9081632653061007E-2</v>
      </c>
      <c r="M251" s="5">
        <f t="shared" si="70"/>
        <v>0.10564153846153856</v>
      </c>
      <c r="N251" s="6">
        <f t="shared" si="71"/>
        <v>880000</v>
      </c>
      <c r="O251" s="6">
        <f t="shared" si="72"/>
        <v>1467100</v>
      </c>
      <c r="P251" s="6">
        <f t="shared" si="73"/>
        <v>1975000</v>
      </c>
      <c r="Q251" s="6">
        <f t="shared" si="74"/>
        <v>995200</v>
      </c>
      <c r="R251" s="6">
        <f t="shared" si="75"/>
        <v>1187200</v>
      </c>
      <c r="S251" s="6">
        <f t="shared" si="76"/>
        <v>6504500</v>
      </c>
      <c r="T251" s="5">
        <f t="shared" si="77"/>
        <v>6.4075173160668797E-2</v>
      </c>
    </row>
    <row r="252" spans="1:20" x14ac:dyDescent="0.25">
      <c r="A252" t="s">
        <v>279</v>
      </c>
      <c r="B252">
        <v>88.9</v>
      </c>
      <c r="C252">
        <v>87.4</v>
      </c>
      <c r="D252">
        <v>39.700000000000003</v>
      </c>
      <c r="E252">
        <v>62.7</v>
      </c>
      <c r="F252">
        <v>42.6</v>
      </c>
      <c r="G252" s="4">
        <v>14752.21</v>
      </c>
      <c r="H252" s="5">
        <f t="shared" si="65"/>
        <v>0.13104325699745556</v>
      </c>
      <c r="I252" s="5">
        <f t="shared" si="66"/>
        <v>0.14457831325301207</v>
      </c>
      <c r="J252" s="5">
        <f t="shared" si="67"/>
        <v>8.4995900519267531E-2</v>
      </c>
      <c r="K252" s="5">
        <f t="shared" si="68"/>
        <v>6.1812023708721631E-2</v>
      </c>
      <c r="L252" s="5">
        <f t="shared" si="69"/>
        <v>8.6734693877551061E-2</v>
      </c>
      <c r="M252" s="5">
        <f t="shared" si="70"/>
        <v>0.13478538461538458</v>
      </c>
      <c r="N252" s="6">
        <f t="shared" si="71"/>
        <v>889000</v>
      </c>
      <c r="O252" s="6">
        <f t="shared" si="72"/>
        <v>1485800</v>
      </c>
      <c r="P252" s="6">
        <f t="shared" si="73"/>
        <v>1985000.0000000002</v>
      </c>
      <c r="Q252" s="6">
        <f t="shared" si="74"/>
        <v>1003200</v>
      </c>
      <c r="R252" s="6">
        <f t="shared" si="75"/>
        <v>1187200</v>
      </c>
      <c r="S252" s="6">
        <f t="shared" si="76"/>
        <v>6550200</v>
      </c>
      <c r="T252" s="5">
        <f t="shared" si="77"/>
        <v>7.1551264391884528E-2</v>
      </c>
    </row>
    <row r="253" spans="1:20" x14ac:dyDescent="0.25">
      <c r="A253" t="s">
        <v>280</v>
      </c>
      <c r="B253">
        <v>88.9</v>
      </c>
      <c r="C253">
        <v>87.6</v>
      </c>
      <c r="D253">
        <v>39.9</v>
      </c>
      <c r="E253">
        <v>63</v>
      </c>
      <c r="F253">
        <v>43.2</v>
      </c>
      <c r="G253" s="4">
        <v>14802.96</v>
      </c>
      <c r="H253" s="5">
        <f t="shared" si="65"/>
        <v>0.13104325699745556</v>
      </c>
      <c r="I253" s="5">
        <f t="shared" si="66"/>
        <v>0.14719748559455215</v>
      </c>
      <c r="J253" s="5">
        <f t="shared" si="67"/>
        <v>9.0461874829188105E-2</v>
      </c>
      <c r="K253" s="5">
        <f t="shared" si="68"/>
        <v>6.6892464013547981E-2</v>
      </c>
      <c r="L253" s="5">
        <f t="shared" si="69"/>
        <v>0.1020408163265305</v>
      </c>
      <c r="M253" s="5">
        <f t="shared" si="70"/>
        <v>0.13868923076923068</v>
      </c>
      <c r="N253" s="6">
        <f t="shared" si="71"/>
        <v>889000</v>
      </c>
      <c r="O253" s="6">
        <f t="shared" si="72"/>
        <v>1489200</v>
      </c>
      <c r="P253" s="6">
        <f t="shared" si="73"/>
        <v>1995000</v>
      </c>
      <c r="Q253" s="6">
        <f t="shared" si="74"/>
        <v>1008000</v>
      </c>
      <c r="R253" s="6">
        <f t="shared" si="75"/>
        <v>1187200</v>
      </c>
      <c r="S253" s="6">
        <f t="shared" si="76"/>
        <v>6568400</v>
      </c>
      <c r="T253" s="5">
        <f t="shared" si="77"/>
        <v>7.452861363495078E-2</v>
      </c>
    </row>
    <row r="254" spans="1:20" x14ac:dyDescent="0.25">
      <c r="A254" t="s">
        <v>281</v>
      </c>
      <c r="B254">
        <v>87.9</v>
      </c>
      <c r="C254">
        <v>86.6</v>
      </c>
      <c r="D254">
        <v>39.9</v>
      </c>
      <c r="E254">
        <v>63</v>
      </c>
      <c r="F254">
        <v>42.4</v>
      </c>
      <c r="G254" s="4">
        <v>14751.44</v>
      </c>
      <c r="H254" s="5">
        <f t="shared" si="65"/>
        <v>0.11832061068702315</v>
      </c>
      <c r="I254" s="5">
        <f t="shared" si="66"/>
        <v>0.13410162388685176</v>
      </c>
      <c r="J254" s="5">
        <f t="shared" si="67"/>
        <v>9.0461874829188105E-2</v>
      </c>
      <c r="K254" s="5">
        <f t="shared" si="68"/>
        <v>6.6892464013547981E-2</v>
      </c>
      <c r="L254" s="5">
        <f t="shared" si="69"/>
        <v>8.1632653061224358E-2</v>
      </c>
      <c r="M254" s="5">
        <f t="shared" si="70"/>
        <v>0.13472615384615394</v>
      </c>
      <c r="N254" s="6">
        <f t="shared" si="71"/>
        <v>879000</v>
      </c>
      <c r="O254" s="6">
        <f t="shared" si="72"/>
        <v>1472200</v>
      </c>
      <c r="P254" s="6">
        <f t="shared" si="73"/>
        <v>1995000</v>
      </c>
      <c r="Q254" s="6">
        <f t="shared" si="74"/>
        <v>1008000</v>
      </c>
      <c r="R254" s="6">
        <f t="shared" si="75"/>
        <v>1187200</v>
      </c>
      <c r="S254" s="6">
        <f t="shared" si="76"/>
        <v>6541400</v>
      </c>
      <c r="T254" s="5">
        <f t="shared" si="77"/>
        <v>7.0111666955676721E-2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4A11-C360-41FA-9879-3CA55BA87552}">
  <dimension ref="A1:C255"/>
  <sheetViews>
    <sheetView workbookViewId="0">
      <selection activeCell="C11" sqref="C11"/>
    </sheetView>
  </sheetViews>
  <sheetFormatPr defaultRowHeight="16.5" x14ac:dyDescent="0.25"/>
  <cols>
    <col min="1" max="1" width="10.125" bestFit="1" customWidth="1"/>
    <col min="2" max="3" width="17.125" bestFit="1" customWidth="1"/>
  </cols>
  <sheetData>
    <row r="1" spans="1:3" x14ac:dyDescent="0.25">
      <c r="A1" s="1" t="s">
        <v>242</v>
      </c>
      <c r="B1" t="s">
        <v>274</v>
      </c>
      <c r="C1" t="s">
        <v>248</v>
      </c>
    </row>
    <row r="2" spans="1:3" x14ac:dyDescent="0.25">
      <c r="A2" s="2" t="s">
        <v>1</v>
      </c>
      <c r="B2" s="3">
        <v>0.11732391923858376</v>
      </c>
      <c r="C2" s="3">
        <v>0.40542384615384597</v>
      </c>
    </row>
    <row r="3" spans="1:3" x14ac:dyDescent="0.25">
      <c r="A3" s="2" t="s">
        <v>2</v>
      </c>
      <c r="B3" s="3">
        <v>0.11828910388331404</v>
      </c>
      <c r="C3" s="3">
        <v>0.42510384615384611</v>
      </c>
    </row>
    <row r="4" spans="1:3" x14ac:dyDescent="0.25">
      <c r="A4" s="2" t="s">
        <v>3</v>
      </c>
      <c r="B4" s="3">
        <v>0.11819094951266362</v>
      </c>
      <c r="C4" s="3">
        <v>0.42307384615384613</v>
      </c>
    </row>
    <row r="5" spans="1:3" x14ac:dyDescent="0.25">
      <c r="A5" s="2" t="s">
        <v>4</v>
      </c>
      <c r="B5" s="3">
        <v>0.11755294610343503</v>
      </c>
      <c r="C5" s="3">
        <v>0.41291692307692296</v>
      </c>
    </row>
    <row r="6" spans="1:3" x14ac:dyDescent="0.25">
      <c r="A6" s="2" t="s">
        <v>5</v>
      </c>
      <c r="B6" s="3">
        <v>0.11696401987953187</v>
      </c>
      <c r="C6" s="3">
        <v>0.39767384615384604</v>
      </c>
    </row>
    <row r="7" spans="1:3" x14ac:dyDescent="0.25">
      <c r="A7" s="2" t="s">
        <v>6</v>
      </c>
      <c r="B7" s="3">
        <v>0.11627693928497806</v>
      </c>
      <c r="C7" s="3">
        <v>0.40302923076923092</v>
      </c>
    </row>
    <row r="8" spans="1:3" x14ac:dyDescent="0.25">
      <c r="A8" s="2" t="s">
        <v>7</v>
      </c>
      <c r="B8" s="3">
        <v>0.1125634322620328</v>
      </c>
      <c r="C8" s="3">
        <v>0.4067853846153846</v>
      </c>
    </row>
    <row r="9" spans="1:3" x14ac:dyDescent="0.25">
      <c r="A9" s="2" t="s">
        <v>8</v>
      </c>
      <c r="B9" s="3">
        <v>0.11868172136591615</v>
      </c>
      <c r="C9" s="3">
        <v>0.41349230769230783</v>
      </c>
    </row>
    <row r="10" spans="1:3" x14ac:dyDescent="0.25">
      <c r="A10" s="2" t="s">
        <v>9</v>
      </c>
      <c r="B10" s="3">
        <v>0.11526267745492258</v>
      </c>
      <c r="C10" s="3">
        <v>0.41822538461538472</v>
      </c>
    </row>
    <row r="11" spans="1:3" x14ac:dyDescent="0.25">
      <c r="A11" s="2" t="s">
        <v>10</v>
      </c>
      <c r="B11" s="3">
        <v>0.10821192182985917</v>
      </c>
      <c r="C11" s="3">
        <v>0.41564076923076931</v>
      </c>
    </row>
    <row r="12" spans="1:3" x14ac:dyDescent="0.25">
      <c r="A12" s="2" t="s">
        <v>11</v>
      </c>
      <c r="B12" s="3">
        <v>0.10901351585683861</v>
      </c>
      <c r="C12" s="3">
        <v>0.4250338461538461</v>
      </c>
    </row>
    <row r="13" spans="1:3" x14ac:dyDescent="0.25">
      <c r="A13" s="2" t="s">
        <v>12</v>
      </c>
      <c r="B13" s="3">
        <v>0.12177358404140803</v>
      </c>
      <c r="C13" s="3">
        <v>0.41374153846153838</v>
      </c>
    </row>
    <row r="14" spans="1:3" x14ac:dyDescent="0.25">
      <c r="A14" s="2" t="s">
        <v>13</v>
      </c>
      <c r="B14" s="3">
        <v>0.11675135207645582</v>
      </c>
      <c r="C14" s="3">
        <v>0.40211230769230766</v>
      </c>
    </row>
    <row r="15" spans="1:3" x14ac:dyDescent="0.25">
      <c r="A15" s="2" t="s">
        <v>14</v>
      </c>
      <c r="B15" s="3">
        <v>0.11920521134271911</v>
      </c>
      <c r="C15" s="3">
        <v>0.40140615384615375</v>
      </c>
    </row>
    <row r="16" spans="1:3" x14ac:dyDescent="0.25">
      <c r="A16" s="2" t="s">
        <v>15</v>
      </c>
      <c r="B16" s="3">
        <v>0.11190906979102944</v>
      </c>
      <c r="C16" s="3">
        <v>0.37686923076923073</v>
      </c>
    </row>
    <row r="17" spans="1:3" x14ac:dyDescent="0.25">
      <c r="A17" s="2" t="s">
        <v>16</v>
      </c>
      <c r="B17" s="3">
        <v>0.11415026125421646</v>
      </c>
      <c r="C17" s="3">
        <v>0.38377230769230786</v>
      </c>
    </row>
    <row r="18" spans="1:3" x14ac:dyDescent="0.25">
      <c r="A18" s="2" t="s">
        <v>17</v>
      </c>
      <c r="B18" s="3">
        <v>0.10569262631649545</v>
      </c>
      <c r="C18" s="3">
        <v>0.36162461538461521</v>
      </c>
    </row>
    <row r="19" spans="1:3" x14ac:dyDescent="0.25">
      <c r="A19" s="2" t="s">
        <v>18</v>
      </c>
      <c r="B19" s="3">
        <v>0.10727945530867911</v>
      </c>
      <c r="C19" s="3">
        <v>0.35956923076923086</v>
      </c>
    </row>
    <row r="20" spans="1:3" x14ac:dyDescent="0.25">
      <c r="A20" s="2" t="s">
        <v>19</v>
      </c>
      <c r="B20" s="3">
        <v>0.11853448980994052</v>
      </c>
      <c r="C20" s="3">
        <v>0.37694615384615382</v>
      </c>
    </row>
    <row r="21" spans="1:3" x14ac:dyDescent="0.25">
      <c r="A21" s="2" t="s">
        <v>20</v>
      </c>
      <c r="B21" s="3">
        <v>0.12133188937348072</v>
      </c>
      <c r="C21" s="3">
        <v>0.38204307692307693</v>
      </c>
    </row>
    <row r="22" spans="1:3" x14ac:dyDescent="0.25">
      <c r="A22" s="2" t="s">
        <v>21</v>
      </c>
      <c r="B22" s="3">
        <v>0.13293046417201881</v>
      </c>
      <c r="C22" s="3">
        <v>0.39628923076923073</v>
      </c>
    </row>
    <row r="23" spans="1:3" x14ac:dyDescent="0.25">
      <c r="A23" s="2" t="s">
        <v>22</v>
      </c>
      <c r="B23" s="3">
        <v>0.13569514561200879</v>
      </c>
      <c r="C23" s="3">
        <v>0.41061923076923068</v>
      </c>
    </row>
    <row r="24" spans="1:3" x14ac:dyDescent="0.25">
      <c r="A24" s="2" t="s">
        <v>23</v>
      </c>
      <c r="B24" s="3">
        <v>0.13862341766974984</v>
      </c>
      <c r="C24" s="3">
        <v>0.40853384615384614</v>
      </c>
    </row>
    <row r="25" spans="1:3" x14ac:dyDescent="0.25">
      <c r="A25" s="2" t="s">
        <v>24</v>
      </c>
      <c r="B25" s="3">
        <v>0.13279959167781819</v>
      </c>
      <c r="C25" s="3">
        <v>0.38443615384615382</v>
      </c>
    </row>
    <row r="26" spans="1:3" x14ac:dyDescent="0.25">
      <c r="A26" s="2" t="s">
        <v>25</v>
      </c>
      <c r="B26" s="3">
        <v>0.12928239339617398</v>
      </c>
      <c r="C26" s="3">
        <v>0.3809084615384617</v>
      </c>
    </row>
    <row r="27" spans="1:3" x14ac:dyDescent="0.25">
      <c r="A27" s="2" t="s">
        <v>26</v>
      </c>
      <c r="B27" s="3">
        <v>0.13903239421412694</v>
      </c>
      <c r="C27" s="3">
        <v>0.4024207692307693</v>
      </c>
    </row>
    <row r="28" spans="1:3" x14ac:dyDescent="0.25">
      <c r="A28" s="2" t="s">
        <v>27</v>
      </c>
      <c r="B28" s="3">
        <v>0.14217333407494404</v>
      </c>
      <c r="C28" s="3">
        <v>0.4052746153846154</v>
      </c>
    </row>
    <row r="29" spans="1:3" x14ac:dyDescent="0.25">
      <c r="A29" s="2" t="s">
        <v>28</v>
      </c>
      <c r="B29" s="3">
        <v>0.14430001210570564</v>
      </c>
      <c r="C29" s="3">
        <v>0.40248846153846141</v>
      </c>
    </row>
    <row r="30" spans="1:3" x14ac:dyDescent="0.25">
      <c r="A30" s="2" t="s">
        <v>29</v>
      </c>
      <c r="B30" s="3">
        <v>0.14012845135305807</v>
      </c>
      <c r="C30" s="3">
        <v>0.40165307692307706</v>
      </c>
    </row>
    <row r="31" spans="1:3" x14ac:dyDescent="0.25">
      <c r="A31" s="2" t="s">
        <v>30</v>
      </c>
      <c r="B31" s="3">
        <v>0.13093465863545783</v>
      </c>
      <c r="C31" s="3">
        <v>0.38225307692307697</v>
      </c>
    </row>
    <row r="32" spans="1:3" x14ac:dyDescent="0.25">
      <c r="A32" s="2" t="s">
        <v>31</v>
      </c>
      <c r="B32" s="3">
        <v>0.13967039762335554</v>
      </c>
      <c r="C32" s="3">
        <v>0.38890230769230771</v>
      </c>
    </row>
    <row r="33" spans="1:3" x14ac:dyDescent="0.25">
      <c r="A33" s="2" t="s">
        <v>32</v>
      </c>
      <c r="B33" s="3">
        <v>0.12352400365134253</v>
      </c>
      <c r="C33" s="3">
        <v>0.35342692307692292</v>
      </c>
    </row>
    <row r="34" spans="1:3" x14ac:dyDescent="0.25">
      <c r="A34" s="2" t="s">
        <v>33</v>
      </c>
      <c r="B34" s="3">
        <v>0.12367123520731838</v>
      </c>
      <c r="C34" s="3">
        <v>0.35786000000000007</v>
      </c>
    </row>
    <row r="35" spans="1:3" x14ac:dyDescent="0.25">
      <c r="A35" s="2" t="s">
        <v>34</v>
      </c>
      <c r="B35" s="3">
        <v>0.13774002833389498</v>
      </c>
      <c r="C35" s="3">
        <v>0.37678846153846157</v>
      </c>
    </row>
    <row r="36" spans="1:3" x14ac:dyDescent="0.25">
      <c r="A36" s="2" t="s">
        <v>35</v>
      </c>
      <c r="B36" s="3">
        <v>0.14479078395895839</v>
      </c>
      <c r="C36" s="3">
        <v>0.37443076923076912</v>
      </c>
    </row>
    <row r="37" spans="1:3" x14ac:dyDescent="0.25">
      <c r="A37" s="2" t="s">
        <v>36</v>
      </c>
      <c r="B37" s="3">
        <v>0.14441452553813128</v>
      </c>
      <c r="C37" s="3">
        <v>0.37956923076923088</v>
      </c>
    </row>
    <row r="38" spans="1:3" x14ac:dyDescent="0.25">
      <c r="A38" s="2" t="s">
        <v>37</v>
      </c>
      <c r="B38" s="3">
        <v>0.1370693068011164</v>
      </c>
      <c r="C38" s="3">
        <v>0.36434769230769226</v>
      </c>
    </row>
    <row r="39" spans="1:3" x14ac:dyDescent="0.25">
      <c r="A39" s="2" t="s">
        <v>38</v>
      </c>
      <c r="B39" s="3">
        <v>0.12545437294080308</v>
      </c>
      <c r="C39" s="3">
        <v>0.32143769230769226</v>
      </c>
    </row>
    <row r="40" spans="1:3" x14ac:dyDescent="0.25">
      <c r="A40" s="2" t="s">
        <v>39</v>
      </c>
      <c r="B40" s="3">
        <v>0.12638683946198315</v>
      </c>
      <c r="C40" s="3">
        <v>0.2942499999999999</v>
      </c>
    </row>
    <row r="41" spans="1:3" x14ac:dyDescent="0.25">
      <c r="A41" s="2" t="s">
        <v>40</v>
      </c>
      <c r="B41" s="3">
        <v>0.13687299805981534</v>
      </c>
      <c r="C41" s="3">
        <v>0.30887384615384628</v>
      </c>
    </row>
    <row r="42" spans="1:3" x14ac:dyDescent="0.25">
      <c r="A42" s="2" t="s">
        <v>41</v>
      </c>
      <c r="B42" s="3">
        <v>0.13878700828750068</v>
      </c>
      <c r="C42" s="3">
        <v>0.34101538461538472</v>
      </c>
    </row>
    <row r="43" spans="1:3" x14ac:dyDescent="0.25">
      <c r="A43" s="2" t="s">
        <v>42</v>
      </c>
      <c r="B43" s="3">
        <v>0.13952316606737969</v>
      </c>
      <c r="C43" s="3">
        <v>0.32805692307692325</v>
      </c>
    </row>
    <row r="44" spans="1:3" x14ac:dyDescent="0.25">
      <c r="A44" s="2" t="s">
        <v>43</v>
      </c>
      <c r="B44" s="3">
        <v>0.14421821679683022</v>
      </c>
      <c r="C44" s="3">
        <v>0.32792615384615398</v>
      </c>
    </row>
    <row r="45" spans="1:3" x14ac:dyDescent="0.25">
      <c r="A45" s="2" t="s">
        <v>44</v>
      </c>
      <c r="B45" s="3">
        <v>0.13492626970857957</v>
      </c>
      <c r="C45" s="3">
        <v>0.30200461538461543</v>
      </c>
    </row>
    <row r="46" spans="1:3" x14ac:dyDescent="0.25">
      <c r="A46" s="2" t="s">
        <v>45</v>
      </c>
      <c r="B46" s="3">
        <v>0.13405923943449993</v>
      </c>
      <c r="C46" s="3">
        <v>0.30314076923076927</v>
      </c>
    </row>
    <row r="47" spans="1:3" x14ac:dyDescent="0.25">
      <c r="A47" s="2" t="s">
        <v>46</v>
      </c>
      <c r="B47" s="3">
        <v>0.14497073363848445</v>
      </c>
      <c r="C47" s="3">
        <v>0.34217076923076939</v>
      </c>
    </row>
    <row r="48" spans="1:3" x14ac:dyDescent="0.25">
      <c r="A48" s="2" t="s">
        <v>47</v>
      </c>
      <c r="B48" s="3">
        <v>0.14289313279304805</v>
      </c>
      <c r="C48" s="3">
        <v>0.34280923076923075</v>
      </c>
    </row>
    <row r="49" spans="1:3" x14ac:dyDescent="0.25">
      <c r="A49" s="2" t="s">
        <v>48</v>
      </c>
      <c r="B49" s="3">
        <v>0.15068004619799047</v>
      </c>
      <c r="C49" s="3">
        <v>0.35079692307692323</v>
      </c>
    </row>
    <row r="50" spans="1:3" x14ac:dyDescent="0.25">
      <c r="A50" s="2" t="s">
        <v>49</v>
      </c>
      <c r="B50" s="3">
        <v>0.14956762999728435</v>
      </c>
      <c r="C50" s="3">
        <v>0.3507469230769229</v>
      </c>
    </row>
    <row r="51" spans="1:3" x14ac:dyDescent="0.25">
      <c r="A51" s="2" t="s">
        <v>50</v>
      </c>
      <c r="B51" s="3">
        <v>0.15321570077312918</v>
      </c>
      <c r="C51" s="3">
        <v>0.36395153846153838</v>
      </c>
    </row>
    <row r="52" spans="1:3" x14ac:dyDescent="0.25">
      <c r="A52" s="2" t="s">
        <v>51</v>
      </c>
      <c r="B52" s="3">
        <v>0.15236502956082454</v>
      </c>
      <c r="C52" s="3">
        <v>0.36146615384615388</v>
      </c>
    </row>
    <row r="53" spans="1:3" x14ac:dyDescent="0.25">
      <c r="A53" s="2" t="s">
        <v>52</v>
      </c>
      <c r="B53" s="3">
        <v>0.15169430802804595</v>
      </c>
      <c r="C53" s="3">
        <v>0.35976538461538476</v>
      </c>
    </row>
    <row r="54" spans="1:3" x14ac:dyDescent="0.25">
      <c r="A54" s="2" t="s">
        <v>53</v>
      </c>
      <c r="B54" s="3">
        <v>0.15156343553384533</v>
      </c>
      <c r="C54" s="3">
        <v>0.34769307692307683</v>
      </c>
    </row>
    <row r="55" spans="1:3" x14ac:dyDescent="0.25">
      <c r="A55" s="2" t="s">
        <v>54</v>
      </c>
      <c r="B55" s="3">
        <v>0.15375554981170714</v>
      </c>
      <c r="C55" s="3">
        <v>0.34989692307692311</v>
      </c>
    </row>
    <row r="56" spans="1:3" x14ac:dyDescent="0.25">
      <c r="A56" s="2" t="s">
        <v>55</v>
      </c>
      <c r="B56" s="3">
        <v>0.15436083509738552</v>
      </c>
      <c r="C56" s="3">
        <v>0.3646584615384616</v>
      </c>
    </row>
    <row r="57" spans="1:3" x14ac:dyDescent="0.25">
      <c r="A57" s="2" t="s">
        <v>56</v>
      </c>
      <c r="B57" s="3">
        <v>0.14884783127918055</v>
      </c>
      <c r="C57" s="3">
        <v>0.36103615384615395</v>
      </c>
    </row>
    <row r="58" spans="1:3" x14ac:dyDescent="0.25">
      <c r="A58" s="2" t="s">
        <v>57</v>
      </c>
      <c r="B58" s="3">
        <v>0.15000932466521189</v>
      </c>
      <c r="C58" s="3">
        <v>0.35581461538461534</v>
      </c>
    </row>
    <row r="59" spans="1:3" x14ac:dyDescent="0.25">
      <c r="A59" s="2" t="s">
        <v>58</v>
      </c>
      <c r="B59" s="3">
        <v>0.15519514724791494</v>
      </c>
      <c r="C59" s="3">
        <v>0.34788461538461535</v>
      </c>
    </row>
    <row r="60" spans="1:3" x14ac:dyDescent="0.25">
      <c r="A60" s="2" t="s">
        <v>59</v>
      </c>
      <c r="B60" s="3">
        <v>0.14353113620227642</v>
      </c>
      <c r="C60" s="3">
        <v>0.3214330769230771</v>
      </c>
    </row>
    <row r="61" spans="1:3" x14ac:dyDescent="0.25">
      <c r="A61" s="2" t="s">
        <v>60</v>
      </c>
      <c r="B61" s="3">
        <v>0.15251226111680038</v>
      </c>
      <c r="C61" s="3">
        <v>0.32957999999999998</v>
      </c>
    </row>
    <row r="62" spans="1:3" x14ac:dyDescent="0.25">
      <c r="A62" s="2" t="s">
        <v>61</v>
      </c>
      <c r="B62" s="3">
        <v>0.13952316606737969</v>
      </c>
      <c r="C62" s="3">
        <v>0.31141307692307674</v>
      </c>
    </row>
    <row r="63" spans="1:3" x14ac:dyDescent="0.25">
      <c r="A63" s="2" t="s">
        <v>62</v>
      </c>
      <c r="B63" s="3">
        <v>0.13684027993626513</v>
      </c>
      <c r="C63" s="3">
        <v>0.30699307692307687</v>
      </c>
    </row>
    <row r="64" spans="1:3" x14ac:dyDescent="0.25">
      <c r="A64" s="2" t="s">
        <v>63</v>
      </c>
      <c r="B64" s="3">
        <v>0.15099086837171716</v>
      </c>
      <c r="C64" s="3">
        <v>0.3308961538461539</v>
      </c>
    </row>
    <row r="65" spans="1:3" x14ac:dyDescent="0.25">
      <c r="A65" s="2" t="s">
        <v>64</v>
      </c>
      <c r="B65" s="3">
        <v>0.15161251271917053</v>
      </c>
      <c r="C65" s="3">
        <v>0.32658846153846155</v>
      </c>
    </row>
    <row r="66" spans="1:3" x14ac:dyDescent="0.25">
      <c r="A66" s="2" t="s">
        <v>65</v>
      </c>
      <c r="B66" s="3">
        <v>0.14052106883566018</v>
      </c>
      <c r="C66" s="3">
        <v>0.30801384615384619</v>
      </c>
    </row>
    <row r="67" spans="1:3" x14ac:dyDescent="0.25">
      <c r="A67" s="2" t="s">
        <v>66</v>
      </c>
      <c r="B67" s="3">
        <v>0.13468088378195331</v>
      </c>
      <c r="C67" s="3">
        <v>0.29991307692307689</v>
      </c>
    </row>
    <row r="68" spans="1:3" x14ac:dyDescent="0.25">
      <c r="A68" s="2" t="s">
        <v>67</v>
      </c>
      <c r="B68" s="3">
        <v>0.13849254517554899</v>
      </c>
      <c r="C68" s="3">
        <v>0.30718461538461539</v>
      </c>
    </row>
    <row r="69" spans="1:3" x14ac:dyDescent="0.25">
      <c r="A69" s="2" t="s">
        <v>68</v>
      </c>
      <c r="B69" s="3">
        <v>0.14110999505956334</v>
      </c>
      <c r="C69" s="3">
        <v>0.31914461538461536</v>
      </c>
    </row>
    <row r="70" spans="1:3" x14ac:dyDescent="0.25">
      <c r="A70" s="2" t="s">
        <v>69</v>
      </c>
      <c r="B70" s="3">
        <v>0.14349841807872643</v>
      </c>
      <c r="C70" s="3">
        <v>0.31753461538461547</v>
      </c>
    </row>
    <row r="71" spans="1:3" x14ac:dyDescent="0.25">
      <c r="A71" s="2" t="s">
        <v>70</v>
      </c>
      <c r="B71" s="3">
        <v>0.13813264581649709</v>
      </c>
      <c r="C71" s="3">
        <v>0.3096223076923077</v>
      </c>
    </row>
    <row r="72" spans="1:3" x14ac:dyDescent="0.25">
      <c r="A72" s="2" t="s">
        <v>71</v>
      </c>
      <c r="B72" s="3">
        <v>0.12118465781750487</v>
      </c>
      <c r="C72" s="3">
        <v>0.27853076923076925</v>
      </c>
    </row>
    <row r="73" spans="1:3" x14ac:dyDescent="0.25">
      <c r="A73" s="2" t="s">
        <v>72</v>
      </c>
      <c r="B73" s="3">
        <v>0.12280420493323874</v>
      </c>
      <c r="C73" s="3">
        <v>0.28036846153846162</v>
      </c>
    </row>
    <row r="74" spans="1:3" x14ac:dyDescent="0.25">
      <c r="A74" s="2" t="s">
        <v>73</v>
      </c>
      <c r="B74" s="3">
        <v>0.1139539525129154</v>
      </c>
      <c r="C74" s="3">
        <v>0.25410384615384629</v>
      </c>
    </row>
    <row r="75" spans="1:3" x14ac:dyDescent="0.25">
      <c r="A75" s="2" t="s">
        <v>74</v>
      </c>
      <c r="B75" s="3">
        <v>0.11572073118462511</v>
      </c>
      <c r="C75" s="3">
        <v>0.26302923076923079</v>
      </c>
    </row>
    <row r="76" spans="1:3" x14ac:dyDescent="0.25">
      <c r="A76" s="2" t="s">
        <v>75</v>
      </c>
      <c r="B76" s="3">
        <v>0.12525806419950203</v>
      </c>
      <c r="C76" s="3">
        <v>0.27632153846153851</v>
      </c>
    </row>
    <row r="77" spans="1:3" x14ac:dyDescent="0.25">
      <c r="A77" s="2" t="s">
        <v>76</v>
      </c>
      <c r="B77" s="3">
        <v>0.12823541344256828</v>
      </c>
      <c r="C77" s="3">
        <v>0.26914615384615392</v>
      </c>
    </row>
    <row r="78" spans="1:3" x14ac:dyDescent="0.25">
      <c r="A78" s="2" t="s">
        <v>77</v>
      </c>
      <c r="B78" s="3">
        <v>0.1139539525129154</v>
      </c>
      <c r="C78" s="3">
        <v>0.27429461538461553</v>
      </c>
    </row>
    <row r="79" spans="1:3" x14ac:dyDescent="0.25">
      <c r="A79" s="2" t="s">
        <v>78</v>
      </c>
      <c r="B79" s="3">
        <v>0.11946695633112059</v>
      </c>
      <c r="C79" s="3">
        <v>0.28431692307692291</v>
      </c>
    </row>
    <row r="80" spans="1:3" x14ac:dyDescent="0.25">
      <c r="A80" s="2" t="s">
        <v>79</v>
      </c>
      <c r="B80" s="3">
        <v>0.11114019388760021</v>
      </c>
      <c r="C80" s="3">
        <v>0.26216923076923093</v>
      </c>
    </row>
    <row r="81" spans="1:3" x14ac:dyDescent="0.25">
      <c r="A81" s="2" t="s">
        <v>80</v>
      </c>
      <c r="B81" s="3">
        <v>9.8281971332380147E-2</v>
      </c>
      <c r="C81" s="3">
        <v>0.2345323076923076</v>
      </c>
    </row>
    <row r="82" spans="1:3" x14ac:dyDescent="0.25">
      <c r="A82" s="2" t="s">
        <v>81</v>
      </c>
      <c r="B82" s="3">
        <v>0.11009321393399452</v>
      </c>
      <c r="C82" s="3">
        <v>0.23551538461538457</v>
      </c>
    </row>
    <row r="83" spans="1:3" x14ac:dyDescent="0.25">
      <c r="A83" s="2" t="s">
        <v>82</v>
      </c>
      <c r="B83" s="3">
        <v>9.9214437853560211E-2</v>
      </c>
      <c r="C83" s="3">
        <v>0.23124999999999996</v>
      </c>
    </row>
    <row r="84" spans="1:3" x14ac:dyDescent="0.25">
      <c r="A84" s="2" t="s">
        <v>83</v>
      </c>
      <c r="B84" s="3">
        <v>8.9251769232530975E-2</v>
      </c>
      <c r="C84" s="3">
        <v>0.2012830769230769</v>
      </c>
    </row>
    <row r="85" spans="1:3" x14ac:dyDescent="0.25">
      <c r="A85" s="2" t="s">
        <v>84</v>
      </c>
      <c r="B85" s="3">
        <v>9.9247155977110424E-2</v>
      </c>
      <c r="C85" s="3">
        <v>0.21788769230769245</v>
      </c>
    </row>
    <row r="86" spans="1:3" x14ac:dyDescent="0.25">
      <c r="A86" s="2" t="s">
        <v>85</v>
      </c>
      <c r="B86" s="3">
        <v>0.10292794487650547</v>
      </c>
      <c r="C86" s="3">
        <v>0.22315692307692325</v>
      </c>
    </row>
    <row r="87" spans="1:3" x14ac:dyDescent="0.25">
      <c r="A87" s="2" t="s">
        <v>86</v>
      </c>
      <c r="B87" s="3">
        <v>0.10966787832784219</v>
      </c>
      <c r="C87" s="3">
        <v>0.23508384615384625</v>
      </c>
    </row>
    <row r="88" spans="1:3" x14ac:dyDescent="0.25">
      <c r="A88" s="2" t="s">
        <v>87</v>
      </c>
      <c r="B88" s="3">
        <v>0.11282517725043428</v>
      </c>
      <c r="C88" s="3">
        <v>0.25360461538461543</v>
      </c>
    </row>
    <row r="89" spans="1:3" x14ac:dyDescent="0.25">
      <c r="A89" s="2" t="s">
        <v>88</v>
      </c>
      <c r="B89" s="3">
        <v>0.10466200542466497</v>
      </c>
      <c r="C89" s="3">
        <v>0.23233230769230762</v>
      </c>
    </row>
    <row r="90" spans="1:3" x14ac:dyDescent="0.25">
      <c r="A90" s="2" t="s">
        <v>89</v>
      </c>
      <c r="B90" s="3">
        <v>0.11068214015789768</v>
      </c>
      <c r="C90" s="3">
        <v>0.24191153846153846</v>
      </c>
    </row>
    <row r="91" spans="1:3" x14ac:dyDescent="0.25">
      <c r="A91" s="2" t="s">
        <v>90</v>
      </c>
      <c r="B91" s="3">
        <v>0.11446108342794314</v>
      </c>
      <c r="C91" s="3">
        <v>0.24280076923076921</v>
      </c>
    </row>
    <row r="92" spans="1:3" x14ac:dyDescent="0.25">
      <c r="A92" s="2" t="s">
        <v>91</v>
      </c>
      <c r="B92" s="3">
        <v>0.10855546212713607</v>
      </c>
      <c r="C92" s="3">
        <v>0.22797153846153839</v>
      </c>
    </row>
    <row r="93" spans="1:3" x14ac:dyDescent="0.25">
      <c r="A93" s="2" t="s">
        <v>92</v>
      </c>
      <c r="B93" s="3">
        <v>0.11380672095693978</v>
      </c>
      <c r="C93" s="3">
        <v>0.23877153846153854</v>
      </c>
    </row>
    <row r="94" spans="1:3" x14ac:dyDescent="0.25">
      <c r="A94" s="2" t="s">
        <v>93</v>
      </c>
      <c r="B94" s="3">
        <v>0.1160479124201268</v>
      </c>
      <c r="C94" s="3">
        <v>0.22837153846153835</v>
      </c>
    </row>
    <row r="95" spans="1:3" x14ac:dyDescent="0.25">
      <c r="A95" s="2" t="s">
        <v>94</v>
      </c>
      <c r="B95" s="3">
        <v>0.12311502710696542</v>
      </c>
      <c r="C95" s="3">
        <v>0.25124769230769228</v>
      </c>
    </row>
    <row r="96" spans="1:3" x14ac:dyDescent="0.25">
      <c r="A96" s="2" t="s">
        <v>95</v>
      </c>
      <c r="B96" s="3">
        <v>0.13062383646173115</v>
      </c>
      <c r="C96" s="3">
        <v>0.27773999999999988</v>
      </c>
    </row>
    <row r="97" spans="1:3" x14ac:dyDescent="0.25">
      <c r="A97" s="2" t="s">
        <v>96</v>
      </c>
      <c r="B97" s="3">
        <v>0.13472996096727852</v>
      </c>
      <c r="C97" s="3">
        <v>0.29290538461538462</v>
      </c>
    </row>
    <row r="98" spans="1:3" x14ac:dyDescent="0.25">
      <c r="A98" s="2" t="s">
        <v>97</v>
      </c>
      <c r="B98" s="3">
        <v>0.14140445817151504</v>
      </c>
      <c r="C98" s="3">
        <v>0.28269923076923087</v>
      </c>
    </row>
    <row r="99" spans="1:3" x14ac:dyDescent="0.25">
      <c r="A99" s="2" t="s">
        <v>98</v>
      </c>
      <c r="B99" s="3">
        <v>0.14254959249577115</v>
      </c>
      <c r="C99" s="3">
        <v>0.27327461538461528</v>
      </c>
    </row>
    <row r="100" spans="1:3" x14ac:dyDescent="0.25">
      <c r="A100" s="2" t="s">
        <v>99</v>
      </c>
      <c r="B100" s="3">
        <v>0.14745731102829795</v>
      </c>
      <c r="C100" s="3">
        <v>0.27738153846153835</v>
      </c>
    </row>
    <row r="101" spans="1:3" x14ac:dyDescent="0.25">
      <c r="A101" s="2" t="s">
        <v>100</v>
      </c>
      <c r="B101" s="3">
        <v>0.14420185773505523</v>
      </c>
      <c r="C101" s="3">
        <v>0.27022153846153851</v>
      </c>
    </row>
    <row r="102" spans="1:3" x14ac:dyDescent="0.25">
      <c r="A102" s="2" t="s">
        <v>101</v>
      </c>
      <c r="B102" s="3">
        <v>0.14636125388936683</v>
      </c>
      <c r="C102" s="3">
        <v>0.28234692307692288</v>
      </c>
    </row>
    <row r="103" spans="1:3" x14ac:dyDescent="0.25">
      <c r="A103" s="2" t="s">
        <v>102</v>
      </c>
      <c r="B103" s="3">
        <v>0.14174799846879171</v>
      </c>
      <c r="C103" s="3">
        <v>0.2785646153846153</v>
      </c>
    </row>
    <row r="104" spans="1:3" x14ac:dyDescent="0.25">
      <c r="A104" s="2" t="s">
        <v>103</v>
      </c>
      <c r="B104" s="3">
        <v>0.13319220916042029</v>
      </c>
      <c r="C104" s="3">
        <v>0.26616307692307695</v>
      </c>
    </row>
    <row r="105" spans="1:3" x14ac:dyDescent="0.25">
      <c r="A105" s="2" t="s">
        <v>104</v>
      </c>
      <c r="B105" s="3">
        <v>0.12576519511452977</v>
      </c>
      <c r="C105" s="3">
        <v>0.23622923076923064</v>
      </c>
    </row>
    <row r="106" spans="1:3" x14ac:dyDescent="0.25">
      <c r="A106" s="2" t="s">
        <v>105</v>
      </c>
      <c r="B106" s="3">
        <v>0.12190445653560866</v>
      </c>
      <c r="C106" s="3">
        <v>0.234413076923077</v>
      </c>
    </row>
    <row r="107" spans="1:3" x14ac:dyDescent="0.25">
      <c r="A107" s="2" t="s">
        <v>106</v>
      </c>
      <c r="B107" s="3">
        <v>0.12116829875572965</v>
      </c>
      <c r="C107" s="3">
        <v>0.23071153846153836</v>
      </c>
    </row>
    <row r="108" spans="1:3" x14ac:dyDescent="0.25">
      <c r="A108" s="2" t="s">
        <v>107</v>
      </c>
      <c r="B108" s="3">
        <v>9.2507222525773702E-2</v>
      </c>
      <c r="C108" s="3">
        <v>0.21835461538461542</v>
      </c>
    </row>
    <row r="109" spans="1:3" x14ac:dyDescent="0.25">
      <c r="A109" s="2" t="s">
        <v>108</v>
      </c>
      <c r="B109" s="3">
        <v>8.47366681826065E-2</v>
      </c>
      <c r="C109" s="3">
        <v>0.20317384615384615</v>
      </c>
    </row>
    <row r="110" spans="1:3" x14ac:dyDescent="0.25">
      <c r="A110" s="2" t="s">
        <v>109</v>
      </c>
      <c r="B110" s="3">
        <v>6.9719049473074612E-2</v>
      </c>
      <c r="C110" s="3">
        <v>0.18212153846153845</v>
      </c>
    </row>
    <row r="111" spans="1:3" x14ac:dyDescent="0.25">
      <c r="A111" s="2" t="s">
        <v>110</v>
      </c>
      <c r="B111" s="3">
        <v>8.2724503584270526E-2</v>
      </c>
      <c r="C111" s="3">
        <v>0.20989538461538459</v>
      </c>
    </row>
    <row r="112" spans="1:3" x14ac:dyDescent="0.25">
      <c r="A112" s="2" t="s">
        <v>111</v>
      </c>
      <c r="B112" s="3">
        <v>7.4986667364653314E-2</v>
      </c>
      <c r="C112" s="3">
        <v>0.1805961538461538</v>
      </c>
    </row>
    <row r="113" spans="1:3" x14ac:dyDescent="0.25">
      <c r="A113" s="2" t="s">
        <v>112</v>
      </c>
      <c r="B113" s="3">
        <v>7.5935492947608374E-2</v>
      </c>
      <c r="C113" s="3">
        <v>0.16741846153846152</v>
      </c>
    </row>
    <row r="114" spans="1:3" x14ac:dyDescent="0.25">
      <c r="A114" s="2" t="s">
        <v>113</v>
      </c>
      <c r="B114" s="3">
        <v>8.7239604634195E-2</v>
      </c>
      <c r="C114" s="3">
        <v>0.17717846153846151</v>
      </c>
    </row>
    <row r="115" spans="1:3" x14ac:dyDescent="0.25">
      <c r="A115" s="2" t="s">
        <v>114</v>
      </c>
      <c r="B115" s="3">
        <v>9.152567881926843E-2</v>
      </c>
      <c r="C115" s="3">
        <v>0.19600076923076926</v>
      </c>
    </row>
    <row r="116" spans="1:3" x14ac:dyDescent="0.25">
      <c r="A116" s="2" t="s">
        <v>115</v>
      </c>
      <c r="B116" s="3">
        <v>8.9660745776908302E-2</v>
      </c>
      <c r="C116" s="3">
        <v>0.18768615384615384</v>
      </c>
    </row>
    <row r="117" spans="1:3" x14ac:dyDescent="0.25">
      <c r="A117" s="2" t="s">
        <v>116</v>
      </c>
      <c r="B117" s="3">
        <v>8.4327691638229174E-2</v>
      </c>
      <c r="C117" s="3">
        <v>0.17231769230769234</v>
      </c>
    </row>
    <row r="118" spans="1:3" x14ac:dyDescent="0.25">
      <c r="A118" s="2" t="s">
        <v>117</v>
      </c>
      <c r="B118" s="3">
        <v>6.9817203843725251E-2</v>
      </c>
      <c r="C118" s="3">
        <v>0.1404407692307692</v>
      </c>
    </row>
    <row r="119" spans="1:3" x14ac:dyDescent="0.25">
      <c r="A119" s="2" t="s">
        <v>118</v>
      </c>
      <c r="B119" s="3">
        <v>5.7629702821283768E-2</v>
      </c>
      <c r="C119" s="3">
        <v>0.10331384615384609</v>
      </c>
    </row>
    <row r="120" spans="1:3" x14ac:dyDescent="0.25">
      <c r="A120" s="2" t="s">
        <v>119</v>
      </c>
      <c r="B120" s="3">
        <v>5.6141028199750753E-2</v>
      </c>
      <c r="C120" s="3">
        <v>9.3620000000000037E-2</v>
      </c>
    </row>
    <row r="121" spans="1:3" x14ac:dyDescent="0.25">
      <c r="A121" s="2" t="s">
        <v>120</v>
      </c>
      <c r="B121" s="3">
        <v>4.0419969833890068E-2</v>
      </c>
      <c r="C121" s="3">
        <v>0.10378461538461536</v>
      </c>
    </row>
    <row r="122" spans="1:3" x14ac:dyDescent="0.25">
      <c r="A122" s="2" t="s">
        <v>121</v>
      </c>
      <c r="B122" s="3">
        <v>1.9202266711599636E-2</v>
      </c>
      <c r="C122" s="3">
        <v>7.5808461538461547E-2</v>
      </c>
    </row>
    <row r="123" spans="1:3" x14ac:dyDescent="0.25">
      <c r="A123" s="2" t="s">
        <v>122</v>
      </c>
      <c r="B123" s="3">
        <v>1.9513088885326324E-2</v>
      </c>
      <c r="C123" s="3">
        <v>0.10278999999999994</v>
      </c>
    </row>
    <row r="124" spans="1:3" x14ac:dyDescent="0.25">
      <c r="A124" s="2" t="s">
        <v>123</v>
      </c>
      <c r="B124" s="3">
        <v>3.655923125496896E-2</v>
      </c>
      <c r="C124" s="3">
        <v>0.11265615384615391</v>
      </c>
    </row>
    <row r="125" spans="1:3" x14ac:dyDescent="0.25">
      <c r="A125" s="2" t="s">
        <v>124</v>
      </c>
      <c r="B125" s="3">
        <v>3.4089012926930673E-2</v>
      </c>
      <c r="C125" s="3">
        <v>0.10311769230769241</v>
      </c>
    </row>
    <row r="126" spans="1:3" x14ac:dyDescent="0.25">
      <c r="A126" s="2" t="s">
        <v>125</v>
      </c>
      <c r="B126" s="3">
        <v>2.6056713595361769E-2</v>
      </c>
      <c r="C126" s="3">
        <v>7.3124615384615455E-2</v>
      </c>
    </row>
    <row r="127" spans="1:3" x14ac:dyDescent="0.25">
      <c r="A127" s="2" t="s">
        <v>126</v>
      </c>
      <c r="B127" s="3">
        <v>3.2224079884570545E-2</v>
      </c>
      <c r="C127" s="3">
        <v>0.10189846153846149</v>
      </c>
    </row>
    <row r="128" spans="1:3" x14ac:dyDescent="0.25">
      <c r="A128" s="2" t="s">
        <v>127</v>
      </c>
      <c r="B128" s="3">
        <v>3.332013702350145E-2</v>
      </c>
      <c r="C128" s="3">
        <v>0.1106553846153846</v>
      </c>
    </row>
    <row r="129" spans="1:3" x14ac:dyDescent="0.25">
      <c r="A129" s="2" t="s">
        <v>128</v>
      </c>
      <c r="B129" s="3">
        <v>3.358188201190293E-2</v>
      </c>
      <c r="C129" s="3">
        <v>0.11927846153846167</v>
      </c>
    </row>
    <row r="130" spans="1:3" x14ac:dyDescent="0.25">
      <c r="A130" s="2" t="s">
        <v>129</v>
      </c>
      <c r="B130" s="3">
        <v>4.2710238482402518E-2</v>
      </c>
      <c r="C130" s="3">
        <v>0.13227999999999995</v>
      </c>
    </row>
    <row r="131" spans="1:3" x14ac:dyDescent="0.25">
      <c r="A131" s="2" t="s">
        <v>130</v>
      </c>
      <c r="B131" s="3">
        <v>4.5867537404994829E-2</v>
      </c>
      <c r="C131" s="3">
        <v>0.13031384615384622</v>
      </c>
    </row>
    <row r="132" spans="1:3" x14ac:dyDescent="0.25">
      <c r="A132" s="2" t="s">
        <v>131</v>
      </c>
      <c r="B132" s="3">
        <v>4.4624248710088077E-2</v>
      </c>
      <c r="C132" s="3">
        <v>0.13332461538461526</v>
      </c>
    </row>
    <row r="133" spans="1:3" x14ac:dyDescent="0.25">
      <c r="A133" s="2" t="s">
        <v>132</v>
      </c>
      <c r="B133" s="3">
        <v>5.2018544632428165E-2</v>
      </c>
      <c r="C133" s="3">
        <v>0.1490538461538462</v>
      </c>
    </row>
    <row r="134" spans="1:3" x14ac:dyDescent="0.25">
      <c r="A134" s="2" t="s">
        <v>133</v>
      </c>
      <c r="B134" s="3">
        <v>4.9842789416341349E-2</v>
      </c>
      <c r="C134" s="3">
        <v>0.14995076923076933</v>
      </c>
    </row>
    <row r="135" spans="1:3" x14ac:dyDescent="0.25">
      <c r="A135" s="2" t="s">
        <v>134</v>
      </c>
      <c r="B135" s="3">
        <v>5.7335239709332297E-2</v>
      </c>
      <c r="C135" s="3">
        <v>0.14894846153846153</v>
      </c>
    </row>
    <row r="136" spans="1:3" x14ac:dyDescent="0.25">
      <c r="A136" s="2" t="s">
        <v>135</v>
      </c>
      <c r="B136" s="3">
        <v>5.9658226481394738E-2</v>
      </c>
      <c r="C136" s="3">
        <v>0.13898307692307688</v>
      </c>
    </row>
    <row r="137" spans="1:3" x14ac:dyDescent="0.25">
      <c r="A137" s="2" t="s">
        <v>136</v>
      </c>
      <c r="B137" s="3">
        <v>5.9560072110744322E-2</v>
      </c>
      <c r="C137" s="3">
        <v>0.14781461538461538</v>
      </c>
    </row>
    <row r="138" spans="1:3" x14ac:dyDescent="0.25">
      <c r="A138" s="2" t="s">
        <v>137</v>
      </c>
      <c r="B138" s="3">
        <v>6.0328948014173545E-2</v>
      </c>
      <c r="C138" s="3">
        <v>0.14553076923076924</v>
      </c>
    </row>
    <row r="139" spans="1:3" x14ac:dyDescent="0.25">
      <c r="A139" s="2" t="s">
        <v>138</v>
      </c>
      <c r="B139" s="3">
        <v>6.3911582542917955E-2</v>
      </c>
      <c r="C139" s="3">
        <v>0.15385153846153843</v>
      </c>
    </row>
    <row r="140" spans="1:3" x14ac:dyDescent="0.25">
      <c r="A140" s="2" t="s">
        <v>139</v>
      </c>
      <c r="B140" s="3">
        <v>6.6708982106458148E-2</v>
      </c>
      <c r="C140" s="3">
        <v>0.15243769230769244</v>
      </c>
    </row>
    <row r="141" spans="1:3" x14ac:dyDescent="0.25">
      <c r="A141" s="2" t="s">
        <v>140</v>
      </c>
      <c r="B141" s="3">
        <v>4.8730373215635447E-2</v>
      </c>
      <c r="C141" s="3">
        <v>0.13440230769230777</v>
      </c>
    </row>
    <row r="142" spans="1:3" x14ac:dyDescent="0.25">
      <c r="A142" s="2" t="s">
        <v>141</v>
      </c>
      <c r="B142" s="3">
        <v>5.1576849964500848E-2</v>
      </c>
      <c r="C142" s="3">
        <v>0.13669384615384628</v>
      </c>
    </row>
    <row r="143" spans="1:3" x14ac:dyDescent="0.25">
      <c r="A143" s="2" t="s">
        <v>142</v>
      </c>
      <c r="B143" s="3">
        <v>4.9466530995514235E-2</v>
      </c>
      <c r="C143" s="3">
        <v>0.13093846153846167</v>
      </c>
    </row>
    <row r="144" spans="1:3" x14ac:dyDescent="0.25">
      <c r="A144" s="2" t="s">
        <v>143</v>
      </c>
      <c r="B144" s="3">
        <v>5.4177940786739986E-2</v>
      </c>
      <c r="C144" s="3">
        <v>0.1566184615384616</v>
      </c>
    </row>
    <row r="145" spans="1:3" x14ac:dyDescent="0.25">
      <c r="A145" s="2" t="s">
        <v>144</v>
      </c>
      <c r="B145" s="3">
        <v>5.9707303666720168E-2</v>
      </c>
      <c r="C145" s="3">
        <v>0.15541615384615382</v>
      </c>
    </row>
    <row r="146" spans="1:3" x14ac:dyDescent="0.25">
      <c r="A146" s="2" t="s">
        <v>145</v>
      </c>
      <c r="B146" s="3">
        <v>7.8111248163695413E-2</v>
      </c>
      <c r="C146" s="3">
        <v>0.15771384615384609</v>
      </c>
    </row>
    <row r="147" spans="1:3" x14ac:dyDescent="0.25">
      <c r="A147" s="2" t="s">
        <v>146</v>
      </c>
      <c r="B147" s="3">
        <v>7.8242120657896042E-2</v>
      </c>
      <c r="C147" s="3">
        <v>0.14915538461538458</v>
      </c>
    </row>
    <row r="148" spans="1:3" x14ac:dyDescent="0.25">
      <c r="A148" s="2" t="s">
        <v>147</v>
      </c>
      <c r="B148" s="3">
        <v>8.589816156863761E-2</v>
      </c>
      <c r="C148" s="3">
        <v>0.16906538461538467</v>
      </c>
    </row>
    <row r="149" spans="1:3" x14ac:dyDescent="0.25">
      <c r="A149" s="2" t="s">
        <v>148</v>
      </c>
      <c r="B149" s="3">
        <v>9.0298749186136673E-2</v>
      </c>
      <c r="C149" s="3">
        <v>0.17607461538461533</v>
      </c>
    </row>
    <row r="150" spans="1:3" x14ac:dyDescent="0.25">
      <c r="A150" s="2" t="s">
        <v>149</v>
      </c>
      <c r="B150" s="3">
        <v>9.5860830189667068E-2</v>
      </c>
      <c r="C150" s="3">
        <v>0.18595000000000006</v>
      </c>
    </row>
    <row r="151" spans="1:3" x14ac:dyDescent="0.25">
      <c r="A151" s="2" t="s">
        <v>150</v>
      </c>
      <c r="B151" s="3">
        <v>9.8069303529304097E-2</v>
      </c>
      <c r="C151" s="3">
        <v>0.18619769230769223</v>
      </c>
    </row>
    <row r="152" spans="1:3" x14ac:dyDescent="0.25">
      <c r="A152" s="2" t="s">
        <v>151</v>
      </c>
      <c r="B152" s="3">
        <v>9.1116702274891104E-2</v>
      </c>
      <c r="C152" s="3">
        <v>0.1896500000000001</v>
      </c>
    </row>
    <row r="153" spans="1:3" x14ac:dyDescent="0.25">
      <c r="A153" s="2" t="s">
        <v>152</v>
      </c>
      <c r="B153" s="3">
        <v>9.3979538085531722E-2</v>
      </c>
      <c r="C153" s="3">
        <v>0.18436615384615385</v>
      </c>
    </row>
    <row r="154" spans="1:3" x14ac:dyDescent="0.25">
      <c r="A154" s="2" t="s">
        <v>153</v>
      </c>
      <c r="B154" s="3">
        <v>9.4159487765057781E-2</v>
      </c>
      <c r="C154" s="3">
        <v>0.18529076923076926</v>
      </c>
    </row>
    <row r="155" spans="1:3" x14ac:dyDescent="0.25">
      <c r="A155" s="2" t="s">
        <v>154</v>
      </c>
      <c r="B155" s="3">
        <v>9.429036025925841E-2</v>
      </c>
      <c r="C155" s="3">
        <v>0.17270307692307685</v>
      </c>
    </row>
    <row r="156" spans="1:3" x14ac:dyDescent="0.25">
      <c r="A156" s="2" t="s">
        <v>155</v>
      </c>
      <c r="B156" s="3">
        <v>8.8581047699752391E-2</v>
      </c>
      <c r="C156" s="3">
        <v>0.16122230769230761</v>
      </c>
    </row>
    <row r="157" spans="1:3" x14ac:dyDescent="0.25">
      <c r="A157" s="2" t="s">
        <v>156</v>
      </c>
      <c r="B157" s="3">
        <v>8.9268128294305971E-2</v>
      </c>
      <c r="C157" s="3">
        <v>0.15916846153846165</v>
      </c>
    </row>
    <row r="158" spans="1:3" x14ac:dyDescent="0.25">
      <c r="A158" s="2" t="s">
        <v>157</v>
      </c>
      <c r="B158" s="3">
        <v>9.1754705684119697E-2</v>
      </c>
      <c r="C158" s="3">
        <v>0.16923384615384629</v>
      </c>
    </row>
    <row r="159" spans="1:3" x14ac:dyDescent="0.25">
      <c r="A159" s="2" t="s">
        <v>158</v>
      </c>
      <c r="B159" s="3">
        <v>9.3390611861628559E-2</v>
      </c>
      <c r="C159" s="3">
        <v>0.17526461538461535</v>
      </c>
    </row>
    <row r="160" spans="1:3" x14ac:dyDescent="0.25">
      <c r="A160" s="2" t="s">
        <v>159</v>
      </c>
      <c r="B160" s="3">
        <v>6.0459820508374174E-2</v>
      </c>
      <c r="C160" s="3">
        <v>0.14816846153846153</v>
      </c>
    </row>
    <row r="161" spans="1:3" x14ac:dyDescent="0.25">
      <c r="A161" s="2" t="s">
        <v>160</v>
      </c>
      <c r="B161" s="3">
        <v>6.3715273801616901E-2</v>
      </c>
      <c r="C161" s="3">
        <v>0.15027923076923067</v>
      </c>
    </row>
    <row r="162" spans="1:3" x14ac:dyDescent="0.25">
      <c r="A162" s="2" t="s">
        <v>161</v>
      </c>
      <c r="B162" s="3">
        <v>6.436963627262049E-2</v>
      </c>
      <c r="C162" s="3">
        <v>0.16118769230769225</v>
      </c>
    </row>
    <row r="163" spans="1:3" x14ac:dyDescent="0.25">
      <c r="A163" s="2" t="s">
        <v>162</v>
      </c>
      <c r="B163" s="3">
        <v>5.8480374033588411E-2</v>
      </c>
      <c r="C163" s="3">
        <v>0.13860461538461544</v>
      </c>
    </row>
    <row r="164" spans="1:3" x14ac:dyDescent="0.25">
      <c r="A164" s="2" t="s">
        <v>163</v>
      </c>
      <c r="B164" s="3">
        <v>6.0541615817249594E-2</v>
      </c>
      <c r="C164" s="3">
        <v>0.12869538461538466</v>
      </c>
    </row>
    <row r="165" spans="1:3" x14ac:dyDescent="0.25">
      <c r="A165" s="2" t="s">
        <v>164</v>
      </c>
      <c r="B165" s="3">
        <v>5.9510994925419114E-2</v>
      </c>
      <c r="C165" s="3">
        <v>0.12777692307692301</v>
      </c>
    </row>
    <row r="166" spans="1:3" x14ac:dyDescent="0.25">
      <c r="A166" s="2" t="s">
        <v>165</v>
      </c>
      <c r="B166" s="3">
        <v>5.602651476732512E-2</v>
      </c>
      <c r="C166" s="3">
        <v>0.12901538461538475</v>
      </c>
    </row>
    <row r="167" spans="1:3" x14ac:dyDescent="0.25">
      <c r="A167" s="2" t="s">
        <v>166</v>
      </c>
      <c r="B167" s="3">
        <v>4.8206883238832487E-2</v>
      </c>
      <c r="C167" s="3">
        <v>0.10846538461538446</v>
      </c>
    </row>
    <row r="168" spans="1:3" x14ac:dyDescent="0.25">
      <c r="A168" s="2" t="s">
        <v>167</v>
      </c>
      <c r="B168" s="3">
        <v>6.4533226890371331E-2</v>
      </c>
      <c r="C168" s="3">
        <v>0.12180153846153852</v>
      </c>
    </row>
    <row r="169" spans="1:3" x14ac:dyDescent="0.25">
      <c r="A169" s="2" t="s">
        <v>168</v>
      </c>
      <c r="B169" s="3">
        <v>6.9179200434496657E-2</v>
      </c>
      <c r="C169" s="3">
        <v>0.13903307692307698</v>
      </c>
    </row>
    <row r="170" spans="1:3" x14ac:dyDescent="0.25">
      <c r="A170" s="2" t="s">
        <v>169</v>
      </c>
      <c r="B170" s="3">
        <v>7.2042036245137275E-2</v>
      </c>
      <c r="C170" s="3">
        <v>0.14572384615384615</v>
      </c>
    </row>
    <row r="171" spans="1:3" x14ac:dyDescent="0.25">
      <c r="A171" s="2" t="s">
        <v>170</v>
      </c>
      <c r="B171" s="3">
        <v>6.6038260573679564E-2</v>
      </c>
      <c r="C171" s="3">
        <v>0.12756230769230759</v>
      </c>
    </row>
    <row r="172" spans="1:3" x14ac:dyDescent="0.25">
      <c r="A172" s="2" t="s">
        <v>171</v>
      </c>
      <c r="B172" s="3">
        <v>6.9146482310946444E-2</v>
      </c>
      <c r="C172" s="3">
        <v>0.1284646153846154</v>
      </c>
    </row>
    <row r="173" spans="1:3" x14ac:dyDescent="0.25">
      <c r="A173" s="2" t="s">
        <v>172</v>
      </c>
      <c r="B173" s="3">
        <v>7.0978697229756582E-2</v>
      </c>
      <c r="C173" s="3">
        <v>0.12013538461538453</v>
      </c>
    </row>
    <row r="174" spans="1:3" x14ac:dyDescent="0.25">
      <c r="A174" s="2" t="s">
        <v>173</v>
      </c>
      <c r="B174" s="3">
        <v>6.0557974879024812E-2</v>
      </c>
      <c r="C174" s="3">
        <v>0.10966769230769224</v>
      </c>
    </row>
    <row r="175" spans="1:3" x14ac:dyDescent="0.25">
      <c r="A175" s="2" t="s">
        <v>174</v>
      </c>
      <c r="B175" s="3">
        <v>6.8312170160417018E-2</v>
      </c>
      <c r="C175" s="3">
        <v>0.11917692307692307</v>
      </c>
    </row>
    <row r="176" spans="1:3" x14ac:dyDescent="0.25">
      <c r="A176" s="2" t="s">
        <v>175</v>
      </c>
      <c r="B176" s="3">
        <v>6.1866699821031768E-2</v>
      </c>
      <c r="C176" s="3">
        <v>0.10957846153846162</v>
      </c>
    </row>
    <row r="177" spans="1:3" x14ac:dyDescent="0.25">
      <c r="A177" s="2" t="s">
        <v>176</v>
      </c>
      <c r="B177" s="3">
        <v>6.2733730095111628E-2</v>
      </c>
      <c r="C177" s="3">
        <v>9.8817692307692218E-2</v>
      </c>
    </row>
    <row r="178" spans="1:3" x14ac:dyDescent="0.25">
      <c r="A178" s="2" t="s">
        <v>177</v>
      </c>
      <c r="B178" s="3">
        <v>5.9543713048969105E-2</v>
      </c>
      <c r="C178" s="3">
        <v>8.6029230769230747E-2</v>
      </c>
    </row>
    <row r="179" spans="1:3" x14ac:dyDescent="0.25">
      <c r="A179" s="2" t="s">
        <v>178</v>
      </c>
      <c r="B179" s="3">
        <v>4.8468628227233967E-2</v>
      </c>
      <c r="C179" s="3">
        <v>5.9860769230769328E-2</v>
      </c>
    </row>
    <row r="180" spans="1:3" x14ac:dyDescent="0.25">
      <c r="A180" s="2" t="s">
        <v>179</v>
      </c>
      <c r="B180" s="3">
        <v>4.5883896466769825E-2</v>
      </c>
      <c r="C180" s="3">
        <v>6.3583846153846268E-2</v>
      </c>
    </row>
    <row r="181" spans="1:3" x14ac:dyDescent="0.25">
      <c r="A181" s="2" t="s">
        <v>180</v>
      </c>
      <c r="B181" s="3">
        <v>3.5381378807162633E-2</v>
      </c>
      <c r="C181" s="3">
        <v>3.5851538461538546E-2</v>
      </c>
    </row>
    <row r="182" spans="1:3" x14ac:dyDescent="0.25">
      <c r="A182" s="2" t="s">
        <v>181</v>
      </c>
      <c r="B182" s="3">
        <v>4.6587336123098622E-2</v>
      </c>
      <c r="C182" s="3">
        <v>4.1096923076923142E-2</v>
      </c>
    </row>
    <row r="183" spans="1:3" x14ac:dyDescent="0.25">
      <c r="A183" s="2" t="s">
        <v>182</v>
      </c>
      <c r="B183" s="3">
        <v>4.6031128022745671E-2</v>
      </c>
      <c r="C183" s="3">
        <v>3.2659999999999911E-2</v>
      </c>
    </row>
    <row r="184" spans="1:3" x14ac:dyDescent="0.25">
      <c r="A184" s="2" t="s">
        <v>183</v>
      </c>
      <c r="B184" s="3">
        <v>3.755713402324945E-2</v>
      </c>
      <c r="C184" s="3">
        <v>2.311384615384604E-2</v>
      </c>
    </row>
    <row r="185" spans="1:3" x14ac:dyDescent="0.25">
      <c r="A185" s="2" t="s">
        <v>184</v>
      </c>
      <c r="B185" s="3">
        <v>4.7896061065105799E-2</v>
      </c>
      <c r="C185" s="3">
        <v>4.4347692307692421E-2</v>
      </c>
    </row>
    <row r="186" spans="1:3" x14ac:dyDescent="0.25">
      <c r="A186" s="2" t="s">
        <v>185</v>
      </c>
      <c r="B186" s="3">
        <v>4.9908225663441774E-2</v>
      </c>
      <c r="C186" s="3">
        <v>6.1648461538461596E-2</v>
      </c>
    </row>
    <row r="187" spans="1:3" x14ac:dyDescent="0.25">
      <c r="A187" s="2" t="s">
        <v>186</v>
      </c>
      <c r="B187" s="3">
        <v>4.6620054246648834E-2</v>
      </c>
      <c r="C187" s="3">
        <v>6.8619230769230821E-2</v>
      </c>
    </row>
    <row r="188" spans="1:3" x14ac:dyDescent="0.25">
      <c r="A188" s="2" t="s">
        <v>187</v>
      </c>
      <c r="B188" s="3">
        <v>5.1429618408525002E-2</v>
      </c>
      <c r="C188" s="3">
        <v>5.4021538461538565E-2</v>
      </c>
    </row>
    <row r="189" spans="1:3" x14ac:dyDescent="0.25">
      <c r="A189" s="2" t="s">
        <v>188</v>
      </c>
      <c r="B189" s="3">
        <v>2.739815666091916E-2</v>
      </c>
      <c r="C189" s="3">
        <v>8.1561538461538685E-3</v>
      </c>
    </row>
    <row r="190" spans="1:3" x14ac:dyDescent="0.25">
      <c r="A190" s="2" t="s">
        <v>189</v>
      </c>
      <c r="B190" s="3">
        <v>2.8608727232275699E-2</v>
      </c>
      <c r="C190" s="3">
        <v>6.2492307692307847E-3</v>
      </c>
    </row>
    <row r="191" spans="1:3" x14ac:dyDescent="0.25">
      <c r="A191" s="2" t="s">
        <v>190</v>
      </c>
      <c r="B191" s="3">
        <v>7.5218966041858959E-3</v>
      </c>
      <c r="C191" s="3">
        <v>-1.4559230769230824E-2</v>
      </c>
    </row>
    <row r="192" spans="1:3" x14ac:dyDescent="0.25">
      <c r="A192" s="2" t="s">
        <v>191</v>
      </c>
      <c r="B192" s="3">
        <v>1.6944716186637176E-2</v>
      </c>
      <c r="C192" s="3">
        <v>9.8553846153845992E-3</v>
      </c>
    </row>
    <row r="193" spans="1:3" x14ac:dyDescent="0.25">
      <c r="A193" s="2" t="s">
        <v>192</v>
      </c>
      <c r="B193" s="3">
        <v>2.1803357533838774E-2</v>
      </c>
      <c r="C193" s="3">
        <v>-2.6115384615384984E-3</v>
      </c>
    </row>
    <row r="194" spans="1:3" x14ac:dyDescent="0.25">
      <c r="A194" s="2" t="s">
        <v>193</v>
      </c>
      <c r="B194" s="3">
        <v>2.1459817236561873E-2</v>
      </c>
      <c r="C194" s="3">
        <v>9.5907692307692916E-3</v>
      </c>
    </row>
    <row r="195" spans="1:3" x14ac:dyDescent="0.25">
      <c r="A195" s="2" t="s">
        <v>194</v>
      </c>
      <c r="B195" s="3">
        <v>1.7631796781190978E-2</v>
      </c>
      <c r="C195" s="3">
        <v>-1.7876923076922679E-3</v>
      </c>
    </row>
    <row r="196" spans="1:3" x14ac:dyDescent="0.25">
      <c r="A196" s="2" t="s">
        <v>195</v>
      </c>
      <c r="B196" s="3">
        <v>6.998406627383158E-3</v>
      </c>
      <c r="C196" s="3">
        <v>-4.1461538461537994E-3</v>
      </c>
    </row>
    <row r="197" spans="1:3" x14ac:dyDescent="0.25">
      <c r="A197" s="2" t="s">
        <v>196</v>
      </c>
      <c r="B197" s="3">
        <v>1.0155705549975247E-2</v>
      </c>
      <c r="C197" s="3">
        <v>-1.3907692307692288E-2</v>
      </c>
    </row>
    <row r="198" spans="1:3" x14ac:dyDescent="0.25">
      <c r="A198" s="2" t="s">
        <v>197</v>
      </c>
      <c r="B198" s="3">
        <v>1.529245094735332E-2</v>
      </c>
      <c r="C198" s="3">
        <v>-1.1001538461538507E-2</v>
      </c>
    </row>
    <row r="199" spans="1:3" x14ac:dyDescent="0.25">
      <c r="A199" s="2" t="s">
        <v>198</v>
      </c>
      <c r="B199" s="3">
        <v>7.4728194188606878E-3</v>
      </c>
      <c r="C199" s="3">
        <v>-2.5683076923076809E-2</v>
      </c>
    </row>
    <row r="200" spans="1:3" x14ac:dyDescent="0.25">
      <c r="A200" s="2" t="s">
        <v>199</v>
      </c>
      <c r="B200" s="3">
        <v>8.0781047045390686E-3</v>
      </c>
      <c r="C200" s="3">
        <v>-2.0842307692307771E-2</v>
      </c>
    </row>
    <row r="201" spans="1:3" x14ac:dyDescent="0.25">
      <c r="A201" s="2" t="s">
        <v>200</v>
      </c>
      <c r="B201" s="3">
        <v>1.3967366943571147E-2</v>
      </c>
      <c r="C201" s="3">
        <v>-5.6638461538460749E-3</v>
      </c>
    </row>
    <row r="202" spans="1:3" x14ac:dyDescent="0.25">
      <c r="A202" s="2" t="s">
        <v>201</v>
      </c>
      <c r="B202" s="3">
        <v>1.4752601908775365E-2</v>
      </c>
      <c r="C202" s="3">
        <v>-1.627538461538458E-2</v>
      </c>
    </row>
    <row r="203" spans="1:3" x14ac:dyDescent="0.25">
      <c r="A203" s="2" t="s">
        <v>202</v>
      </c>
      <c r="B203" s="3">
        <v>2.0494632591831596E-2</v>
      </c>
      <c r="C203" s="3">
        <v>-3.8653846153846594E-3</v>
      </c>
    </row>
    <row r="204" spans="1:3" x14ac:dyDescent="0.25">
      <c r="A204" s="2" t="s">
        <v>203</v>
      </c>
      <c r="B204" s="3">
        <v>2.1950589089814621E-2</v>
      </c>
      <c r="C204" s="3">
        <v>2.862307692307553E-3</v>
      </c>
    </row>
    <row r="205" spans="1:3" x14ac:dyDescent="0.25">
      <c r="A205" s="2" t="s">
        <v>204</v>
      </c>
      <c r="B205" s="3">
        <v>2.8346982243874441E-2</v>
      </c>
      <c r="C205" s="3">
        <v>7.705384615384725E-3</v>
      </c>
    </row>
    <row r="206" spans="1:3" x14ac:dyDescent="0.25">
      <c r="A206" s="2" t="s">
        <v>205</v>
      </c>
      <c r="B206" s="3">
        <v>2.9230371579729075E-2</v>
      </c>
      <c r="C206" s="3">
        <v>-1.0307692307691685E-3</v>
      </c>
    </row>
    <row r="207" spans="1:3" x14ac:dyDescent="0.25">
      <c r="A207" s="2" t="s">
        <v>206</v>
      </c>
      <c r="B207" s="3">
        <v>3.3859986062079406E-2</v>
      </c>
      <c r="C207" s="3">
        <v>2.0546153846152659E-3</v>
      </c>
    </row>
    <row r="208" spans="1:3" x14ac:dyDescent="0.25">
      <c r="A208" s="2" t="s">
        <v>207</v>
      </c>
      <c r="B208" s="3">
        <v>3.9340271756734158E-2</v>
      </c>
      <c r="C208" s="3">
        <v>1.7209999999999948E-2</v>
      </c>
    </row>
    <row r="209" spans="1:3" x14ac:dyDescent="0.25">
      <c r="A209" s="2" t="s">
        <v>208</v>
      </c>
      <c r="B209" s="3">
        <v>3.9520221436260217E-2</v>
      </c>
      <c r="C209" s="3">
        <v>2.6750769230769356E-2</v>
      </c>
    </row>
    <row r="210" spans="1:3" x14ac:dyDescent="0.25">
      <c r="A210" s="2" t="s">
        <v>209</v>
      </c>
      <c r="B210" s="3">
        <v>4.6963594543925735E-2</v>
      </c>
      <c r="C210" s="3">
        <v>4.9139230769230657E-2</v>
      </c>
    </row>
    <row r="211" spans="1:3" x14ac:dyDescent="0.25">
      <c r="A211" s="2" t="s">
        <v>210</v>
      </c>
      <c r="B211" s="3">
        <v>4.2808392853053157E-2</v>
      </c>
      <c r="C211" s="3">
        <v>3.8750769230769144E-2</v>
      </c>
    </row>
    <row r="212" spans="1:3" x14ac:dyDescent="0.25">
      <c r="A212" s="2" t="s">
        <v>211</v>
      </c>
      <c r="B212" s="3">
        <v>4.8370473856583329E-2</v>
      </c>
      <c r="C212" s="3">
        <v>7.7504615384615283E-2</v>
      </c>
    </row>
    <row r="213" spans="1:3" x14ac:dyDescent="0.25">
      <c r="A213" s="2" t="s">
        <v>212</v>
      </c>
      <c r="B213" s="3">
        <v>4.9859148478116566E-2</v>
      </c>
      <c r="C213" s="3">
        <v>9.0376923076923132E-2</v>
      </c>
    </row>
    <row r="214" spans="1:3" x14ac:dyDescent="0.25">
      <c r="A214" s="2" t="s">
        <v>213</v>
      </c>
      <c r="B214" s="3">
        <v>5.4456044836916462E-2</v>
      </c>
      <c r="C214" s="3">
        <v>0.11894692307692312</v>
      </c>
    </row>
    <row r="215" spans="1:3" x14ac:dyDescent="0.25">
      <c r="A215" s="2" t="s">
        <v>214</v>
      </c>
      <c r="B215" s="3">
        <v>4.7454366397178482E-2</v>
      </c>
      <c r="C215" s="3">
        <v>0.11825769230769234</v>
      </c>
    </row>
    <row r="216" spans="1:3" x14ac:dyDescent="0.25">
      <c r="A216" s="2" t="s">
        <v>215</v>
      </c>
      <c r="B216" s="3">
        <v>5.2427521176805492E-2</v>
      </c>
      <c r="C216" s="3">
        <v>0.11809461538461541</v>
      </c>
    </row>
    <row r="217" spans="1:3" x14ac:dyDescent="0.25">
      <c r="A217" s="2" t="s">
        <v>216</v>
      </c>
      <c r="B217" s="3">
        <v>5.2869215844732809E-2</v>
      </c>
      <c r="C217" s="3">
        <v>0.11576846153846154</v>
      </c>
    </row>
    <row r="218" spans="1:3" x14ac:dyDescent="0.25">
      <c r="A218" s="2" t="s">
        <v>217</v>
      </c>
      <c r="B218" s="3">
        <v>5.2558393671006121E-2</v>
      </c>
      <c r="C218" s="3">
        <v>0.11149153846153848</v>
      </c>
    </row>
    <row r="219" spans="1:3" x14ac:dyDescent="0.25">
      <c r="A219" s="2" t="s">
        <v>218</v>
      </c>
      <c r="B219" s="3">
        <v>5.2051262755978378E-2</v>
      </c>
      <c r="C219" s="3">
        <v>0.11863076923076932</v>
      </c>
    </row>
    <row r="220" spans="1:3" x14ac:dyDescent="0.25">
      <c r="A220" s="2" t="s">
        <v>219</v>
      </c>
      <c r="B220" s="3">
        <v>5.3261833327334918E-2</v>
      </c>
      <c r="C220" s="3">
        <v>0.12373384615384619</v>
      </c>
    </row>
    <row r="221" spans="1:3" x14ac:dyDescent="0.25">
      <c r="A221" s="2" t="s">
        <v>220</v>
      </c>
      <c r="B221" s="3">
        <v>5.8333142477612565E-2</v>
      </c>
      <c r="C221" s="3">
        <v>0.13723076923076927</v>
      </c>
    </row>
    <row r="222" spans="1:3" x14ac:dyDescent="0.25">
      <c r="A222" s="2" t="s">
        <v>221</v>
      </c>
      <c r="B222" s="3">
        <v>5.7760575315484397E-2</v>
      </c>
      <c r="C222" s="3">
        <v>0.13680846153846149</v>
      </c>
    </row>
    <row r="223" spans="1:3" x14ac:dyDescent="0.25">
      <c r="A223" s="2" t="s">
        <v>222</v>
      </c>
      <c r="B223" s="3">
        <v>5.7596984697733555E-2</v>
      </c>
      <c r="C223" s="3">
        <v>0.11975923076923078</v>
      </c>
    </row>
    <row r="224" spans="1:3" x14ac:dyDescent="0.25">
      <c r="A224" s="2" t="s">
        <v>223</v>
      </c>
      <c r="B224" s="3">
        <v>6.2030290438782831E-2</v>
      </c>
      <c r="C224" s="3">
        <v>0.1315107692307691</v>
      </c>
    </row>
    <row r="225" spans="1:3" x14ac:dyDescent="0.25">
      <c r="A225" s="2" t="s">
        <v>224</v>
      </c>
      <c r="B225" s="3">
        <v>6.8639351395918702E-2</v>
      </c>
      <c r="C225" s="3">
        <v>0.14458076923076923</v>
      </c>
    </row>
    <row r="226" spans="1:3" x14ac:dyDescent="0.25">
      <c r="A226" s="2" t="s">
        <v>225</v>
      </c>
      <c r="B226" s="3">
        <v>7.2810912148566498E-2</v>
      </c>
      <c r="C226" s="3">
        <v>0.15483076923076911</v>
      </c>
    </row>
    <row r="227" spans="1:3" x14ac:dyDescent="0.25">
      <c r="A227" s="2" t="s">
        <v>226</v>
      </c>
      <c r="B227" s="3">
        <v>7.020982132632736E-2</v>
      </c>
      <c r="C227" s="3">
        <v>0.1515907692307692</v>
      </c>
    </row>
    <row r="228" spans="1:3" x14ac:dyDescent="0.25">
      <c r="A228" s="2" t="s">
        <v>227</v>
      </c>
      <c r="B228" s="3">
        <v>7.4250509584774305E-2</v>
      </c>
      <c r="C228" s="3">
        <v>0.15236461538461543</v>
      </c>
    </row>
    <row r="229" spans="1:3" x14ac:dyDescent="0.25">
      <c r="A229" s="2" t="s">
        <v>228</v>
      </c>
      <c r="B229" s="3">
        <v>6.5367539040900979E-2</v>
      </c>
      <c r="C229" s="3">
        <v>0.13299076923076925</v>
      </c>
    </row>
    <row r="230" spans="1:3" x14ac:dyDescent="0.25">
      <c r="A230" s="2" t="s">
        <v>229</v>
      </c>
      <c r="B230" s="3">
        <v>6.4336918149070277E-2</v>
      </c>
      <c r="C230" s="3">
        <v>0.12538538461538473</v>
      </c>
    </row>
    <row r="231" spans="1:3" x14ac:dyDescent="0.25">
      <c r="A231" s="2" t="s">
        <v>230</v>
      </c>
      <c r="B231" s="3">
        <v>6.4222404716644643E-2</v>
      </c>
      <c r="C231" s="3">
        <v>0.1194646153846155</v>
      </c>
    </row>
    <row r="232" spans="1:3" x14ac:dyDescent="0.25">
      <c r="A232" s="2" t="s">
        <v>231</v>
      </c>
      <c r="B232" s="3">
        <v>6.7445139886337158E-2</v>
      </c>
      <c r="C232" s="3">
        <v>0.13118692307692315</v>
      </c>
    </row>
    <row r="233" spans="1:3" x14ac:dyDescent="0.25">
      <c r="A233" s="2" t="s">
        <v>232</v>
      </c>
      <c r="B233" s="3">
        <v>6.71833948979359E-2</v>
      </c>
      <c r="C233" s="3">
        <v>0.12404538461538461</v>
      </c>
    </row>
    <row r="234" spans="1:3" x14ac:dyDescent="0.25">
      <c r="A234" s="2" t="s">
        <v>233</v>
      </c>
      <c r="B234" s="3">
        <v>6.7101599589060479E-2</v>
      </c>
      <c r="C234" s="3">
        <v>0.11715076923076917</v>
      </c>
    </row>
    <row r="235" spans="1:3" x14ac:dyDescent="0.25">
      <c r="A235" s="2" t="s">
        <v>234</v>
      </c>
      <c r="B235" s="3">
        <v>6.9081046063846241E-2</v>
      </c>
      <c r="C235" s="3">
        <v>0.13379692307692315</v>
      </c>
    </row>
    <row r="236" spans="1:3" x14ac:dyDescent="0.25">
      <c r="A236" s="2" t="s">
        <v>235</v>
      </c>
      <c r="B236" s="3">
        <v>7.2467371851289597E-2</v>
      </c>
      <c r="C236" s="3">
        <v>0.13339461538461528</v>
      </c>
    </row>
    <row r="237" spans="1:3" x14ac:dyDescent="0.25">
      <c r="A237" s="2" t="s">
        <v>236</v>
      </c>
      <c r="B237" s="3">
        <v>6.8802942013669544E-2</v>
      </c>
      <c r="C237" s="3">
        <v>0.1175807692307691</v>
      </c>
    </row>
    <row r="238" spans="1:3" x14ac:dyDescent="0.25">
      <c r="A238" s="2" t="s">
        <v>237</v>
      </c>
      <c r="B238" s="3">
        <v>6.9833562905500246E-2</v>
      </c>
      <c r="C238" s="3">
        <v>0.11025538461538464</v>
      </c>
    </row>
    <row r="239" spans="1:3" x14ac:dyDescent="0.25">
      <c r="A239" s="2" t="s">
        <v>238</v>
      </c>
      <c r="B239" s="3">
        <v>6.1964854191682406E-2</v>
      </c>
      <c r="C239" s="3">
        <v>9.000230769230777E-2</v>
      </c>
    </row>
    <row r="240" spans="1:3" x14ac:dyDescent="0.25">
      <c r="A240" s="2" t="s">
        <v>239</v>
      </c>
      <c r="B240" s="3">
        <v>6.1850340759256772E-2</v>
      </c>
      <c r="C240" s="3">
        <v>9.4953846153846166E-2</v>
      </c>
    </row>
    <row r="241" spans="1:3" x14ac:dyDescent="0.25">
      <c r="A241" s="2" t="s">
        <v>240</v>
      </c>
      <c r="B241" s="3">
        <v>6.9293713866922291E-2</v>
      </c>
      <c r="C241" s="3">
        <v>0.11099538461538461</v>
      </c>
    </row>
    <row r="242" spans="1:3" x14ac:dyDescent="0.25">
      <c r="A242" s="2" t="s">
        <v>241</v>
      </c>
      <c r="B242" s="3">
        <v>6.8132220480890959E-2</v>
      </c>
      <c r="C242" s="3">
        <v>9.7817692307692328E-2</v>
      </c>
    </row>
    <row r="243" spans="1:3" x14ac:dyDescent="0.25">
      <c r="A243" s="2" t="s">
        <v>269</v>
      </c>
      <c r="B243" s="3">
        <v>6.7019804280184836E-2</v>
      </c>
      <c r="C243" s="3">
        <v>9.8856153846153871E-2</v>
      </c>
    </row>
    <row r="244" spans="1:3" x14ac:dyDescent="0.25">
      <c r="A244" s="2" t="s">
        <v>270</v>
      </c>
      <c r="B244" s="3">
        <v>6.8279452036866806E-2</v>
      </c>
      <c r="C244" s="3">
        <v>0.10218692307692301</v>
      </c>
    </row>
    <row r="245" spans="1:3" x14ac:dyDescent="0.25">
      <c r="A245" s="2" t="s">
        <v>271</v>
      </c>
      <c r="B245" s="3">
        <v>6.3568042245641054E-2</v>
      </c>
      <c r="C245" s="3">
        <v>9.023846153846149E-2</v>
      </c>
    </row>
    <row r="246" spans="1:3" x14ac:dyDescent="0.25">
      <c r="A246" s="2" t="s">
        <v>272</v>
      </c>
      <c r="B246" s="3">
        <v>6.0557974879024812E-2</v>
      </c>
      <c r="C246" s="3">
        <v>8.3463076923076862E-2</v>
      </c>
    </row>
    <row r="247" spans="1:3" x14ac:dyDescent="0.25">
      <c r="A247" s="2" t="s">
        <v>273</v>
      </c>
      <c r="B247" s="3">
        <v>6.3993377851793376E-2</v>
      </c>
      <c r="C247" s="3">
        <v>8.7514615384615357E-2</v>
      </c>
    </row>
    <row r="248" spans="1:3" x14ac:dyDescent="0.25">
      <c r="A248" s="2" t="s">
        <v>275</v>
      </c>
      <c r="B248" s="3">
        <v>6.4140609407769222E-2</v>
      </c>
      <c r="C248" s="3">
        <v>9.4163076923077016E-2</v>
      </c>
    </row>
    <row r="249" spans="1:3" x14ac:dyDescent="0.25">
      <c r="A249" s="2" t="s">
        <v>276</v>
      </c>
      <c r="B249" s="3">
        <v>6.0214434581747911E-2</v>
      </c>
      <c r="C249" s="3">
        <v>9.2240769230769182E-2</v>
      </c>
    </row>
    <row r="250" spans="1:3" x14ac:dyDescent="0.25">
      <c r="A250" s="2" t="s">
        <v>277</v>
      </c>
      <c r="B250" s="3">
        <v>5.939648149299348E-2</v>
      </c>
      <c r="C250" s="3">
        <v>0.10008076923076925</v>
      </c>
    </row>
    <row r="251" spans="1:3" x14ac:dyDescent="0.25">
      <c r="A251" s="2" t="s">
        <v>278</v>
      </c>
      <c r="B251" s="3">
        <v>6.4075173160668797E-2</v>
      </c>
      <c r="C251" s="3">
        <v>0.10564153846153856</v>
      </c>
    </row>
    <row r="252" spans="1:3" x14ac:dyDescent="0.25">
      <c r="A252" s="2" t="s">
        <v>279</v>
      </c>
      <c r="B252" s="3">
        <v>7.1551264391884528E-2</v>
      </c>
      <c r="C252" s="3">
        <v>0.13478538461538458</v>
      </c>
    </row>
    <row r="253" spans="1:3" x14ac:dyDescent="0.25">
      <c r="A253" s="2" t="s">
        <v>280</v>
      </c>
      <c r="B253" s="3">
        <v>7.452861363495078E-2</v>
      </c>
      <c r="C253" s="3">
        <v>0.13868923076923068</v>
      </c>
    </row>
    <row r="254" spans="1:3" x14ac:dyDescent="0.25">
      <c r="A254" s="2" t="s">
        <v>281</v>
      </c>
      <c r="B254" s="3">
        <v>7.0111666955676721E-2</v>
      </c>
      <c r="C254" s="3">
        <v>0.13472615384615394</v>
      </c>
    </row>
    <row r="255" spans="1:3" x14ac:dyDescent="0.25">
      <c r="A255" s="2" t="s">
        <v>244</v>
      </c>
      <c r="B255" s="3">
        <v>21.991427851629847</v>
      </c>
      <c r="C255" s="3">
        <v>50.444923846153877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A485-D4B4-41C3-A509-70CD60DA4A39}">
  <dimension ref="A1:C244"/>
  <sheetViews>
    <sheetView workbookViewId="0">
      <selection activeCell="B6" sqref="B6"/>
    </sheetView>
  </sheetViews>
  <sheetFormatPr defaultRowHeight="16.5" x14ac:dyDescent="0.25"/>
  <cols>
    <col min="1" max="1" width="10.125" bestFit="1" customWidth="1"/>
    <col min="2" max="2" width="14.875" bestFit="1" customWidth="1"/>
    <col min="3" max="3" width="17.125" bestFit="1" customWidth="1"/>
  </cols>
  <sheetData>
    <row r="1" spans="1:3" x14ac:dyDescent="0.25">
      <c r="A1" s="1" t="s">
        <v>242</v>
      </c>
      <c r="B1" t="s">
        <v>247</v>
      </c>
      <c r="C1" t="s">
        <v>248</v>
      </c>
    </row>
    <row r="2" spans="1:3" x14ac:dyDescent="0.25">
      <c r="A2" s="2" t="s">
        <v>1</v>
      </c>
      <c r="B2" s="3">
        <v>0.11940653612364875</v>
      </c>
      <c r="C2" s="3">
        <v>0.35337111111111108</v>
      </c>
    </row>
    <row r="3" spans="1:3" x14ac:dyDescent="0.25">
      <c r="A3" s="2" t="s">
        <v>2</v>
      </c>
      <c r="B3" s="3">
        <v>0.12062632664890102</v>
      </c>
      <c r="C3" s="3">
        <v>0.37232222222222222</v>
      </c>
    </row>
    <row r="4" spans="1:3" x14ac:dyDescent="0.25">
      <c r="A4" s="2" t="s">
        <v>3</v>
      </c>
      <c r="B4" s="3">
        <v>0.12207402295136634</v>
      </c>
      <c r="C4" s="3">
        <v>0.37036740740740726</v>
      </c>
    </row>
    <row r="5" spans="1:3" x14ac:dyDescent="0.25">
      <c r="A5" s="2" t="s">
        <v>4</v>
      </c>
      <c r="B5" s="3">
        <v>0.12244387198567767</v>
      </c>
      <c r="C5" s="3">
        <v>0.36058666666666661</v>
      </c>
    </row>
    <row r="6" spans="1:3" x14ac:dyDescent="0.25">
      <c r="A6" s="2" t="s">
        <v>5</v>
      </c>
      <c r="B6" s="3">
        <v>0.12393306359127562</v>
      </c>
      <c r="C6" s="3">
        <v>0.34590814814814808</v>
      </c>
    </row>
    <row r="7" spans="1:3" x14ac:dyDescent="0.25">
      <c r="A7" s="2" t="s">
        <v>6</v>
      </c>
      <c r="B7" s="3">
        <v>0.12607053008343155</v>
      </c>
      <c r="C7" s="3">
        <v>0.35106518518518537</v>
      </c>
    </row>
    <row r="8" spans="1:3" x14ac:dyDescent="0.25">
      <c r="A8" s="2" t="s">
        <v>7</v>
      </c>
      <c r="B8" s="3">
        <v>0.12793430932520028</v>
      </c>
      <c r="C8" s="3">
        <v>0.35468222222222212</v>
      </c>
    </row>
    <row r="9" spans="1:3" x14ac:dyDescent="0.25">
      <c r="A9" s="2" t="s">
        <v>8</v>
      </c>
      <c r="B9" s="3">
        <v>0.13576009693848806</v>
      </c>
      <c r="C9" s="3">
        <v>0.36114074074074076</v>
      </c>
    </row>
    <row r="10" spans="1:3" x14ac:dyDescent="0.25">
      <c r="A10" s="2" t="s">
        <v>9</v>
      </c>
      <c r="B10" s="3">
        <v>0.13298604630964656</v>
      </c>
      <c r="C10" s="3">
        <v>0.36569851851851864</v>
      </c>
    </row>
    <row r="11" spans="1:3" x14ac:dyDescent="0.25">
      <c r="A11" s="2" t="s">
        <v>10</v>
      </c>
      <c r="B11" s="3">
        <v>0.12497761932911747</v>
      </c>
      <c r="C11" s="3">
        <v>0.36320962962962966</v>
      </c>
    </row>
    <row r="12" spans="1:3" x14ac:dyDescent="0.25">
      <c r="A12" s="2" t="s">
        <v>11</v>
      </c>
      <c r="B12" s="3">
        <v>0.12332352400690461</v>
      </c>
      <c r="C12" s="3">
        <v>0.37225481481481482</v>
      </c>
    </row>
    <row r="13" spans="1:3" x14ac:dyDescent="0.25">
      <c r="A13" s="2" t="s">
        <v>12</v>
      </c>
      <c r="B13" s="3">
        <v>0.13465876757300443</v>
      </c>
      <c r="C13" s="3">
        <v>0.36138074074074078</v>
      </c>
    </row>
    <row r="14" spans="1:3" x14ac:dyDescent="0.25">
      <c r="A14" s="2" t="s">
        <v>13</v>
      </c>
      <c r="B14" s="3">
        <v>0.13096015191207228</v>
      </c>
      <c r="C14" s="3">
        <v>0.35018222222222217</v>
      </c>
    </row>
    <row r="15" spans="1:3" x14ac:dyDescent="0.25">
      <c r="A15" s="2" t="s">
        <v>14</v>
      </c>
      <c r="B15" s="3">
        <v>0.13693942416537538</v>
      </c>
      <c r="C15" s="3">
        <v>0.34950222222222216</v>
      </c>
    </row>
    <row r="16" spans="1:3" x14ac:dyDescent="0.25">
      <c r="A16" s="2" t="s">
        <v>15</v>
      </c>
      <c r="B16" s="3">
        <v>0.12592211778134643</v>
      </c>
      <c r="C16" s="3">
        <v>0.32587407407407398</v>
      </c>
    </row>
    <row r="17" spans="1:3" x14ac:dyDescent="0.25">
      <c r="A17" s="2" t="s">
        <v>16</v>
      </c>
      <c r="B17" s="3">
        <v>0.12688615341168713</v>
      </c>
      <c r="C17" s="3">
        <v>0.33252148148148164</v>
      </c>
    </row>
    <row r="18" spans="1:3" x14ac:dyDescent="0.25">
      <c r="A18" s="2" t="s">
        <v>17</v>
      </c>
      <c r="B18" s="3">
        <v>0.11728934706652032</v>
      </c>
      <c r="C18" s="3">
        <v>0.31119407407407396</v>
      </c>
    </row>
    <row r="19" spans="1:3" x14ac:dyDescent="0.25">
      <c r="A19" s="2" t="s">
        <v>18</v>
      </c>
      <c r="B19" s="3">
        <v>0.12118509078959454</v>
      </c>
      <c r="C19" s="3">
        <v>0.30921481481481483</v>
      </c>
    </row>
    <row r="20" spans="1:3" x14ac:dyDescent="0.25">
      <c r="A20" s="2" t="s">
        <v>19</v>
      </c>
      <c r="B20" s="3">
        <v>0.1427023003915279</v>
      </c>
      <c r="C20" s="3">
        <v>0.3259481481481481</v>
      </c>
    </row>
    <row r="21" spans="1:3" x14ac:dyDescent="0.25">
      <c r="A21" s="2" t="s">
        <v>20</v>
      </c>
      <c r="B21" s="3">
        <v>0.14343820207661437</v>
      </c>
      <c r="C21" s="3">
        <v>0.33085629629629643</v>
      </c>
    </row>
    <row r="22" spans="1:3" x14ac:dyDescent="0.25">
      <c r="A22" s="2" t="s">
        <v>21</v>
      </c>
      <c r="B22" s="3">
        <v>0.15324295455373291</v>
      </c>
      <c r="C22" s="3">
        <v>0.34457481481481467</v>
      </c>
    </row>
    <row r="23" spans="1:3" x14ac:dyDescent="0.25">
      <c r="A23" s="2" t="s">
        <v>22</v>
      </c>
      <c r="B23" s="3">
        <v>0.15866575028562474</v>
      </c>
      <c r="C23" s="3">
        <v>0.35837407407407396</v>
      </c>
    </row>
    <row r="24" spans="1:3" x14ac:dyDescent="0.25">
      <c r="A24" s="2" t="s">
        <v>23</v>
      </c>
      <c r="B24" s="3">
        <v>0.16251038778610508</v>
      </c>
      <c r="C24" s="3">
        <v>0.35636592592592575</v>
      </c>
    </row>
    <row r="25" spans="1:3" x14ac:dyDescent="0.25">
      <c r="A25" s="2" t="s">
        <v>24</v>
      </c>
      <c r="B25" s="3">
        <v>0.15845885020851366</v>
      </c>
      <c r="C25" s="3">
        <v>0.33316074074074065</v>
      </c>
    </row>
    <row r="26" spans="1:3" x14ac:dyDescent="0.25">
      <c r="A26" s="2" t="s">
        <v>25</v>
      </c>
      <c r="B26" s="3">
        <v>0.15670156964530033</v>
      </c>
      <c r="C26" s="3">
        <v>0.32976370370370378</v>
      </c>
    </row>
    <row r="27" spans="1:3" x14ac:dyDescent="0.25">
      <c r="A27" s="2" t="s">
        <v>26</v>
      </c>
      <c r="B27" s="3">
        <v>0.16992970342075958</v>
      </c>
      <c r="C27" s="3">
        <v>0.35047925925925938</v>
      </c>
    </row>
    <row r="28" spans="1:3" x14ac:dyDescent="0.25">
      <c r="A28" s="2" t="s">
        <v>27</v>
      </c>
      <c r="B28" s="3">
        <v>0.16928049168827264</v>
      </c>
      <c r="C28" s="3">
        <v>0.35322740740740732</v>
      </c>
    </row>
    <row r="29" spans="1:3" x14ac:dyDescent="0.25">
      <c r="A29" s="2" t="s">
        <v>28</v>
      </c>
      <c r="B29" s="3">
        <v>0.17403195070663907</v>
      </c>
      <c r="C29" s="3">
        <v>0.35054444444444433</v>
      </c>
    </row>
    <row r="30" spans="1:3" x14ac:dyDescent="0.25">
      <c r="A30" s="2" t="s">
        <v>29</v>
      </c>
      <c r="B30" s="3">
        <v>0.17080255818086906</v>
      </c>
      <c r="C30" s="3">
        <v>0.34974000000000016</v>
      </c>
    </row>
    <row r="31" spans="1:3" x14ac:dyDescent="0.25">
      <c r="A31" s="2" t="s">
        <v>30</v>
      </c>
      <c r="B31" s="3">
        <v>0.15830705313769303</v>
      </c>
      <c r="C31" s="3">
        <v>0.33105851851851864</v>
      </c>
    </row>
    <row r="32" spans="1:3" x14ac:dyDescent="0.25">
      <c r="A32" s="2" t="s">
        <v>31</v>
      </c>
      <c r="B32" s="3">
        <v>0.16793544105677455</v>
      </c>
      <c r="C32" s="3">
        <v>0.33746148148148136</v>
      </c>
    </row>
    <row r="33" spans="1:3" x14ac:dyDescent="0.25">
      <c r="A33" s="2" t="s">
        <v>32</v>
      </c>
      <c r="B33" s="3">
        <v>0.1479567146760179</v>
      </c>
      <c r="C33" s="3">
        <v>0.3032999999999999</v>
      </c>
    </row>
    <row r="34" spans="1:3" x14ac:dyDescent="0.25">
      <c r="A34" s="2" t="s">
        <v>33</v>
      </c>
      <c r="B34" s="3">
        <v>0.15381282647234559</v>
      </c>
      <c r="C34" s="3">
        <v>0.307568888888889</v>
      </c>
    </row>
    <row r="35" spans="1:3" x14ac:dyDescent="0.25">
      <c r="A35" s="2" t="s">
        <v>34</v>
      </c>
      <c r="B35" s="3">
        <v>0.17156915763851904</v>
      </c>
      <c r="C35" s="3">
        <v>0.32579629629629636</v>
      </c>
    </row>
    <row r="36" spans="1:3" x14ac:dyDescent="0.25">
      <c r="A36" s="2" t="s">
        <v>35</v>
      </c>
      <c r="B36" s="3">
        <v>0.17949361216501711</v>
      </c>
      <c r="C36" s="3">
        <v>0.32352592592592577</v>
      </c>
    </row>
    <row r="37" spans="1:3" x14ac:dyDescent="0.25">
      <c r="A37" s="2" t="s">
        <v>36</v>
      </c>
      <c r="B37" s="3">
        <v>0.18069116920685926</v>
      </c>
      <c r="C37" s="3">
        <v>0.32847407407407414</v>
      </c>
    </row>
    <row r="38" spans="1:3" x14ac:dyDescent="0.25">
      <c r="A38" s="2" t="s">
        <v>37</v>
      </c>
      <c r="B38" s="3">
        <v>0.1710179939195226</v>
      </c>
      <c r="C38" s="3">
        <v>0.31381629629629626</v>
      </c>
    </row>
    <row r="39" spans="1:3" x14ac:dyDescent="0.25">
      <c r="A39" s="2" t="s">
        <v>38</v>
      </c>
      <c r="B39" s="3">
        <v>0.15437280413671858</v>
      </c>
      <c r="C39" s="3">
        <v>0.27249555555555549</v>
      </c>
    </row>
    <row r="40" spans="1:3" x14ac:dyDescent="0.25">
      <c r="A40" s="2" t="s">
        <v>39</v>
      </c>
      <c r="B40" s="3">
        <v>0.15082312848634269</v>
      </c>
      <c r="C40" s="3">
        <v>0.24631481481481488</v>
      </c>
    </row>
    <row r="41" spans="1:3" x14ac:dyDescent="0.25">
      <c r="A41" s="2" t="s">
        <v>40</v>
      </c>
      <c r="B41" s="3">
        <v>0.170345565335219</v>
      </c>
      <c r="C41" s="3">
        <v>0.26039703703703698</v>
      </c>
    </row>
    <row r="42" spans="1:3" x14ac:dyDescent="0.25">
      <c r="A42" s="2" t="s">
        <v>41</v>
      </c>
      <c r="B42" s="3">
        <v>0.17461352416414733</v>
      </c>
      <c r="C42" s="3">
        <v>0.29134814814814813</v>
      </c>
    </row>
    <row r="43" spans="1:3" x14ac:dyDescent="0.25">
      <c r="A43" s="2" t="s">
        <v>42</v>
      </c>
      <c r="B43" s="3">
        <v>0.18462055020170326</v>
      </c>
      <c r="C43" s="3">
        <v>0.2788696296296298</v>
      </c>
    </row>
    <row r="44" spans="1:3" x14ac:dyDescent="0.25">
      <c r="A44" s="2" t="s">
        <v>43</v>
      </c>
      <c r="B44" s="3">
        <v>0.19058659792262164</v>
      </c>
      <c r="C44" s="3">
        <v>0.27874370370370372</v>
      </c>
    </row>
    <row r="45" spans="1:3" x14ac:dyDescent="0.25">
      <c r="A45" s="2" t="s">
        <v>44</v>
      </c>
      <c r="B45" s="3">
        <v>0.18336531979415582</v>
      </c>
      <c r="C45" s="3">
        <v>0.25378222222222235</v>
      </c>
    </row>
    <row r="46" spans="1:3" x14ac:dyDescent="0.25">
      <c r="A46" s="2" t="s">
        <v>45</v>
      </c>
      <c r="B46" s="3">
        <v>0.18458592531115631</v>
      </c>
      <c r="C46" s="3">
        <v>0.25487629629629649</v>
      </c>
    </row>
    <row r="47" spans="1:3" x14ac:dyDescent="0.25">
      <c r="A47" s="2" t="s">
        <v>46</v>
      </c>
      <c r="B47" s="3">
        <v>0.19191713000211089</v>
      </c>
      <c r="C47" s="3">
        <v>0.29246074074074091</v>
      </c>
    </row>
    <row r="48" spans="1:3" x14ac:dyDescent="0.25">
      <c r="A48" s="2" t="s">
        <v>47</v>
      </c>
      <c r="B48" s="3">
        <v>0.18579683871448668</v>
      </c>
      <c r="C48" s="3">
        <v>0.29307555555555553</v>
      </c>
    </row>
    <row r="49" spans="1:3" x14ac:dyDescent="0.25">
      <c r="A49" s="2" t="s">
        <v>48</v>
      </c>
      <c r="B49" s="3">
        <v>0.19913957711213684</v>
      </c>
      <c r="C49" s="3">
        <v>0.30076740740740737</v>
      </c>
    </row>
    <row r="50" spans="1:3" x14ac:dyDescent="0.25">
      <c r="A50" s="2" t="s">
        <v>49</v>
      </c>
      <c r="B50" s="3">
        <v>0.19852950326680122</v>
      </c>
      <c r="C50" s="3">
        <v>0.30071925925925913</v>
      </c>
    </row>
    <row r="51" spans="1:3" x14ac:dyDescent="0.25">
      <c r="A51" s="2" t="s">
        <v>50</v>
      </c>
      <c r="B51" s="3">
        <v>0.20192104380809628</v>
      </c>
      <c r="C51" s="3">
        <v>0.31343481481481472</v>
      </c>
    </row>
    <row r="52" spans="1:3" x14ac:dyDescent="0.25">
      <c r="A52" s="2" t="s">
        <v>51</v>
      </c>
      <c r="B52" s="3">
        <v>0.20337138947567396</v>
      </c>
      <c r="C52" s="3">
        <v>0.31104148148148147</v>
      </c>
    </row>
    <row r="53" spans="1:3" x14ac:dyDescent="0.25">
      <c r="A53" s="2" t="s">
        <v>52</v>
      </c>
      <c r="B53" s="3">
        <v>0.21031865487957019</v>
      </c>
      <c r="C53" s="3">
        <v>0.30940370370370385</v>
      </c>
    </row>
    <row r="54" spans="1:3" x14ac:dyDescent="0.25">
      <c r="A54" s="2" t="s">
        <v>53</v>
      </c>
      <c r="B54" s="3">
        <v>0.20719188674605418</v>
      </c>
      <c r="C54" s="3">
        <v>0.29777851851851844</v>
      </c>
    </row>
    <row r="55" spans="1:3" x14ac:dyDescent="0.25">
      <c r="A55" s="2" t="s">
        <v>54</v>
      </c>
      <c r="B55" s="3">
        <v>0.21617081062377549</v>
      </c>
      <c r="C55" s="3">
        <v>0.2999007407407408</v>
      </c>
    </row>
    <row r="56" spans="1:3" x14ac:dyDescent="0.25">
      <c r="A56" s="2" t="s">
        <v>55</v>
      </c>
      <c r="B56" s="3">
        <v>0.21345724640616237</v>
      </c>
      <c r="C56" s="3">
        <v>0.3141155555555557</v>
      </c>
    </row>
    <row r="57" spans="1:3" x14ac:dyDescent="0.25">
      <c r="A57" s="2" t="s">
        <v>56</v>
      </c>
      <c r="B57" s="3">
        <v>0.20850502379080299</v>
      </c>
      <c r="C57" s="3">
        <v>0.31062740740740757</v>
      </c>
    </row>
    <row r="58" spans="1:3" x14ac:dyDescent="0.25">
      <c r="A58" s="2" t="s">
        <v>57</v>
      </c>
      <c r="B58" s="3">
        <v>0.21053394098788608</v>
      </c>
      <c r="C58" s="3">
        <v>0.30559925925925935</v>
      </c>
    </row>
    <row r="59" spans="1:3" x14ac:dyDescent="0.25">
      <c r="A59" s="2" t="s">
        <v>58</v>
      </c>
      <c r="B59" s="3">
        <v>0.21714340136024327</v>
      </c>
      <c r="C59" s="3">
        <v>0.29796296296296299</v>
      </c>
    </row>
    <row r="60" spans="1:3" x14ac:dyDescent="0.25">
      <c r="A60" s="2" t="s">
        <v>59</v>
      </c>
      <c r="B60" s="3">
        <v>0.20154444193461601</v>
      </c>
      <c r="C60" s="3">
        <v>0.27249111111111124</v>
      </c>
    </row>
    <row r="61" spans="1:3" x14ac:dyDescent="0.25">
      <c r="A61" s="2" t="s">
        <v>60</v>
      </c>
      <c r="B61" s="3">
        <v>0.21371465317610458</v>
      </c>
      <c r="C61" s="3">
        <v>0.28033629629629631</v>
      </c>
    </row>
    <row r="62" spans="1:3" x14ac:dyDescent="0.25">
      <c r="A62" s="2" t="s">
        <v>61</v>
      </c>
      <c r="B62" s="3">
        <v>0.20013482630943963</v>
      </c>
      <c r="C62" s="3">
        <v>0.2628422222222222</v>
      </c>
    </row>
    <row r="63" spans="1:3" x14ac:dyDescent="0.25">
      <c r="A63" s="2" t="s">
        <v>62</v>
      </c>
      <c r="B63" s="3">
        <v>0.20015584466308675</v>
      </c>
      <c r="C63" s="3">
        <v>0.258585925925926</v>
      </c>
    </row>
    <row r="64" spans="1:3" x14ac:dyDescent="0.25">
      <c r="A64" s="2" t="s">
        <v>63</v>
      </c>
      <c r="B64" s="3">
        <v>0.21222963930150257</v>
      </c>
      <c r="C64" s="3">
        <v>0.2816037037037038</v>
      </c>
    </row>
    <row r="65" spans="1:3" x14ac:dyDescent="0.25">
      <c r="A65" s="2" t="s">
        <v>64</v>
      </c>
      <c r="B65" s="3">
        <v>0.21484590670800707</v>
      </c>
      <c r="C65" s="3">
        <v>0.27745555555555557</v>
      </c>
    </row>
    <row r="66" spans="1:3" x14ac:dyDescent="0.25">
      <c r="A66" s="2" t="s">
        <v>65</v>
      </c>
      <c r="B66" s="3">
        <v>0.2009695131686017</v>
      </c>
      <c r="C66" s="3">
        <v>0.25956888888888896</v>
      </c>
    </row>
    <row r="67" spans="1:3" x14ac:dyDescent="0.25">
      <c r="A67" s="2" t="s">
        <v>66</v>
      </c>
      <c r="B67" s="3">
        <v>0.19257558206220363</v>
      </c>
      <c r="C67" s="3">
        <v>0.25176814814814796</v>
      </c>
    </row>
    <row r="68" spans="1:3" x14ac:dyDescent="0.25">
      <c r="A68" s="2" t="s">
        <v>67</v>
      </c>
      <c r="B68" s="3">
        <v>0.20364084352596942</v>
      </c>
      <c r="C68" s="3">
        <v>0.25877037037037054</v>
      </c>
    </row>
    <row r="69" spans="1:3" x14ac:dyDescent="0.25">
      <c r="A69" s="2" t="s">
        <v>68</v>
      </c>
      <c r="B69" s="3">
        <v>0.20924444425173835</v>
      </c>
      <c r="C69" s="3">
        <v>0.27028740740740753</v>
      </c>
    </row>
    <row r="70" spans="1:3" x14ac:dyDescent="0.25">
      <c r="A70" s="2" t="s">
        <v>69</v>
      </c>
      <c r="B70" s="3">
        <v>0.20980359357255401</v>
      </c>
      <c r="C70" s="3">
        <v>0.268737037037037</v>
      </c>
    </row>
    <row r="71" spans="1:3" x14ac:dyDescent="0.25">
      <c r="A71" s="2" t="s">
        <v>70</v>
      </c>
      <c r="B71" s="3">
        <v>0.20925614835341994</v>
      </c>
      <c r="C71" s="3">
        <v>0.26111777777777778</v>
      </c>
    </row>
    <row r="72" spans="1:3" x14ac:dyDescent="0.25">
      <c r="A72" s="2" t="s">
        <v>71</v>
      </c>
      <c r="B72" s="3">
        <v>0.18572626127288117</v>
      </c>
      <c r="C72" s="3">
        <v>0.23117777777777793</v>
      </c>
    </row>
    <row r="73" spans="1:3" x14ac:dyDescent="0.25">
      <c r="A73" s="2" t="s">
        <v>72</v>
      </c>
      <c r="B73" s="3">
        <v>0.18723377458294643</v>
      </c>
      <c r="C73" s="3">
        <v>0.23294740740740738</v>
      </c>
    </row>
    <row r="74" spans="1:3" x14ac:dyDescent="0.25">
      <c r="A74" s="2" t="s">
        <v>73</v>
      </c>
      <c r="B74" s="3">
        <v>0.17047174462442721</v>
      </c>
      <c r="C74" s="3">
        <v>0.20765555555555548</v>
      </c>
    </row>
    <row r="75" spans="1:3" x14ac:dyDescent="0.25">
      <c r="A75" s="2" t="s">
        <v>74</v>
      </c>
      <c r="B75" s="3">
        <v>0.17393307035192174</v>
      </c>
      <c r="C75" s="3">
        <v>0.21625037037037043</v>
      </c>
    </row>
    <row r="76" spans="1:3" x14ac:dyDescent="0.25">
      <c r="A76" s="2" t="s">
        <v>75</v>
      </c>
      <c r="B76" s="3">
        <v>0.18930490762261171</v>
      </c>
      <c r="C76" s="3">
        <v>0.22905037037037035</v>
      </c>
    </row>
    <row r="77" spans="1:3" x14ac:dyDescent="0.25">
      <c r="A77" s="2" t="s">
        <v>76</v>
      </c>
      <c r="B77" s="3">
        <v>0.19031319717434342</v>
      </c>
      <c r="C77" s="3">
        <v>0.22214074074074075</v>
      </c>
    </row>
    <row r="78" spans="1:3" x14ac:dyDescent="0.25">
      <c r="A78" s="2" t="s">
        <v>77</v>
      </c>
      <c r="B78" s="3">
        <v>0.17198853944257478</v>
      </c>
      <c r="C78" s="3">
        <v>0.22709851851851859</v>
      </c>
    </row>
    <row r="79" spans="1:3" x14ac:dyDescent="0.25">
      <c r="A79" s="2" t="s">
        <v>78</v>
      </c>
      <c r="B79" s="3">
        <v>0.18571470138490848</v>
      </c>
      <c r="C79" s="3">
        <v>0.23674962962962964</v>
      </c>
    </row>
    <row r="80" spans="1:3" x14ac:dyDescent="0.25">
      <c r="A80" s="2" t="s">
        <v>79</v>
      </c>
      <c r="B80" s="3">
        <v>0.18426468087833911</v>
      </c>
      <c r="C80" s="3">
        <v>0.21542222222222218</v>
      </c>
    </row>
    <row r="81" spans="1:3" x14ac:dyDescent="0.25">
      <c r="A81" s="2" t="s">
        <v>80</v>
      </c>
      <c r="B81" s="3">
        <v>0.1634744498072041</v>
      </c>
      <c r="C81" s="3">
        <v>0.1888088888888888</v>
      </c>
    </row>
    <row r="82" spans="1:3" x14ac:dyDescent="0.25">
      <c r="A82" s="2" t="s">
        <v>81</v>
      </c>
      <c r="B82" s="3">
        <v>0.17184396269072494</v>
      </c>
      <c r="C82" s="3">
        <v>0.18975555555555568</v>
      </c>
    </row>
    <row r="83" spans="1:3" x14ac:dyDescent="0.25">
      <c r="A83" s="2" t="s">
        <v>82</v>
      </c>
      <c r="B83" s="3">
        <v>0.16144676820449683</v>
      </c>
      <c r="C83" s="3">
        <v>0.18564814814814823</v>
      </c>
    </row>
    <row r="84" spans="1:3" x14ac:dyDescent="0.25">
      <c r="A84" s="2" t="s">
        <v>83</v>
      </c>
      <c r="B84" s="3">
        <v>0.13985643196410585</v>
      </c>
      <c r="C84" s="3">
        <v>0.1567911111111111</v>
      </c>
    </row>
    <row r="85" spans="1:3" x14ac:dyDescent="0.25">
      <c r="A85" s="2" t="s">
        <v>84</v>
      </c>
      <c r="B85" s="3">
        <v>0.15709933006635007</v>
      </c>
      <c r="C85" s="3">
        <v>0.1727807407407409</v>
      </c>
    </row>
    <row r="86" spans="1:3" x14ac:dyDescent="0.25">
      <c r="A86" s="2" t="s">
        <v>85</v>
      </c>
      <c r="B86" s="3">
        <v>0.1582108993113806</v>
      </c>
      <c r="C86" s="3">
        <v>0.17785481481481491</v>
      </c>
    </row>
    <row r="87" spans="1:3" x14ac:dyDescent="0.25">
      <c r="A87" s="2" t="s">
        <v>86</v>
      </c>
      <c r="B87" s="3">
        <v>0.16682211059016208</v>
      </c>
      <c r="C87" s="3">
        <v>0.18934000000000006</v>
      </c>
    </row>
    <row r="88" spans="1:3" x14ac:dyDescent="0.25">
      <c r="A88" s="2" t="s">
        <v>87</v>
      </c>
      <c r="B88" s="3">
        <v>0.17217858082686083</v>
      </c>
      <c r="C88" s="3">
        <v>0.20717481481481492</v>
      </c>
    </row>
    <row r="89" spans="1:3" x14ac:dyDescent="0.25">
      <c r="A89" s="2" t="s">
        <v>88</v>
      </c>
      <c r="B89" s="3">
        <v>0.15815388410056289</v>
      </c>
      <c r="C89" s="3">
        <v>0.1866903703703704</v>
      </c>
    </row>
    <row r="90" spans="1:3" x14ac:dyDescent="0.25">
      <c r="A90" s="2" t="s">
        <v>89</v>
      </c>
      <c r="B90" s="3">
        <v>0.16293325595439204</v>
      </c>
      <c r="C90" s="3">
        <v>0.19591481481481487</v>
      </c>
    </row>
    <row r="91" spans="1:3" x14ac:dyDescent="0.25">
      <c r="A91" s="2" t="s">
        <v>90</v>
      </c>
      <c r="B91" s="3">
        <v>0.16152846361406453</v>
      </c>
      <c r="C91" s="3">
        <v>0.19677111111111101</v>
      </c>
    </row>
    <row r="92" spans="1:3" x14ac:dyDescent="0.25">
      <c r="A92" s="2" t="s">
        <v>91</v>
      </c>
      <c r="B92" s="3">
        <v>0.15439139616803649</v>
      </c>
      <c r="C92" s="3">
        <v>0.18249111111111116</v>
      </c>
    </row>
    <row r="93" spans="1:3" x14ac:dyDescent="0.25">
      <c r="A93" s="2" t="s">
        <v>92</v>
      </c>
      <c r="B93" s="3">
        <v>0.1669951091396252</v>
      </c>
      <c r="C93" s="3">
        <v>0.19289111111111112</v>
      </c>
    </row>
    <row r="94" spans="1:3" x14ac:dyDescent="0.25">
      <c r="A94" s="2" t="s">
        <v>93</v>
      </c>
      <c r="B94" s="3">
        <v>0.16848227205063337</v>
      </c>
      <c r="C94" s="3">
        <v>0.1828762962962962</v>
      </c>
    </row>
    <row r="95" spans="1:3" x14ac:dyDescent="0.25">
      <c r="A95" s="2" t="s">
        <v>94</v>
      </c>
      <c r="B95" s="3">
        <v>0.17908660268680068</v>
      </c>
      <c r="C95" s="3">
        <v>0.20490518518518508</v>
      </c>
    </row>
    <row r="96" spans="1:3" x14ac:dyDescent="0.25">
      <c r="A96" s="2" t="s">
        <v>95</v>
      </c>
      <c r="B96" s="3">
        <v>0.18921333815416347</v>
      </c>
      <c r="C96" s="3">
        <v>0.23041629629629612</v>
      </c>
    </row>
    <row r="97" spans="1:3" x14ac:dyDescent="0.25">
      <c r="A97" s="2" t="s">
        <v>96</v>
      </c>
      <c r="B97" s="3">
        <v>0.19445509673442971</v>
      </c>
      <c r="C97" s="3">
        <v>0.24502000000000002</v>
      </c>
    </row>
    <row r="98" spans="1:3" x14ac:dyDescent="0.25">
      <c r="A98" s="2" t="s">
        <v>97</v>
      </c>
      <c r="B98" s="3">
        <v>0.19774273143194879</v>
      </c>
      <c r="C98" s="3">
        <v>0.23519185185185187</v>
      </c>
    </row>
    <row r="99" spans="1:3" x14ac:dyDescent="0.25">
      <c r="A99" s="2" t="s">
        <v>98</v>
      </c>
      <c r="B99" s="3">
        <v>0.1974371013588013</v>
      </c>
      <c r="C99" s="3">
        <v>0.22611629629629637</v>
      </c>
    </row>
    <row r="100" spans="1:3" x14ac:dyDescent="0.25">
      <c r="A100" s="2" t="s">
        <v>99</v>
      </c>
      <c r="B100" s="3">
        <v>0.20352555366018268</v>
      </c>
      <c r="C100" s="3">
        <v>0.23007111111111112</v>
      </c>
    </row>
    <row r="101" spans="1:3" x14ac:dyDescent="0.25">
      <c r="A101" s="2" t="s">
        <v>100</v>
      </c>
      <c r="B101" s="3">
        <v>0.19965641864834707</v>
      </c>
      <c r="C101" s="3">
        <v>0.22317629629629643</v>
      </c>
    </row>
    <row r="102" spans="1:3" x14ac:dyDescent="0.25">
      <c r="A102" s="2" t="s">
        <v>101</v>
      </c>
      <c r="B102" s="3">
        <v>0.20407808138850517</v>
      </c>
      <c r="C102" s="3">
        <v>0.23485259259259239</v>
      </c>
    </row>
    <row r="103" spans="1:3" x14ac:dyDescent="0.25">
      <c r="A103" s="2" t="s">
        <v>102</v>
      </c>
      <c r="B103" s="3">
        <v>0.20128973967743186</v>
      </c>
      <c r="C103" s="3">
        <v>0.23121037037037029</v>
      </c>
    </row>
    <row r="104" spans="1:3" x14ac:dyDescent="0.25">
      <c r="A104" s="2" t="s">
        <v>103</v>
      </c>
      <c r="B104" s="3">
        <v>0.18854758246652117</v>
      </c>
      <c r="C104" s="3">
        <v>0.21926814814814799</v>
      </c>
    </row>
    <row r="105" spans="1:3" x14ac:dyDescent="0.25">
      <c r="A105" s="2" t="s">
        <v>104</v>
      </c>
      <c r="B105" s="3">
        <v>0.17931913212684467</v>
      </c>
      <c r="C105" s="3">
        <v>0.19044296296296293</v>
      </c>
    </row>
    <row r="106" spans="1:3" x14ac:dyDescent="0.25">
      <c r="A106" s="2" t="s">
        <v>105</v>
      </c>
      <c r="B106" s="3">
        <v>0.17893672184060808</v>
      </c>
      <c r="C106" s="3">
        <v>0.18869407407407413</v>
      </c>
    </row>
    <row r="107" spans="1:3" x14ac:dyDescent="0.25">
      <c r="A107" s="2" t="s">
        <v>106</v>
      </c>
      <c r="B107" s="3">
        <v>0.18431669613777268</v>
      </c>
      <c r="C107" s="3">
        <v>0.18512962962962964</v>
      </c>
    </row>
    <row r="108" spans="1:3" x14ac:dyDescent="0.25">
      <c r="A108" s="2" t="s">
        <v>107</v>
      </c>
      <c r="B108" s="3">
        <v>0.15852152564887781</v>
      </c>
      <c r="C108" s="3">
        <v>0.17323037037037037</v>
      </c>
    </row>
    <row r="109" spans="1:3" x14ac:dyDescent="0.25">
      <c r="A109" s="2" t="s">
        <v>108</v>
      </c>
      <c r="B109" s="3">
        <v>0.15162752273262187</v>
      </c>
      <c r="C109" s="3">
        <v>0.15861185185185178</v>
      </c>
    </row>
    <row r="110" spans="1:3" x14ac:dyDescent="0.25">
      <c r="A110" s="2" t="s">
        <v>109</v>
      </c>
      <c r="B110" s="3">
        <v>0.13685244217882991</v>
      </c>
      <c r="C110" s="3">
        <v>0.13833925925925916</v>
      </c>
    </row>
    <row r="111" spans="1:3" x14ac:dyDescent="0.25">
      <c r="A111" s="2" t="s">
        <v>110</v>
      </c>
      <c r="B111" s="3">
        <v>0.15697011100242941</v>
      </c>
      <c r="C111" s="3">
        <v>0.16508444444444437</v>
      </c>
    </row>
    <row r="112" spans="1:3" x14ac:dyDescent="0.25">
      <c r="A112" s="2" t="s">
        <v>111</v>
      </c>
      <c r="B112" s="3">
        <v>0.14881459561038821</v>
      </c>
      <c r="C112" s="3">
        <v>0.13687037037037042</v>
      </c>
    </row>
    <row r="113" spans="1:3" x14ac:dyDescent="0.25">
      <c r="A113" s="2" t="s">
        <v>112</v>
      </c>
      <c r="B113" s="3">
        <v>0.141197531243069</v>
      </c>
      <c r="C113" s="3">
        <v>0.1241807407407407</v>
      </c>
    </row>
    <row r="114" spans="1:3" x14ac:dyDescent="0.25">
      <c r="A114" s="2" t="s">
        <v>113</v>
      </c>
      <c r="B114" s="3">
        <v>0.15002713797718675</v>
      </c>
      <c r="C114" s="3">
        <v>0.13357925925925929</v>
      </c>
    </row>
    <row r="115" spans="1:3" x14ac:dyDescent="0.25">
      <c r="A115" s="2" t="s">
        <v>114</v>
      </c>
      <c r="B115" s="3">
        <v>0.15527367369409911</v>
      </c>
      <c r="C115" s="3">
        <v>0.15170444444444442</v>
      </c>
    </row>
    <row r="116" spans="1:3" x14ac:dyDescent="0.25">
      <c r="A116" s="2" t="s">
        <v>115</v>
      </c>
      <c r="B116" s="3">
        <v>0.15133147585528942</v>
      </c>
      <c r="C116" s="3">
        <v>0.1436977777777777</v>
      </c>
    </row>
    <row r="117" spans="1:3" x14ac:dyDescent="0.25">
      <c r="A117" s="2" t="s">
        <v>116</v>
      </c>
      <c r="B117" s="3">
        <v>0.14651277577451435</v>
      </c>
      <c r="C117" s="3">
        <v>0.12889851851851852</v>
      </c>
    </row>
    <row r="118" spans="1:3" x14ac:dyDescent="0.25">
      <c r="A118" s="2" t="s">
        <v>117</v>
      </c>
      <c r="B118" s="3">
        <v>0.12582349765190534</v>
      </c>
      <c r="C118" s="3">
        <v>9.820222222222208E-2</v>
      </c>
    </row>
    <row r="119" spans="1:3" x14ac:dyDescent="0.25">
      <c r="A119" s="2" t="s">
        <v>118</v>
      </c>
      <c r="B119" s="3">
        <v>0.10092272984116998</v>
      </c>
      <c r="C119" s="3">
        <v>6.2450370370370267E-2</v>
      </c>
    </row>
    <row r="120" spans="1:3" x14ac:dyDescent="0.25">
      <c r="A120" s="2" t="s">
        <v>119</v>
      </c>
      <c r="B120" s="3">
        <v>9.3292785569176168E-2</v>
      </c>
      <c r="C120" s="3">
        <v>5.3115555555555583E-2</v>
      </c>
    </row>
    <row r="121" spans="1:3" x14ac:dyDescent="0.25">
      <c r="A121" s="2" t="s">
        <v>120</v>
      </c>
      <c r="B121" s="3">
        <v>6.5562413209105858E-2</v>
      </c>
      <c r="C121" s="3">
        <v>6.2903703703703684E-2</v>
      </c>
    </row>
    <row r="122" spans="1:3" x14ac:dyDescent="0.25">
      <c r="A122" s="2" t="s">
        <v>121</v>
      </c>
      <c r="B122" s="3">
        <v>3.2627222461036373E-2</v>
      </c>
      <c r="C122" s="3">
        <v>3.596370370370372E-2</v>
      </c>
    </row>
    <row r="123" spans="1:3" x14ac:dyDescent="0.25">
      <c r="A123" s="2" t="s">
        <v>122</v>
      </c>
      <c r="B123" s="3">
        <v>3.548110613868851E-2</v>
      </c>
      <c r="C123" s="3">
        <v>6.1945925925925849E-2</v>
      </c>
    </row>
    <row r="124" spans="1:3" x14ac:dyDescent="0.25">
      <c r="A124" s="2" t="s">
        <v>123</v>
      </c>
      <c r="B124" s="3">
        <v>5.9371944958432413E-2</v>
      </c>
      <c r="C124" s="3">
        <v>7.1446666666666658E-2</v>
      </c>
    </row>
    <row r="125" spans="1:3" x14ac:dyDescent="0.25">
      <c r="A125" s="2" t="s">
        <v>124</v>
      </c>
      <c r="B125" s="3">
        <v>5.7484911424774035E-2</v>
      </c>
      <c r="C125" s="3">
        <v>6.2261481481481473E-2</v>
      </c>
    </row>
    <row r="126" spans="1:3" x14ac:dyDescent="0.25">
      <c r="A126" s="2" t="s">
        <v>125</v>
      </c>
      <c r="B126" s="3">
        <v>4.8372282607854221E-2</v>
      </c>
      <c r="C126" s="3">
        <v>3.337925925925922E-2</v>
      </c>
    </row>
    <row r="127" spans="1:3" x14ac:dyDescent="0.25">
      <c r="A127" s="2" t="s">
        <v>126</v>
      </c>
      <c r="B127" s="3">
        <v>5.305871975475436E-2</v>
      </c>
      <c r="C127" s="3">
        <v>6.1087407407407479E-2</v>
      </c>
    </row>
    <row r="128" spans="1:3" x14ac:dyDescent="0.25">
      <c r="A128" s="2" t="s">
        <v>127</v>
      </c>
      <c r="B128" s="3">
        <v>5.8876983229308323E-2</v>
      </c>
      <c r="C128" s="3">
        <v>6.9520000000000026E-2</v>
      </c>
    </row>
    <row r="129" spans="1:3" x14ac:dyDescent="0.25">
      <c r="A129" s="2" t="s">
        <v>128</v>
      </c>
      <c r="B129" s="3">
        <v>5.7356028821883044E-2</v>
      </c>
      <c r="C129" s="3">
        <v>7.7823703703703728E-2</v>
      </c>
    </row>
    <row r="130" spans="1:3" x14ac:dyDescent="0.25">
      <c r="A130" s="2" t="s">
        <v>129</v>
      </c>
      <c r="B130" s="3">
        <v>6.7882090112185892E-2</v>
      </c>
      <c r="C130" s="3">
        <v>9.0343703703703593E-2</v>
      </c>
    </row>
    <row r="131" spans="1:3" x14ac:dyDescent="0.25">
      <c r="A131" s="2" t="s">
        <v>130</v>
      </c>
      <c r="B131" s="3">
        <v>7.0215647629806033E-2</v>
      </c>
      <c r="C131" s="3">
        <v>8.845037037037029E-2</v>
      </c>
    </row>
    <row r="132" spans="1:3" x14ac:dyDescent="0.25">
      <c r="A132" s="2" t="s">
        <v>131</v>
      </c>
      <c r="B132" s="3">
        <v>6.6640197570083326E-2</v>
      </c>
      <c r="C132" s="3">
        <v>9.1349629629629669E-2</v>
      </c>
    </row>
    <row r="133" spans="1:3" x14ac:dyDescent="0.25">
      <c r="A133" s="2" t="s">
        <v>132</v>
      </c>
      <c r="B133" s="3">
        <v>7.3610879425697023E-2</v>
      </c>
      <c r="C133" s="3">
        <v>0.10649629629629631</v>
      </c>
    </row>
    <row r="134" spans="1:3" x14ac:dyDescent="0.25">
      <c r="A134" s="2" t="s">
        <v>133</v>
      </c>
      <c r="B134" s="3">
        <v>7.2392978171234912E-2</v>
      </c>
      <c r="C134" s="3">
        <v>0.10736000000000012</v>
      </c>
    </row>
    <row r="135" spans="1:3" x14ac:dyDescent="0.25">
      <c r="A135" s="2" t="s">
        <v>134</v>
      </c>
      <c r="B135" s="3">
        <v>8.6921216561436671E-2</v>
      </c>
      <c r="C135" s="3">
        <v>0.10639481481481483</v>
      </c>
    </row>
    <row r="136" spans="1:3" x14ac:dyDescent="0.25">
      <c r="A136" s="2" t="s">
        <v>135</v>
      </c>
      <c r="B136" s="3">
        <v>9.0080239617968738E-2</v>
      </c>
      <c r="C136" s="3">
        <v>9.6798518518518506E-2</v>
      </c>
    </row>
    <row r="137" spans="1:3" x14ac:dyDescent="0.25">
      <c r="A137" s="2" t="s">
        <v>136</v>
      </c>
      <c r="B137" s="3">
        <v>9.895744705729323E-2</v>
      </c>
      <c r="C137" s="3">
        <v>0.10530296296296293</v>
      </c>
    </row>
    <row r="138" spans="1:3" x14ac:dyDescent="0.25">
      <c r="A138" s="2" t="s">
        <v>137</v>
      </c>
      <c r="B138" s="3">
        <v>9.6786316911571066E-2</v>
      </c>
      <c r="C138" s="3">
        <v>0.1031037037037037</v>
      </c>
    </row>
    <row r="139" spans="1:3" x14ac:dyDescent="0.25">
      <c r="A139" s="2" t="s">
        <v>138</v>
      </c>
      <c r="B139" s="3">
        <v>0.10229825004043151</v>
      </c>
      <c r="C139" s="3">
        <v>0.11111629629629638</v>
      </c>
    </row>
    <row r="140" spans="1:3" x14ac:dyDescent="0.25">
      <c r="A140" s="2" t="s">
        <v>139</v>
      </c>
      <c r="B140" s="3">
        <v>0.10326413808391677</v>
      </c>
      <c r="C140" s="3">
        <v>0.10975481481481486</v>
      </c>
    </row>
    <row r="141" spans="1:3" x14ac:dyDescent="0.25">
      <c r="A141" s="2" t="s">
        <v>140</v>
      </c>
      <c r="B141" s="3">
        <v>8.0435978395548918E-2</v>
      </c>
      <c r="C141" s="3">
        <v>9.2387407407407363E-2</v>
      </c>
    </row>
    <row r="142" spans="1:3" x14ac:dyDescent="0.25">
      <c r="A142" s="2" t="s">
        <v>141</v>
      </c>
      <c r="B142" s="3">
        <v>8.2512798494344758E-2</v>
      </c>
      <c r="C142" s="3">
        <v>9.4594074074074053E-2</v>
      </c>
    </row>
    <row r="143" spans="1:3" x14ac:dyDescent="0.25">
      <c r="A143" s="2" t="s">
        <v>142</v>
      </c>
      <c r="B143" s="3">
        <v>7.46183180440156E-2</v>
      </c>
      <c r="C143" s="3">
        <v>8.9051851851851938E-2</v>
      </c>
    </row>
    <row r="144" spans="1:3" x14ac:dyDescent="0.25">
      <c r="A144" s="2" t="s">
        <v>143</v>
      </c>
      <c r="B144" s="3">
        <v>8.5150309381371511E-2</v>
      </c>
      <c r="C144" s="3">
        <v>0.11378074074074074</v>
      </c>
    </row>
    <row r="145" spans="1:3" x14ac:dyDescent="0.25">
      <c r="A145" s="2" t="s">
        <v>144</v>
      </c>
      <c r="B145" s="3">
        <v>8.914503939906275E-2</v>
      </c>
      <c r="C145" s="3">
        <v>0.11262296296296292</v>
      </c>
    </row>
    <row r="146" spans="1:3" x14ac:dyDescent="0.25">
      <c r="A146" s="2" t="s">
        <v>145</v>
      </c>
      <c r="B146" s="3">
        <v>0.10783917345946108</v>
      </c>
      <c r="C146" s="3">
        <v>0.11483555555555558</v>
      </c>
    </row>
    <row r="147" spans="1:3" x14ac:dyDescent="0.25">
      <c r="A147" s="2" t="s">
        <v>146</v>
      </c>
      <c r="B147" s="3">
        <v>0.10944884898314249</v>
      </c>
      <c r="C147" s="3">
        <v>0.10659407407407406</v>
      </c>
    </row>
    <row r="148" spans="1:3" x14ac:dyDescent="0.25">
      <c r="A148" s="2" t="s">
        <v>147</v>
      </c>
      <c r="B148" s="3">
        <v>0.12018320126120981</v>
      </c>
      <c r="C148" s="3">
        <v>0.1257666666666668</v>
      </c>
    </row>
    <row r="149" spans="1:3" x14ac:dyDescent="0.25">
      <c r="A149" s="2" t="s">
        <v>148</v>
      </c>
      <c r="B149" s="3">
        <v>0.12546341153649032</v>
      </c>
      <c r="C149" s="3">
        <v>0.13251629629629624</v>
      </c>
    </row>
    <row r="150" spans="1:3" x14ac:dyDescent="0.25">
      <c r="A150" s="2" t="s">
        <v>149</v>
      </c>
      <c r="B150" s="3">
        <v>0.12905509653305755</v>
      </c>
      <c r="C150" s="3">
        <v>0.142025925925926</v>
      </c>
    </row>
    <row r="151" spans="1:3" x14ac:dyDescent="0.25">
      <c r="A151" s="2" t="s">
        <v>150</v>
      </c>
      <c r="B151" s="3">
        <v>0.13287140050178578</v>
      </c>
      <c r="C151" s="3">
        <v>0.14226444444444453</v>
      </c>
    </row>
    <row r="152" spans="1:3" x14ac:dyDescent="0.25">
      <c r="A152" s="2" t="s">
        <v>151</v>
      </c>
      <c r="B152" s="3">
        <v>0.13011027037469444</v>
      </c>
      <c r="C152" s="3">
        <v>0.14558888888888899</v>
      </c>
    </row>
    <row r="153" spans="1:3" x14ac:dyDescent="0.25">
      <c r="A153" s="2" t="s">
        <v>152</v>
      </c>
      <c r="B153" s="3">
        <v>0.13120347858848763</v>
      </c>
      <c r="C153" s="3">
        <v>0.14050074074074081</v>
      </c>
    </row>
    <row r="154" spans="1:3" x14ac:dyDescent="0.25">
      <c r="A154" s="2" t="s">
        <v>153</v>
      </c>
      <c r="B154" s="3">
        <v>0.13130228939358504</v>
      </c>
      <c r="C154" s="3">
        <v>0.14139111111111125</v>
      </c>
    </row>
    <row r="155" spans="1:3" x14ac:dyDescent="0.25">
      <c r="A155" s="2" t="s">
        <v>154</v>
      </c>
      <c r="B155" s="3">
        <v>0.1307291161414097</v>
      </c>
      <c r="C155" s="3">
        <v>0.12926962962962962</v>
      </c>
    </row>
    <row r="156" spans="1:3" x14ac:dyDescent="0.25">
      <c r="A156" s="2" t="s">
        <v>155</v>
      </c>
      <c r="B156" s="3">
        <v>0.12290316933791563</v>
      </c>
      <c r="C156" s="3">
        <v>0.11821407407407403</v>
      </c>
    </row>
    <row r="157" spans="1:3" x14ac:dyDescent="0.25">
      <c r="A157" s="2" t="s">
        <v>156</v>
      </c>
      <c r="B157" s="3">
        <v>0.12400942038601967</v>
      </c>
      <c r="C157" s="3">
        <v>0.11623629629629639</v>
      </c>
    </row>
    <row r="158" spans="1:3" x14ac:dyDescent="0.25">
      <c r="A158" s="2" t="s">
        <v>157</v>
      </c>
      <c r="B158" s="3">
        <v>0.12643044011745053</v>
      </c>
      <c r="C158" s="3">
        <v>0.12592888888888898</v>
      </c>
    </row>
    <row r="159" spans="1:3" x14ac:dyDescent="0.25">
      <c r="A159" s="2" t="s">
        <v>158</v>
      </c>
      <c r="B159" s="3">
        <v>0.1323642284472652</v>
      </c>
      <c r="C159" s="3">
        <v>0.13173629629629624</v>
      </c>
    </row>
    <row r="160" spans="1:3" x14ac:dyDescent="0.25">
      <c r="A160" s="2" t="s">
        <v>159</v>
      </c>
      <c r="B160" s="3">
        <v>0.10158146805404074</v>
      </c>
      <c r="C160" s="3">
        <v>0.10564370370370368</v>
      </c>
    </row>
    <row r="161" spans="1:3" x14ac:dyDescent="0.25">
      <c r="A161" s="2" t="s">
        <v>160</v>
      </c>
      <c r="B161" s="3">
        <v>0.10441567166263077</v>
      </c>
      <c r="C161" s="3">
        <v>0.10767629629629627</v>
      </c>
    </row>
    <row r="162" spans="1:3" x14ac:dyDescent="0.25">
      <c r="A162" s="2" t="s">
        <v>161</v>
      </c>
      <c r="B162" s="3">
        <v>0.10372837407822719</v>
      </c>
      <c r="C162" s="3">
        <v>0.1181807407407407</v>
      </c>
    </row>
    <row r="163" spans="1:3" x14ac:dyDescent="0.25">
      <c r="A163" s="2" t="s">
        <v>162</v>
      </c>
      <c r="B163" s="3">
        <v>9.5268620252349431E-2</v>
      </c>
      <c r="C163" s="3">
        <v>9.6434074074074116E-2</v>
      </c>
    </row>
    <row r="164" spans="1:3" x14ac:dyDescent="0.25">
      <c r="A164" s="2" t="s">
        <v>163</v>
      </c>
      <c r="B164" s="3">
        <v>0.10466425265602801</v>
      </c>
      <c r="C164" s="3">
        <v>8.6891851851851998E-2</v>
      </c>
    </row>
    <row r="165" spans="1:3" x14ac:dyDescent="0.25">
      <c r="A165" s="2" t="s">
        <v>164</v>
      </c>
      <c r="B165" s="3">
        <v>0.1184320879537423</v>
      </c>
      <c r="C165" s="3">
        <v>8.6007407407407532E-2</v>
      </c>
    </row>
    <row r="166" spans="1:3" x14ac:dyDescent="0.25">
      <c r="A166" s="2" t="s">
        <v>165</v>
      </c>
      <c r="B166" s="3">
        <v>0.11510879052879637</v>
      </c>
      <c r="C166" s="3">
        <v>8.7199999999999944E-2</v>
      </c>
    </row>
    <row r="167" spans="1:3" x14ac:dyDescent="0.25">
      <c r="A167" s="2" t="s">
        <v>166</v>
      </c>
      <c r="B167" s="3">
        <v>0.10727675256062455</v>
      </c>
      <c r="C167" s="3">
        <v>6.7411111111111088E-2</v>
      </c>
    </row>
    <row r="168" spans="1:3" x14ac:dyDescent="0.25">
      <c r="A168" s="2" t="s">
        <v>167</v>
      </c>
      <c r="B168" s="3">
        <v>0.11846661918397401</v>
      </c>
      <c r="C168" s="3">
        <v>8.0253333333333288E-2</v>
      </c>
    </row>
    <row r="169" spans="1:3" x14ac:dyDescent="0.25">
      <c r="A169" s="2" t="s">
        <v>168</v>
      </c>
      <c r="B169" s="3">
        <v>0.12134809484755223</v>
      </c>
      <c r="C169" s="3">
        <v>9.6846666666666748E-2</v>
      </c>
    </row>
    <row r="170" spans="1:3" x14ac:dyDescent="0.25">
      <c r="A170" s="2" t="s">
        <v>169</v>
      </c>
      <c r="B170" s="3">
        <v>0.12551879245265413</v>
      </c>
      <c r="C170" s="3">
        <v>0.10328962962962951</v>
      </c>
    </row>
    <row r="171" spans="1:3" x14ac:dyDescent="0.25">
      <c r="A171" s="2" t="s">
        <v>170</v>
      </c>
      <c r="B171" s="3">
        <v>0.11682976589273264</v>
      </c>
      <c r="C171" s="3">
        <v>8.5800740740740622E-2</v>
      </c>
    </row>
    <row r="172" spans="1:3" x14ac:dyDescent="0.25">
      <c r="A172" s="2" t="s">
        <v>171</v>
      </c>
      <c r="B172" s="3">
        <v>0.12291225332958713</v>
      </c>
      <c r="C172" s="3">
        <v>8.6669629629629652E-2</v>
      </c>
    </row>
    <row r="173" spans="1:3" x14ac:dyDescent="0.25">
      <c r="A173" s="2" t="s">
        <v>172</v>
      </c>
      <c r="B173" s="3">
        <v>0.12295907326636062</v>
      </c>
      <c r="C173" s="3">
        <v>7.864888888888899E-2</v>
      </c>
    </row>
    <row r="174" spans="1:3" x14ac:dyDescent="0.25">
      <c r="A174" s="2" t="s">
        <v>173</v>
      </c>
      <c r="B174" s="3">
        <v>0.10836190752802347</v>
      </c>
      <c r="C174" s="3">
        <v>6.8568888888888901E-2</v>
      </c>
    </row>
    <row r="175" spans="1:3" x14ac:dyDescent="0.25">
      <c r="A175" s="2" t="s">
        <v>174</v>
      </c>
      <c r="B175" s="3">
        <v>0.12342160388468484</v>
      </c>
      <c r="C175" s="3">
        <v>7.7725925925925976E-2</v>
      </c>
    </row>
    <row r="176" spans="1:3" x14ac:dyDescent="0.25">
      <c r="A176" s="2" t="s">
        <v>175</v>
      </c>
      <c r="B176" s="3">
        <v>0.12046633993855135</v>
      </c>
      <c r="C176" s="3">
        <v>6.8482962962963079E-2</v>
      </c>
    </row>
    <row r="177" spans="1:3" x14ac:dyDescent="0.25">
      <c r="A177" s="2" t="s">
        <v>176</v>
      </c>
      <c r="B177" s="3">
        <v>0.12454328245046456</v>
      </c>
      <c r="C177" s="3">
        <v>5.8120740740740695E-2</v>
      </c>
    </row>
    <row r="178" spans="1:3" x14ac:dyDescent="0.25">
      <c r="A178" s="2" t="s">
        <v>177</v>
      </c>
      <c r="B178" s="3">
        <v>0.11936123833376108</v>
      </c>
      <c r="C178" s="3">
        <v>4.5805925925925806E-2</v>
      </c>
    </row>
    <row r="179" spans="1:3" x14ac:dyDescent="0.25">
      <c r="A179" s="2" t="s">
        <v>178</v>
      </c>
      <c r="B179" s="3">
        <v>9.8931786710093172E-2</v>
      </c>
      <c r="C179" s="3">
        <v>2.0606666666666662E-2</v>
      </c>
    </row>
    <row r="180" spans="1:3" x14ac:dyDescent="0.25">
      <c r="A180" s="2" t="s">
        <v>179</v>
      </c>
      <c r="B180" s="3">
        <v>0.10202247812591887</v>
      </c>
      <c r="C180" s="3">
        <v>2.4191851851851798E-2</v>
      </c>
    </row>
    <row r="181" spans="1:3" x14ac:dyDescent="0.25">
      <c r="A181" s="2" t="s">
        <v>180</v>
      </c>
      <c r="B181" s="3">
        <v>8.1812932055530224E-2</v>
      </c>
      <c r="C181" s="3">
        <v>-2.5133333333333674E-3</v>
      </c>
    </row>
    <row r="182" spans="1:3" x14ac:dyDescent="0.25">
      <c r="A182" s="2" t="s">
        <v>181</v>
      </c>
      <c r="B182" s="3">
        <v>9.6580183772819336E-2</v>
      </c>
      <c r="C182" s="3">
        <v>2.5377777777777499E-3</v>
      </c>
    </row>
    <row r="183" spans="1:3" x14ac:dyDescent="0.25">
      <c r="A183" s="2" t="s">
        <v>182</v>
      </c>
      <c r="B183" s="3">
        <v>9.2124421560136366E-2</v>
      </c>
      <c r="C183" s="3">
        <v>-5.5866666666666287E-3</v>
      </c>
    </row>
    <row r="184" spans="1:3" x14ac:dyDescent="0.25">
      <c r="A184" s="2" t="s">
        <v>183</v>
      </c>
      <c r="B184" s="3">
        <v>8.5766270356329027E-2</v>
      </c>
      <c r="C184" s="3">
        <v>-1.477925925925927E-2</v>
      </c>
    </row>
    <row r="185" spans="1:3" x14ac:dyDescent="0.25">
      <c r="A185" s="2" t="s">
        <v>184</v>
      </c>
      <c r="B185" s="3">
        <v>9.6476444504447922E-2</v>
      </c>
      <c r="C185" s="3">
        <v>5.6681481481481999E-3</v>
      </c>
    </row>
    <row r="186" spans="1:3" x14ac:dyDescent="0.25">
      <c r="A186" s="2" t="s">
        <v>185</v>
      </c>
      <c r="B186" s="3">
        <v>9.8748191178560776E-2</v>
      </c>
      <c r="C186" s="3">
        <v>2.2328148148148097E-2</v>
      </c>
    </row>
    <row r="187" spans="1:3" x14ac:dyDescent="0.25">
      <c r="A187" s="2" t="s">
        <v>186</v>
      </c>
      <c r="B187" s="3">
        <v>9.3105372476960643E-2</v>
      </c>
      <c r="C187" s="3">
        <v>2.90407407407407E-2</v>
      </c>
    </row>
    <row r="188" spans="1:3" x14ac:dyDescent="0.25">
      <c r="A188" s="2" t="s">
        <v>187</v>
      </c>
      <c r="B188" s="3">
        <v>0.10200339249398005</v>
      </c>
      <c r="C188" s="3">
        <v>1.4983703703703721E-2</v>
      </c>
    </row>
    <row r="189" spans="1:3" x14ac:dyDescent="0.25">
      <c r="A189" s="2" t="s">
        <v>188</v>
      </c>
      <c r="B189" s="3">
        <v>7.5724018524052333E-2</v>
      </c>
      <c r="C189" s="3">
        <v>-2.9182962962962966E-2</v>
      </c>
    </row>
    <row r="190" spans="1:3" x14ac:dyDescent="0.25">
      <c r="A190" s="2" t="s">
        <v>189</v>
      </c>
      <c r="B190" s="3">
        <v>6.8196744613782334E-2</v>
      </c>
      <c r="C190" s="3">
        <v>-3.1019259259259302E-2</v>
      </c>
    </row>
    <row r="191" spans="1:3" x14ac:dyDescent="0.25">
      <c r="A191" s="2" t="s">
        <v>190</v>
      </c>
      <c r="B191" s="3">
        <v>4.1036892363534028E-2</v>
      </c>
      <c r="C191" s="3">
        <v>-5.1057037037037123E-2</v>
      </c>
    </row>
    <row r="192" spans="1:3" x14ac:dyDescent="0.25">
      <c r="A192" s="2" t="s">
        <v>191</v>
      </c>
      <c r="B192" s="3">
        <v>5.1862172639193946E-2</v>
      </c>
      <c r="C192" s="3">
        <v>-2.7546666666666608E-2</v>
      </c>
    </row>
    <row r="193" spans="1:3" x14ac:dyDescent="0.25">
      <c r="A193" s="2" t="s">
        <v>192</v>
      </c>
      <c r="B193" s="3">
        <v>5.6836442145875042E-2</v>
      </c>
      <c r="C193" s="3">
        <v>-3.9551851851851949E-2</v>
      </c>
    </row>
    <row r="194" spans="1:3" x14ac:dyDescent="0.25">
      <c r="A194" s="2" t="s">
        <v>193</v>
      </c>
      <c r="B194" s="3">
        <v>6.095651289192161E-2</v>
      </c>
      <c r="C194" s="3">
        <v>-2.7801481481481427E-2</v>
      </c>
    </row>
    <row r="195" spans="1:3" x14ac:dyDescent="0.25">
      <c r="A195" s="2" t="s">
        <v>194</v>
      </c>
      <c r="B195" s="3">
        <v>6.1513471223878693E-2</v>
      </c>
      <c r="C195" s="3">
        <v>-3.8758518518518525E-2</v>
      </c>
    </row>
    <row r="196" spans="1:3" x14ac:dyDescent="0.25">
      <c r="A196" s="2" t="s">
        <v>195</v>
      </c>
      <c r="B196" s="3">
        <v>5.057943234720428E-2</v>
      </c>
      <c r="C196" s="3">
        <v>-4.1029629629629638E-2</v>
      </c>
    </row>
    <row r="197" spans="1:3" x14ac:dyDescent="0.25">
      <c r="A197" s="2" t="s">
        <v>196</v>
      </c>
      <c r="B197" s="3">
        <v>5.6558354578285688E-2</v>
      </c>
      <c r="C197" s="3">
        <v>-5.0429629629629602E-2</v>
      </c>
    </row>
    <row r="198" spans="1:3" x14ac:dyDescent="0.25">
      <c r="A198" s="2" t="s">
        <v>197</v>
      </c>
      <c r="B198" s="3">
        <v>5.7048072482829726E-2</v>
      </c>
      <c r="C198" s="3">
        <v>-4.763111111111118E-2</v>
      </c>
    </row>
    <row r="199" spans="1:3" x14ac:dyDescent="0.25">
      <c r="A199" s="2" t="s">
        <v>198</v>
      </c>
      <c r="B199" s="3">
        <v>5.3244599573346332E-2</v>
      </c>
      <c r="C199" s="3">
        <v>-6.1768888888888873E-2</v>
      </c>
    </row>
    <row r="200" spans="1:3" x14ac:dyDescent="0.25">
      <c r="A200" s="2" t="s">
        <v>199</v>
      </c>
      <c r="B200" s="3">
        <v>5.7728378207731981E-2</v>
      </c>
      <c r="C200" s="3">
        <v>-5.7107407407407496E-2</v>
      </c>
    </row>
    <row r="201" spans="1:3" x14ac:dyDescent="0.25">
      <c r="A201" s="2" t="s">
        <v>200</v>
      </c>
      <c r="B201" s="3">
        <v>6.7363495845236085E-2</v>
      </c>
      <c r="C201" s="3">
        <v>-4.2491111111111035E-2</v>
      </c>
    </row>
    <row r="202" spans="1:3" x14ac:dyDescent="0.25">
      <c r="A202" s="2" t="s">
        <v>201</v>
      </c>
      <c r="B202" s="3">
        <v>6.3873461287071054E-2</v>
      </c>
      <c r="C202" s="3">
        <v>-5.2709629629629662E-2</v>
      </c>
    </row>
    <row r="203" spans="1:3" x14ac:dyDescent="0.25">
      <c r="A203" s="2" t="s">
        <v>202</v>
      </c>
      <c r="B203" s="3">
        <v>7.1587231102159879E-2</v>
      </c>
      <c r="C203" s="3">
        <v>-4.0759259259259273E-2</v>
      </c>
    </row>
    <row r="204" spans="1:3" x14ac:dyDescent="0.25">
      <c r="A204" s="2" t="s">
        <v>203</v>
      </c>
      <c r="B204" s="3">
        <v>7.5417522144602372E-2</v>
      </c>
      <c r="C204" s="3">
        <v>-3.4280740740740834E-2</v>
      </c>
    </row>
    <row r="205" spans="1:3" x14ac:dyDescent="0.25">
      <c r="A205" s="2" t="s">
        <v>204</v>
      </c>
      <c r="B205" s="3">
        <v>8.341892378141598E-2</v>
      </c>
      <c r="C205" s="3">
        <v>-2.9617037037036997E-2</v>
      </c>
    </row>
    <row r="206" spans="1:3" x14ac:dyDescent="0.25">
      <c r="A206" s="2" t="s">
        <v>205</v>
      </c>
      <c r="B206" s="3">
        <v>5.999474728864005E-2</v>
      </c>
      <c r="C206" s="3">
        <v>-3.8029629629629635E-2</v>
      </c>
    </row>
    <row r="207" spans="1:3" x14ac:dyDescent="0.25">
      <c r="A207" s="2" t="s">
        <v>206</v>
      </c>
      <c r="B207" s="3">
        <v>5.1091536708104755E-2</v>
      </c>
      <c r="C207" s="3">
        <v>-3.50585185185186E-2</v>
      </c>
    </row>
    <row r="208" spans="1:3" x14ac:dyDescent="0.25">
      <c r="A208" s="2" t="s">
        <v>207</v>
      </c>
      <c r="B208" s="3">
        <v>4.9819442328627742E-2</v>
      </c>
      <c r="C208" s="3">
        <v>-2.0464444444444507E-2</v>
      </c>
    </row>
    <row r="209" spans="1:3" x14ac:dyDescent="0.25">
      <c r="A209" s="2" t="s">
        <v>208</v>
      </c>
      <c r="B209" s="3">
        <v>5.2185805079264666E-2</v>
      </c>
      <c r="C209" s="3">
        <v>-1.1277037037036974E-2</v>
      </c>
    </row>
    <row r="210" spans="1:3" x14ac:dyDescent="0.25">
      <c r="A210" s="2" t="s">
        <v>209</v>
      </c>
      <c r="B210" s="3">
        <v>5.8832349491599392E-2</v>
      </c>
      <c r="C210" s="3">
        <v>1.0282222222222082E-2</v>
      </c>
    </row>
    <row r="211" spans="1:3" x14ac:dyDescent="0.25">
      <c r="A211" s="2" t="s">
        <v>210</v>
      </c>
      <c r="B211" s="3">
        <v>5.4632541169126546E-2</v>
      </c>
      <c r="C211" s="3">
        <v>2.7851851851856679E-4</v>
      </c>
    </row>
    <row r="212" spans="1:3" x14ac:dyDescent="0.25">
      <c r="A212" s="2" t="s">
        <v>211</v>
      </c>
      <c r="B212" s="3">
        <v>6.3618229582744282E-2</v>
      </c>
      <c r="C212" s="3">
        <v>3.7597037037037095E-2</v>
      </c>
    </row>
    <row r="213" spans="1:3" x14ac:dyDescent="0.25">
      <c r="A213" s="2" t="s">
        <v>212</v>
      </c>
      <c r="B213" s="3">
        <v>7.2740474328918794E-2</v>
      </c>
      <c r="C213" s="3">
        <v>4.9992592592592588E-2</v>
      </c>
    </row>
    <row r="214" spans="1:3" x14ac:dyDescent="0.25">
      <c r="A214" s="2" t="s">
        <v>213</v>
      </c>
      <c r="B214" s="3">
        <v>7.4542387964195322E-2</v>
      </c>
      <c r="C214" s="3">
        <v>7.7504444444444376E-2</v>
      </c>
    </row>
    <row r="215" spans="1:3" x14ac:dyDescent="0.25">
      <c r="A215" s="2" t="s">
        <v>214</v>
      </c>
      <c r="B215" s="3">
        <v>6.5658744347764572E-2</v>
      </c>
      <c r="C215" s="3">
        <v>7.6840740740740765E-2</v>
      </c>
    </row>
    <row r="216" spans="1:3" x14ac:dyDescent="0.25">
      <c r="A216" s="2" t="s">
        <v>215</v>
      </c>
      <c r="B216" s="3">
        <v>7.2227408741051671E-2</v>
      </c>
      <c r="C216" s="3">
        <v>7.6683703703703587E-2</v>
      </c>
    </row>
    <row r="217" spans="1:3" x14ac:dyDescent="0.25">
      <c r="A217" s="2" t="s">
        <v>216</v>
      </c>
      <c r="B217" s="3">
        <v>7.1435389592466508E-2</v>
      </c>
      <c r="C217" s="3">
        <v>7.444370370370379E-2</v>
      </c>
    </row>
    <row r="218" spans="1:3" x14ac:dyDescent="0.25">
      <c r="A218" s="2" t="s">
        <v>217</v>
      </c>
      <c r="B218" s="3">
        <v>7.463659664372857E-2</v>
      </c>
      <c r="C218" s="3">
        <v>7.0325185185185157E-2</v>
      </c>
    </row>
    <row r="219" spans="1:3" x14ac:dyDescent="0.25">
      <c r="A219" s="2" t="s">
        <v>218</v>
      </c>
      <c r="B219" s="3">
        <v>7.2983770650383001E-2</v>
      </c>
      <c r="C219" s="3">
        <v>7.7200000000000157E-2</v>
      </c>
    </row>
    <row r="220" spans="1:3" x14ac:dyDescent="0.25">
      <c r="A220" s="2" t="s">
        <v>219</v>
      </c>
      <c r="B220" s="3">
        <v>7.6344010214106056E-2</v>
      </c>
      <c r="C220" s="3">
        <v>8.2114074074074228E-2</v>
      </c>
    </row>
    <row r="221" spans="1:3" x14ac:dyDescent="0.25">
      <c r="A221" s="2" t="s">
        <v>220</v>
      </c>
      <c r="B221" s="3">
        <v>8.1773737035181787E-2</v>
      </c>
      <c r="C221" s="3">
        <v>9.5111111111111146E-2</v>
      </c>
    </row>
    <row r="222" spans="1:3" x14ac:dyDescent="0.25">
      <c r="A222" s="2" t="s">
        <v>221</v>
      </c>
      <c r="B222" s="3">
        <v>8.2198802722389219E-2</v>
      </c>
      <c r="C222" s="3">
        <v>9.470444444444448E-2</v>
      </c>
    </row>
    <row r="223" spans="1:3" x14ac:dyDescent="0.25">
      <c r="A223" s="2" t="s">
        <v>222</v>
      </c>
      <c r="B223" s="3">
        <v>8.0741357619362825E-2</v>
      </c>
      <c r="C223" s="3">
        <v>7.8286666666666616E-2</v>
      </c>
    </row>
    <row r="224" spans="1:3" x14ac:dyDescent="0.25">
      <c r="A224" s="2" t="s">
        <v>223</v>
      </c>
      <c r="B224" s="3">
        <v>8.4841165888274533E-2</v>
      </c>
      <c r="C224" s="3">
        <v>8.9602962962962884E-2</v>
      </c>
    </row>
    <row r="225" spans="1:3" x14ac:dyDescent="0.25">
      <c r="A225" s="2" t="s">
        <v>224</v>
      </c>
      <c r="B225" s="3">
        <v>9.3455427962605864E-2</v>
      </c>
      <c r="C225" s="3">
        <v>0.10218888888888888</v>
      </c>
    </row>
    <row r="226" spans="1:3" x14ac:dyDescent="0.25">
      <c r="A226" s="2" t="s">
        <v>225</v>
      </c>
      <c r="B226" s="3">
        <v>0.10314480912988096</v>
      </c>
      <c r="C226" s="3">
        <v>0.1120592592592593</v>
      </c>
    </row>
    <row r="227" spans="1:3" x14ac:dyDescent="0.25">
      <c r="A227" s="2" t="s">
        <v>226</v>
      </c>
      <c r="B227" s="3">
        <v>9.9506987606007472E-2</v>
      </c>
      <c r="C227" s="3">
        <v>0.10893925925925929</v>
      </c>
    </row>
    <row r="228" spans="1:3" x14ac:dyDescent="0.25">
      <c r="A228" s="2" t="s">
        <v>227</v>
      </c>
      <c r="B228" s="3">
        <v>0.10086708988422091</v>
      </c>
      <c r="C228" s="3">
        <v>0.10968444444444447</v>
      </c>
    </row>
    <row r="229" spans="1:3" x14ac:dyDescent="0.25">
      <c r="A229" s="2" t="s">
        <v>228</v>
      </c>
      <c r="B229" s="3">
        <v>9.5086387313665185E-2</v>
      </c>
      <c r="C229" s="3">
        <v>9.102814814814808E-2</v>
      </c>
    </row>
    <row r="230" spans="1:3" x14ac:dyDescent="0.25">
      <c r="A230" s="2" t="s">
        <v>229</v>
      </c>
      <c r="B230" s="3">
        <v>9.5139037951178812E-2</v>
      </c>
      <c r="C230" s="3">
        <v>8.3704444444444359E-2</v>
      </c>
    </row>
    <row r="231" spans="1:3" x14ac:dyDescent="0.25">
      <c r="A231" s="2" t="s">
        <v>230</v>
      </c>
      <c r="B231" s="3">
        <v>9.8043093224343014E-2</v>
      </c>
      <c r="C231" s="3">
        <v>7.8002962962963052E-2</v>
      </c>
    </row>
    <row r="232" spans="1:3" x14ac:dyDescent="0.25">
      <c r="A232" s="2" t="s">
        <v>231</v>
      </c>
      <c r="B232" s="3">
        <v>0.10017316531281276</v>
      </c>
      <c r="C232" s="3">
        <v>8.929111111111121E-2</v>
      </c>
    </row>
    <row r="233" spans="1:3" x14ac:dyDescent="0.25">
      <c r="A233" s="2" t="s">
        <v>232</v>
      </c>
      <c r="B233" s="3">
        <v>0.10273471637301008</v>
      </c>
      <c r="C233" s="3">
        <v>8.2414074074074195E-2</v>
      </c>
    </row>
    <row r="234" spans="1:3" x14ac:dyDescent="0.25">
      <c r="A234" s="2" t="s">
        <v>233</v>
      </c>
      <c r="B234" s="3">
        <v>9.8981073826877042E-2</v>
      </c>
      <c r="C234" s="3">
        <v>7.5774814814814739E-2</v>
      </c>
    </row>
    <row r="235" spans="1:3" x14ac:dyDescent="0.25">
      <c r="A235" s="2" t="s">
        <v>234</v>
      </c>
      <c r="B235" s="3">
        <v>0.10139345487429079</v>
      </c>
      <c r="C235" s="3">
        <v>9.1804444444444577E-2</v>
      </c>
    </row>
    <row r="236" spans="1:3" x14ac:dyDescent="0.25">
      <c r="A236" s="2" t="s">
        <v>235</v>
      </c>
      <c r="B236" s="3">
        <v>0.1060126527296426</v>
      </c>
      <c r="C236" s="3">
        <v>9.1417037037037074E-2</v>
      </c>
    </row>
    <row r="237" spans="1:3" x14ac:dyDescent="0.25">
      <c r="A237" s="2" t="s">
        <v>236</v>
      </c>
      <c r="B237" s="3">
        <v>0.10089579506912312</v>
      </c>
      <c r="C237" s="3">
        <v>7.6188888888888862E-2</v>
      </c>
    </row>
    <row r="238" spans="1:3" x14ac:dyDescent="0.25">
      <c r="A238" s="2" t="s">
        <v>237</v>
      </c>
      <c r="B238" s="3">
        <v>9.8721035709485733E-2</v>
      </c>
      <c r="C238" s="3">
        <v>6.913481481481476E-2</v>
      </c>
    </row>
    <row r="239" spans="1:3" x14ac:dyDescent="0.25">
      <c r="A239" s="2" t="s">
        <v>238</v>
      </c>
      <c r="B239" s="3">
        <v>8.4537683424669344E-2</v>
      </c>
      <c r="C239" s="3">
        <v>4.9631851851851927E-2</v>
      </c>
    </row>
    <row r="240" spans="1:3" x14ac:dyDescent="0.25">
      <c r="A240" s="2" t="s">
        <v>239</v>
      </c>
      <c r="B240" s="3">
        <v>8.5295525239172984E-2</v>
      </c>
      <c r="C240" s="3">
        <v>5.4400000000000004E-2</v>
      </c>
    </row>
    <row r="241" spans="1:3" x14ac:dyDescent="0.25">
      <c r="A241" s="2" t="s">
        <v>240</v>
      </c>
      <c r="B241" s="3">
        <v>9.4655900093568585E-2</v>
      </c>
      <c r="C241" s="3">
        <v>6.9847407407407358E-2</v>
      </c>
    </row>
    <row r="242" spans="1:3" x14ac:dyDescent="0.25">
      <c r="A242" s="2" t="s">
        <v>241</v>
      </c>
      <c r="B242" s="3">
        <v>9.4159427766004319E-2</v>
      </c>
      <c r="C242" s="3">
        <v>5.7157777777777641E-2</v>
      </c>
    </row>
    <row r="243" spans="1:3" x14ac:dyDescent="0.25">
      <c r="A243" s="2" t="s">
        <v>243</v>
      </c>
      <c r="B243" s="3"/>
      <c r="C243" s="3"/>
    </row>
    <row r="244" spans="1:3" x14ac:dyDescent="0.25">
      <c r="A244" s="2" t="s">
        <v>244</v>
      </c>
      <c r="B244" s="3">
        <v>30.897792330970489</v>
      </c>
      <c r="C244" s="3">
        <v>38.434843703703713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工作表5</vt:lpstr>
      <vt:lpstr>所有資料</vt:lpstr>
      <vt:lpstr>新報酬比較</vt:lpstr>
      <vt:lpstr>報酬比較</vt:lpstr>
    </vt:vector>
  </TitlesOfParts>
  <Company>National Taipei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2022-12-24T15:56:56Z</dcterms:created>
  <dcterms:modified xsi:type="dcterms:W3CDTF">2023-01-11T14:08:54Z</dcterms:modified>
</cp:coreProperties>
</file>