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 reporsitory\MultiGAS\"/>
    </mc:Choice>
  </mc:AlternateContent>
  <xr:revisionPtr revIDLastSave="0" documentId="13_ncr:1_{12A19711-F342-42EC-9146-81FF7699A093}" xr6:coauthVersionLast="47" xr6:coauthVersionMax="47" xr10:uidLastSave="{00000000-0000-0000-0000-000000000000}"/>
  <bookViews>
    <workbookView xWindow="-108" yWindow="-108" windowWidth="23256" windowHeight="12576" activeTab="1" xr2:uid="{D26A5335-FF9A-45F3-AF00-31A5C4BA7D94}"/>
  </bookViews>
  <sheets>
    <sheet name="RatioCalc_results" sheetId="1" r:id="rId1"/>
    <sheet name="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2" l="1"/>
  <c r="I28" i="2"/>
  <c r="M3" i="2"/>
  <c r="N3" i="2"/>
  <c r="O3" i="2"/>
  <c r="P3" i="2"/>
  <c r="M4" i="2"/>
  <c r="N4" i="2"/>
  <c r="O4" i="2"/>
  <c r="Q4" i="2" s="1"/>
  <c r="P4" i="2"/>
  <c r="M5" i="2"/>
  <c r="M6" i="2"/>
  <c r="M7" i="2"/>
  <c r="N7" i="2"/>
  <c r="O7" i="2"/>
  <c r="P7" i="2"/>
  <c r="Q7" i="2"/>
  <c r="M8" i="2"/>
  <c r="N8" i="2"/>
  <c r="O8" i="2"/>
  <c r="P8" i="2"/>
  <c r="M9" i="2"/>
  <c r="O9" i="2"/>
  <c r="M10" i="2"/>
  <c r="O10" i="2"/>
  <c r="M11" i="2"/>
  <c r="Q11" i="2" s="1"/>
  <c r="N11" i="2"/>
  <c r="O11" i="2"/>
  <c r="P11" i="2"/>
  <c r="M12" i="2"/>
  <c r="N12" i="2"/>
  <c r="O12" i="2"/>
  <c r="P12" i="2"/>
  <c r="Q12" i="2"/>
  <c r="M13" i="2"/>
  <c r="N13" i="2"/>
  <c r="O13" i="2"/>
  <c r="P13" i="2"/>
  <c r="Q13" i="2"/>
  <c r="M14" i="2"/>
  <c r="Q14" i="2" s="1"/>
  <c r="N14" i="2"/>
  <c r="O14" i="2"/>
  <c r="P14" i="2"/>
  <c r="M15" i="2"/>
  <c r="N15" i="2"/>
  <c r="O15" i="2"/>
  <c r="P15" i="2"/>
  <c r="Q15" i="2" s="1"/>
  <c r="M16" i="2"/>
  <c r="Q16" i="2" s="1"/>
  <c r="N16" i="2"/>
  <c r="O16" i="2"/>
  <c r="P16" i="2"/>
  <c r="E17" i="2"/>
  <c r="F17" i="2"/>
  <c r="G17" i="2"/>
  <c r="H17" i="2"/>
  <c r="I17" i="2"/>
  <c r="J17" i="2"/>
  <c r="K17" i="2"/>
  <c r="L17" i="2"/>
  <c r="E18" i="2"/>
  <c r="F18" i="2"/>
  <c r="G18" i="2"/>
  <c r="H18" i="2"/>
  <c r="I18" i="2"/>
  <c r="J18" i="2"/>
  <c r="K18" i="2"/>
  <c r="L18" i="2"/>
  <c r="P56" i="1"/>
  <c r="G56" i="1"/>
  <c r="P55" i="1"/>
  <c r="G55" i="1"/>
  <c r="Q3" i="2" l="1"/>
</calcChain>
</file>

<file path=xl/sharedStrings.xml><?xml version="1.0" encoding="utf-8"?>
<sst xmlns="http://schemas.openxmlformats.org/spreadsheetml/2006/main" count="178" uniqueCount="44">
  <si>
    <t>Date</t>
  </si>
  <si>
    <t>intrument</t>
  </si>
  <si>
    <t>Time inic</t>
  </si>
  <si>
    <t>Time end</t>
  </si>
  <si>
    <t>sampling place</t>
  </si>
  <si>
    <t>SO2 max</t>
  </si>
  <si>
    <t>CO2/SO2</t>
  </si>
  <si>
    <t>r^2</t>
  </si>
  <si>
    <t>error</t>
  </si>
  <si>
    <t>H2S/SO2</t>
  </si>
  <si>
    <t>H2/SO2</t>
  </si>
  <si>
    <t>H2O/SO2</t>
  </si>
  <si>
    <t>data points</t>
  </si>
  <si>
    <t>SN</t>
  </si>
  <si>
    <t>SA plateau</t>
  </si>
  <si>
    <t>PT</t>
  </si>
  <si>
    <t>SK</t>
  </si>
  <si>
    <t>SA lake</t>
  </si>
  <si>
    <t>SA rim</t>
  </si>
  <si>
    <t>BrO</t>
  </si>
  <si>
    <t>H2O</t>
  </si>
  <si>
    <t>SO2</t>
  </si>
  <si>
    <t>CO2</t>
  </si>
  <si>
    <t>molecular masses</t>
  </si>
  <si>
    <t>SD</t>
  </si>
  <si>
    <t>average</t>
  </si>
  <si>
    <t>Santa Ana rim</t>
  </si>
  <si>
    <t>Santa Ana lake (dron flight 3)</t>
  </si>
  <si>
    <t>Santa Ana lake (dron flight 1)</t>
  </si>
  <si>
    <t>Santa Ana plateau</t>
  </si>
  <si>
    <t>SO2 (%mol)</t>
  </si>
  <si>
    <t>H2O (mol%)</t>
  </si>
  <si>
    <t>H2 (mol%)</t>
  </si>
  <si>
    <t>H2S (mol%)</t>
  </si>
  <si>
    <t>CO2 (mol%)</t>
  </si>
  <si>
    <t>Error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</si>
  <si>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O/SO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</si>
  <si>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</si>
  <si>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S/SO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</si>
  <si>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/SO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</si>
  <si>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SO2 max (ppmv)</t>
  </si>
  <si>
    <t>Place</t>
  </si>
  <si>
    <t>Instrument</t>
  </si>
  <si>
    <t>molar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</si>
</sst>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"/>
    <numFmt numFmtId="166" formatCode="_-* #,##0.0_-;\-* #,##0.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4" fontId="4" fillId="0" borderId="0" xfId="0" applyNumberFormat="1" applyFont="1"/>
    <xf numFmtId="20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1" fontId="6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/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1" applyNumberFormat="1" applyFont="1" applyAlignment="1"/>
    <xf numFmtId="165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vertical="center"/>
    </xf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C6E3-A7ED-4051-A65D-89B5E5F68B97}">
  <dimension ref="A1:T56"/>
  <sheetViews>
    <sheetView workbookViewId="0">
      <selection activeCell="F24" sqref="F24"/>
    </sheetView>
  </sheetViews>
  <sheetFormatPr defaultColWidth="11.44140625"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10</v>
      </c>
      <c r="N1" s="1" t="s">
        <v>7</v>
      </c>
      <c r="O1" s="1" t="s">
        <v>8</v>
      </c>
      <c r="P1" s="1" t="s">
        <v>11</v>
      </c>
      <c r="Q1" s="1" t="s">
        <v>7</v>
      </c>
      <c r="R1" s="1" t="s">
        <v>8</v>
      </c>
      <c r="S1" s="1" t="s">
        <v>12</v>
      </c>
      <c r="T1" s="1"/>
    </row>
    <row r="2" spans="1:20" x14ac:dyDescent="0.3">
      <c r="A2" s="2">
        <v>43494</v>
      </c>
      <c r="B2" s="2" t="s">
        <v>13</v>
      </c>
      <c r="C2" s="3">
        <v>0.75277777777777777</v>
      </c>
      <c r="D2" s="3">
        <v>0.75763888888888886</v>
      </c>
      <c r="E2" s="4" t="s">
        <v>14</v>
      </c>
      <c r="F2" s="5">
        <v>17.5</v>
      </c>
      <c r="G2" s="4">
        <v>1.92</v>
      </c>
      <c r="H2" s="6">
        <v>0.82930000000000004</v>
      </c>
      <c r="I2" s="4">
        <v>0.35</v>
      </c>
      <c r="J2" s="5">
        <v>0.12</v>
      </c>
      <c r="K2" s="6">
        <v>0.74</v>
      </c>
      <c r="L2" s="5">
        <v>3.3000000000000002E-2</v>
      </c>
      <c r="M2" s="5"/>
      <c r="N2" s="6"/>
      <c r="O2" s="5"/>
      <c r="P2" s="5"/>
      <c r="Q2" s="6"/>
      <c r="R2" s="5"/>
      <c r="S2" s="7">
        <v>421</v>
      </c>
      <c r="T2" s="4"/>
    </row>
    <row r="3" spans="1:20" x14ac:dyDescent="0.3">
      <c r="A3" s="2">
        <v>43494</v>
      </c>
      <c r="B3" s="2" t="s">
        <v>13</v>
      </c>
      <c r="C3" s="3">
        <v>0.7583333333333333</v>
      </c>
      <c r="D3" s="3">
        <v>0.76597222222222217</v>
      </c>
      <c r="E3" s="4" t="s">
        <v>14</v>
      </c>
      <c r="F3" s="5">
        <v>32.15</v>
      </c>
      <c r="G3" s="5">
        <v>2.3849999999999998</v>
      </c>
      <c r="H3" s="6">
        <v>0.86890000000000001</v>
      </c>
      <c r="I3" s="5">
        <v>0.2908</v>
      </c>
      <c r="J3" s="5">
        <v>0.128</v>
      </c>
      <c r="K3" s="6">
        <v>0.82779999999999998</v>
      </c>
      <c r="L3" s="5">
        <v>1.83E-2</v>
      </c>
      <c r="M3" s="5"/>
      <c r="N3" s="6"/>
      <c r="O3" s="5"/>
      <c r="P3" s="5"/>
      <c r="Q3" s="6"/>
      <c r="R3" s="5"/>
      <c r="S3" s="7">
        <v>688</v>
      </c>
      <c r="T3" s="4"/>
    </row>
    <row r="4" spans="1:20" x14ac:dyDescent="0.3">
      <c r="A4" s="2">
        <v>43494</v>
      </c>
      <c r="B4" s="2" t="s">
        <v>13</v>
      </c>
      <c r="C4" s="3">
        <v>0.76666666666666661</v>
      </c>
      <c r="D4" s="3">
        <v>0.77222222222222225</v>
      </c>
      <c r="E4" s="4" t="s">
        <v>14</v>
      </c>
      <c r="F4" s="5">
        <v>26.16</v>
      </c>
      <c r="G4" s="5">
        <v>2.7240000000000002</v>
      </c>
      <c r="H4" s="6">
        <v>0.87</v>
      </c>
      <c r="I4" s="5">
        <v>0.40610000000000002</v>
      </c>
      <c r="J4" s="5">
        <v>0.13800000000000001</v>
      </c>
      <c r="K4" s="6">
        <v>0.88439999999999996</v>
      </c>
      <c r="L4" s="5">
        <v>1.9300000000000001E-2</v>
      </c>
      <c r="M4" s="8"/>
      <c r="N4" s="9"/>
      <c r="O4" s="8"/>
      <c r="P4" s="5"/>
      <c r="Q4" s="6"/>
      <c r="R4" s="5"/>
      <c r="S4" s="7">
        <v>467</v>
      </c>
      <c r="T4" s="4"/>
    </row>
    <row r="5" spans="1:20" x14ac:dyDescent="0.3">
      <c r="A5" s="2">
        <v>43494</v>
      </c>
      <c r="B5" s="2" t="s">
        <v>13</v>
      </c>
      <c r="C5" s="3">
        <v>0.7729166666666667</v>
      </c>
      <c r="D5" s="3">
        <v>0.77708333333333324</v>
      </c>
      <c r="E5" s="4" t="s">
        <v>14</v>
      </c>
      <c r="F5" s="5">
        <v>25.56</v>
      </c>
      <c r="G5" s="5">
        <v>3.052</v>
      </c>
      <c r="H5" s="6">
        <v>0.85199999999999998</v>
      </c>
      <c r="I5" s="5">
        <v>0.54479999999999995</v>
      </c>
      <c r="J5" s="5">
        <v>0.125</v>
      </c>
      <c r="K5" s="6">
        <v>0.91059999999999997</v>
      </c>
      <c r="L5" s="5">
        <v>1.6799999999999999E-2</v>
      </c>
      <c r="M5" s="5">
        <v>0.443</v>
      </c>
      <c r="N5" s="6">
        <v>0.85980000000000001</v>
      </c>
      <c r="O5" s="5">
        <v>7.6600000000000001E-2</v>
      </c>
      <c r="P5" s="5"/>
      <c r="Q5" s="6"/>
      <c r="R5" s="5"/>
      <c r="S5" s="7">
        <v>385</v>
      </c>
      <c r="T5" s="4"/>
    </row>
    <row r="6" spans="1:20" x14ac:dyDescent="0.3">
      <c r="A6" s="2">
        <v>43494</v>
      </c>
      <c r="B6" s="2" t="s">
        <v>13</v>
      </c>
      <c r="C6" s="3">
        <v>0.77777777777777779</v>
      </c>
      <c r="D6" s="3">
        <v>0.78680555555555554</v>
      </c>
      <c r="E6" s="4" t="s">
        <v>14</v>
      </c>
      <c r="F6" s="5">
        <v>28.66</v>
      </c>
      <c r="G6" s="5">
        <v>2.8490000000000002</v>
      </c>
      <c r="H6" s="6">
        <v>0.89549999999999996</v>
      </c>
      <c r="I6" s="5">
        <v>0.2863</v>
      </c>
      <c r="J6" s="5">
        <v>0.14199999999999999</v>
      </c>
      <c r="K6" s="6">
        <v>0.87450000000000006</v>
      </c>
      <c r="L6" s="5">
        <v>1.5800000000000002E-2</v>
      </c>
      <c r="M6" s="5">
        <v>0.41699999999999998</v>
      </c>
      <c r="N6" s="6">
        <v>0.65580000000000005</v>
      </c>
      <c r="O6" s="5">
        <v>8.8900000000000007E-2</v>
      </c>
      <c r="P6" s="5"/>
      <c r="Q6" s="6"/>
      <c r="R6" s="5"/>
      <c r="S6" s="7">
        <v>779</v>
      </c>
      <c r="T6" s="4"/>
    </row>
    <row r="7" spans="1:20" x14ac:dyDescent="0.3">
      <c r="A7" s="2">
        <v>43494</v>
      </c>
      <c r="B7" s="2" t="s">
        <v>13</v>
      </c>
      <c r="C7" s="3">
        <v>0.78819444444444453</v>
      </c>
      <c r="D7" s="3">
        <v>0.79722222222222217</v>
      </c>
      <c r="E7" s="4" t="s">
        <v>14</v>
      </c>
      <c r="F7" s="5">
        <v>33.57</v>
      </c>
      <c r="G7" s="5">
        <v>2.2010000000000001</v>
      </c>
      <c r="H7" s="6">
        <v>0.91420000000000001</v>
      </c>
      <c r="I7" s="5">
        <v>0.20349999999999999</v>
      </c>
      <c r="J7" s="5">
        <v>0.13500000000000001</v>
      </c>
      <c r="K7" s="6">
        <v>0.92559999999999998</v>
      </c>
      <c r="L7" s="5">
        <v>1.1599999999999999E-2</v>
      </c>
      <c r="M7" s="8"/>
      <c r="N7" s="9"/>
      <c r="O7" s="8"/>
      <c r="P7" s="5">
        <v>80.090999999999994</v>
      </c>
      <c r="Q7" s="6">
        <v>0.89649999999999996</v>
      </c>
      <c r="R7" s="5">
        <v>8.2126000000000001</v>
      </c>
      <c r="S7" s="7">
        <v>742</v>
      </c>
      <c r="T7" s="4"/>
    </row>
    <row r="8" spans="1:20" x14ac:dyDescent="0.3">
      <c r="A8" s="2">
        <v>43495</v>
      </c>
      <c r="B8" s="2" t="s">
        <v>13</v>
      </c>
      <c r="C8" s="3">
        <v>0.78402777777777777</v>
      </c>
      <c r="D8" s="3">
        <v>0.79027777777777775</v>
      </c>
      <c r="E8" s="4" t="s">
        <v>14</v>
      </c>
      <c r="F8" s="5">
        <v>21</v>
      </c>
      <c r="G8" s="5">
        <v>2.0510000000000002</v>
      </c>
      <c r="H8" s="6">
        <v>0.82620000000000005</v>
      </c>
      <c r="I8" s="5">
        <v>0.3347</v>
      </c>
      <c r="J8" s="5">
        <v>0.14199999999999999</v>
      </c>
      <c r="K8" s="6">
        <v>0.93300000000000005</v>
      </c>
      <c r="L8" s="5">
        <v>1.35E-2</v>
      </c>
      <c r="M8" s="5">
        <v>0.20300000000000001</v>
      </c>
      <c r="N8" s="6">
        <v>0.81279999999999997</v>
      </c>
      <c r="O8" s="5">
        <v>3.4700000000000002E-2</v>
      </c>
      <c r="P8" s="5">
        <v>68.090999999999994</v>
      </c>
      <c r="Q8" s="6">
        <v>0.84540000000000004</v>
      </c>
      <c r="R8" s="5">
        <v>10.362</v>
      </c>
      <c r="S8" s="7">
        <v>543</v>
      </c>
      <c r="T8" s="4"/>
    </row>
    <row r="9" spans="1:20" x14ac:dyDescent="0.3">
      <c r="A9" s="2">
        <v>43495</v>
      </c>
      <c r="B9" s="2" t="s">
        <v>13</v>
      </c>
      <c r="C9" s="3">
        <v>0.79166666666666663</v>
      </c>
      <c r="D9" s="3">
        <v>0.79583333333333339</v>
      </c>
      <c r="E9" s="4" t="s">
        <v>14</v>
      </c>
      <c r="F9" s="5">
        <v>11.8</v>
      </c>
      <c r="G9" s="5">
        <v>3.9950000000000001</v>
      </c>
      <c r="H9" s="6">
        <v>0.83489999999999998</v>
      </c>
      <c r="I9" s="5">
        <v>0.74809999999999999</v>
      </c>
      <c r="J9" s="5">
        <v>0.11799999999999999</v>
      </c>
      <c r="K9" s="6">
        <v>0.78059999999999996</v>
      </c>
      <c r="L9" s="5">
        <v>2.6200000000000001E-2</v>
      </c>
      <c r="M9" s="5">
        <v>0.80400000000000005</v>
      </c>
      <c r="N9" s="6">
        <v>0.61699999999999999</v>
      </c>
      <c r="O9" s="5">
        <v>0.26679999999999998</v>
      </c>
      <c r="P9" s="8"/>
      <c r="Q9" s="9"/>
      <c r="R9" s="8"/>
      <c r="S9" s="7">
        <v>397</v>
      </c>
      <c r="T9" s="4"/>
    </row>
    <row r="10" spans="1:20" x14ac:dyDescent="0.3">
      <c r="A10" s="2">
        <v>43495</v>
      </c>
      <c r="B10" s="2" t="s">
        <v>13</v>
      </c>
      <c r="C10" s="3">
        <v>0.79791666666666661</v>
      </c>
      <c r="D10" s="3">
        <v>0.8041666666666667</v>
      </c>
      <c r="E10" s="4" t="s">
        <v>14</v>
      </c>
      <c r="F10" s="5">
        <v>21.3</v>
      </c>
      <c r="G10" s="5">
        <v>3.3180000000000001</v>
      </c>
      <c r="H10" s="6">
        <v>0.90910000000000002</v>
      </c>
      <c r="I10" s="5">
        <v>0.3735</v>
      </c>
      <c r="J10" s="5">
        <v>0.128</v>
      </c>
      <c r="K10" s="6">
        <v>0.8982</v>
      </c>
      <c r="L10" s="5">
        <v>1.54E-2</v>
      </c>
      <c r="M10" s="5">
        <v>0.627</v>
      </c>
      <c r="N10" s="6">
        <v>0.83860000000000001</v>
      </c>
      <c r="O10" s="5">
        <v>9.7900000000000001E-2</v>
      </c>
      <c r="P10" s="5">
        <v>54.795000000000002</v>
      </c>
      <c r="Q10" s="6">
        <v>0.71209999999999996</v>
      </c>
      <c r="R10" s="5">
        <v>12.395799999999999</v>
      </c>
      <c r="S10" s="7">
        <v>543</v>
      </c>
      <c r="T10" s="4"/>
    </row>
    <row r="11" spans="1:20" x14ac:dyDescent="0.3">
      <c r="A11" s="2">
        <v>43495</v>
      </c>
      <c r="B11" s="2" t="s">
        <v>13</v>
      </c>
      <c r="C11" s="3">
        <v>0.80763888888888891</v>
      </c>
      <c r="D11" s="3">
        <v>0.81111111111111101</v>
      </c>
      <c r="E11" s="4" t="s">
        <v>14</v>
      </c>
      <c r="F11" s="5">
        <v>8.41</v>
      </c>
      <c r="G11" s="5">
        <v>3.6880000000000002</v>
      </c>
      <c r="H11" s="6">
        <v>0.63370000000000004</v>
      </c>
      <c r="I11" s="5">
        <v>1.4025000000000001</v>
      </c>
      <c r="J11" s="5">
        <v>0.13</v>
      </c>
      <c r="K11" s="6">
        <v>0.81110000000000004</v>
      </c>
      <c r="L11" s="5">
        <v>3.1399999999999997E-2</v>
      </c>
      <c r="M11" s="5"/>
      <c r="N11" s="6"/>
      <c r="O11" s="5"/>
      <c r="P11" s="8"/>
      <c r="Q11" s="9"/>
      <c r="R11" s="8"/>
      <c r="S11" s="7">
        <v>291</v>
      </c>
      <c r="T11" s="4"/>
    </row>
    <row r="12" spans="1:20" x14ac:dyDescent="0.3">
      <c r="A12" s="2">
        <v>43495</v>
      </c>
      <c r="B12" s="2" t="s">
        <v>13</v>
      </c>
      <c r="C12" s="3">
        <v>0.81458333333333333</v>
      </c>
      <c r="D12" s="3">
        <v>0.8208333333333333</v>
      </c>
      <c r="E12" s="4" t="s">
        <v>14</v>
      </c>
      <c r="F12" s="5">
        <v>18.760000000000002</v>
      </c>
      <c r="G12" s="5">
        <v>3.6280000000000001</v>
      </c>
      <c r="H12" s="6">
        <v>0.85860000000000003</v>
      </c>
      <c r="I12" s="5">
        <v>0.53059999999999996</v>
      </c>
      <c r="J12" s="5">
        <v>0.122</v>
      </c>
      <c r="K12" s="6">
        <v>0.82850000000000001</v>
      </c>
      <c r="L12" s="5">
        <v>0.02</v>
      </c>
      <c r="M12" s="5">
        <v>0.52900000000000003</v>
      </c>
      <c r="N12" s="6">
        <v>0.61199999999999999</v>
      </c>
      <c r="O12" s="5">
        <v>0.1699</v>
      </c>
      <c r="P12" s="5">
        <v>56.706000000000003</v>
      </c>
      <c r="Q12" s="6">
        <v>0.6038</v>
      </c>
      <c r="R12" s="5">
        <v>16.557200000000002</v>
      </c>
      <c r="S12" s="7">
        <v>530</v>
      </c>
      <c r="T12" s="4"/>
    </row>
    <row r="13" spans="1:20" x14ac:dyDescent="0.3">
      <c r="A13" s="2">
        <v>43495</v>
      </c>
      <c r="B13" s="2" t="s">
        <v>13</v>
      </c>
      <c r="C13" s="3">
        <v>0.82291666666666663</v>
      </c>
      <c r="D13" s="3">
        <v>0.8305555555555556</v>
      </c>
      <c r="E13" s="4" t="s">
        <v>14</v>
      </c>
      <c r="F13" s="5">
        <v>19.75</v>
      </c>
      <c r="G13" s="5">
        <v>3.0019999999999998</v>
      </c>
      <c r="H13" s="6">
        <v>0.74419999999999997</v>
      </c>
      <c r="I13" s="5">
        <v>0.56379999999999997</v>
      </c>
      <c r="J13" s="5">
        <v>0.12</v>
      </c>
      <c r="K13" s="6">
        <v>0.8206</v>
      </c>
      <c r="L13" s="5">
        <v>1.7999999999999999E-2</v>
      </c>
      <c r="M13" s="5"/>
      <c r="N13" s="6"/>
      <c r="O13" s="5"/>
      <c r="P13" s="5">
        <v>45.956000000000003</v>
      </c>
      <c r="Q13" s="6">
        <v>0.67120000000000002</v>
      </c>
      <c r="R13" s="5">
        <v>10.305099999999999</v>
      </c>
      <c r="S13" s="7">
        <v>662</v>
      </c>
      <c r="T13" s="4"/>
    </row>
    <row r="14" spans="1:20" x14ac:dyDescent="0.3">
      <c r="A14" s="2">
        <v>43495</v>
      </c>
      <c r="B14" s="2" t="s">
        <v>13</v>
      </c>
      <c r="C14" s="3">
        <v>0.83333333333333337</v>
      </c>
      <c r="D14" s="3">
        <v>0.84375</v>
      </c>
      <c r="E14" s="4" t="s">
        <v>14</v>
      </c>
      <c r="F14" s="5">
        <v>23.69</v>
      </c>
      <c r="G14" s="5">
        <v>2.7719999999999998</v>
      </c>
      <c r="H14" s="6">
        <v>0.76639999999999997</v>
      </c>
      <c r="I14" s="5">
        <v>0.42070000000000002</v>
      </c>
      <c r="J14" s="5">
        <v>0.106</v>
      </c>
      <c r="K14" s="6">
        <v>0.71789999999999998</v>
      </c>
      <c r="L14" s="5">
        <v>1.83E-2</v>
      </c>
      <c r="M14" s="5"/>
      <c r="N14" s="6"/>
      <c r="O14" s="5"/>
      <c r="P14" s="8"/>
      <c r="Q14" s="9"/>
      <c r="R14" s="8"/>
      <c r="S14" s="7">
        <v>887</v>
      </c>
      <c r="T14" s="4"/>
    </row>
    <row r="15" spans="1:20" x14ac:dyDescent="0.3">
      <c r="A15" s="2">
        <v>43495</v>
      </c>
      <c r="B15" s="2" t="s">
        <v>13</v>
      </c>
      <c r="C15" s="3">
        <v>0.84513888888888899</v>
      </c>
      <c r="D15" s="3">
        <v>0.84791666666666676</v>
      </c>
      <c r="E15" s="4" t="s">
        <v>14</v>
      </c>
      <c r="F15" s="5">
        <v>6.99</v>
      </c>
      <c r="G15" s="8"/>
      <c r="H15" s="9"/>
      <c r="I15" s="8"/>
      <c r="J15" s="5">
        <v>0.122</v>
      </c>
      <c r="K15" s="6">
        <v>0.78869999999999996</v>
      </c>
      <c r="L15" s="5">
        <v>3.6600000000000001E-2</v>
      </c>
      <c r="M15" s="5"/>
      <c r="N15" s="6"/>
      <c r="O15" s="5"/>
      <c r="P15" s="5"/>
      <c r="Q15" s="6"/>
      <c r="R15" s="5"/>
      <c r="S15" s="7">
        <v>225</v>
      </c>
      <c r="T15" s="4"/>
    </row>
    <row r="16" spans="1:20" x14ac:dyDescent="0.3">
      <c r="A16" s="2">
        <v>43495</v>
      </c>
      <c r="B16" s="2" t="s">
        <v>15</v>
      </c>
      <c r="C16" s="3">
        <v>0.78402777777777777</v>
      </c>
      <c r="D16" s="3">
        <v>0.79027777777777775</v>
      </c>
      <c r="E16" t="s">
        <v>14</v>
      </c>
      <c r="F16" s="10">
        <v>11.9</v>
      </c>
      <c r="G16" s="10">
        <v>5.34</v>
      </c>
      <c r="H16" s="11">
        <v>0.71899999999999997</v>
      </c>
      <c r="I16" s="10">
        <v>0.318</v>
      </c>
      <c r="J16" s="5"/>
      <c r="K16" s="6"/>
      <c r="L16" s="5"/>
      <c r="M16" s="5"/>
      <c r="N16" s="6"/>
      <c r="O16" s="5"/>
      <c r="P16" s="5"/>
      <c r="Q16" s="6"/>
      <c r="R16" s="5"/>
      <c r="S16" s="7"/>
      <c r="T16" s="4"/>
    </row>
    <row r="17" spans="1:20" x14ac:dyDescent="0.3">
      <c r="A17" s="2">
        <v>43495</v>
      </c>
      <c r="B17" s="2" t="s">
        <v>15</v>
      </c>
      <c r="C17" s="3">
        <v>0.79166666666666663</v>
      </c>
      <c r="D17" s="3">
        <v>0.79583333333333339</v>
      </c>
      <c r="E17" t="s">
        <v>14</v>
      </c>
      <c r="F17" s="10">
        <v>6.37</v>
      </c>
      <c r="G17" s="10">
        <v>7.96</v>
      </c>
      <c r="H17" s="11">
        <v>0.71799999999999997</v>
      </c>
      <c r="I17" s="10">
        <v>0.54520000000000002</v>
      </c>
      <c r="J17" s="5"/>
      <c r="K17" s="6"/>
      <c r="L17" s="5"/>
      <c r="M17" s="5"/>
      <c r="N17" s="6"/>
      <c r="O17" s="5"/>
      <c r="P17" s="5"/>
      <c r="Q17" s="6"/>
      <c r="R17" s="5"/>
      <c r="S17" s="7"/>
      <c r="T17" s="4"/>
    </row>
    <row r="18" spans="1:20" x14ac:dyDescent="0.3">
      <c r="A18" s="2">
        <v>43495</v>
      </c>
      <c r="B18" s="2" t="s">
        <v>15</v>
      </c>
      <c r="C18" s="3">
        <v>0.79791666666666661</v>
      </c>
      <c r="D18" s="3">
        <v>0.8041666666666667</v>
      </c>
      <c r="E18" t="s">
        <v>14</v>
      </c>
      <c r="F18" s="10">
        <v>12.22</v>
      </c>
      <c r="G18" s="10">
        <v>5.59</v>
      </c>
      <c r="H18" s="11">
        <v>0.90400000000000003</v>
      </c>
      <c r="I18" s="10">
        <v>0.38800000000000001</v>
      </c>
      <c r="J18" s="5"/>
      <c r="K18" s="6"/>
      <c r="L18" s="5"/>
      <c r="M18" s="5"/>
      <c r="N18" s="6"/>
      <c r="O18" s="5"/>
      <c r="P18" s="5"/>
      <c r="Q18" s="6"/>
      <c r="R18" s="5"/>
      <c r="S18" s="7"/>
      <c r="T18" s="4"/>
    </row>
    <row r="19" spans="1:20" x14ac:dyDescent="0.3">
      <c r="A19" s="2">
        <v>43495</v>
      </c>
      <c r="B19" s="2" t="s">
        <v>15</v>
      </c>
      <c r="C19" s="3">
        <v>0.80763888888888891</v>
      </c>
      <c r="D19" s="3">
        <v>0.81111111111111101</v>
      </c>
      <c r="E19" t="s">
        <v>14</v>
      </c>
      <c r="F19" s="10">
        <v>10.11</v>
      </c>
      <c r="G19" s="10">
        <v>3.26</v>
      </c>
      <c r="H19" s="11">
        <v>0.73899999999999999</v>
      </c>
      <c r="I19" s="10">
        <v>0.1971</v>
      </c>
      <c r="J19" s="5"/>
      <c r="K19" s="6"/>
      <c r="L19" s="5"/>
      <c r="M19" s="5"/>
      <c r="N19" s="6"/>
      <c r="O19" s="5"/>
      <c r="P19" s="5"/>
      <c r="Q19" s="6"/>
      <c r="R19" s="5"/>
      <c r="S19" s="7"/>
      <c r="T19" s="4"/>
    </row>
    <row r="20" spans="1:20" x14ac:dyDescent="0.3">
      <c r="A20" s="2">
        <v>43495</v>
      </c>
      <c r="B20" s="2" t="s">
        <v>15</v>
      </c>
      <c r="C20" s="3">
        <v>0.81458333333333333</v>
      </c>
      <c r="D20" s="3">
        <v>0.8208333333333333</v>
      </c>
      <c r="E20" t="s">
        <v>14</v>
      </c>
      <c r="F20" s="10">
        <v>9.26</v>
      </c>
      <c r="G20" s="10">
        <v>3.9</v>
      </c>
      <c r="H20" s="11">
        <v>0.752</v>
      </c>
      <c r="I20" s="10">
        <v>0.442</v>
      </c>
      <c r="J20" s="5"/>
      <c r="K20" s="6"/>
      <c r="L20" s="5"/>
      <c r="M20" s="5"/>
      <c r="N20" s="6"/>
      <c r="O20" s="5"/>
      <c r="P20" s="5"/>
      <c r="Q20" s="6"/>
      <c r="R20" s="5"/>
      <c r="S20" s="7"/>
      <c r="T20" s="4"/>
    </row>
    <row r="21" spans="1:20" x14ac:dyDescent="0.3">
      <c r="A21" s="2">
        <v>43495</v>
      </c>
      <c r="B21" s="2" t="s">
        <v>15</v>
      </c>
      <c r="C21" s="3">
        <v>0.82291666666666663</v>
      </c>
      <c r="D21" s="3">
        <v>0.8305555555555556</v>
      </c>
      <c r="E21" t="s">
        <v>14</v>
      </c>
      <c r="F21" s="10">
        <v>12.49</v>
      </c>
      <c r="G21" s="10">
        <v>3.03</v>
      </c>
      <c r="H21" s="11">
        <v>0.76100000000000001</v>
      </c>
      <c r="I21" s="10">
        <v>0.19589999999999999</v>
      </c>
      <c r="J21" s="5"/>
      <c r="K21" s="6"/>
      <c r="L21" s="5"/>
      <c r="M21" s="5"/>
      <c r="N21" s="6"/>
      <c r="O21" s="5"/>
      <c r="P21" s="5"/>
      <c r="Q21" s="6"/>
      <c r="R21" s="5"/>
      <c r="S21" s="7"/>
      <c r="T21" s="4"/>
    </row>
    <row r="22" spans="1:20" x14ac:dyDescent="0.3">
      <c r="A22" s="2">
        <v>43495</v>
      </c>
      <c r="B22" s="2" t="s">
        <v>15</v>
      </c>
      <c r="C22" s="3">
        <v>0.83333333333333337</v>
      </c>
      <c r="D22" s="3">
        <v>0.84375</v>
      </c>
      <c r="E22" t="s">
        <v>14</v>
      </c>
      <c r="F22" s="10">
        <v>4.9000000000000004</v>
      </c>
      <c r="G22" s="10">
        <v>9.35</v>
      </c>
      <c r="H22" s="11">
        <v>0.63100000000000001</v>
      </c>
      <c r="I22" s="10">
        <v>1.1379999999999999</v>
      </c>
      <c r="J22" s="5"/>
      <c r="K22" s="6"/>
      <c r="L22" s="5"/>
      <c r="M22" s="5"/>
      <c r="N22" s="6"/>
      <c r="O22" s="5"/>
      <c r="P22" s="5"/>
      <c r="Q22" s="6"/>
      <c r="R22" s="5"/>
      <c r="S22" s="7"/>
      <c r="T22" s="4"/>
    </row>
    <row r="23" spans="1:20" x14ac:dyDescent="0.3">
      <c r="A23" s="2">
        <v>43495</v>
      </c>
      <c r="B23" s="2" t="s">
        <v>15</v>
      </c>
      <c r="C23" s="3">
        <v>0.84513888888888899</v>
      </c>
      <c r="D23" s="3">
        <v>0.84791666666666676</v>
      </c>
      <c r="E23" t="s">
        <v>14</v>
      </c>
      <c r="F23" s="10">
        <v>10.77</v>
      </c>
      <c r="G23" s="10">
        <v>2.61</v>
      </c>
      <c r="H23" s="11">
        <v>0.621</v>
      </c>
      <c r="I23" s="10">
        <v>0.13400000000000001</v>
      </c>
      <c r="J23" s="5"/>
      <c r="K23" s="6"/>
      <c r="L23" s="5"/>
      <c r="M23" s="5"/>
      <c r="N23" s="6"/>
      <c r="O23" s="5"/>
      <c r="P23" s="5"/>
      <c r="Q23" s="6"/>
      <c r="R23" s="5"/>
      <c r="S23" s="7"/>
      <c r="T23" s="4"/>
    </row>
    <row r="24" spans="1:20" x14ac:dyDescent="0.3">
      <c r="A24" s="2">
        <v>43495</v>
      </c>
      <c r="B24" s="2" t="s">
        <v>16</v>
      </c>
      <c r="C24" s="3">
        <v>0.84513888888888899</v>
      </c>
      <c r="D24" s="3">
        <v>0.84791666666666676</v>
      </c>
      <c r="E24" t="s">
        <v>17</v>
      </c>
      <c r="F24" s="10">
        <v>16.3</v>
      </c>
      <c r="G24" s="10">
        <v>3.17</v>
      </c>
      <c r="H24" s="11">
        <v>0.79400000000000004</v>
      </c>
      <c r="I24" s="10">
        <v>0.89119999999999999</v>
      </c>
      <c r="J24" s="5"/>
      <c r="K24" s="6"/>
      <c r="L24" s="5"/>
      <c r="M24" s="5"/>
      <c r="N24" s="6"/>
      <c r="O24" s="5"/>
      <c r="P24" s="5"/>
      <c r="Q24" s="6"/>
      <c r="R24" s="5"/>
      <c r="S24" s="7"/>
      <c r="T24" s="4"/>
    </row>
    <row r="25" spans="1:20" x14ac:dyDescent="0.3">
      <c r="A25" s="2">
        <v>43496</v>
      </c>
      <c r="B25" s="2" t="s">
        <v>16</v>
      </c>
      <c r="C25" s="3">
        <v>0.79791666666666661</v>
      </c>
      <c r="D25" s="3">
        <v>0.80138888888888893</v>
      </c>
      <c r="E25" t="s">
        <v>17</v>
      </c>
      <c r="F25" s="10">
        <v>17.3</v>
      </c>
      <c r="G25" s="10">
        <v>2.1</v>
      </c>
      <c r="H25" s="11">
        <v>0.63800000000000001</v>
      </c>
      <c r="I25" s="10">
        <v>1.5483</v>
      </c>
      <c r="J25" s="5"/>
      <c r="K25" s="6"/>
      <c r="L25" s="5"/>
      <c r="M25" s="5"/>
      <c r="N25" s="6"/>
      <c r="O25" s="5"/>
      <c r="P25" s="5"/>
      <c r="Q25" s="6"/>
      <c r="R25" s="5"/>
      <c r="S25" s="7"/>
      <c r="T25" s="4"/>
    </row>
    <row r="26" spans="1:20" x14ac:dyDescent="0.3">
      <c r="A26" s="2">
        <v>43496</v>
      </c>
      <c r="B26" s="2" t="s">
        <v>16</v>
      </c>
      <c r="C26" s="3">
        <v>0.80486111111111114</v>
      </c>
      <c r="D26" s="3">
        <v>0.81111111111111101</v>
      </c>
      <c r="E26" t="s">
        <v>17</v>
      </c>
      <c r="F26" s="10">
        <v>19.600000000000001</v>
      </c>
      <c r="G26" s="10">
        <v>3.7240000000000002</v>
      </c>
      <c r="H26" s="11">
        <v>0.63780000000000003</v>
      </c>
      <c r="I26" s="10">
        <v>1.3893</v>
      </c>
      <c r="J26" s="5"/>
      <c r="K26" s="6"/>
      <c r="L26" s="5"/>
      <c r="M26" s="5"/>
      <c r="N26" s="6"/>
      <c r="O26" s="5"/>
      <c r="P26" s="5"/>
      <c r="Q26" s="6"/>
      <c r="R26" s="5"/>
      <c r="S26" s="7"/>
      <c r="T26" s="4"/>
    </row>
    <row r="27" spans="1:20" x14ac:dyDescent="0.3">
      <c r="A27" s="2">
        <v>43496</v>
      </c>
      <c r="B27" s="2" t="s">
        <v>15</v>
      </c>
      <c r="C27" s="3">
        <v>0.79791666666666661</v>
      </c>
      <c r="D27" s="3">
        <v>0.80138888888888893</v>
      </c>
      <c r="E27" t="s">
        <v>14</v>
      </c>
      <c r="F27" s="10">
        <v>6.76</v>
      </c>
      <c r="G27" s="10">
        <v>5.16</v>
      </c>
      <c r="H27" s="11">
        <v>0.70899999999999996</v>
      </c>
      <c r="I27" s="10">
        <v>0.90229999999999999</v>
      </c>
      <c r="J27" s="5"/>
      <c r="K27" s="6"/>
      <c r="L27" s="5"/>
      <c r="M27" s="5"/>
      <c r="N27" s="6"/>
      <c r="O27" s="5"/>
      <c r="P27" s="5"/>
      <c r="Q27" s="6"/>
      <c r="R27" s="5"/>
      <c r="S27" s="7"/>
      <c r="T27" s="4"/>
    </row>
    <row r="28" spans="1:20" x14ac:dyDescent="0.3">
      <c r="A28" s="2">
        <v>43496</v>
      </c>
      <c r="B28" s="2" t="s">
        <v>13</v>
      </c>
      <c r="C28" s="3">
        <v>0.79791666666666661</v>
      </c>
      <c r="D28" s="3">
        <v>0.80138888888888893</v>
      </c>
      <c r="E28" s="4" t="s">
        <v>14</v>
      </c>
      <c r="F28" s="5">
        <v>7.4</v>
      </c>
      <c r="G28" s="5">
        <v>7.3630000000000004</v>
      </c>
      <c r="H28" s="6">
        <v>0.83399999999999996</v>
      </c>
      <c r="I28" s="5">
        <v>1.6794</v>
      </c>
      <c r="J28" s="5">
        <v>0.122</v>
      </c>
      <c r="K28" s="6">
        <v>0.87239999999999995</v>
      </c>
      <c r="L28" s="5">
        <v>2.3800000000000002E-2</v>
      </c>
      <c r="M28" s="5"/>
      <c r="N28" s="6"/>
      <c r="O28" s="5"/>
      <c r="P28" s="5">
        <v>81.239999999999995</v>
      </c>
      <c r="Q28" s="6">
        <v>0.67269999999999996</v>
      </c>
      <c r="R28" s="5">
        <v>28.970500000000001</v>
      </c>
      <c r="S28" s="7">
        <v>280</v>
      </c>
      <c r="T28" s="4"/>
    </row>
    <row r="29" spans="1:20" x14ac:dyDescent="0.3">
      <c r="A29" s="2">
        <v>43496</v>
      </c>
      <c r="B29" s="2" t="s">
        <v>13</v>
      </c>
      <c r="C29" s="3">
        <v>0.80486111111111114</v>
      </c>
      <c r="D29" s="3">
        <v>0.81111111111111101</v>
      </c>
      <c r="E29" s="4" t="s">
        <v>14</v>
      </c>
      <c r="F29" s="5">
        <v>12.04</v>
      </c>
      <c r="G29" s="5">
        <v>2.524</v>
      </c>
      <c r="H29" s="6">
        <v>0.69359999999999999</v>
      </c>
      <c r="I29" s="5">
        <v>0.6139</v>
      </c>
      <c r="J29" s="5">
        <v>0.14899999999999999</v>
      </c>
      <c r="K29" s="6">
        <v>0.97550000000000003</v>
      </c>
      <c r="L29" s="5">
        <v>8.6E-3</v>
      </c>
      <c r="M29" s="5">
        <v>0.22700000000000001</v>
      </c>
      <c r="N29" s="6">
        <v>0.72509999999999997</v>
      </c>
      <c r="O29" s="5">
        <v>5.1200000000000004E-3</v>
      </c>
      <c r="P29" s="5">
        <v>44.526000000000003</v>
      </c>
      <c r="Q29" s="6">
        <v>0.61080000000000001</v>
      </c>
      <c r="R29" s="5">
        <v>13.008699999999999</v>
      </c>
      <c r="S29" s="7">
        <v>515</v>
      </c>
      <c r="T29" s="4"/>
    </row>
    <row r="30" spans="1:20" x14ac:dyDescent="0.3">
      <c r="A30" s="2">
        <v>43496</v>
      </c>
      <c r="B30" s="2" t="s">
        <v>13</v>
      </c>
      <c r="C30" s="3">
        <v>0.82152777777777775</v>
      </c>
      <c r="D30" s="3">
        <v>0.82708333333333339</v>
      </c>
      <c r="E30" s="4" t="s">
        <v>14</v>
      </c>
      <c r="F30" s="5">
        <v>11.47</v>
      </c>
      <c r="G30" s="5">
        <v>2.972</v>
      </c>
      <c r="H30" s="6">
        <v>0.68700000000000006</v>
      </c>
      <c r="I30" s="5">
        <v>0.7802</v>
      </c>
      <c r="J30" s="5">
        <v>0.14399999999999999</v>
      </c>
      <c r="K30" s="6">
        <v>0.92720000000000002</v>
      </c>
      <c r="L30" s="5">
        <v>1.5699999999999999E-2</v>
      </c>
      <c r="M30" s="5">
        <v>0.20799999999999999</v>
      </c>
      <c r="N30" s="6">
        <v>0.74260000000000004</v>
      </c>
      <c r="O30" s="5">
        <v>4.7699999999999999E-2</v>
      </c>
      <c r="P30" s="5">
        <v>73.795000000000002</v>
      </c>
      <c r="Q30" s="6">
        <v>0.5998</v>
      </c>
      <c r="R30" s="5">
        <v>23.443300000000001</v>
      </c>
      <c r="S30" s="7">
        <v>460</v>
      </c>
      <c r="T30" s="4"/>
    </row>
    <row r="31" spans="1:20" x14ac:dyDescent="0.3">
      <c r="A31" s="12">
        <v>43496</v>
      </c>
      <c r="B31" s="2" t="s">
        <v>13</v>
      </c>
      <c r="C31" s="13">
        <v>0.83888888888888891</v>
      </c>
      <c r="D31" s="13">
        <v>0.84375</v>
      </c>
      <c r="E31" t="s">
        <v>14</v>
      </c>
      <c r="F31" s="10">
        <v>9.5299999999999994</v>
      </c>
      <c r="G31" s="8"/>
      <c r="H31" s="9"/>
      <c r="I31" s="8"/>
      <c r="J31" s="10">
        <v>0.14199999999999999</v>
      </c>
      <c r="K31" s="11">
        <v>0.85460000000000003</v>
      </c>
      <c r="L31" s="10">
        <v>2.4799999999999999E-2</v>
      </c>
      <c r="M31" s="10">
        <v>0.71499999999999997</v>
      </c>
      <c r="N31" s="11">
        <v>0.73950000000000005</v>
      </c>
      <c r="O31" s="10">
        <v>0.18010000000000001</v>
      </c>
      <c r="P31" s="10">
        <v>107.09099999999999</v>
      </c>
      <c r="Q31" s="11">
        <v>0.83609999999999995</v>
      </c>
      <c r="R31" s="10">
        <v>20.107199999999999</v>
      </c>
      <c r="S31" s="14">
        <v>392</v>
      </c>
    </row>
    <row r="32" spans="1:20" x14ac:dyDescent="0.3">
      <c r="A32" s="12">
        <v>43496</v>
      </c>
      <c r="B32" s="2" t="s">
        <v>13</v>
      </c>
      <c r="C32" s="13">
        <v>0.85138888888888886</v>
      </c>
      <c r="D32" s="13">
        <v>0.85277777777777775</v>
      </c>
      <c r="E32" t="s">
        <v>14</v>
      </c>
      <c r="F32" s="10">
        <v>7.94</v>
      </c>
      <c r="G32" s="10">
        <v>11.826000000000001</v>
      </c>
      <c r="H32" s="11">
        <v>0.81220000000000003</v>
      </c>
      <c r="I32" s="10">
        <v>5.0885999999999996</v>
      </c>
      <c r="J32" s="10">
        <v>0.12</v>
      </c>
      <c r="K32" s="11">
        <v>0.94299999999999995</v>
      </c>
      <c r="L32" s="10">
        <v>2.64E-2</v>
      </c>
      <c r="M32" s="10">
        <v>0.72599999999999998</v>
      </c>
      <c r="N32" s="11">
        <v>0.75760000000000005</v>
      </c>
      <c r="O32" s="10">
        <v>0.36730000000000002</v>
      </c>
      <c r="P32" s="10">
        <v>81.831999999999994</v>
      </c>
      <c r="Q32" s="11">
        <v>0.74809999999999999</v>
      </c>
      <c r="R32" s="10">
        <v>42.497399999999999</v>
      </c>
      <c r="S32" s="14">
        <v>112</v>
      </c>
    </row>
    <row r="33" spans="1:19" x14ac:dyDescent="0.3">
      <c r="A33" s="12">
        <v>43496</v>
      </c>
      <c r="B33" s="2" t="s">
        <v>13</v>
      </c>
      <c r="C33" s="13">
        <v>0.8534722222222223</v>
      </c>
      <c r="D33" s="13">
        <v>0.85625000000000007</v>
      </c>
      <c r="E33" t="s">
        <v>14</v>
      </c>
      <c r="F33" s="10">
        <v>11.69</v>
      </c>
      <c r="G33" s="8"/>
      <c r="H33" s="9"/>
      <c r="I33" s="8"/>
      <c r="J33" s="10">
        <v>0.13100000000000001</v>
      </c>
      <c r="K33" s="11">
        <v>0.86519999999999997</v>
      </c>
      <c r="L33" s="10">
        <v>3.0200000000000001E-2</v>
      </c>
      <c r="M33" s="5"/>
      <c r="N33" s="6"/>
      <c r="O33" s="5"/>
      <c r="P33" s="10">
        <v>110.982</v>
      </c>
      <c r="Q33" s="11">
        <v>0.64580000000000004</v>
      </c>
      <c r="R33" s="10">
        <v>47.753399999999999</v>
      </c>
      <c r="S33" s="14">
        <v>224</v>
      </c>
    </row>
    <row r="34" spans="1:19" x14ac:dyDescent="0.3">
      <c r="A34" s="12">
        <v>43685</v>
      </c>
      <c r="B34" s="2" t="s">
        <v>13</v>
      </c>
      <c r="C34" s="13">
        <v>0.74305555555555547</v>
      </c>
      <c r="D34" s="13">
        <v>0.74583333333333324</v>
      </c>
      <c r="E34" t="s">
        <v>18</v>
      </c>
      <c r="F34" s="10">
        <v>4.5999999999999996</v>
      </c>
      <c r="G34" s="8"/>
      <c r="H34" s="9"/>
      <c r="I34" s="8"/>
      <c r="J34" s="10">
        <v>0.187</v>
      </c>
      <c r="K34" s="11">
        <v>0.90769999999999995</v>
      </c>
      <c r="L34" s="10">
        <v>3.5499999999999997E-2</v>
      </c>
      <c r="M34" s="5"/>
      <c r="N34" s="6"/>
      <c r="O34" s="5"/>
      <c r="P34" s="10">
        <v>50.914999999999999</v>
      </c>
      <c r="Q34" s="11">
        <v>0.66090000000000004</v>
      </c>
      <c r="R34" s="10">
        <v>21.705200000000001</v>
      </c>
      <c r="S34" s="14">
        <v>215</v>
      </c>
    </row>
    <row r="35" spans="1:19" x14ac:dyDescent="0.3">
      <c r="A35" s="12">
        <v>43685</v>
      </c>
      <c r="B35" s="2" t="s">
        <v>13</v>
      </c>
      <c r="C35" s="13">
        <v>0.75277777777777777</v>
      </c>
      <c r="D35" s="13">
        <v>0.75416666666666676</v>
      </c>
      <c r="E35" t="s">
        <v>18</v>
      </c>
      <c r="F35" s="10">
        <v>3.93</v>
      </c>
      <c r="G35" s="10">
        <v>10.103</v>
      </c>
      <c r="H35" s="11">
        <v>0.75549999999999995</v>
      </c>
      <c r="I35" s="10">
        <v>5.8992000000000004</v>
      </c>
      <c r="J35" s="10">
        <v>0.27700000000000002</v>
      </c>
      <c r="K35" s="11">
        <v>0.97299999999999998</v>
      </c>
      <c r="L35" s="10">
        <v>4.7399999999999998E-2</v>
      </c>
      <c r="M35" s="5"/>
      <c r="N35" s="6"/>
      <c r="O35" s="5"/>
      <c r="P35" s="10">
        <v>34.906999999999996</v>
      </c>
      <c r="Q35" s="11">
        <v>0.70889999999999997</v>
      </c>
      <c r="R35" s="10">
        <v>22.961300000000001</v>
      </c>
      <c r="S35" s="15">
        <v>92</v>
      </c>
    </row>
    <row r="36" spans="1:19" x14ac:dyDescent="0.3">
      <c r="A36" s="12">
        <v>43762</v>
      </c>
      <c r="B36" s="2" t="s">
        <v>13</v>
      </c>
      <c r="C36" s="13">
        <v>0.76736111111111116</v>
      </c>
      <c r="D36" s="13">
        <v>0.76944444444444438</v>
      </c>
      <c r="E36" t="s">
        <v>18</v>
      </c>
      <c r="F36" s="10">
        <v>3.04</v>
      </c>
      <c r="G36" s="5"/>
      <c r="H36" s="6"/>
      <c r="I36" s="5"/>
      <c r="J36" s="10">
        <v>0.13500000000000001</v>
      </c>
      <c r="K36" s="11">
        <v>0.74019999999999997</v>
      </c>
      <c r="L36" s="10">
        <v>4.9799999999999997E-2</v>
      </c>
      <c r="M36" s="5"/>
      <c r="N36" s="6"/>
      <c r="O36" s="5"/>
      <c r="P36" s="5"/>
      <c r="Q36" s="6"/>
      <c r="R36" s="5"/>
      <c r="S36" s="14">
        <v>199</v>
      </c>
    </row>
    <row r="37" spans="1:19" x14ac:dyDescent="0.3">
      <c r="A37" s="12">
        <v>43816</v>
      </c>
      <c r="B37" s="2" t="s">
        <v>13</v>
      </c>
      <c r="C37" s="13">
        <v>0.75624999999999998</v>
      </c>
      <c r="D37" s="13">
        <v>0.75763888888888886</v>
      </c>
      <c r="E37" t="s">
        <v>18</v>
      </c>
      <c r="F37" s="10">
        <v>10.6</v>
      </c>
      <c r="G37" s="10">
        <v>1.958</v>
      </c>
      <c r="H37" s="11">
        <v>0.65820000000000001</v>
      </c>
      <c r="I37" s="10">
        <v>1.4958</v>
      </c>
      <c r="J37" s="10">
        <v>0.17100000000000001</v>
      </c>
      <c r="K37" s="11">
        <v>0.87539999999999996</v>
      </c>
      <c r="L37" s="10">
        <v>6.8400000000000002E-2</v>
      </c>
      <c r="M37" s="5"/>
      <c r="N37" s="6"/>
      <c r="O37" s="5"/>
      <c r="P37" s="8"/>
      <c r="Q37" s="9"/>
      <c r="R37" s="8"/>
      <c r="S37" s="15">
        <v>88</v>
      </c>
    </row>
    <row r="38" spans="1:19" x14ac:dyDescent="0.3">
      <c r="A38" s="12">
        <v>43816</v>
      </c>
      <c r="B38" s="2" t="s">
        <v>13</v>
      </c>
      <c r="C38" s="13">
        <v>0.7583333333333333</v>
      </c>
      <c r="D38" s="13">
        <v>0.76180555555555562</v>
      </c>
      <c r="E38" t="s">
        <v>18</v>
      </c>
      <c r="F38" s="10">
        <v>8.4</v>
      </c>
      <c r="G38" s="10">
        <v>3.9649999999999999</v>
      </c>
      <c r="H38" s="11">
        <v>0.66249999999999998</v>
      </c>
      <c r="I38" s="10">
        <v>1.371</v>
      </c>
      <c r="J38" s="10">
        <v>0.153</v>
      </c>
      <c r="K38" s="11">
        <v>0.9123</v>
      </c>
      <c r="L38" s="10">
        <v>2.3E-2</v>
      </c>
      <c r="M38" s="10">
        <v>0.57099999999999995</v>
      </c>
      <c r="N38" s="11">
        <v>0.70609999999999995</v>
      </c>
      <c r="O38" s="10">
        <v>0.1784</v>
      </c>
      <c r="P38" s="5"/>
      <c r="Q38" s="6"/>
      <c r="R38" s="5"/>
      <c r="S38" s="14">
        <v>308</v>
      </c>
    </row>
    <row r="39" spans="1:19" x14ac:dyDescent="0.3">
      <c r="A39" s="12">
        <v>43816</v>
      </c>
      <c r="B39" s="2" t="s">
        <v>13</v>
      </c>
      <c r="C39" s="13">
        <v>0.76250000000000007</v>
      </c>
      <c r="D39" s="13">
        <v>0.76388888888888884</v>
      </c>
      <c r="E39" t="s">
        <v>18</v>
      </c>
      <c r="F39" s="10">
        <v>12.65</v>
      </c>
      <c r="G39" s="10">
        <v>3.8839999999999999</v>
      </c>
      <c r="H39" s="11">
        <v>0.85680000000000001</v>
      </c>
      <c r="I39" s="10">
        <v>1.2505999999999999</v>
      </c>
      <c r="J39" s="10">
        <v>0.14000000000000001</v>
      </c>
      <c r="K39" s="11">
        <v>0.91220000000000001</v>
      </c>
      <c r="L39" s="10">
        <v>3.4299999999999997E-2</v>
      </c>
      <c r="M39" s="10">
        <v>0.38700000000000001</v>
      </c>
      <c r="N39" s="11">
        <v>0.76749999999999996</v>
      </c>
      <c r="O39" s="10">
        <v>0.16769999999999999</v>
      </c>
      <c r="P39" s="10">
        <v>69.713999999999999</v>
      </c>
      <c r="Q39" s="11">
        <v>0.78939999999999999</v>
      </c>
      <c r="R39" s="10">
        <v>28.356000000000002</v>
      </c>
      <c r="S39" s="14">
        <v>136</v>
      </c>
    </row>
    <row r="40" spans="1:19" x14ac:dyDescent="0.3">
      <c r="A40" s="12">
        <v>43816</v>
      </c>
      <c r="B40" s="2" t="s">
        <v>13</v>
      </c>
      <c r="C40" s="13">
        <v>0.76597222222222217</v>
      </c>
      <c r="D40" s="13">
        <v>0.76874999999999993</v>
      </c>
      <c r="E40" t="s">
        <v>18</v>
      </c>
      <c r="F40" s="10">
        <v>10.63</v>
      </c>
      <c r="G40" s="10">
        <v>4.2830000000000004</v>
      </c>
      <c r="H40" s="11">
        <v>0.84209999999999996</v>
      </c>
      <c r="I40" s="10">
        <v>1.0351999999999999</v>
      </c>
      <c r="J40" s="10">
        <v>0.14499999999999999</v>
      </c>
      <c r="K40" s="11">
        <v>0.93769999999999998</v>
      </c>
      <c r="L40" s="10">
        <v>2.0899999999999998E-2</v>
      </c>
      <c r="M40" s="10">
        <v>0.32600000000000001</v>
      </c>
      <c r="N40" s="11">
        <v>0.79990000000000006</v>
      </c>
      <c r="O40" s="10">
        <v>9.11E-2</v>
      </c>
      <c r="P40" s="5">
        <v>70.521000000000001</v>
      </c>
      <c r="Q40" s="6">
        <v>0.37780000000000002</v>
      </c>
      <c r="R40" s="5">
        <v>50.518999999999998</v>
      </c>
      <c r="S40" s="14">
        <v>240</v>
      </c>
    </row>
    <row r="41" spans="1:19" x14ac:dyDescent="0.3">
      <c r="A41" s="12">
        <v>43816</v>
      </c>
      <c r="B41" s="2" t="s">
        <v>13</v>
      </c>
      <c r="C41" s="13">
        <v>0.77013888888888893</v>
      </c>
      <c r="D41" s="13">
        <v>0.7715277777777777</v>
      </c>
      <c r="E41" t="s">
        <v>18</v>
      </c>
      <c r="F41" s="10">
        <v>9.01</v>
      </c>
      <c r="G41" s="10">
        <v>3.7480000000000002</v>
      </c>
      <c r="H41" s="11">
        <v>0.7651</v>
      </c>
      <c r="I41" s="10">
        <v>1.8048</v>
      </c>
      <c r="J41" s="10">
        <v>0.11600000000000001</v>
      </c>
      <c r="K41" s="11">
        <v>0.8508</v>
      </c>
      <c r="L41" s="10">
        <v>4.2200000000000001E-2</v>
      </c>
      <c r="M41" s="10">
        <v>0.40699999999999997</v>
      </c>
      <c r="N41" s="11">
        <v>0.64610000000000001</v>
      </c>
      <c r="O41" s="10">
        <v>0.26169999999999999</v>
      </c>
      <c r="P41" s="10">
        <v>61.280999999999999</v>
      </c>
      <c r="Q41" s="11">
        <v>0.84389999999999998</v>
      </c>
      <c r="R41" s="10">
        <v>22.906300000000002</v>
      </c>
      <c r="S41" s="14">
        <v>117</v>
      </c>
    </row>
    <row r="42" spans="1:19" x14ac:dyDescent="0.3">
      <c r="A42" s="12">
        <v>43816</v>
      </c>
      <c r="B42" s="2" t="s">
        <v>13</v>
      </c>
      <c r="C42" s="13">
        <v>0.77708333333333324</v>
      </c>
      <c r="D42" s="13">
        <v>0.77847222222222223</v>
      </c>
      <c r="E42" t="s">
        <v>18</v>
      </c>
      <c r="F42" s="10">
        <v>5.22</v>
      </c>
      <c r="G42" s="10">
        <v>4.9720000000000004</v>
      </c>
      <c r="H42" s="11">
        <v>0.66810000000000003</v>
      </c>
      <c r="I42" s="10">
        <v>3.3212999999999999</v>
      </c>
      <c r="J42" s="10">
        <v>0.11700000000000001</v>
      </c>
      <c r="K42" s="11">
        <v>0.8014</v>
      </c>
      <c r="L42" s="10">
        <v>5.5399999999999998E-2</v>
      </c>
      <c r="M42" s="5"/>
      <c r="N42" s="6"/>
      <c r="O42" s="5"/>
      <c r="P42" s="8"/>
      <c r="Q42" s="9"/>
      <c r="R42" s="8"/>
      <c r="S42" s="14">
        <v>103</v>
      </c>
    </row>
    <row r="43" spans="1:19" x14ac:dyDescent="0.3">
      <c r="A43" s="12">
        <v>43853</v>
      </c>
      <c r="B43" s="2" t="s">
        <v>13</v>
      </c>
      <c r="C43" s="13">
        <v>0.77083333333333337</v>
      </c>
      <c r="D43" s="13">
        <v>0.77222222222222225</v>
      </c>
      <c r="E43" t="s">
        <v>18</v>
      </c>
      <c r="F43" s="10">
        <v>5.86</v>
      </c>
      <c r="G43" s="10">
        <v>3.1280000000000001</v>
      </c>
      <c r="H43" s="11">
        <v>0.68010000000000004</v>
      </c>
      <c r="I43" s="10">
        <v>1.7137</v>
      </c>
      <c r="J43" s="10">
        <v>0.13600000000000001</v>
      </c>
      <c r="K43" s="11">
        <v>0.83889999999999998</v>
      </c>
      <c r="L43" s="10">
        <v>4.7699999999999999E-2</v>
      </c>
      <c r="M43" s="5"/>
      <c r="N43" s="6"/>
      <c r="O43" s="5"/>
      <c r="P43" s="10">
        <v>47.906999999999996</v>
      </c>
      <c r="Q43" s="11">
        <v>0.83789999999999998</v>
      </c>
      <c r="R43" s="10">
        <v>16.836300000000001</v>
      </c>
      <c r="S43" s="14">
        <v>133</v>
      </c>
    </row>
    <row r="44" spans="1:19" x14ac:dyDescent="0.3">
      <c r="A44" s="12">
        <v>43853</v>
      </c>
      <c r="B44" s="2" t="s">
        <v>13</v>
      </c>
      <c r="C44" s="13">
        <v>0.7944444444444444</v>
      </c>
      <c r="D44" s="13">
        <v>0.79583333333333339</v>
      </c>
      <c r="E44" t="s">
        <v>18</v>
      </c>
      <c r="F44" s="10">
        <v>9.9700000000000006</v>
      </c>
      <c r="G44" s="10">
        <v>2.645</v>
      </c>
      <c r="H44" s="11">
        <v>0.71220000000000006</v>
      </c>
      <c r="I44" s="10">
        <v>1.7396</v>
      </c>
      <c r="J44" s="10">
        <v>0.14799999999999999</v>
      </c>
      <c r="K44" s="11">
        <v>0.75139999999999996</v>
      </c>
      <c r="L44" s="10">
        <v>8.8099999999999998E-2</v>
      </c>
      <c r="M44" s="5"/>
      <c r="N44" s="6"/>
      <c r="O44" s="5"/>
      <c r="P44" s="8"/>
      <c r="Q44" s="9"/>
      <c r="R44" s="8"/>
      <c r="S44" s="15">
        <v>91</v>
      </c>
    </row>
    <row r="45" spans="1:19" x14ac:dyDescent="0.3">
      <c r="A45" s="12">
        <v>43853</v>
      </c>
      <c r="B45" s="2" t="s">
        <v>13</v>
      </c>
      <c r="C45" s="13">
        <v>0.80625000000000002</v>
      </c>
      <c r="D45" s="13">
        <v>0.81041666666666667</v>
      </c>
      <c r="E45" t="s">
        <v>18</v>
      </c>
      <c r="F45" s="10">
        <v>15.8</v>
      </c>
      <c r="G45" s="8"/>
      <c r="H45" s="9"/>
      <c r="I45" s="8"/>
      <c r="J45" s="10">
        <v>0.17599999999999999</v>
      </c>
      <c r="K45" s="11">
        <v>0.91859999999999997</v>
      </c>
      <c r="L45" s="10">
        <v>2.1899999999999999E-2</v>
      </c>
      <c r="M45" s="5"/>
      <c r="N45" s="6"/>
      <c r="O45" s="5"/>
      <c r="P45" s="5">
        <v>35.630000000000003</v>
      </c>
      <c r="Q45" s="6">
        <v>0.3276</v>
      </c>
      <c r="R45" s="5">
        <v>21.298999999999999</v>
      </c>
      <c r="S45" s="14">
        <v>404</v>
      </c>
    </row>
    <row r="46" spans="1:19" x14ac:dyDescent="0.3">
      <c r="A46" s="12">
        <v>44104</v>
      </c>
      <c r="B46" s="2" t="s">
        <v>13</v>
      </c>
      <c r="C46" s="13">
        <v>0.73958333333333337</v>
      </c>
      <c r="D46" s="13">
        <v>0.7416666666666667</v>
      </c>
      <c r="E46" t="s">
        <v>18</v>
      </c>
      <c r="F46" s="10">
        <v>3.43</v>
      </c>
      <c r="G46" s="8"/>
      <c r="H46" s="9"/>
      <c r="I46" s="8"/>
      <c r="J46" s="5">
        <v>0.11600000000000001</v>
      </c>
      <c r="K46" s="6">
        <v>0.4783</v>
      </c>
      <c r="L46" s="5">
        <v>7.9600000000000004E-2</v>
      </c>
      <c r="M46" s="5"/>
      <c r="N46" s="6"/>
      <c r="O46" s="5"/>
      <c r="P46" s="5"/>
      <c r="Q46" s="6"/>
      <c r="R46" s="5"/>
      <c r="S46" s="14">
        <v>183</v>
      </c>
    </row>
    <row r="47" spans="1:19" x14ac:dyDescent="0.3">
      <c r="A47" s="12">
        <v>44104</v>
      </c>
      <c r="B47" s="2" t="s">
        <v>13</v>
      </c>
      <c r="C47" s="13">
        <v>0.74652777777777779</v>
      </c>
      <c r="D47" s="13">
        <v>0.74861111111111101</v>
      </c>
      <c r="E47" t="s">
        <v>18</v>
      </c>
      <c r="F47" s="10">
        <v>7.44</v>
      </c>
      <c r="G47" s="10">
        <v>9.4410000000000007</v>
      </c>
      <c r="H47" s="11">
        <v>0.61080000000000001</v>
      </c>
      <c r="I47" s="10">
        <v>4.9351000000000003</v>
      </c>
      <c r="J47" s="10">
        <v>0.16900000000000001</v>
      </c>
      <c r="K47" s="11">
        <v>0.92530000000000001</v>
      </c>
      <c r="L47" s="10">
        <v>3.15E-2</v>
      </c>
      <c r="M47" s="5"/>
      <c r="N47" s="6"/>
      <c r="O47" s="5"/>
      <c r="P47" s="10">
        <v>295.22199999999998</v>
      </c>
      <c r="Q47" s="11">
        <v>0.77600000000000002</v>
      </c>
      <c r="R47" s="10">
        <v>103.8883</v>
      </c>
      <c r="S47" s="14">
        <v>183</v>
      </c>
    </row>
    <row r="48" spans="1:19" x14ac:dyDescent="0.3">
      <c r="A48" s="12">
        <v>44104</v>
      </c>
      <c r="B48" s="2" t="s">
        <v>13</v>
      </c>
      <c r="C48" s="13">
        <v>0.75</v>
      </c>
      <c r="D48" s="13">
        <v>0.75208333333333333</v>
      </c>
      <c r="E48" t="s">
        <v>18</v>
      </c>
      <c r="F48" s="10">
        <v>7.9</v>
      </c>
      <c r="G48" s="10">
        <v>6.2060000000000004</v>
      </c>
      <c r="H48" s="11">
        <v>0.72860000000000003</v>
      </c>
      <c r="I48" s="10">
        <v>2.7917999999999998</v>
      </c>
      <c r="J48" s="10">
        <v>0.09</v>
      </c>
      <c r="K48" s="11">
        <v>0.77300000000000002</v>
      </c>
      <c r="L48" s="10">
        <v>3.5900000000000001E-2</v>
      </c>
      <c r="M48" s="8"/>
      <c r="N48" s="9"/>
      <c r="O48" s="8"/>
      <c r="P48" s="8"/>
      <c r="Q48" s="9"/>
      <c r="R48" s="8"/>
      <c r="S48" s="14">
        <v>151</v>
      </c>
    </row>
    <row r="49" spans="1:19" x14ac:dyDescent="0.3">
      <c r="A49" s="12">
        <v>44104</v>
      </c>
      <c r="B49" s="2" t="s">
        <v>13</v>
      </c>
      <c r="C49" s="13">
        <v>0.75555555555555554</v>
      </c>
      <c r="D49" s="13">
        <v>0.75763888888888886</v>
      </c>
      <c r="E49" t="s">
        <v>18</v>
      </c>
      <c r="F49" s="10">
        <v>11</v>
      </c>
      <c r="G49" s="10">
        <v>4.3289999999999997</v>
      </c>
      <c r="H49" s="11">
        <v>0.84230000000000005</v>
      </c>
      <c r="I49" s="10">
        <v>1.0664</v>
      </c>
      <c r="J49" s="10">
        <v>0.126</v>
      </c>
      <c r="K49" s="11">
        <v>0.84209999999999996</v>
      </c>
      <c r="L49" s="10">
        <v>3.1099999999999999E-2</v>
      </c>
      <c r="M49" s="10">
        <v>0.497</v>
      </c>
      <c r="N49" s="11">
        <v>0.85389999999999999</v>
      </c>
      <c r="O49" s="10">
        <v>0.11700000000000001</v>
      </c>
      <c r="P49" s="5">
        <v>31.666</v>
      </c>
      <c r="Q49" s="6">
        <v>0.35149999999999998</v>
      </c>
      <c r="R49" s="5">
        <v>24.483599999999999</v>
      </c>
      <c r="S49" s="14">
        <v>232</v>
      </c>
    </row>
    <row r="50" spans="1:19" x14ac:dyDescent="0.3">
      <c r="A50" s="12">
        <v>44168</v>
      </c>
      <c r="B50" s="2" t="s">
        <v>13</v>
      </c>
      <c r="C50" s="13">
        <v>0.74513888888888891</v>
      </c>
      <c r="D50" s="13">
        <v>0.74791666666666667</v>
      </c>
      <c r="E50" t="s">
        <v>18</v>
      </c>
      <c r="F50" s="10"/>
      <c r="G50" s="10"/>
      <c r="H50" s="11"/>
      <c r="I50" s="10"/>
      <c r="J50" s="10">
        <v>0.108</v>
      </c>
      <c r="K50" s="11">
        <v>0.89670000000000005</v>
      </c>
      <c r="L50" s="10">
        <v>2.0400000000000001E-2</v>
      </c>
      <c r="M50" s="10"/>
      <c r="N50" s="11"/>
      <c r="O50" s="10"/>
      <c r="P50" s="5">
        <v>70.328000000000003</v>
      </c>
      <c r="Q50" s="6">
        <v>0.17879999999999999</v>
      </c>
      <c r="R50" s="5">
        <v>84.326700000000002</v>
      </c>
      <c r="S50" s="14">
        <v>239</v>
      </c>
    </row>
    <row r="51" spans="1:19" x14ac:dyDescent="0.3">
      <c r="A51" s="12">
        <v>44168</v>
      </c>
      <c r="B51" s="2" t="s">
        <v>13</v>
      </c>
      <c r="C51" s="13">
        <v>0.76874999999999993</v>
      </c>
      <c r="D51" s="13">
        <v>0.77222222222222225</v>
      </c>
      <c r="E51" t="s">
        <v>18</v>
      </c>
      <c r="F51" s="10">
        <v>7.58</v>
      </c>
      <c r="G51" s="10">
        <v>3.3580000000000001</v>
      </c>
      <c r="H51" s="11">
        <v>0.60619999999999996</v>
      </c>
      <c r="I51" s="10">
        <v>1.341</v>
      </c>
      <c r="J51" s="10">
        <v>0.128</v>
      </c>
      <c r="K51" s="11">
        <v>0.89159999999999995</v>
      </c>
      <c r="L51" s="10">
        <v>2.2200000000000001E-2</v>
      </c>
      <c r="M51" s="8"/>
      <c r="N51" s="9"/>
      <c r="O51" s="8"/>
      <c r="P51" s="5">
        <v>82.956999999999994</v>
      </c>
      <c r="Q51" s="6">
        <v>0.22420000000000001</v>
      </c>
      <c r="R51" s="5">
        <v>76.447400000000002</v>
      </c>
      <c r="S51" s="14">
        <v>296</v>
      </c>
    </row>
    <row r="52" spans="1:19" x14ac:dyDescent="0.3">
      <c r="A52" s="12">
        <v>44168</v>
      </c>
      <c r="B52" s="2" t="s">
        <v>13</v>
      </c>
      <c r="C52" s="13">
        <v>0.7944444444444444</v>
      </c>
      <c r="D52" s="13">
        <v>0.79722222222222217</v>
      </c>
      <c r="E52" t="s">
        <v>18</v>
      </c>
      <c r="F52" s="10">
        <v>7.88</v>
      </c>
      <c r="G52" s="10">
        <v>5.4660000000000002</v>
      </c>
      <c r="H52" s="11">
        <v>0.62190000000000001</v>
      </c>
      <c r="I52" s="10">
        <v>2.3795000000000002</v>
      </c>
      <c r="J52" s="10">
        <v>9.8000000000000004E-2</v>
      </c>
      <c r="K52" s="11">
        <v>0.73560000000000003</v>
      </c>
      <c r="L52" s="10">
        <v>3.2899999999999999E-2</v>
      </c>
      <c r="M52" s="5">
        <v>0.24399999999999999</v>
      </c>
      <c r="N52" s="6">
        <v>0.35670000000000002</v>
      </c>
      <c r="O52" s="5">
        <v>0.1832</v>
      </c>
      <c r="P52" s="5">
        <v>34.521999999999998</v>
      </c>
      <c r="Q52" s="6">
        <v>2.86E-2</v>
      </c>
      <c r="R52" s="5">
        <v>112.3267</v>
      </c>
      <c r="S52" s="14">
        <v>240</v>
      </c>
    </row>
    <row r="53" spans="1:19" x14ac:dyDescent="0.3">
      <c r="A53" s="12">
        <v>44168</v>
      </c>
      <c r="B53" s="2" t="s">
        <v>13</v>
      </c>
      <c r="C53" s="13">
        <v>0.80208333333333337</v>
      </c>
      <c r="D53" s="13">
        <v>0.80347222222222225</v>
      </c>
      <c r="E53" t="s">
        <v>18</v>
      </c>
      <c r="F53" s="10"/>
      <c r="G53" s="10"/>
      <c r="H53" s="11"/>
      <c r="I53" s="10"/>
      <c r="J53" s="10">
        <v>0.10100000000000001</v>
      </c>
      <c r="K53" s="11">
        <v>0.81599999999999995</v>
      </c>
      <c r="L53" s="10">
        <v>4.2500000000000003E-2</v>
      </c>
      <c r="M53" s="5">
        <v>7.0999999999999994E-2</v>
      </c>
      <c r="N53" s="6">
        <v>5.5700000000000003E-3</v>
      </c>
      <c r="O53" s="5">
        <v>0.26</v>
      </c>
      <c r="P53" s="10">
        <v>176.846</v>
      </c>
      <c r="Q53" s="11">
        <v>0.76639999999999997</v>
      </c>
      <c r="R53" s="10">
        <v>86.844700000000003</v>
      </c>
      <c r="S53" s="14">
        <v>113</v>
      </c>
    </row>
    <row r="55" spans="1:19" x14ac:dyDescent="0.3">
      <c r="G55" s="16">
        <f>AVERAGE(G2:G53)</f>
        <v>4.3011627906976733</v>
      </c>
      <c r="P55" s="16">
        <f>AVERAGE(P2:P53)</f>
        <v>77.813374999999994</v>
      </c>
    </row>
    <row r="56" spans="1:19" x14ac:dyDescent="0.3">
      <c r="G56" s="16">
        <f>STDEVA(G2:G53)</f>
        <v>2.3551004116722285</v>
      </c>
      <c r="P56" s="16">
        <f>STDEVA(P2:P53)</f>
        <v>55.946396818206416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95A4-884C-46AC-B925-99F6BEC40E08}">
  <dimension ref="A1:Q28"/>
  <sheetViews>
    <sheetView tabSelected="1" topLeftCell="C1" workbookViewId="0">
      <pane ySplit="2" topLeftCell="A3" activePane="bottomLeft" state="frozen"/>
      <selection pane="bottomLeft" activeCell="K26" sqref="K26"/>
    </sheetView>
  </sheetViews>
  <sheetFormatPr defaultColWidth="11.44140625" defaultRowHeight="14.4" x14ac:dyDescent="0.3"/>
  <cols>
    <col min="3" max="3" width="24.44140625" bestFit="1" customWidth="1"/>
    <col min="4" max="4" width="18.33203125" customWidth="1"/>
    <col min="5" max="12" width="11.44140625" style="17"/>
    <col min="17" max="17" width="16.6640625" bestFit="1" customWidth="1"/>
  </cols>
  <sheetData>
    <row r="1" spans="1:17" ht="15" thickBot="1" x14ac:dyDescent="0.35">
      <c r="E1" s="28" t="s">
        <v>43</v>
      </c>
      <c r="F1" s="28"/>
      <c r="G1" s="28"/>
      <c r="H1" s="28"/>
      <c r="I1" s="28"/>
      <c r="J1" s="28"/>
      <c r="K1" s="28"/>
      <c r="L1" s="28"/>
    </row>
    <row r="2" spans="1:17" ht="16.2" thickBot="1" x14ac:dyDescent="0.35">
      <c r="A2" s="27" t="s">
        <v>0</v>
      </c>
      <c r="B2" s="27" t="s">
        <v>42</v>
      </c>
      <c r="C2" s="27" t="s">
        <v>41</v>
      </c>
      <c r="D2" s="27" t="s">
        <v>40</v>
      </c>
      <c r="E2" s="27" t="s">
        <v>39</v>
      </c>
      <c r="F2" s="27" t="s">
        <v>35</v>
      </c>
      <c r="G2" s="27" t="s">
        <v>38</v>
      </c>
      <c r="H2" s="27" t="s">
        <v>35</v>
      </c>
      <c r="I2" s="27" t="s">
        <v>37</v>
      </c>
      <c r="J2" s="27" t="s">
        <v>35</v>
      </c>
      <c r="K2" s="27" t="s">
        <v>36</v>
      </c>
      <c r="L2" s="27" t="s">
        <v>35</v>
      </c>
      <c r="M2" s="26" t="s">
        <v>34</v>
      </c>
      <c r="N2" s="26" t="s">
        <v>33</v>
      </c>
      <c r="O2" s="26" t="s">
        <v>32</v>
      </c>
      <c r="P2" s="26" t="s">
        <v>31</v>
      </c>
      <c r="Q2" s="26" t="s">
        <v>30</v>
      </c>
    </row>
    <row r="3" spans="1:17" x14ac:dyDescent="0.3">
      <c r="A3" s="12">
        <v>43494</v>
      </c>
      <c r="B3" t="s">
        <v>13</v>
      </c>
      <c r="C3" t="s">
        <v>29</v>
      </c>
      <c r="D3" s="23">
        <v>33.57</v>
      </c>
      <c r="E3" s="21">
        <v>2.52</v>
      </c>
      <c r="F3" s="21">
        <v>0.35</v>
      </c>
      <c r="G3" s="21">
        <v>0.13500000000000001</v>
      </c>
      <c r="H3" s="22">
        <v>0.02</v>
      </c>
      <c r="I3" s="21">
        <v>0.43</v>
      </c>
      <c r="J3" s="22">
        <v>0.08</v>
      </c>
      <c r="K3" s="21"/>
      <c r="L3" s="21"/>
      <c r="M3" s="10">
        <f>(E3/(SUM(E3,G3,I3,K3,1)))*100</f>
        <v>61.689106487148095</v>
      </c>
      <c r="N3" s="11">
        <f>(G3/SUM(E3,G3,I3,K3,1))*100</f>
        <v>3.3047735618115048</v>
      </c>
      <c r="O3" s="16">
        <f>(I3/(SUM(E3,G3,I3,K3,1)))*100</f>
        <v>10.526315789473681</v>
      </c>
      <c r="P3" s="16">
        <f>(K3/(SUM(E3,G3,I3,K3,1)))*100</f>
        <v>0</v>
      </c>
      <c r="Q3" s="16">
        <f>100-M3-N3-O3-P3</f>
        <v>24.479804161566722</v>
      </c>
    </row>
    <row r="4" spans="1:17" x14ac:dyDescent="0.3">
      <c r="A4" s="12">
        <v>43495</v>
      </c>
      <c r="B4" t="s">
        <v>13</v>
      </c>
      <c r="C4" t="s">
        <v>29</v>
      </c>
      <c r="D4" s="23">
        <v>23.69</v>
      </c>
      <c r="E4" s="21">
        <v>3.21</v>
      </c>
      <c r="F4" s="21">
        <v>0.62</v>
      </c>
      <c r="G4" s="21">
        <v>0.12</v>
      </c>
      <c r="H4" s="22">
        <v>0.02</v>
      </c>
      <c r="I4" s="21">
        <v>0.54</v>
      </c>
      <c r="J4" s="21">
        <v>0.14000000000000001</v>
      </c>
      <c r="K4" s="21">
        <v>56.39</v>
      </c>
      <c r="L4" s="21">
        <v>12.41</v>
      </c>
      <c r="M4" s="10">
        <f>(E4/(SUM(E4,G4,I4,K4,1)))*100</f>
        <v>5.2399608227228205</v>
      </c>
      <c r="N4" s="11">
        <f>(G4/SUM(E4,G4,I4,K4,1))*100</f>
        <v>0.19588638589618021</v>
      </c>
      <c r="O4" s="16">
        <f>(I4/(SUM(E4,G4,I4,K4,1)))*100</f>
        <v>0.88148873653281101</v>
      </c>
      <c r="P4" s="16">
        <f>(K4/(SUM(E4,G4,I4,K4,1)))*100</f>
        <v>92.050277505713353</v>
      </c>
      <c r="Q4" s="16">
        <f>100-M4-N4-O4-P4</f>
        <v>1.6323865491348357</v>
      </c>
    </row>
    <row r="5" spans="1:17" x14ac:dyDescent="0.3">
      <c r="A5" s="12">
        <v>43495</v>
      </c>
      <c r="B5" t="s">
        <v>15</v>
      </c>
      <c r="C5" t="s">
        <v>26</v>
      </c>
      <c r="D5" s="23">
        <v>12.49</v>
      </c>
      <c r="E5" s="21">
        <v>5.13</v>
      </c>
      <c r="F5" s="21">
        <v>0.33900000000000002</v>
      </c>
      <c r="G5" s="21"/>
      <c r="H5" s="21"/>
      <c r="I5" s="21"/>
      <c r="J5" s="21"/>
      <c r="K5" s="21"/>
      <c r="L5" s="21"/>
      <c r="M5" s="10">
        <f>(E5/(SUM(E5,G5,I5,K5,1)))*100</f>
        <v>83.686786296900479</v>
      </c>
      <c r="N5" s="11"/>
      <c r="O5" s="16"/>
      <c r="P5" s="16"/>
      <c r="Q5" s="16"/>
    </row>
    <row r="6" spans="1:17" x14ac:dyDescent="0.3">
      <c r="A6" s="12">
        <v>43495</v>
      </c>
      <c r="B6" t="s">
        <v>16</v>
      </c>
      <c r="C6" t="s">
        <v>28</v>
      </c>
      <c r="D6" s="23">
        <v>16.3</v>
      </c>
      <c r="E6" s="21">
        <v>3</v>
      </c>
      <c r="F6" s="21">
        <v>1.52</v>
      </c>
      <c r="G6" s="21"/>
      <c r="H6" s="21"/>
      <c r="I6" s="21"/>
      <c r="J6" s="21"/>
      <c r="K6" s="21"/>
      <c r="L6" s="21"/>
      <c r="M6" s="10">
        <f>(E6/(SUM(E6,G6,I6,K6,1)))*100</f>
        <v>75</v>
      </c>
      <c r="N6" s="11"/>
      <c r="O6" s="16"/>
      <c r="P6" s="16"/>
      <c r="Q6" s="16"/>
    </row>
    <row r="7" spans="1:17" x14ac:dyDescent="0.3">
      <c r="A7" s="12">
        <v>43496</v>
      </c>
      <c r="B7" t="s">
        <v>13</v>
      </c>
      <c r="C7" t="s">
        <v>29</v>
      </c>
      <c r="D7" s="23">
        <v>12.04</v>
      </c>
      <c r="E7" s="21">
        <v>6.17</v>
      </c>
      <c r="F7" s="21">
        <v>2.04</v>
      </c>
      <c r="G7" s="21">
        <v>0.13</v>
      </c>
      <c r="H7" s="22">
        <v>0.02</v>
      </c>
      <c r="I7" s="21">
        <v>0.47</v>
      </c>
      <c r="J7" s="21">
        <v>0.15</v>
      </c>
      <c r="K7" s="21">
        <v>83.21</v>
      </c>
      <c r="L7" s="21">
        <v>29.3</v>
      </c>
      <c r="M7" s="10">
        <f>(E7/(SUM(E7,G7,I7,K7,1)))*100</f>
        <v>6.781710265992527</v>
      </c>
      <c r="N7" s="11">
        <f>(G7/SUM(E7,G7,I7,K7,1))*100</f>
        <v>0.14288854693339198</v>
      </c>
      <c r="O7" s="16">
        <f>(I7/(SUM(E7,G7,I7,K7,1)))*100</f>
        <v>0.51659705429764791</v>
      </c>
      <c r="P7" s="16">
        <f>(K7/(SUM(E7,G7,I7,K7,1)))*100</f>
        <v>91.459661464058044</v>
      </c>
      <c r="Q7" s="16">
        <f>100-M7-N7-O7-P7</f>
        <v>1.0991426687183861</v>
      </c>
    </row>
    <row r="8" spans="1:17" x14ac:dyDescent="0.3">
      <c r="A8" s="12">
        <v>43496</v>
      </c>
      <c r="B8" t="s">
        <v>15</v>
      </c>
      <c r="C8" t="s">
        <v>29</v>
      </c>
      <c r="D8" s="23">
        <v>10.77</v>
      </c>
      <c r="E8" s="21">
        <v>5.7069999999999999</v>
      </c>
      <c r="F8" s="21">
        <v>0.72</v>
      </c>
      <c r="G8" s="21"/>
      <c r="H8" s="21"/>
      <c r="I8" s="21"/>
      <c r="J8" s="21"/>
      <c r="K8" s="21"/>
      <c r="L8" s="21"/>
      <c r="M8" s="10">
        <f>(E8/(SUM(E8,G8,I8,K8,1)))*100</f>
        <v>85.090204264201589</v>
      </c>
      <c r="N8" s="11">
        <f>(G8/SUM(E8,G8,I8,K8,1))*100</f>
        <v>0</v>
      </c>
      <c r="O8" s="16">
        <f>(I8/(SUM(E8,G8,I8,K8,1)))*100</f>
        <v>0</v>
      </c>
      <c r="P8" s="16">
        <f>(K8/(SUM(E8,G8,I8,K8,1)))*100</f>
        <v>0</v>
      </c>
      <c r="Q8" s="16"/>
    </row>
    <row r="9" spans="1:17" x14ac:dyDescent="0.3">
      <c r="A9" s="12">
        <v>43496</v>
      </c>
      <c r="B9" t="s">
        <v>16</v>
      </c>
      <c r="C9" t="s">
        <v>28</v>
      </c>
      <c r="D9" s="23">
        <v>17.3</v>
      </c>
      <c r="E9" s="21">
        <v>2.1</v>
      </c>
      <c r="F9" s="21">
        <v>1.55</v>
      </c>
      <c r="G9" s="21"/>
      <c r="H9" s="21"/>
      <c r="I9" s="21"/>
      <c r="J9" s="21"/>
      <c r="K9" s="21"/>
      <c r="L9" s="21"/>
      <c r="M9" s="10">
        <f>(E9/(SUM(E9,G9,I9,K9,1)))*100</f>
        <v>67.741935483870975</v>
      </c>
      <c r="N9" s="11"/>
      <c r="O9" s="16">
        <f>(I9/(SUM(E9,G9,I9,K9,1)))*100</f>
        <v>0</v>
      </c>
      <c r="P9" s="10"/>
      <c r="Q9" s="16"/>
    </row>
    <row r="10" spans="1:17" x14ac:dyDescent="0.3">
      <c r="A10" s="12">
        <v>43496</v>
      </c>
      <c r="B10" t="s">
        <v>16</v>
      </c>
      <c r="C10" t="s">
        <v>27</v>
      </c>
      <c r="D10" s="23">
        <v>19.600000000000001</v>
      </c>
      <c r="E10" s="21">
        <v>3.74</v>
      </c>
      <c r="F10" s="21">
        <v>1.39</v>
      </c>
      <c r="G10" s="21"/>
      <c r="H10" s="21"/>
      <c r="I10" s="21"/>
      <c r="J10" s="21"/>
      <c r="K10" s="21"/>
      <c r="L10" s="21"/>
      <c r="M10" s="10">
        <f>(E10/(SUM(E10,G10,I10,K10,1)))*100</f>
        <v>78.902953586497887</v>
      </c>
      <c r="N10" s="11"/>
      <c r="O10" s="16">
        <f>(I10/(SUM(E10,G10,I10,K10,1)))*100</f>
        <v>0</v>
      </c>
      <c r="P10" s="16"/>
      <c r="Q10" s="16"/>
    </row>
    <row r="11" spans="1:17" x14ac:dyDescent="0.3">
      <c r="A11" s="12">
        <v>43685</v>
      </c>
      <c r="B11" t="s">
        <v>13</v>
      </c>
      <c r="C11" t="s">
        <v>26</v>
      </c>
      <c r="D11" s="23">
        <v>4.5999999999999996</v>
      </c>
      <c r="E11" s="24">
        <v>10.1</v>
      </c>
      <c r="F11" s="21">
        <v>5.9</v>
      </c>
      <c r="G11" s="21">
        <v>0.23</v>
      </c>
      <c r="H11" s="22">
        <v>0.04</v>
      </c>
      <c r="I11" s="21"/>
      <c r="J11" s="21"/>
      <c r="K11" s="21">
        <v>42.9</v>
      </c>
      <c r="L11" s="21">
        <v>22.33</v>
      </c>
      <c r="M11" s="10">
        <f>(E11/(SUM(E11,G11,I11,K11,1)))*100</f>
        <v>18.624377650746819</v>
      </c>
      <c r="N11" s="11">
        <f>(G11/SUM(E11,G11,I11,K11,1))*100</f>
        <v>0.42411949105661079</v>
      </c>
      <c r="O11" s="16">
        <f>(I11/(SUM(E11,G11,I11,K11,1)))*100</f>
        <v>0</v>
      </c>
      <c r="P11" s="16">
        <f>(K11/(SUM(E11,G11,I11,K11,1)))*100</f>
        <v>79.107505070993923</v>
      </c>
      <c r="Q11" s="16">
        <f>100-M11-N11-O11-P11</f>
        <v>1.843997787202639</v>
      </c>
    </row>
    <row r="12" spans="1:17" x14ac:dyDescent="0.3">
      <c r="A12" s="12">
        <v>43762</v>
      </c>
      <c r="B12" t="s">
        <v>13</v>
      </c>
      <c r="C12" t="s">
        <v>26</v>
      </c>
      <c r="D12" s="23">
        <v>3.04</v>
      </c>
      <c r="E12" s="21"/>
      <c r="F12" s="21"/>
      <c r="G12" s="21">
        <v>0.14000000000000001</v>
      </c>
      <c r="H12" s="22">
        <v>0.05</v>
      </c>
      <c r="I12" s="21"/>
      <c r="J12" s="21"/>
      <c r="K12" s="25"/>
      <c r="L12" s="25"/>
      <c r="M12" s="10">
        <f>(E12/(SUM(E12,G12,I12,K12,1)))*100</f>
        <v>0</v>
      </c>
      <c r="N12" s="11">
        <f>(G12/SUM(E12,G12,I12,K12,1))*100</f>
        <v>12.280701754385964</v>
      </c>
      <c r="O12" s="16">
        <f>(I12/(SUM(E12,G12,I12,K12,1)))*100</f>
        <v>0</v>
      </c>
      <c r="P12" s="16">
        <f>(K12/(SUM(E12,G12,I12,K12,1)))*100</f>
        <v>0</v>
      </c>
      <c r="Q12" s="16">
        <f>100-M12-N12-O12-P12</f>
        <v>87.719298245614041</v>
      </c>
    </row>
    <row r="13" spans="1:17" x14ac:dyDescent="0.3">
      <c r="A13" s="12">
        <v>43816</v>
      </c>
      <c r="B13" t="s">
        <v>13</v>
      </c>
      <c r="C13" t="s">
        <v>26</v>
      </c>
      <c r="D13" s="23">
        <v>12.65</v>
      </c>
      <c r="E13" s="21">
        <v>3.8</v>
      </c>
      <c r="F13" s="21">
        <v>1.71</v>
      </c>
      <c r="G13" s="21">
        <v>0.14000000000000001</v>
      </c>
      <c r="H13" s="22">
        <v>0.04</v>
      </c>
      <c r="I13" s="21">
        <v>0.42</v>
      </c>
      <c r="J13" s="21">
        <v>0.17</v>
      </c>
      <c r="K13" s="21">
        <v>67.7</v>
      </c>
      <c r="L13" s="21">
        <v>33.93</v>
      </c>
      <c r="M13" s="10">
        <f>(E13/(SUM(E13,G13,I13,K13,1)))*100</f>
        <v>5.201204489460717</v>
      </c>
      <c r="N13" s="11">
        <f>(G13/SUM(E13,G13,I13,K13,1))*100</f>
        <v>0.19162332329592116</v>
      </c>
      <c r="O13" s="16">
        <f>(I13/(SUM(E13,G13,I13,K13,1)))*100</f>
        <v>0.5748699698877634</v>
      </c>
      <c r="P13" s="16">
        <f>(K13/(SUM(E13,G13,I13,K13,1)))*100</f>
        <v>92.663564193813315</v>
      </c>
      <c r="Q13" s="16">
        <f>100-M13-N13-O13-P13</f>
        <v>1.3687380235422921</v>
      </c>
    </row>
    <row r="14" spans="1:17" x14ac:dyDescent="0.3">
      <c r="A14" s="12">
        <v>43853</v>
      </c>
      <c r="B14" t="s">
        <v>13</v>
      </c>
      <c r="C14" t="s">
        <v>26</v>
      </c>
      <c r="D14" s="23">
        <v>15.8</v>
      </c>
      <c r="E14" s="21">
        <v>2.89</v>
      </c>
      <c r="F14" s="21">
        <v>1.71</v>
      </c>
      <c r="G14" s="21">
        <v>0.15</v>
      </c>
      <c r="H14" s="22">
        <v>0.05</v>
      </c>
      <c r="I14" s="21"/>
      <c r="J14" s="21"/>
      <c r="K14" s="21">
        <v>41.77</v>
      </c>
      <c r="L14" s="21">
        <v>19.07</v>
      </c>
      <c r="M14" s="10">
        <f>(E14/(SUM(E14,G14,I14,K14,1)))*100</f>
        <v>6.3086662300807683</v>
      </c>
      <c r="N14" s="11">
        <f>(G14/SUM(E14,G14,I14,K14,1))*100</f>
        <v>0.32743942370661427</v>
      </c>
      <c r="O14" s="16">
        <f>(I14/(SUM(E14,G14,I14,K14,1)))*100</f>
        <v>0</v>
      </c>
      <c r="P14" s="16">
        <f>(K14/(SUM(E14,G14,I14,K14,1)))*100</f>
        <v>91.180964854835196</v>
      </c>
      <c r="Q14" s="16">
        <f>100-M14-N14-O14-P14</f>
        <v>2.182929491377422</v>
      </c>
    </row>
    <row r="15" spans="1:17" x14ac:dyDescent="0.3">
      <c r="A15" s="12">
        <v>44104</v>
      </c>
      <c r="B15" t="s">
        <v>13</v>
      </c>
      <c r="C15" t="s">
        <v>26</v>
      </c>
      <c r="D15" s="23">
        <v>11</v>
      </c>
      <c r="E15" s="21">
        <v>6.66</v>
      </c>
      <c r="F15" s="21">
        <v>2.93</v>
      </c>
      <c r="G15" s="21">
        <v>0.13</v>
      </c>
      <c r="H15" s="22">
        <v>0.04</v>
      </c>
      <c r="I15" s="21">
        <v>0.5</v>
      </c>
      <c r="J15" s="21">
        <v>0.12</v>
      </c>
      <c r="K15" s="24">
        <v>163.44</v>
      </c>
      <c r="L15" s="24">
        <v>64.19</v>
      </c>
      <c r="M15" s="10">
        <f>(E15/(SUM(E15,G15,I15,K15,1)))*100</f>
        <v>3.878180865311827</v>
      </c>
      <c r="N15" s="11">
        <f>(G15/SUM(E15,G15,I15,K15,1))*100</f>
        <v>7.5700227100681319E-2</v>
      </c>
      <c r="O15" s="16">
        <f>(I15/(SUM(E15,G15,I15,K15,1)))*100</f>
        <v>0.29115471961800499</v>
      </c>
      <c r="P15" s="16">
        <f>(K15/(SUM(E15,G15,I15,K15,1)))*100</f>
        <v>95.172654748733478</v>
      </c>
      <c r="Q15" s="16">
        <f>100-M15-N15-O15-P15</f>
        <v>0.58230943923599909</v>
      </c>
    </row>
    <row r="16" spans="1:17" x14ac:dyDescent="0.3">
      <c r="A16" s="12">
        <v>44168</v>
      </c>
      <c r="B16" t="s">
        <v>13</v>
      </c>
      <c r="C16" t="s">
        <v>26</v>
      </c>
      <c r="D16" s="23">
        <v>7.88</v>
      </c>
      <c r="E16" s="21">
        <v>4.41</v>
      </c>
      <c r="F16" s="21">
        <v>1.86</v>
      </c>
      <c r="G16" s="21">
        <v>0.11</v>
      </c>
      <c r="H16" s="22">
        <v>0.03</v>
      </c>
      <c r="I16" s="21"/>
      <c r="J16" s="21"/>
      <c r="K16" s="21">
        <v>176.85</v>
      </c>
      <c r="L16" s="21">
        <v>86.84</v>
      </c>
      <c r="M16" s="10">
        <f>(E16/(SUM(E16,G16,I16,K16,1)))*100</f>
        <v>2.4181608817239679</v>
      </c>
      <c r="N16" s="11">
        <f>(G16/SUM(E16,G16,I16,K16,1))*100</f>
        <v>6.0316938092888087E-2</v>
      </c>
      <c r="O16" s="16">
        <f>(I16/(SUM(E16,G16,I16,K16,1)))*100</f>
        <v>0</v>
      </c>
      <c r="P16" s="16">
        <f>(K16/(SUM(E16,G16,I16,K16,1)))*100</f>
        <v>96.973186379338699</v>
      </c>
      <c r="Q16" s="16">
        <f>100-M16-N16-O16-P16</f>
        <v>0.54833580084445543</v>
      </c>
    </row>
    <row r="17" spans="3:12" s="1" customFormat="1" x14ac:dyDescent="0.3">
      <c r="C17" s="1" t="s">
        <v>25</v>
      </c>
      <c r="E17" s="19">
        <f>AVERAGE(E3:E16)</f>
        <v>4.5720769230769225</v>
      </c>
      <c r="F17" s="19">
        <f>AVERAGE(F3:F16)</f>
        <v>1.7414615384615384</v>
      </c>
      <c r="G17" s="20">
        <f>AVERAGE(G3:G16)</f>
        <v>0.14277777777777778</v>
      </c>
      <c r="H17" s="19">
        <f>AVERAGE(H3:H16)</f>
        <v>3.4444444444444451E-2</v>
      </c>
      <c r="I17" s="20">
        <f>AVERAGE(I3:I16)</f>
        <v>0.47199999999999998</v>
      </c>
      <c r="J17" s="19">
        <f>AVERAGE(J3:J16)</f>
        <v>0.13200000000000001</v>
      </c>
      <c r="K17" s="19">
        <f>AVERAGE(K3:K16)</f>
        <v>90.322857142857146</v>
      </c>
      <c r="L17" s="19">
        <f>AVERAGE(L3:L16)</f>
        <v>38.295714285714283</v>
      </c>
    </row>
    <row r="18" spans="3:12" s="1" customFormat="1" x14ac:dyDescent="0.3">
      <c r="C18" s="1" t="s">
        <v>24</v>
      </c>
      <c r="E18" s="19">
        <f>STDEVA(E3:E16)</f>
        <v>2.1958865507101568</v>
      </c>
      <c r="F18" s="19">
        <f>STDEVA(F3:F16)</f>
        <v>1.449844049969089</v>
      </c>
      <c r="G18" s="20">
        <f>STDEVA(G3:G16)</f>
        <v>3.4741105976126438E-2</v>
      </c>
      <c r="H18" s="19">
        <f>STDEVA(H3:H16)</f>
        <v>1.2360330811826102E-2</v>
      </c>
      <c r="I18" s="20">
        <f>STDEVA(I3:I16)</f>
        <v>4.9699094559156727E-2</v>
      </c>
      <c r="J18" s="19">
        <f>STDEVA(J3:J16)</f>
        <v>3.4205262752974155E-2</v>
      </c>
      <c r="K18" s="19">
        <f>STDEVA(K3:K16)</f>
        <v>56.499550946382378</v>
      </c>
      <c r="L18" s="19">
        <f>STDEVA(L3:L16)</f>
        <v>27.146658392972828</v>
      </c>
    </row>
    <row r="21" spans="3:12" x14ac:dyDescent="0.3">
      <c r="H21" s="29" t="s">
        <v>23</v>
      </c>
      <c r="I21" s="30"/>
    </row>
    <row r="22" spans="3:12" x14ac:dyDescent="0.3">
      <c r="H22" s="30" t="s">
        <v>22</v>
      </c>
      <c r="I22" s="30">
        <v>44.01</v>
      </c>
    </row>
    <row r="23" spans="3:12" x14ac:dyDescent="0.3">
      <c r="H23" s="30" t="s">
        <v>21</v>
      </c>
      <c r="I23" s="30">
        <v>64.066000000000003</v>
      </c>
    </row>
    <row r="24" spans="3:12" x14ac:dyDescent="0.3">
      <c r="H24" s="30" t="s">
        <v>20</v>
      </c>
      <c r="I24" s="30">
        <v>18.015280000000001</v>
      </c>
    </row>
    <row r="25" spans="3:12" ht="15.6" x14ac:dyDescent="0.3">
      <c r="H25" s="30" t="s">
        <v>19</v>
      </c>
      <c r="I25" s="18">
        <v>95.903400000000005</v>
      </c>
    </row>
    <row r="26" spans="3:12" x14ac:dyDescent="0.3">
      <c r="H26" s="30"/>
      <c r="I26" s="30"/>
    </row>
    <row r="27" spans="3:12" x14ac:dyDescent="0.3">
      <c r="H27" s="30" t="s">
        <v>6</v>
      </c>
      <c r="I27" s="30">
        <f>I22/I23</f>
        <v>0.6869478350451097</v>
      </c>
    </row>
    <row r="28" spans="3:12" x14ac:dyDescent="0.3">
      <c r="H28" s="30" t="s">
        <v>11</v>
      </c>
      <c r="I28" s="30">
        <f>I24/I23</f>
        <v>0.2811987637748572</v>
      </c>
    </row>
  </sheetData>
  <mergeCells count="1">
    <mergeCell ref="E1:L1"/>
  </mergeCells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RatioCalc_results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Gutiérrez, Xochilt</dc:creator>
  <cp:lastModifiedBy>Gutiérrez, Xochilt</cp:lastModifiedBy>
  <dcterms:created xsi:type="dcterms:W3CDTF">2022-09-05T11:19:28Z</dcterms:created>
  <dcterms:modified xsi:type="dcterms:W3CDTF">2022-09-05T11:58:16Z</dcterms:modified>
</cp:coreProperties>
</file>