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45"/>
  </bookViews>
  <sheets>
    <sheet name="Sheet1" sheetId="1" r:id="rId1"/>
  </sheets>
  <definedNames>
    <definedName name="_xlnm.Print_Area" localSheetId="0">Sheet1!#REF!</definedName>
  </definedNames>
  <calcPr calcId="144525"/>
</workbook>
</file>

<file path=xl/comments1.xml><?xml version="1.0" encoding="utf-8"?>
<comments xmlns="http://schemas.openxmlformats.org/spreadsheetml/2006/main">
  <authors>
    <author>xhao</author>
  </authors>
  <commentList>
    <comment ref="K16" authorId="0">
      <text>
        <r>
          <rPr>
            <b/>
            <sz val="9"/>
            <rFont val="宋体"/>
            <charset val="134"/>
          </rPr>
          <t>xhao:</t>
        </r>
        <r>
          <rPr>
            <sz val="9"/>
            <rFont val="宋体"/>
            <charset val="134"/>
          </rPr>
          <t xml:space="preserve">
发票行程单无法分割，分区赛打车费统一到此处报销</t>
        </r>
      </text>
    </comment>
  </commentList>
</comments>
</file>

<file path=xl/sharedStrings.xml><?xml version="1.0" encoding="utf-8"?>
<sst xmlns="http://schemas.openxmlformats.org/spreadsheetml/2006/main" count="99" uniqueCount="50">
  <si>
    <t>编号</t>
  </si>
  <si>
    <t>日期(小注)</t>
  </si>
  <si>
    <t>简述</t>
  </si>
  <si>
    <t>订单</t>
  </si>
  <si>
    <t>付款记录</t>
  </si>
  <si>
    <t>验真</t>
  </si>
  <si>
    <t>航意险</t>
  </si>
  <si>
    <t>发票</t>
  </si>
  <si>
    <t>小计</t>
  </si>
  <si>
    <t>总额</t>
  </si>
  <si>
    <t>收款人</t>
  </si>
  <si>
    <t>状态</t>
  </si>
  <si>
    <t>2024-08-18</t>
  </si>
  <si>
    <t>海师-美兰: 郝旭光、成志远、张嘉佳、傅琦玮</t>
  </si>
  <si>
    <t>行程单</t>
  </si>
  <si>
    <t>成志远</t>
  </si>
  <si>
    <t>收款人已确认</t>
  </si>
  <si>
    <t>海口美兰-哈尔滨太平: 郝旭光、成志远、张嘉佳、傅琦玮</t>
  </si>
  <si>
    <t>行程单:郝旭光</t>
  </si>
  <si>
    <t>郝旭光</t>
  </si>
  <si>
    <t>行程单:成志远</t>
  </si>
  <si>
    <t>行程单:张嘉佳</t>
  </si>
  <si>
    <t>行程单:傅琦玮</t>
  </si>
  <si>
    <t>哈尔滨太平-哈尔滨瑞居酒店: 郝旭光、成志远、张嘉佳、傅琦玮</t>
  </si>
  <si>
    <t>哈尔滨瑞居酒店: 郝旭光、成志远、张嘉佳、傅琦玮</t>
  </si>
  <si>
    <t>美团订单</t>
  </si>
  <si>
    <t>2024-08-19</t>
  </si>
  <si>
    <t>瑞居酒店-哈工程: 郝旭光、成志远、张嘉佳、傅琦玮</t>
  </si>
  <si>
    <t>哈工程-瑞居酒店: 郝旭光、成志远、张嘉佳、傅琦玮</t>
  </si>
  <si>
    <t>2024-08-20</t>
  </si>
  <si>
    <t>2024-08-21</t>
  </si>
  <si>
    <t>2024-08-23</t>
  </si>
  <si>
    <t>2024-07-15</t>
  </si>
  <si>
    <t>海大-海师：郝旭光、成志远、张嘉佳、傅琦玮</t>
  </si>
  <si>
    <t>瑞居酒店-哈尔滨太平: 郝旭光、成志远、张嘉佳、傅琦玮</t>
  </si>
  <si>
    <t>海口美兰-海师: 郝旭光、成志远、张嘉佳、傅琦玮</t>
  </si>
  <si>
    <t>张嘉佳</t>
  </si>
  <si>
    <t>航班-哈尔滨太平-海口美兰:郝旭光</t>
  </si>
  <si>
    <t>航班-哈尔滨太平-海口美兰:傅琦玮</t>
  </si>
  <si>
    <t>傅琦玮</t>
  </si>
  <si>
    <t>航班-哈尔滨太平-海口美兰:成志远</t>
  </si>
  <si>
    <t>航班-哈尔滨太平-海口美兰:张嘉佳</t>
  </si>
  <si>
    <t>总计</t>
  </si>
  <si>
    <t>学生机票</t>
  </si>
  <si>
    <t>我机票</t>
  </si>
  <si>
    <t>学生住宿</t>
  </si>
  <si>
    <t>我住宿</t>
  </si>
  <si>
    <t>成志远打车</t>
  </si>
  <si>
    <t>张嘉佳打车</t>
  </si>
  <si>
    <t>我打车</t>
  </si>
</sst>
</file>

<file path=xl/styles.xml><?xml version="1.0" encoding="utf-8"?>
<styleSheet xmlns="http://schemas.openxmlformats.org/spreadsheetml/2006/main">
  <numFmts count="5">
    <numFmt numFmtId="176" formatCode="0.00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  <numFmt numFmtId="178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80008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5" fillId="17" borderId="10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1" fillId="14" borderId="10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9" fillId="22" borderId="12" applyNumberFormat="0" applyAlignment="0" applyProtection="0">
      <alignment vertical="center"/>
    </xf>
    <xf numFmtId="0" fontId="14" fillId="14" borderId="9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25" borderId="13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</cellStyleXfs>
  <cellXfs count="47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3" fillId="0" borderId="1" xfId="41" applyNumberFormat="1" applyFont="1" applyBorder="1">
      <alignment vertical="center"/>
    </xf>
    <xf numFmtId="49" fontId="4" fillId="0" borderId="1" xfId="41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49" fontId="4" fillId="0" borderId="1" xfId="41" applyNumberFormat="1" applyFont="1" applyBorder="1" applyAlignment="1">
      <alignment horizontal="left" vertical="center"/>
    </xf>
    <xf numFmtId="0" fontId="0" fillId="0" borderId="3" xfId="0" applyFont="1" applyBorder="1" applyAlignment="1">
      <alignment horizontal="center" vertical="center"/>
    </xf>
    <xf numFmtId="49" fontId="0" fillId="0" borderId="3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49" fontId="0" fillId="0" borderId="4" xfId="0" applyNumberFormat="1" applyFont="1" applyBorder="1" applyAlignment="1">
      <alignment horizontal="center" vertical="center"/>
    </xf>
    <xf numFmtId="49" fontId="3" fillId="0" borderId="1" xfId="41" applyNumberFormat="1" applyFont="1" applyBorder="1" applyAlignment="1">
      <alignment horizontal="center" vertical="center"/>
    </xf>
    <xf numFmtId="49" fontId="4" fillId="0" borderId="1" xfId="41" applyNumberFormat="1" applyFont="1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4" fillId="0" borderId="0" xfId="41" applyFont="1">
      <alignment vertical="center"/>
    </xf>
    <xf numFmtId="0" fontId="4" fillId="0" borderId="1" xfId="41" applyNumberFormat="1" applyFont="1" applyBorder="1" applyAlignment="1">
      <alignment horizontal="center" vertical="center"/>
    </xf>
    <xf numFmtId="49" fontId="4" fillId="0" borderId="5" xfId="41" applyNumberFormat="1" applyFont="1" applyBorder="1">
      <alignment vertical="center"/>
    </xf>
    <xf numFmtId="0" fontId="0" fillId="0" borderId="1" xfId="0" applyNumberFormat="1" applyFont="1" applyBorder="1" applyAlignment="1">
      <alignment horizontal="center" vertical="center"/>
    </xf>
    <xf numFmtId="0" fontId="3" fillId="0" borderId="1" xfId="4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NumberFormat="1" applyBorder="1" applyAlignment="1">
      <alignment vertical="center"/>
    </xf>
    <xf numFmtId="0" fontId="0" fillId="0" borderId="4" xfId="0" applyNumberFormat="1" applyBorder="1" applyAlignment="1">
      <alignment vertical="center"/>
    </xf>
    <xf numFmtId="0" fontId="4" fillId="0" borderId="0" xfId="41" applyNumberFormat="1" applyFon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6" fontId="4" fillId="0" borderId="1" xfId="41" applyNumberFormat="1" applyFont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2" xfId="0" applyNumberFormat="1" applyFont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0" fillId="0" borderId="3" xfId="0" applyNumberFormat="1" applyFont="1" applyBorder="1" applyAlignment="1">
      <alignment horizontal="center" vertical="center"/>
    </xf>
    <xf numFmtId="49" fontId="0" fillId="0" borderId="1" xfId="0" applyNumberFormat="1" applyBorder="1">
      <alignment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theme="9" tint="0.8"/>
        </patternFill>
      </fill>
    </dxf>
  </dxfs>
  <tableStyles count="0" defaultTableStyle="TableStyleMedium2" defaultPivotStyle="PivotStyleLight16"/>
  <colors>
    <mruColors>
      <color rgb="0000FF00"/>
      <color rgb="001E00F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2024-08-21-&#25171;&#36710;-&#29790;&#23621;&#37202;&#24215;-&#21704;&#24037;&#31243;/2024-08-21-&#25171;&#36710;-&#29790;&#23621;&#37202;&#24215;-&#21704;&#24037;&#31243;-&#35746;&#21333;.docx" TargetMode="External"/><Relationship Id="rId88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24352;&#22025;&#20339;-&#33322;&#24847;&#38505;-&#21457;&#31080;.pdf" TargetMode="External"/><Relationship Id="rId87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25104;&#24535;&#36828;-&#33322;&#24847;&#38505;-&#21457;&#31080;.pdf" TargetMode="External"/><Relationship Id="rId86" Type="http://schemas.openxmlformats.org/officeDocument/2006/relationships/hyperlink" Target="2024-08-23-&#25171;&#36710;-&#32654;&#20848;-&#28023;&#24072;/2024-08-23-&#25171;&#36710;-&#32654;&#20848;-&#28023;&#24072;-&#21457;&#31080;.pdf" TargetMode="External"/><Relationship Id="rId85" Type="http://schemas.openxmlformats.org/officeDocument/2006/relationships/hyperlink" Target="2024-08-23-&#25171;&#36710;-&#32654;&#20848;-&#28023;&#24072;/2024-08-23-&#25171;&#36710;-&#32654;&#20848;-&#28023;&#24072;-&#20184;&#27454;&#35760;&#24405;.jpg" TargetMode="External"/><Relationship Id="rId84" Type="http://schemas.openxmlformats.org/officeDocument/2006/relationships/hyperlink" Target="2024-08-23-&#25171;&#36710;-&#32654;&#20848;-&#28023;&#24072;/2024-08-23-&#25171;&#36710;-&#32654;&#20848;-&#28023;&#24072;-&#34892;&#31243;&#21333;.pdf" TargetMode="External"/><Relationship Id="rId83" Type="http://schemas.openxmlformats.org/officeDocument/2006/relationships/hyperlink" Target="2024-08-23-&#25171;&#36710;-&#32654;&#20848;-&#28023;&#24072;/2024-08-23-&#25171;&#36710;-&#32654;&#20848;-&#28023;&#24072;.docx" TargetMode="External"/><Relationship Id="rId82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24352;&#22025;&#20339;-&#20184;&#27454;.jpg" TargetMode="External"/><Relationship Id="rId81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24352;&#22025;&#20339;-&#35746;&#21333;.docx" TargetMode="External"/><Relationship Id="rId80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25104;&#24535;&#36828;-&#20184;&#27454;.jpg" TargetMode="External"/><Relationship Id="rId8" Type="http://schemas.openxmlformats.org/officeDocument/2006/relationships/hyperlink" Target="2024-08-20-&#25171;&#36710;-&#29790;&#23621;&#37202;&#24215;-&#21704;&#24037;&#31243;/2024-08-20-&#25171;&#36710;-&#29790;&#23621;&#37202;&#24215;-&#21704;&#24037;&#31243;-&#35746;&#21333;.docx" TargetMode="External"/><Relationship Id="rId79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25104;&#24535;&#36828;-&#35746;&#21333;.docx" TargetMode="External"/><Relationship Id="rId78" Type="http://schemas.openxmlformats.org/officeDocument/2006/relationships/hyperlink" Target="2024-08-23-&#25171;&#36710;-&#21704;&#24037;&#31243;-&#29790;&#23621;&#37202;&#24215;/2024-08-23-&#25171;&#36710;-&#21704;&#24037;&#31243;-&#29790;&#23621;&#37202;&#24215;-&#21457;&#31080;.pdf" TargetMode="External"/><Relationship Id="rId77" Type="http://schemas.openxmlformats.org/officeDocument/2006/relationships/hyperlink" Target="2024-08-23-&#25171;&#36710;-&#21704;&#24037;&#31243;-&#29790;&#23621;&#37202;&#24215;/2024-08-15-&#25171;&#36710;-&#28023;&#22823;-&#28023;&#24072;-&#20184;&#27454;.jpg" TargetMode="External"/><Relationship Id="rId76" Type="http://schemas.openxmlformats.org/officeDocument/2006/relationships/hyperlink" Target="2024-08-23-&#25171;&#36710;-&#21704;&#24037;&#31243;-&#29790;&#23621;&#37202;&#24215;/2024-08-23-&#25171;&#36710;-&#21704;&#24037;&#31243;-&#29790;&#23621;&#37202;&#24215;-&#20184;&#27454;.jpg" TargetMode="External"/><Relationship Id="rId75" Type="http://schemas.openxmlformats.org/officeDocument/2006/relationships/hyperlink" Target="2024-08-23-&#25171;&#36710;-&#21704;&#24037;&#31243;-&#29790;&#23621;&#37202;&#24215;/2024-08-23-&#25171;&#36710;-&#21704;&#24037;&#31243;-&#29790;&#23621;&#37202;&#24215;-&#34892;&#31243;&#21333;.pdf" TargetMode="External"/><Relationship Id="rId74" Type="http://schemas.openxmlformats.org/officeDocument/2006/relationships/hyperlink" Target="2024-08-23-&#25171;&#36710;-&#21704;&#24037;&#31243;-&#29790;&#23621;&#37202;&#24215;/2024-07-15-&#25171;&#36710;-&#28023;&#22823;-&#28023;&#24072;-&#35746;&#21333;.docx" TargetMode="External"/><Relationship Id="rId73" Type="http://schemas.openxmlformats.org/officeDocument/2006/relationships/hyperlink" Target="2024-08-23-&#25171;&#36710;-&#21704;&#24037;&#31243;-&#29790;&#23621;&#37202;&#24215;/2024-08-23-&#25171;&#36710;-&#21704;&#24037;&#31243;-&#29790;&#23621;&#37202;&#24215;-&#35746;&#21333;.docx" TargetMode="External"/><Relationship Id="rId72" Type="http://schemas.openxmlformats.org/officeDocument/2006/relationships/hyperlink" Target="2024-08-23-&#25171;&#36710;-&#29790;&#23621;&#37202;&#24215;-&#21704;&#23572;&#28392;&#22826;&#24179;/2024-08-23-&#25171;&#36710;-&#29790;&#23621;&#37202;&#24215;-&#21704;&#23572;&#28392;&#22826;&#24179;-&#21457;&#31080;.pdf" TargetMode="External"/><Relationship Id="rId71" Type="http://schemas.openxmlformats.org/officeDocument/2006/relationships/hyperlink" Target="2024-08-23-&#25171;&#36710;-&#29790;&#23621;&#37202;&#24215;-&#21704;&#23572;&#28392;&#22826;&#24179;/2024-08-23-&#25171;&#36710;-&#29790;&#23621;&#37202;&#24215;-&#21704;&#23572;&#28392;&#22826;&#24179;-&#20184;&#27454;.jpg" TargetMode="External"/><Relationship Id="rId70" Type="http://schemas.openxmlformats.org/officeDocument/2006/relationships/hyperlink" Target="2024-08-23-&#25171;&#36710;-&#29790;&#23621;&#37202;&#24215;-&#21704;&#23572;&#28392;&#22826;&#24179;/2024-08-23-&#25171;&#36710;-&#29790;&#23621;&#37202;&#24215;-&#21704;&#23572;&#28392;&#22826;&#24179;-&#34892;&#31243;&#21333;.pdf" TargetMode="External"/><Relationship Id="rId7" Type="http://schemas.openxmlformats.org/officeDocument/2006/relationships/hyperlink" Target="2024-08-19-&#25171;&#36710;-&#21704;&#24037;&#31243;-&#29790;&#23621;&#37202;&#24215;/2024-08-19-&#25171;&#36710;-&#21704;&#24037;&#31243;-&#29790;&#23621;&#37202;&#24215;-&#35746;&#21333;.docx" TargetMode="External"/><Relationship Id="rId69" Type="http://schemas.openxmlformats.org/officeDocument/2006/relationships/hyperlink" Target="2024-08-23-&#25171;&#36710;-&#29790;&#23621;&#37202;&#24215;-&#21704;&#23572;&#28392;&#22826;&#24179;/2024-08-23-&#25171;&#36710;-&#29790;&#23621;&#37202;&#24215;-&#21704;&#23572;&#28392;&#22826;&#24179;-&#35746;&#21333;.docx" TargetMode="External"/><Relationship Id="rId68" Type="http://schemas.openxmlformats.org/officeDocument/2006/relationships/hyperlink" Target="2024-08-18-&#25171;&#36710;-&#28023;&#24072;-&#32654;&#20848;/2024-08-18-&#25171;&#36710;-&#28023;&#24072;-&#32654;&#20848;-&#21457;&#31080; .pdf" TargetMode="External"/><Relationship Id="rId67" Type="http://schemas.openxmlformats.org/officeDocument/2006/relationships/hyperlink" Target="2024-08-18-&#25171;&#36710;-&#28023;&#24072;-&#32654;&#20848;/2024-08-18-&#25171;&#36710;-&#28023;&#24072;-&#32654;&#20848;-&#20184;&#27454;.jpg" TargetMode="External"/><Relationship Id="rId66" Type="http://schemas.openxmlformats.org/officeDocument/2006/relationships/hyperlink" Target="2024-08-18-&#25171;&#36710;-&#28023;&#24072;-&#32654;&#20848;/2024-08-18-&#25171;&#36710;-&#28023;&#24072;-&#32654;&#20848;-&#34892;&#31243;&#21333;.pdf" TargetMode="External"/><Relationship Id="rId65" Type="http://schemas.openxmlformats.org/officeDocument/2006/relationships/hyperlink" Target="2024-08-21-&#25171;&#36710;-&#21704;&#24037;&#31243;-&#29790;&#23621;&#37202;&#24215;/2024-08-21-&#25171;&#36710;-&#21704;&#24037;&#31243;-&#29790;&#23621;&#37202;&#24215;-&#21457;&#31080;.pdf" TargetMode="External"/><Relationship Id="rId64" Type="http://schemas.openxmlformats.org/officeDocument/2006/relationships/hyperlink" Target="2024-08-21-&#25171;&#36710;-&#21704;&#24037;&#31243;-&#29790;&#23621;&#37202;&#24215;/2024-08-21-&#25171;&#36710;-&#21704;&#24037;&#31243;-&#29790;&#23621;&#37202;&#24215;-&#34892;&#31243;&#21333;.pdf" TargetMode="External"/><Relationship Id="rId63" Type="http://schemas.openxmlformats.org/officeDocument/2006/relationships/hyperlink" Target="2024-08-18-&#25171;&#36710;-&#21704;&#23572;&#28392;&#22826;&#24179;-&#29790;&#23621;&#37202;&#24215;/2024-08-18-&#25171;&#36710;-&#21704;&#23572;&#28392;&#22826;&#24179;-&#29790;&#23621;&#37202;&#24215;-&#20986;&#31199;&#36710;&#21457;&#31080;.jpg" TargetMode="External"/><Relationship Id="rId62" Type="http://schemas.openxmlformats.org/officeDocument/2006/relationships/hyperlink" Target="2024-08-18-&#20303;&#23487;-&#21704;&#23572;&#28392;&#29790;&#23621;&#37202;&#24215;/2024-08-18-&#20303;&#23487;-&#21704;&#23572;&#28392;&#29790;&#23621;&#37202;&#24215;-&#21457;&#31080;-&#39564;&#30495;.pdf" TargetMode="External"/><Relationship Id="rId61" Type="http://schemas.openxmlformats.org/officeDocument/2006/relationships/hyperlink" Target="2024-08-18-&#20303;&#23487;-&#21704;&#23572;&#28392;&#29790;&#23621;&#37202;&#24215;/2024-08-18-&#20303;&#23487;-&#21704;&#23572;&#28392;&#29790;&#23621;&#37202;&#24215;-&#21457;&#31080;.pdf" TargetMode="External"/><Relationship Id="rId60" Type="http://schemas.openxmlformats.org/officeDocument/2006/relationships/hyperlink" Target="2024-08-18-&#20303;&#23487;-&#21704;&#23572;&#28392;&#29790;&#23621;&#37202;&#24215;/2024-08-18-&#20303;&#23487;-&#21704;&#23572;&#28392;&#29790;&#23621;&#37202;&#24215;-&#20184;&#27454;&#35760;&#24405;.jpg" TargetMode="External"/><Relationship Id="rId6" Type="http://schemas.openxmlformats.org/officeDocument/2006/relationships/hyperlink" Target="2024-08-19-&#25171;&#36710;-&#29790;&#23621;&#37202;&#24215;-&#21704;&#24037;&#31243;/2024-08-19-&#25171;&#36710;-&#29790;&#23621;&#37202;&#24215;-&#21704;&#24037;&#31243;-&#35746;&#21333;.docx" TargetMode="External"/><Relationship Id="rId59" Type="http://schemas.openxmlformats.org/officeDocument/2006/relationships/hyperlink" Target="2024-08-18-&#20303;&#23487;-&#21704;&#23572;&#28392;&#29790;&#23621;&#37202;&#24215;/2024-08-18-&#20303;&#23487;-&#21704;&#23572;&#28392;&#29790;&#23621;&#37202;&#24215;-&#35746;&#21333;&#25130;&#22270;.jpg" TargetMode="External"/><Relationship Id="rId58" Type="http://schemas.openxmlformats.org/officeDocument/2006/relationships/hyperlink" Target="2024-08-18-&#20303;&#23487;-&#21704;&#23572;&#28392;&#29790;&#23621;&#37202;&#24215;/2024-08-18-&#20303;&#23487;-&#21704;&#23572;&#28392;&#29790;&#23621;&#37202;&#24215;-&#35746;&#21333;.docx" TargetMode="External"/><Relationship Id="rId57" Type="http://schemas.openxmlformats.org/officeDocument/2006/relationships/hyperlink" Target="2024-08-18-&#25171;&#36710;-&#21704;&#23572;&#28392;&#22826;&#24179;-&#29790;&#23621;&#37202;&#24215;/2024-08-18-&#25171;&#36710;-&#21704;&#23572;&#28392;&#22826;&#24179;-&#29790;&#23621;&#37202;&#24215;-&#36716;&#24080;&#25903;&#20184;&#35760;&#24405;.png" TargetMode="External"/><Relationship Id="rId56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20613;&#29734;&#29614;-&#33322;&#24847;&#38505;-&#21457;&#31080;.pdf" TargetMode="External"/><Relationship Id="rId55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20613;&#29734;&#29614;-&#20184;&#27454;&#35760;&#24405;-&#26426;&#31080;&#21644;&#33322;&#24847;&#38505;.jpg" TargetMode="External"/><Relationship Id="rId54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20613;&#29734;&#29614;-&#35746;&#21333;.docx" TargetMode="External"/><Relationship Id="rId53" Type="http://schemas.openxmlformats.org/officeDocument/2006/relationships/hyperlink" Target="2024-08-21-&#25171;&#36710;-&#21704;&#24037;&#31243;-&#29790;&#23621;&#37202;&#24215;/2024-08-21-&#25171;&#36710;-&#21704;&#24037;&#31243;-&#29790;&#23621;&#37202;&#24215;-&#20184;&#27454;&#35760;&#24405;.jpg" TargetMode="External"/><Relationship Id="rId52" Type="http://schemas.openxmlformats.org/officeDocument/2006/relationships/hyperlink" Target="2024-08-20-&#25171;&#36710;-&#29790;&#23621;&#37202;&#24215;-&#21704;&#24037;&#31243;/2024-08-20-&#25171;&#36710;-&#29790;&#23621;&#37202;&#24215;-&#21704;&#24037;&#31243;-&#21457;&#31080;.pdf" TargetMode="External"/><Relationship Id="rId51" Type="http://schemas.openxmlformats.org/officeDocument/2006/relationships/hyperlink" Target="2024-08-20-&#25171;&#36710;-&#29790;&#23621;&#37202;&#24215;-&#21704;&#24037;&#31243;/2024-08-20-&#25171;&#36710;-&#29790;&#23621;&#37202;&#24215;-&#21704;&#24037;&#31243;-&#20184;&#27454;&#35760;&#24405;.jpg" TargetMode="External"/><Relationship Id="rId50" Type="http://schemas.openxmlformats.org/officeDocument/2006/relationships/hyperlink" Target="2024-08-20-&#25171;&#36710;-&#29790;&#23621;&#37202;&#24215;-&#21704;&#24037;&#31243;/2024-08-20-&#25171;&#36710;-&#29790;&#23621;&#37202;&#24215;-&#21704;&#24037;&#31243;-&#34892;&#31243;&#21333;.pdf" TargetMode="External"/><Relationship Id="rId5" Type="http://schemas.openxmlformats.org/officeDocument/2006/relationships/hyperlink" Target="2024-08-18-&#25171;&#36710;-&#21704;&#23572;&#28392;&#22826;&#24179;-&#29790;&#23621;&#37202;&#24215;/2024-08-18-&#25171;&#36710;-&#21704;&#23572;&#28392;&#22826;&#24179;-&#29790;&#23621;&#37202;&#24215;-&#35746;&#21333;.docx" TargetMode="External"/><Relationship Id="rId49" Type="http://schemas.openxmlformats.org/officeDocument/2006/relationships/hyperlink" Target="2024-08-20-&#25171;&#36710;-&#21704;&#24037;&#31243;-&#29790;&#23621;&#37202;&#24215;/2024-08-20-&#25171;&#36710;-&#21704;&#24037;&#31243;-&#29790;&#23621;&#37202;&#24215;-&#21457;&#31080;.pdf" TargetMode="External"/><Relationship Id="rId48" Type="http://schemas.openxmlformats.org/officeDocument/2006/relationships/hyperlink" Target="2024-08-20-&#25171;&#36710;-&#21704;&#24037;&#31243;-&#29790;&#23621;&#37202;&#24215;/2024-08-20-&#25171;&#36710;-&#21704;&#24037;&#31243;-&#29790;&#23621;&#37202;&#24215;-&#20184;&#27454;&#35760;&#24405;.jpg" TargetMode="External"/><Relationship Id="rId47" Type="http://schemas.openxmlformats.org/officeDocument/2006/relationships/hyperlink" Target="2024-08-20-&#25171;&#36710;-&#21704;&#24037;&#31243;-&#29790;&#23621;&#37202;&#24215;/2024-08-20-&#25171;&#36710;-&#21704;&#24037;&#31243;-&#29790;&#23621;&#37202;&#24215;-&#34892;&#31243;&#21333;.pdf" TargetMode="External"/><Relationship Id="rId46" Type="http://schemas.openxmlformats.org/officeDocument/2006/relationships/hyperlink" Target="2024-08-19-&#25171;&#36710;-&#21704;&#24037;&#31243;-&#29790;&#23621;&#37202;&#24215;/2024-08-19-&#25171;&#36710;-&#21704;&#24037;&#31243;-&#29790;&#23621;&#37202;&#24215;-&#21457;&#31080;.pdf" TargetMode="External"/><Relationship Id="rId45" Type="http://schemas.openxmlformats.org/officeDocument/2006/relationships/hyperlink" Target="2024-08-19-&#25171;&#36710;-&#21704;&#24037;&#31243;-&#29790;&#23621;&#37202;&#24215;/2024-08-19-&#25171;&#36710;-&#21704;&#24037;&#31243;-&#29790;&#23621;&#37202;&#24215;-&#20184;&#27454;&#35760;&#24405;.jpg" TargetMode="External"/><Relationship Id="rId44" Type="http://schemas.openxmlformats.org/officeDocument/2006/relationships/hyperlink" Target="2024-08-19-&#25171;&#36710;-&#29790;&#23621;&#37202;&#24215;-&#21704;&#24037;&#31243;/2024-08-19-&#25171;&#36710;-&#29790;&#23621;&#37202;&#24215;-&#21704;&#24037;&#31243;-&#20184;&#27454;&#35760;&#24405;.jpg" TargetMode="External"/><Relationship Id="rId43" Type="http://schemas.openxmlformats.org/officeDocument/2006/relationships/hyperlink" Target="2024-08-19-&#25171;&#36710;-&#29790;&#23621;&#37202;&#24215;-&#21704;&#24037;&#31243;/2024-08-19-&#25171;&#36710;-&#29790;&#23621;&#37202;&#24215;-&#21704;&#24037;&#31243;-&#21457;&#31080;.pdf" TargetMode="External"/><Relationship Id="rId42" Type="http://schemas.openxmlformats.org/officeDocument/2006/relationships/hyperlink" Target="2024-08-19-&#25171;&#36710;-&#29790;&#23621;&#37202;&#24215;-&#21704;&#24037;&#31243;/2024-08-19-&#25171;&#36710;-&#29790;&#23621;&#37202;&#24215;-&#21704;&#24037;&#31243;-&#34892;&#31243;&#21333;.pdf" TargetMode="External"/><Relationship Id="rId41" Type="http://schemas.openxmlformats.org/officeDocument/2006/relationships/hyperlink" Target="2024-08-18-&#33322;&#29677;-&#28023;&#21475;&#32654;&#20848;-&#21704;&#23572;&#28392;&#22826;&#24179;/&#34892;&#31243;&#21333;&#39564;&#30495;-&#20613;&#29734;&#29614;.pdf" TargetMode="External"/><Relationship Id="rId40" Type="http://schemas.openxmlformats.org/officeDocument/2006/relationships/hyperlink" Target="2024-08-18-&#33322;&#29677;-&#28023;&#21475;&#32654;&#20848;-&#21704;&#23572;&#28392;&#22826;&#24179;/&#34892;&#31243;&#21333;&#39564;&#30495;-&#24352;&#22025;&#20339;.pdf" TargetMode="External"/><Relationship Id="rId4" Type="http://schemas.openxmlformats.org/officeDocument/2006/relationships/hyperlink" Target="&#26366;&#24069;&#21338;/2024-07-16-&#28023;&#24072;&#33267;&#28023;&#22823;-&#26366;&#24069;&#21338;+&#37011;&#30922;&#38231;+&#29579;&#38632;&#33945;.docx" TargetMode="External"/><Relationship Id="rId39" Type="http://schemas.openxmlformats.org/officeDocument/2006/relationships/hyperlink" Target="2024-08-18-&#33322;&#29677;-&#28023;&#21475;&#32654;&#20848;-&#21704;&#23572;&#28392;&#22826;&#24179;/&#34892;&#31243;&#21333;&#39564;&#30495;-&#25104;&#24535;&#36828;.pdf" TargetMode="External"/><Relationship Id="rId38" Type="http://schemas.openxmlformats.org/officeDocument/2006/relationships/hyperlink" Target="2024-08-18-&#33322;&#29677;-&#28023;&#21475;&#32654;&#20848;-&#21704;&#23572;&#28392;&#22826;&#24179;/&#34892;&#31243;&#21333;&#39564;&#30495;-&#37085;&#26093;&#20809;.pdf" TargetMode="External"/><Relationship Id="rId37" Type="http://schemas.openxmlformats.org/officeDocument/2006/relationships/hyperlink" Target="2024-08-18-&#33322;&#29677;-&#28023;&#21475;&#32654;&#20848;-&#21704;&#23572;&#28392;&#22826;&#24179;/&#33322;&#24847;&#38505;-&#21457;&#31080;-&#20613;&#29734;&#29614;.pdf" TargetMode="External"/><Relationship Id="rId36" Type="http://schemas.openxmlformats.org/officeDocument/2006/relationships/hyperlink" Target="2024-08-18-&#33322;&#29677;-&#28023;&#21475;&#32654;&#20848;-&#21704;&#23572;&#28392;&#22826;&#24179;/&#33322;&#24847;&#38505;-&#21457;&#31080;-&#24352;&#22025;&#20339;.pdf" TargetMode="External"/><Relationship Id="rId35" Type="http://schemas.openxmlformats.org/officeDocument/2006/relationships/hyperlink" Target="2024-08-18-&#33322;&#29677;-&#28023;&#21475;&#32654;&#20848;-&#21704;&#23572;&#28392;&#22826;&#24179;/&#33322;&#24847;&#38505;-&#21457;&#31080;-&#25104;&#24535;&#36828;.pdf" TargetMode="External"/><Relationship Id="rId34" Type="http://schemas.openxmlformats.org/officeDocument/2006/relationships/hyperlink" Target="2024-08-18-&#33322;&#29677;-&#28023;&#21475;&#32654;&#20848;-&#21704;&#23572;&#28392;&#22826;&#24179;/&#33322;&#24847;&#38505;-&#21457;&#31080;-&#37085;&#26093;&#20809;.pdf" TargetMode="External"/><Relationship Id="rId33" Type="http://schemas.openxmlformats.org/officeDocument/2006/relationships/hyperlink" Target="2024-08-18-&#33322;&#29677;-&#28023;&#21475;&#32654;&#20848;-&#21704;&#23572;&#28392;&#22826;&#24179;/2024-08-18-&#33322;&#29677;-&#28023;&#21475;&#32654;&#20848;-&#21704;&#23572;&#28392;&#22826;&#24179;-&#35746;&#21333;.docx" TargetMode="External"/><Relationship Id="rId32" Type="http://schemas.openxmlformats.org/officeDocument/2006/relationships/hyperlink" Target="2024-08-18-&#33322;&#29677;-&#28023;&#21475;&#32654;&#20848;-&#21704;&#23572;&#28392;&#22826;&#24179;/2024-08-18-&#33322;&#29677;-&#28023;&#21475;&#32654;&#20848;-&#21704;&#23572;&#28392;&#22826;&#24179;-&#33322;&#24847;&#38505;.docx" TargetMode="External"/><Relationship Id="rId31" Type="http://schemas.openxmlformats.org/officeDocument/2006/relationships/hyperlink" Target="2024-08-18-&#33322;&#29677;-&#28023;&#21475;&#32654;&#20848;-&#21704;&#23572;&#28392;&#22826;&#24179;/&#35746;&#21333;.docx" TargetMode="External"/><Relationship Id="rId30" Type="http://schemas.openxmlformats.org/officeDocument/2006/relationships/hyperlink" Target="2024-08-18-&#33322;&#29677;-&#28023;&#21475;&#32654;&#20848;-&#21704;&#23572;&#28392;&#22826;&#24179;/&#20184;&#27454;&#35760;&#24405;-&#21512;.jpg" TargetMode="External"/><Relationship Id="rId3" Type="http://schemas.openxmlformats.org/officeDocument/2006/relationships/hyperlink" Target="2024-08-18-&#25171;&#36710;-&#28023;&#24072;-&#32654;&#20848;/2024-08-18-&#25171;&#36710;-&#28023;&#24072;-&#32654;&#20848;-&#35746;&#21333;.docx" TargetMode="External"/><Relationship Id="rId29" Type="http://schemas.openxmlformats.org/officeDocument/2006/relationships/hyperlink" Target="2024-08-18-&#33322;&#29677;-&#28023;&#21475;&#32654;&#20848;-&#21704;&#23572;&#28392;&#22826;&#24179;/&#34892;&#31243;&#21333;-&#20613;&#29734;&#29614;.pdf" TargetMode="External"/><Relationship Id="rId28" Type="http://schemas.openxmlformats.org/officeDocument/2006/relationships/hyperlink" Target="2024-08-18-&#33322;&#29677;-&#28023;&#21475;&#32654;&#20848;-&#21704;&#23572;&#28392;&#22826;&#24179;/&#34892;&#31243;&#21333;-&#24352;&#22025;&#20339;.pdf" TargetMode="External"/><Relationship Id="rId27" Type="http://schemas.openxmlformats.org/officeDocument/2006/relationships/hyperlink" Target="2024-08-18-&#33322;&#29677;-&#28023;&#21475;&#32654;&#20848;-&#21704;&#23572;&#28392;&#22826;&#24179;/&#34892;&#31243;&#21333;-&#25104;&#24535;&#36828;.pdf" TargetMode="External"/><Relationship Id="rId26" Type="http://schemas.openxmlformats.org/officeDocument/2006/relationships/hyperlink" Target="2024-08-18-&#33322;&#29677;-&#28023;&#21475;&#32654;&#20848;-&#21704;&#23572;&#28392;&#22826;&#24179;/&#34892;&#31243;&#21333;-&#37085;&#26093;&#20809;.pdf" TargetMode="External"/><Relationship Id="rId25" Type="http://schemas.openxmlformats.org/officeDocument/2006/relationships/hyperlink" Target="2024-08-21-&#25171;&#36710;-&#29790;&#23621;&#37202;&#24215;-&#21704;&#24037;&#31243;/2024-08-21-&#25171;&#36710;-&#29790;&#23621;&#37202;&#24215;-&#21704;&#24037;&#31243;-&#21457;&#31080;.pdf" TargetMode="External"/><Relationship Id="rId24" Type="http://schemas.openxmlformats.org/officeDocument/2006/relationships/hyperlink" Target="2024-08-21-&#25171;&#36710;-&#29790;&#23621;&#37202;&#24215;-&#21704;&#24037;&#31243;/2024-08-21-&#25171;&#36710;-&#29790;&#23621;&#37202;&#24215;-&#21704;&#24037;&#31243;-&#20184;&#27454;&#35760;&#24405;.jpg" TargetMode="External"/><Relationship Id="rId23" Type="http://schemas.openxmlformats.org/officeDocument/2006/relationships/hyperlink" Target="2024-08-21-&#25171;&#36710;-&#29790;&#23621;&#37202;&#24215;-&#21704;&#24037;&#31243;/2024-08-21-&#25171;&#36710;-&#29790;&#23621;&#37202;&#24215;-&#21704;&#24037;&#31243;-&#34892;&#31243;&#21333;.pdf" TargetMode="External"/><Relationship Id="rId22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37085;&#26093;&#20809;-&#20184;&#27454;&#35760;&#24405;.docx" TargetMode="External"/><Relationship Id="rId21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24352;&#22025;&#20339;-&#26426;&#31080;&#39564;&#30495;.pdf" TargetMode="External"/><Relationship Id="rId20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25104;&#24535;&#36828;-&#26426;&#31080;&#39564;&#30495;.pdf" TargetMode="External"/><Relationship Id="rId2" Type="http://schemas.openxmlformats.org/officeDocument/2006/relationships/vmlDrawing" Target="../drawings/vmlDrawing1.vml"/><Relationship Id="rId19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20613;&#29734;&#29614;-&#26426;&#31080;&#39564;&#30495;.pdf" TargetMode="External"/><Relationship Id="rId18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37085;&#26093;&#20809;-&#26426;&#31080;&#39564;&#30495;.pdf" TargetMode="External"/><Relationship Id="rId17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24352;&#22025;&#20339;-&#34892;&#31243;&#21333;.jpg" TargetMode="External"/><Relationship Id="rId16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25104;&#24535;&#36828;-&#34892;&#31243;&#21333;.jpg" TargetMode="External"/><Relationship Id="rId15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20613;&#29734;&#29614;-&#34892;&#31243;&#21333;.jpg" TargetMode="External"/><Relationship Id="rId14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37085;&#26093;&#20809;-&#34892;&#31243;&#21333;.jpg" TargetMode="External"/><Relationship Id="rId13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37085;&#26093;&#20809;-&#35746;&#21333;.docx" TargetMode="External"/><Relationship Id="rId12" Type="http://schemas.openxmlformats.org/officeDocument/2006/relationships/hyperlink" Target="2024-08-19-&#25171;&#36710;-&#21704;&#24037;&#31243;-&#29790;&#23621;&#37202;&#24215;/2024-08-19-&#25171;&#36710;-&#21704;&#24037;&#31243;-&#29790;&#23621;&#37202;&#24215;-&#34892;&#31243;&#21333;.pdf" TargetMode="External"/><Relationship Id="rId11" Type="http://schemas.openxmlformats.org/officeDocument/2006/relationships/hyperlink" Target="2024-08-21-&#25171;&#36710;-&#21704;&#24037;&#31243;-&#29790;&#23621;&#37202;&#24215;/2024-08-21-&#25171;&#36710;-&#21704;&#24037;&#31243;-&#29790;&#23621;&#37202;&#24215;-&#35746;&#21333;.docx" TargetMode="External"/><Relationship Id="rId10" Type="http://schemas.openxmlformats.org/officeDocument/2006/relationships/hyperlink" Target="2024-08-20-&#25171;&#36710;-&#21704;&#24037;&#31243;-&#29790;&#23621;&#37202;&#24215;/2024-08-20-&#25171;&#36710;-&#21704;&#24037;&#31243;-&#29790;&#23621;&#37202;&#24215;-&#35746;&#21333;.docx" TargetMode="Externa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8"/>
  <sheetViews>
    <sheetView tabSelected="1" zoomScale="130" zoomScaleNormal="130" workbookViewId="0">
      <pane ySplit="2" topLeftCell="A9" activePane="bottomLeft" state="frozen"/>
      <selection/>
      <selection pane="bottomLeft" activeCell="F38" sqref="F38"/>
    </sheetView>
  </sheetViews>
  <sheetFormatPr defaultColWidth="9" defaultRowHeight="13.5"/>
  <cols>
    <col min="1" max="1" width="5.375" customWidth="1"/>
    <col min="2" max="2" width="10.6416666666667" style="1" customWidth="1"/>
    <col min="3" max="3" width="53.525" style="2" customWidth="1"/>
    <col min="4" max="4" width="14" style="1" customWidth="1"/>
    <col min="5" max="5" width="9.375" style="1" customWidth="1"/>
    <col min="6" max="6" width="5.375" style="1" customWidth="1"/>
    <col min="7" max="7" width="9.41666666666667" style="1" customWidth="1"/>
    <col min="8" max="8" width="11.5" style="1" customWidth="1"/>
    <col min="9" max="9" width="9.325" style="3" customWidth="1"/>
    <col min="10" max="10" width="8.7" style="4" customWidth="1"/>
    <col min="11" max="11" width="8.525" style="2" customWidth="1"/>
    <col min="12" max="12" width="12.875" style="2" customWidth="1"/>
    <col min="13" max="25" width="9" style="2"/>
  </cols>
  <sheetData>
    <row r="1" spans="1:1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32" t="s">
        <v>8</v>
      </c>
      <c r="J1" s="33" t="s">
        <v>9</v>
      </c>
      <c r="K1" s="5" t="s">
        <v>10</v>
      </c>
      <c r="L1" s="5" t="s">
        <v>11</v>
      </c>
    </row>
    <row r="2" ht="1" customHeight="1" spans="2:10">
      <c r="B2" s="6"/>
      <c r="C2" s="6"/>
      <c r="D2" s="6"/>
      <c r="E2" s="6"/>
      <c r="F2" s="6"/>
      <c r="G2" s="6"/>
      <c r="H2" s="6"/>
      <c r="I2" s="34"/>
      <c r="J2" s="35"/>
    </row>
    <row r="3" spans="1:12">
      <c r="A3" s="7">
        <f>ROW()-2</f>
        <v>1</v>
      </c>
      <c r="B3" s="8" t="s">
        <v>12</v>
      </c>
      <c r="C3" s="9" t="s">
        <v>13</v>
      </c>
      <c r="D3" s="10" t="s">
        <v>14</v>
      </c>
      <c r="E3" s="22">
        <v>23.04</v>
      </c>
      <c r="F3" s="24"/>
      <c r="G3" s="25"/>
      <c r="H3" s="22">
        <v>23.85</v>
      </c>
      <c r="I3" s="36">
        <f>IF(E3&lt;H3,E3,H3)</f>
        <v>23.04</v>
      </c>
      <c r="J3" s="37">
        <f>SUM(I3:I23)</f>
        <v>15201.68</v>
      </c>
      <c r="K3" s="8" t="s">
        <v>15</v>
      </c>
      <c r="L3" s="38" t="s">
        <v>16</v>
      </c>
    </row>
    <row r="4" spans="1:12">
      <c r="A4" s="11">
        <f>ROW()-2</f>
        <v>2</v>
      </c>
      <c r="B4" s="12" t="s">
        <v>12</v>
      </c>
      <c r="C4" s="13" t="s">
        <v>17</v>
      </c>
      <c r="D4" s="10" t="s">
        <v>18</v>
      </c>
      <c r="E4" s="22">
        <v>5199.97</v>
      </c>
      <c r="F4" s="22" t="s">
        <v>5</v>
      </c>
      <c r="G4" s="22">
        <v>236</v>
      </c>
      <c r="H4" s="22">
        <v>59</v>
      </c>
      <c r="I4" s="39">
        <f>SUM(E4,IF(G4&lt;SUM(H4:H7),G4,SUM(H4:H7)))</f>
        <v>5435.97</v>
      </c>
      <c r="J4" s="40"/>
      <c r="K4" s="12" t="s">
        <v>19</v>
      </c>
      <c r="L4" s="41"/>
    </row>
    <row r="5" spans="1:12">
      <c r="A5" s="14"/>
      <c r="B5" s="15"/>
      <c r="C5" s="13"/>
      <c r="D5" s="10" t="s">
        <v>20</v>
      </c>
      <c r="E5" s="22"/>
      <c r="F5" s="22" t="s">
        <v>5</v>
      </c>
      <c r="G5" s="22"/>
      <c r="H5" s="22">
        <v>59</v>
      </c>
      <c r="I5" s="42"/>
      <c r="J5" s="40"/>
      <c r="K5" s="15"/>
      <c r="L5" s="41"/>
    </row>
    <row r="6" spans="1:12">
      <c r="A6" s="14"/>
      <c r="B6" s="15"/>
      <c r="C6" s="13"/>
      <c r="D6" s="10" t="s">
        <v>21</v>
      </c>
      <c r="E6" s="22"/>
      <c r="F6" s="22" t="s">
        <v>5</v>
      </c>
      <c r="G6" s="22"/>
      <c r="H6" s="22">
        <v>59</v>
      </c>
      <c r="I6" s="42"/>
      <c r="J6" s="40"/>
      <c r="K6" s="15"/>
      <c r="L6" s="41"/>
    </row>
    <row r="7" spans="1:12">
      <c r="A7" s="16"/>
      <c r="B7" s="17"/>
      <c r="C7" s="13"/>
      <c r="D7" s="10" t="s">
        <v>22</v>
      </c>
      <c r="E7" s="22"/>
      <c r="F7" s="22" t="s">
        <v>5</v>
      </c>
      <c r="G7" s="22"/>
      <c r="H7" s="22">
        <v>59</v>
      </c>
      <c r="I7" s="43"/>
      <c r="J7" s="40"/>
      <c r="K7" s="15"/>
      <c r="L7" s="41"/>
    </row>
    <row r="8" spans="1:12">
      <c r="A8" s="7">
        <v>3</v>
      </c>
      <c r="B8" s="8" t="s">
        <v>12</v>
      </c>
      <c r="C8" s="9" t="s">
        <v>23</v>
      </c>
      <c r="D8" s="18"/>
      <c r="E8" s="22">
        <v>151</v>
      </c>
      <c r="F8" s="24"/>
      <c r="G8" s="25"/>
      <c r="H8" s="22">
        <v>151</v>
      </c>
      <c r="I8" s="36">
        <f t="shared" ref="I8:I15" si="0">IF(E8&lt;H8,E8,H8)</f>
        <v>151</v>
      </c>
      <c r="J8" s="40"/>
      <c r="K8" s="15"/>
      <c r="L8" s="41"/>
    </row>
    <row r="9" spans="1:12">
      <c r="A9" s="7">
        <v>4</v>
      </c>
      <c r="B9" s="8" t="s">
        <v>12</v>
      </c>
      <c r="C9" s="19" t="s">
        <v>24</v>
      </c>
      <c r="D9" s="10" t="s">
        <v>25</v>
      </c>
      <c r="E9" s="22">
        <v>4010.55</v>
      </c>
      <c r="F9" s="22" t="s">
        <v>5</v>
      </c>
      <c r="G9" s="25"/>
      <c r="H9" s="22">
        <v>4010.55</v>
      </c>
      <c r="I9" s="36">
        <f t="shared" si="0"/>
        <v>4010.55</v>
      </c>
      <c r="J9" s="40"/>
      <c r="K9" s="15"/>
      <c r="L9" s="41"/>
    </row>
    <row r="10" spans="1:12">
      <c r="A10" s="7">
        <v>5</v>
      </c>
      <c r="B10" s="8" t="s">
        <v>26</v>
      </c>
      <c r="C10" s="9" t="s">
        <v>27</v>
      </c>
      <c r="D10" s="10" t="s">
        <v>14</v>
      </c>
      <c r="E10" s="22">
        <v>10.74</v>
      </c>
      <c r="F10" s="24"/>
      <c r="G10" s="25"/>
      <c r="H10" s="22">
        <v>9.92</v>
      </c>
      <c r="I10" s="36">
        <f t="shared" si="0"/>
        <v>9.92</v>
      </c>
      <c r="J10" s="40"/>
      <c r="K10" s="15"/>
      <c r="L10" s="41"/>
    </row>
    <row r="11" spans="1:12">
      <c r="A11" s="7">
        <v>6</v>
      </c>
      <c r="B11" s="8" t="s">
        <v>26</v>
      </c>
      <c r="C11" s="19" t="s">
        <v>28</v>
      </c>
      <c r="D11" s="10" t="s">
        <v>14</v>
      </c>
      <c r="E11" s="22">
        <v>11.36</v>
      </c>
      <c r="F11" s="26"/>
      <c r="G11" s="22"/>
      <c r="H11" s="22">
        <v>11.36</v>
      </c>
      <c r="I11" s="36">
        <f t="shared" si="0"/>
        <v>11.36</v>
      </c>
      <c r="J11" s="40"/>
      <c r="K11" s="15"/>
      <c r="L11" s="41"/>
    </row>
    <row r="12" spans="1:12">
      <c r="A12" s="7">
        <v>7</v>
      </c>
      <c r="B12" s="20" t="s">
        <v>29</v>
      </c>
      <c r="C12" s="21" t="s">
        <v>27</v>
      </c>
      <c r="D12" s="22" t="s">
        <v>14</v>
      </c>
      <c r="E12" s="22">
        <v>11.96</v>
      </c>
      <c r="F12" s="27"/>
      <c r="G12" s="22"/>
      <c r="H12" s="22">
        <v>11.96</v>
      </c>
      <c r="I12" s="36">
        <f t="shared" si="0"/>
        <v>11.96</v>
      </c>
      <c r="J12" s="40"/>
      <c r="K12" s="15"/>
      <c r="L12" s="41"/>
    </row>
    <row r="13" spans="1:12">
      <c r="A13" s="7">
        <v>8</v>
      </c>
      <c r="B13" s="20" t="s">
        <v>29</v>
      </c>
      <c r="C13" s="19" t="s">
        <v>28</v>
      </c>
      <c r="D13" s="22" t="s">
        <v>14</v>
      </c>
      <c r="E13" s="22">
        <v>13.49</v>
      </c>
      <c r="F13" s="27"/>
      <c r="G13" s="22"/>
      <c r="H13" s="22">
        <v>13.49</v>
      </c>
      <c r="I13" s="36">
        <f t="shared" si="0"/>
        <v>13.49</v>
      </c>
      <c r="J13" s="40"/>
      <c r="K13" s="15"/>
      <c r="L13" s="41"/>
    </row>
    <row r="14" spans="1:12">
      <c r="A14" s="7">
        <v>9</v>
      </c>
      <c r="B14" s="20" t="s">
        <v>30</v>
      </c>
      <c r="C14" s="21" t="s">
        <v>27</v>
      </c>
      <c r="D14" s="22" t="s">
        <v>14</v>
      </c>
      <c r="E14" s="22">
        <v>10.49</v>
      </c>
      <c r="F14" s="27"/>
      <c r="G14" s="22"/>
      <c r="H14" s="22">
        <v>10.49</v>
      </c>
      <c r="I14" s="36">
        <f t="shared" si="0"/>
        <v>10.49</v>
      </c>
      <c r="J14" s="40"/>
      <c r="K14" s="15"/>
      <c r="L14" s="41"/>
    </row>
    <row r="15" spans="1:12">
      <c r="A15" s="7">
        <v>10</v>
      </c>
      <c r="B15" s="20" t="s">
        <v>30</v>
      </c>
      <c r="C15" s="19" t="s">
        <v>28</v>
      </c>
      <c r="D15" s="22" t="s">
        <v>14</v>
      </c>
      <c r="E15" s="22">
        <v>12.37</v>
      </c>
      <c r="F15" s="28"/>
      <c r="G15" s="22"/>
      <c r="H15" s="29">
        <v>12.37</v>
      </c>
      <c r="I15" s="36">
        <f t="shared" si="0"/>
        <v>12.37</v>
      </c>
      <c r="J15" s="40"/>
      <c r="K15" s="17"/>
      <c r="L15" s="41"/>
    </row>
    <row r="16" spans="1:12">
      <c r="A16" s="7">
        <v>11</v>
      </c>
      <c r="B16" s="20" t="s">
        <v>31</v>
      </c>
      <c r="C16" s="19" t="s">
        <v>28</v>
      </c>
      <c r="D16" s="22" t="s">
        <v>14</v>
      </c>
      <c r="E16" s="22">
        <v>22.78</v>
      </c>
      <c r="F16" s="28"/>
      <c r="G16" s="22"/>
      <c r="H16" s="22">
        <v>46.57</v>
      </c>
      <c r="I16" s="39">
        <f>IF(SUM(E16:E17)&lt;H16,SUM(E16:E17),H16)</f>
        <v>46.57</v>
      </c>
      <c r="J16" s="40"/>
      <c r="K16" s="15" t="s">
        <v>15</v>
      </c>
      <c r="L16" s="38" t="s">
        <v>16</v>
      </c>
    </row>
    <row r="17" spans="1:12">
      <c r="A17" s="7">
        <v>12</v>
      </c>
      <c r="B17" s="20" t="s">
        <v>32</v>
      </c>
      <c r="C17" s="19" t="s">
        <v>33</v>
      </c>
      <c r="D17" s="22"/>
      <c r="E17" s="22">
        <v>23.79</v>
      </c>
      <c r="F17" s="28"/>
      <c r="G17" s="22"/>
      <c r="H17" s="22"/>
      <c r="I17" s="43"/>
      <c r="J17" s="40"/>
      <c r="K17" s="15"/>
      <c r="L17" s="38"/>
    </row>
    <row r="18" spans="1:12">
      <c r="A18" s="7">
        <v>13</v>
      </c>
      <c r="B18" s="20" t="s">
        <v>31</v>
      </c>
      <c r="C18" s="19" t="s">
        <v>34</v>
      </c>
      <c r="D18" s="10" t="s">
        <v>14</v>
      </c>
      <c r="E18" s="22">
        <v>77.42</v>
      </c>
      <c r="F18" s="20"/>
      <c r="G18" s="30"/>
      <c r="H18" s="31">
        <v>87.1</v>
      </c>
      <c r="I18" s="36">
        <f>IF(E18&lt;H18,E18,H18)</f>
        <v>77.42</v>
      </c>
      <c r="J18" s="40"/>
      <c r="K18" s="17"/>
      <c r="L18" s="38"/>
    </row>
    <row r="19" spans="1:12">
      <c r="A19" s="7">
        <v>14</v>
      </c>
      <c r="B19" s="20" t="s">
        <v>31</v>
      </c>
      <c r="C19" s="23" t="s">
        <v>35</v>
      </c>
      <c r="D19" s="10" t="s">
        <v>14</v>
      </c>
      <c r="E19" s="22">
        <v>43.54</v>
      </c>
      <c r="F19" s="20"/>
      <c r="G19" s="30"/>
      <c r="H19" s="31">
        <v>41.54</v>
      </c>
      <c r="I19" s="36">
        <f>IF(H19&lt;E19,H19,E19)</f>
        <v>41.54</v>
      </c>
      <c r="J19" s="40"/>
      <c r="K19" s="17" t="s">
        <v>36</v>
      </c>
      <c r="L19" s="38" t="s">
        <v>16</v>
      </c>
    </row>
    <row r="20" spans="1:12">
      <c r="A20" s="7">
        <v>15</v>
      </c>
      <c r="B20" s="20" t="s">
        <v>31</v>
      </c>
      <c r="C20" s="23" t="s">
        <v>37</v>
      </c>
      <c r="D20" s="10" t="s">
        <v>14</v>
      </c>
      <c r="E20" s="22">
        <v>1230</v>
      </c>
      <c r="F20" s="10" t="s">
        <v>5</v>
      </c>
      <c r="G20" s="22"/>
      <c r="H20" s="30"/>
      <c r="I20" s="36">
        <f>E20</f>
        <v>1230</v>
      </c>
      <c r="J20" s="40"/>
      <c r="K20" s="20" t="s">
        <v>19</v>
      </c>
      <c r="L20" s="41"/>
    </row>
    <row r="21" spans="1:12">
      <c r="A21" s="7">
        <v>16</v>
      </c>
      <c r="B21" s="20"/>
      <c r="C21" s="23" t="s">
        <v>38</v>
      </c>
      <c r="D21" s="10" t="s">
        <v>14</v>
      </c>
      <c r="E21" s="22">
        <v>1372</v>
      </c>
      <c r="F21" s="10" t="s">
        <v>5</v>
      </c>
      <c r="G21" s="30"/>
      <c r="H21" s="22">
        <v>72</v>
      </c>
      <c r="I21" s="36">
        <f>E21</f>
        <v>1372</v>
      </c>
      <c r="J21" s="40"/>
      <c r="K21" s="20" t="s">
        <v>39</v>
      </c>
      <c r="L21" s="38" t="s">
        <v>16</v>
      </c>
    </row>
    <row r="22" spans="1:12">
      <c r="A22" s="7">
        <v>17</v>
      </c>
      <c r="B22" s="20"/>
      <c r="C22" s="23" t="s">
        <v>40</v>
      </c>
      <c r="D22" s="10" t="s">
        <v>14</v>
      </c>
      <c r="E22" s="22">
        <v>1372</v>
      </c>
      <c r="F22" s="10" t="s">
        <v>5</v>
      </c>
      <c r="G22" s="30"/>
      <c r="H22" s="22">
        <v>72</v>
      </c>
      <c r="I22" s="36">
        <f>E22</f>
        <v>1372</v>
      </c>
      <c r="J22" s="40"/>
      <c r="K22" s="44" t="s">
        <v>15</v>
      </c>
      <c r="L22" s="38" t="s">
        <v>16</v>
      </c>
    </row>
    <row r="23" spans="1:12">
      <c r="A23" s="7">
        <v>18</v>
      </c>
      <c r="B23" s="20"/>
      <c r="C23" s="23" t="s">
        <v>41</v>
      </c>
      <c r="D23" s="10" t="s">
        <v>14</v>
      </c>
      <c r="E23" s="22">
        <v>1372</v>
      </c>
      <c r="F23" s="10" t="s">
        <v>5</v>
      </c>
      <c r="G23" s="30"/>
      <c r="H23" s="22">
        <v>72</v>
      </c>
      <c r="I23" s="36">
        <f>E23</f>
        <v>1372</v>
      </c>
      <c r="J23" s="45"/>
      <c r="K23" s="46"/>
      <c r="L23" s="38"/>
    </row>
    <row r="24" spans="11:11">
      <c r="K24" s="1"/>
    </row>
    <row r="25" spans="10:11">
      <c r="J25" s="4" t="s">
        <v>19</v>
      </c>
      <c r="K25" s="4">
        <f>SUM(I4,I8,I9,I10:I15,I20)</f>
        <v>10897.11</v>
      </c>
    </row>
    <row r="26" spans="10:11">
      <c r="J26" s="4" t="s">
        <v>15</v>
      </c>
      <c r="K26" s="4">
        <f>SUM(I3,I16:I18,I22:I23)</f>
        <v>2891.03</v>
      </c>
    </row>
    <row r="27" spans="10:11">
      <c r="J27" s="4" t="s">
        <v>36</v>
      </c>
      <c r="K27" s="4">
        <f>SUM(I19)</f>
        <v>41.54</v>
      </c>
    </row>
    <row r="28" spans="10:11">
      <c r="J28" s="4" t="s">
        <v>39</v>
      </c>
      <c r="K28" s="4">
        <f>SUM(I21)</f>
        <v>1372</v>
      </c>
    </row>
    <row r="29" spans="7:11">
      <c r="G29" s="1" t="s">
        <v>42</v>
      </c>
      <c r="J29" s="4" t="s">
        <v>9</v>
      </c>
      <c r="K29" s="4">
        <f>SUM(K25:K28)</f>
        <v>15201.68</v>
      </c>
    </row>
    <row r="30" spans="4:9">
      <c r="D30" s="4">
        <f>5436/4+1372</f>
        <v>2731</v>
      </c>
      <c r="E30" s="1" t="s">
        <v>43</v>
      </c>
      <c r="G30" s="4">
        <f>D30*3</f>
        <v>8193</v>
      </c>
      <c r="H30" s="4">
        <f>SUM(G30:G31)</f>
        <v>10781.97</v>
      </c>
      <c r="I30" s="3">
        <f>SUM(I4:I7,I20:I23)</f>
        <v>10781.97</v>
      </c>
    </row>
    <row r="31" spans="4:8">
      <c r="D31" s="4">
        <f>5436/4-0.03+1230</f>
        <v>2588.97</v>
      </c>
      <c r="E31" s="1" t="s">
        <v>44</v>
      </c>
      <c r="G31" s="4">
        <f>D31</f>
        <v>2588.97</v>
      </c>
      <c r="H31" s="4"/>
    </row>
    <row r="32" spans="4:8">
      <c r="D32" s="4">
        <f>ROUND(4010.55/4,2)-0.01</f>
        <v>1002.63</v>
      </c>
      <c r="E32" s="1" t="s">
        <v>45</v>
      </c>
      <c r="G32" s="4">
        <f>D32*3</f>
        <v>3007.89</v>
      </c>
      <c r="H32" s="4">
        <f>SUM(G32:G33)</f>
        <v>4010.55</v>
      </c>
    </row>
    <row r="33" spans="4:8">
      <c r="D33" s="4">
        <f>4010.55-(ROUND(4010.55/4,2)-0.01)*3</f>
        <v>1002.66</v>
      </c>
      <c r="E33" s="1" t="s">
        <v>46</v>
      </c>
      <c r="G33" s="4">
        <f>D33</f>
        <v>1002.66</v>
      </c>
      <c r="H33" s="4"/>
    </row>
    <row r="34" spans="4:7">
      <c r="D34" s="4">
        <f>SUM(I3,I16:I17,I18)</f>
        <v>147.03</v>
      </c>
      <c r="E34" s="1" t="s">
        <v>47</v>
      </c>
      <c r="G34" s="4">
        <f>D34</f>
        <v>147.03</v>
      </c>
    </row>
    <row r="35" spans="4:7">
      <c r="D35" s="4">
        <f>SUM(I19)</f>
        <v>41.54</v>
      </c>
      <c r="E35" s="1" t="s">
        <v>48</v>
      </c>
      <c r="G35" s="4">
        <f>D35</f>
        <v>41.54</v>
      </c>
    </row>
    <row r="36" spans="4:7">
      <c r="D36" s="4">
        <f>SUM(I8,I10:I15)</f>
        <v>220.59</v>
      </c>
      <c r="E36" s="1" t="s">
        <v>49</v>
      </c>
      <c r="G36" s="4">
        <f>D36</f>
        <v>220.59</v>
      </c>
    </row>
    <row r="37" spans="4:7">
      <c r="D37" s="4"/>
      <c r="F37" s="1" t="s">
        <v>9</v>
      </c>
      <c r="G37" s="4">
        <f>SUM(G30:G36)</f>
        <v>15201.68</v>
      </c>
    </row>
    <row r="38" spans="4:4">
      <c r="D38" s="4"/>
    </row>
  </sheetData>
  <mergeCells count="19">
    <mergeCell ref="A4:A7"/>
    <mergeCell ref="B4:B7"/>
    <mergeCell ref="B20:B23"/>
    <mergeCell ref="C4:C7"/>
    <mergeCell ref="D16:D17"/>
    <mergeCell ref="E4:E7"/>
    <mergeCell ref="G4:G7"/>
    <mergeCell ref="H16:H17"/>
    <mergeCell ref="H30:H31"/>
    <mergeCell ref="H32:H33"/>
    <mergeCell ref="I4:I7"/>
    <mergeCell ref="I16:I17"/>
    <mergeCell ref="I30:I31"/>
    <mergeCell ref="J3:J23"/>
    <mergeCell ref="K4:K15"/>
    <mergeCell ref="K16:K18"/>
    <mergeCell ref="K22:K23"/>
    <mergeCell ref="L16:L18"/>
    <mergeCell ref="L22:L23"/>
  </mergeCells>
  <conditionalFormatting sqref="A3:K3 A4:B4 A8:A20 I4 I8:I16 I18:I23">
    <cfRule type="expression" dxfId="0" priority="9">
      <formula>MOD(ROW(#REF!),1+1)=0</formula>
    </cfRule>
  </conditionalFormatting>
  <hyperlinks>
    <hyperlink ref="C3" r:id="rId3" display="海师-美兰: 郝旭光、成志远、张嘉佳、傅琦玮"/>
    <hyperlink ref="C4" r:id="rId4" display="海口美兰-哈尔滨太平: 郝旭光、成志远、张嘉佳、傅琦玮"/>
    <hyperlink ref="C8" r:id="rId5" display="哈尔滨太平-哈尔滨瑞居酒店: 郝旭光、成志远、张嘉佳、傅琦玮"/>
    <hyperlink ref="C10" r:id="rId6" display="瑞居酒店-哈工程: 郝旭光、成志远、张嘉佳、傅琦玮"/>
    <hyperlink ref="C11" r:id="rId7" display="哈工程-瑞居酒店: 郝旭光、成志远、张嘉佳、傅琦玮"/>
    <hyperlink ref="C12" r:id="rId8" display="瑞居酒店-哈工程: 郝旭光、成志远、张嘉佳、傅琦玮"/>
    <hyperlink ref="C14" r:id="rId9" display="瑞居酒店-哈工程: 郝旭光、成志远、张嘉佳、傅琦玮"/>
    <hyperlink ref="C13" r:id="rId10" display="哈工程-瑞居酒店: 郝旭光、成志远、张嘉佳、傅琦玮"/>
    <hyperlink ref="C15" r:id="rId11" display="哈工程-瑞居酒店: 郝旭光、成志远、张嘉佳、傅琦玮"/>
    <hyperlink ref="D11" r:id="rId12" display="行程单"/>
    <hyperlink ref="C20" r:id="rId13" display="航班-哈尔滨太平-海口美兰:郝旭光"/>
    <hyperlink ref="D20" r:id="rId14" display="行程单"/>
    <hyperlink ref="D21" r:id="rId15" display="行程单"/>
    <hyperlink ref="D22" r:id="rId16" display="行程单"/>
    <hyperlink ref="D23" r:id="rId17" display="行程单"/>
    <hyperlink ref="F20" r:id="rId18" display="验真"/>
    <hyperlink ref="F21" r:id="rId19" display="验真"/>
    <hyperlink ref="F22" r:id="rId20" display="验真"/>
    <hyperlink ref="F23" r:id="rId21" display="验真"/>
    <hyperlink ref="E20" r:id="rId22" display="1230"/>
    <hyperlink ref="D14" r:id="rId23" display="行程单"/>
    <hyperlink ref="E14" r:id="rId24" display="10.49"/>
    <hyperlink ref="H14" r:id="rId25" display="10.49"/>
    <hyperlink ref="C5" r:id="rId4"/>
    <hyperlink ref="C6" r:id="rId4"/>
    <hyperlink ref="C7" r:id="rId4"/>
    <hyperlink ref="D4" r:id="rId26" display="行程单:郝旭光"/>
    <hyperlink ref="D5" r:id="rId27" display="行程单:成志远"/>
    <hyperlink ref="D6" r:id="rId28" display="行程单:张嘉佳"/>
    <hyperlink ref="D7" r:id="rId29" display="行程单:傅琦玮"/>
    <hyperlink ref="E4:E7" r:id="rId30" display="5199.97"/>
    <hyperlink ref="C4:C7" r:id="rId31" display="海口美兰-哈尔滨太平: 郝旭光、成志远、张嘉佳、傅琦玮"/>
    <hyperlink ref="G4:G7" r:id="rId32" display="236"/>
    <hyperlink ref="C4:C7" r:id="rId33" display="海口美兰-哈尔滨太平: 郝旭光、成志远、张嘉佳、傅琦玮"/>
    <hyperlink ref="H4" r:id="rId34" display="59"/>
    <hyperlink ref="H5" r:id="rId35" display="59"/>
    <hyperlink ref="H6" r:id="rId36" display="59"/>
    <hyperlink ref="H7" r:id="rId37" display="59"/>
    <hyperlink ref="F4" r:id="rId38" display="验真"/>
    <hyperlink ref="F5" r:id="rId39" display="验真"/>
    <hyperlink ref="F6" r:id="rId40" display="验真"/>
    <hyperlink ref="F7" r:id="rId41" display="验真"/>
    <hyperlink ref="D10" r:id="rId42" display="行程单"/>
    <hyperlink ref="H10" r:id="rId43" display="9.92"/>
    <hyperlink ref="E10" r:id="rId44" display="10.74"/>
    <hyperlink ref="E11" r:id="rId45" display="11.36"/>
    <hyperlink ref="H11" r:id="rId46" display="11.36"/>
    <hyperlink ref="D13" r:id="rId47" display="行程单"/>
    <hyperlink ref="E13" r:id="rId48" display="13.49"/>
    <hyperlink ref="H13" r:id="rId49" display="13.49"/>
    <hyperlink ref="D12" r:id="rId50" display="行程单"/>
    <hyperlink ref="E12" r:id="rId51" display="11.96"/>
    <hyperlink ref="H12" r:id="rId52" display="11.96"/>
    <hyperlink ref="E15" r:id="rId53" display="12.37"/>
    <hyperlink ref="C21" r:id="rId54" display="航班-哈尔滨太平-海口美兰:傅琦玮"/>
    <hyperlink ref="E21" r:id="rId55" display="1372"/>
    <hyperlink ref="H21" r:id="rId56" display="72"/>
    <hyperlink ref="E8" r:id="rId57" display="151"/>
    <hyperlink ref="C9" r:id="rId58" display="哈尔滨瑞居酒店: 郝旭光、成志远、张嘉佳、傅琦玮"/>
    <hyperlink ref="D9" r:id="rId59" display="美团订单"/>
    <hyperlink ref="E9" r:id="rId60" display="4010.55"/>
    <hyperlink ref="H9" r:id="rId61" display="4010.55"/>
    <hyperlink ref="F9" r:id="rId62" display="验真"/>
    <hyperlink ref="H8" r:id="rId63" display="151"/>
    <hyperlink ref="D15" r:id="rId64" display="行程单"/>
    <hyperlink ref="H15" r:id="rId65" display="12.37"/>
    <hyperlink ref="D3" r:id="rId66" display="行程单"/>
    <hyperlink ref="E3" r:id="rId67" display="23.04"/>
    <hyperlink ref="H3" r:id="rId68" display="23.85"/>
    <hyperlink ref="C18" r:id="rId69" display="瑞居酒店-哈尔滨太平: 郝旭光、成志远、张嘉佳、傅琦玮"/>
    <hyperlink ref="D18" r:id="rId70" display="行程单"/>
    <hyperlink ref="E18" r:id="rId71" display="77.42"/>
    <hyperlink ref="H18" r:id="rId72" display="87.1"/>
    <hyperlink ref="C16" r:id="rId73" display="哈工程-瑞居酒店: 郝旭光、成志远、张嘉佳、傅琦玮"/>
    <hyperlink ref="C17" r:id="rId74" display="海大-海师：郝旭光、成志远、张嘉佳、傅琦玮"/>
    <hyperlink ref="D16:D17" r:id="rId75" display="行程单"/>
    <hyperlink ref="E16" r:id="rId76" display="22.78"/>
    <hyperlink ref="E17" r:id="rId77" display="23.79"/>
    <hyperlink ref="H16:H17" r:id="rId78" display="46.57"/>
    <hyperlink ref="C22" r:id="rId79" display="航班-哈尔滨太平-海口美兰:成志远"/>
    <hyperlink ref="E22" r:id="rId80" display="1372"/>
    <hyperlink ref="C23" r:id="rId81" display="航班-哈尔滨太平-海口美兰:张嘉佳"/>
    <hyperlink ref="E23" r:id="rId82" display="1372"/>
    <hyperlink ref="C19" r:id="rId83" display="海口美兰-海师: 郝旭光、成志远、张嘉佳、傅琦玮"/>
    <hyperlink ref="D19" r:id="rId84" display="行程单"/>
    <hyperlink ref="E19" r:id="rId85" display="43.54"/>
    <hyperlink ref="H19" r:id="rId86" display="41.54"/>
    <hyperlink ref="H22" r:id="rId87" display="72"/>
    <hyperlink ref="H23" r:id="rId88" display="72"/>
  </hyperlinks>
  <pageMargins left="0.75" right="0.393055555555556" top="0.511805555555556" bottom="0.511805555555556" header="0.5" footer="0.5"/>
  <pageSetup paperSize="9" orientation="landscape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xhao</dc:creator>
  <cp:lastModifiedBy>xhao</cp:lastModifiedBy>
  <dcterms:created xsi:type="dcterms:W3CDTF">2023-04-14T16:09:00Z</dcterms:created>
  <dcterms:modified xsi:type="dcterms:W3CDTF">2024-11-04T21:49:04Z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2052-11.1.0.11720</vt:lpwstr>
  </property>
</Properties>
</file>