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<sst xmlns="http://schemas.openxmlformats.org/spreadsheetml/2006/main" count="59" uniqueCount="50">
  <si>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</si>
  <si>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</si>
  <si>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</si>
  <si>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</si>
  <si>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</si>
  <si>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</si>
  <si>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</si>
  <si>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</si>
  <si>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</si>
  <si>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</si>
  <si>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</si>
  <si>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</si>
  <si>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</si>
  <si>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2024-09-20</t>
  </si>
  <si>
    <t>202428026658</t>
  </si>
  <si>
    <t>已收到</t>
  </si>
  <si>
    <t>气垫组</t>
  </si>
  <si>
    <t>2024-06-09</t>
  </si>
  <si>
    <t>202428025936</t>
  </si>
  <si>
    <t>队长已确认全部收到</t>
  </si>
  <si>
    <t>模型组</t>
  </si>
  <si>
    <t>2024-04-16</t>
  </si>
  <si>
    <t>202428013873</t>
  </si>
  <si>
    <t>越野组</t>
  </si>
  <si>
    <t>2024-08-29</t>
  </si>
  <si>
    <t>202428026767</t>
  </si>
  <si>
    <t>镜头组</t>
  </si>
  <si>
    <t>2024-08-26</t>
  </si>
  <si>
    <t>202428030588</t>
  </si>
  <si>
    <t>./分区赛/[汇总表.xlsx]Sheet1'!I3</t>
  </si>
  <si>
    <t>202428035495</t>
  </si>
  <si>
    <t>视觉组</t>
  </si>
  <si>
    <t>2024-08-07</t>
  </si>
  <si>
    <t>202428026769</t>
  </si>
  <si>
    <t>独轮组</t>
  </si>
  <si>
    <t>2024-06-18</t>
  </si>
  <si>
    <t>202428026632</t>
  </si>
  <si>
    <t>摩托组</t>
  </si>
  <si>
    <t>2024-08-04</t>
  </si>
  <si>
    <t>202428025929</t>
  </si>
  <si>
    <t>电磁组</t>
  </si>
  <si>
    <t>2024-11-04</t>
  </si>
  <si>
    <t>202428035562</t>
  </si>
  <si>
    <t>经费缺口</t>
  </si>
  <si>
    <t>国赛</t>
  </si>
  <si>
    <t>2024-11-05</t>
  </si>
  <si>
    <t>202428035617</t>
  </si>
  <si>
    <t>所有人已确认收到</t>
  </si>
  <si>
    <t>分区赛</t>
  </si>
  <si>
    <t>202428026669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</si>
</sst>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7" borderId="8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16" borderId="14" applyNumberFormat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2" fillId="0" borderId="5" xfId="41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3" fillId="0" borderId="5" xfId="41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2" fillId="0" borderId="5" xfId="41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7" xfId="0" applyNumberFormat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"/>
      <sheetName val="各队报销情况统计"/>
    </sheetNames>
    <sheetDataSet>
      <sheetData sheetId="0">
        <row r="80">
          <cell r="K80">
            <v>3858.01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2269;&#36187;/&#27719;&#24635;&#34920;.xlsx" TargetMode="External"/><Relationship Id="rId8" Type="http://schemas.openxmlformats.org/officeDocument/2006/relationships/hyperlink" Target="&#23454;&#39564;&#23460;/&#27719;&#24635;&#34920;.xlsx" TargetMode="External"/><Relationship Id="rId7" Type="http://schemas.openxmlformats.org/officeDocument/2006/relationships/hyperlink" Target="&#36234;&#37326;&#32452;/2024-08-29/&#27719;&#24635;&#34920;.xlsx" TargetMode="External"/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1" Type="http://schemas.openxmlformats.org/officeDocument/2006/relationships/hyperlink" Target="&#30005;&#30913;&#32452;/2024-09-21/&#27719;&#24635;&#34920;.xlsx" TargetMode="External"/><Relationship Id="rId10" Type="http://schemas.openxmlformats.org/officeDocument/2006/relationships/hyperlink" Target="&#20998;&#21306;&#36187;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205" zoomScaleNormal="205" topLeftCell="A11" workbookViewId="0">
      <selection activeCell="B6" sqref="B6"/>
    </sheetView>
  </sheetViews>
  <sheetFormatPr defaultColWidth="9" defaultRowHeight="13.5"/>
  <cols>
    <col min="2" max="2" width="11.5" style="1" customWidth="1"/>
    <col min="3" max="3" width="8.375" style="2" customWidth="1"/>
    <col min="4" max="4" width="15.4166666666667" style="2" customWidth="1"/>
    <col min="5" max="5" width="8.375" style="2" customWidth="1"/>
    <col min="6" max="6" width="16.8833333333333" style="2" customWidth="1"/>
    <col min="7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SUM(E4:E25)</f>
        <v>53182.36</v>
      </c>
      <c r="H1" t="s">
        <v>1</v>
      </c>
    </row>
    <row r="2" spans="8:9">
      <c r="H2" s="21" t="s">
        <v>2</v>
      </c>
      <c r="I2" s="21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22" t="s">
        <v>8</v>
      </c>
      <c r="F3" s="22" t="s">
        <v>9</v>
      </c>
      <c r="H3" s="23" t="s">
        <v>10</v>
      </c>
      <c r="I3" s="23" t="s">
        <v>11</v>
      </c>
    </row>
    <row r="4" spans="1:11">
      <c r="A4" s="7" t="s">
        <v>12</v>
      </c>
      <c r="B4" s="8" t="s">
        <v>13</v>
      </c>
      <c r="C4" s="9">
        <v>3786.05</v>
      </c>
      <c r="D4" s="10" t="s">
        <v>14</v>
      </c>
      <c r="E4" s="24">
        <f>SUM(C4:C5)</f>
        <v>3786.05</v>
      </c>
      <c r="F4" s="25" t="s">
        <v>15</v>
      </c>
      <c r="J4" s="2"/>
      <c r="K4" s="1"/>
    </row>
    <row r="5" spans="1:11">
      <c r="A5" s="7"/>
      <c r="B5" s="11"/>
      <c r="C5" s="12"/>
      <c r="D5" s="10"/>
      <c r="E5" s="24"/>
      <c r="F5" s="25"/>
      <c r="G5" s="26"/>
      <c r="H5" s="26">
        <f>SUM(E4,E6,E8,E10,E14,E16,E18)+1046.86+1317.3</f>
        <v>27341.29</v>
      </c>
      <c r="I5">
        <f>30000-H5</f>
        <v>2658.71</v>
      </c>
      <c r="J5" s="2"/>
      <c r="K5" s="27"/>
    </row>
    <row r="6" spans="1:11">
      <c r="A6" s="7" t="s">
        <v>16</v>
      </c>
      <c r="B6" s="13" t="s">
        <v>17</v>
      </c>
      <c r="C6" s="9">
        <v>2528.14</v>
      </c>
      <c r="D6" s="10" t="s">
        <v>18</v>
      </c>
      <c r="E6" s="24">
        <f>SUM(C6:C7)</f>
        <v>2528.14</v>
      </c>
      <c r="F6" s="25" t="s">
        <v>19</v>
      </c>
      <c r="I6" s="1"/>
      <c r="J6" s="1"/>
      <c r="K6" s="1"/>
    </row>
    <row r="7" spans="1:11">
      <c r="A7" s="7"/>
      <c r="B7" s="13"/>
      <c r="C7" s="12"/>
      <c r="D7" s="10"/>
      <c r="E7" s="24"/>
      <c r="F7" s="25"/>
      <c r="G7" s="26"/>
      <c r="H7" s="26"/>
      <c r="I7" s="27"/>
      <c r="J7" s="27"/>
      <c r="K7" s="27"/>
    </row>
    <row r="8" spans="1:11">
      <c r="A8" s="7" t="s">
        <v>20</v>
      </c>
      <c r="B8" s="13" t="s">
        <v>21</v>
      </c>
      <c r="C8" s="9">
        <v>698</v>
      </c>
      <c r="D8" s="10" t="s">
        <v>22</v>
      </c>
      <c r="E8" s="24">
        <f>SUM(C8:C9)</f>
        <v>698</v>
      </c>
      <c r="F8" s="25" t="s">
        <v>19</v>
      </c>
      <c r="I8" s="1"/>
      <c r="J8" s="1"/>
      <c r="K8" s="1"/>
    </row>
    <row r="9" spans="1:11">
      <c r="A9" s="7"/>
      <c r="B9" s="13"/>
      <c r="C9" s="12"/>
      <c r="D9" s="10"/>
      <c r="E9" s="24"/>
      <c r="F9" s="25"/>
      <c r="G9" s="26"/>
      <c r="H9" s="26"/>
      <c r="I9" s="27"/>
      <c r="J9" s="27"/>
      <c r="K9" s="27"/>
    </row>
    <row r="10" spans="1:11">
      <c r="A10" s="7" t="s">
        <v>23</v>
      </c>
      <c r="B10" s="13" t="s">
        <v>24</v>
      </c>
      <c r="C10" s="9">
        <v>6639.93</v>
      </c>
      <c r="D10" s="10" t="s">
        <v>25</v>
      </c>
      <c r="E10" s="24">
        <f>SUM(C10:C11)</f>
        <v>6639.93</v>
      </c>
      <c r="F10" s="25" t="s">
        <v>19</v>
      </c>
      <c r="I10" s="1"/>
      <c r="J10" s="1"/>
      <c r="K10" s="1"/>
    </row>
    <row r="11" spans="1:10">
      <c r="A11" s="7"/>
      <c r="B11" s="13"/>
      <c r="C11" s="12"/>
      <c r="D11" s="10"/>
      <c r="E11" s="24"/>
      <c r="F11" s="25"/>
      <c r="G11" s="26"/>
      <c r="H11" s="26"/>
      <c r="I11" s="27"/>
      <c r="J11" s="27"/>
    </row>
    <row r="12" spans="1:10">
      <c r="A12" s="7" t="s">
        <v>26</v>
      </c>
      <c r="B12" s="13" t="s">
        <v>27</v>
      </c>
      <c r="C12" s="9">
        <v>4320.98</v>
      </c>
      <c r="D12" s="14" t="s">
        <v>28</v>
      </c>
      <c r="E12" s="24">
        <f>SUM(C12:C13)</f>
        <v>4320.98</v>
      </c>
      <c r="F12" s="25" t="s">
        <v>19</v>
      </c>
      <c r="H12" s="26">
        <v>441.39</v>
      </c>
      <c r="I12" s="28" t="s">
        <v>29</v>
      </c>
      <c r="J12" s="1"/>
    </row>
    <row r="13" spans="1:10">
      <c r="A13" s="7"/>
      <c r="B13" s="13"/>
      <c r="C13" s="12"/>
      <c r="D13" s="15" t="s">
        <v>30</v>
      </c>
      <c r="E13" s="24"/>
      <c r="F13" s="25"/>
      <c r="H13" s="26" t="e">
        <f ca="1">EVALUATE(I12)</f>
        <v>#VALUE!</v>
      </c>
      <c r="I13" s="1"/>
      <c r="J13" s="1"/>
    </row>
    <row r="14" spans="1:10">
      <c r="A14" s="7" t="s">
        <v>31</v>
      </c>
      <c r="B14" s="13" t="s">
        <v>32</v>
      </c>
      <c r="C14" s="9">
        <f>[1]Sheet1!K80</f>
        <v>3858.01</v>
      </c>
      <c r="D14" s="10" t="s">
        <v>33</v>
      </c>
      <c r="E14" s="24">
        <f>SUM(C14:C15)</f>
        <v>3858.01</v>
      </c>
      <c r="F14" s="25" t="s">
        <v>19</v>
      </c>
      <c r="I14" s="1"/>
      <c r="J14" s="1"/>
    </row>
    <row r="15" spans="1:10">
      <c r="A15" s="7"/>
      <c r="B15" s="13"/>
      <c r="C15" s="12"/>
      <c r="D15" s="10"/>
      <c r="E15" s="24"/>
      <c r="F15" s="25"/>
      <c r="H15" s="26"/>
      <c r="I15" s="1"/>
      <c r="J15" s="1"/>
    </row>
    <row r="16" spans="1:10">
      <c r="A16" s="7" t="s">
        <v>34</v>
      </c>
      <c r="B16" s="13" t="s">
        <v>35</v>
      </c>
      <c r="C16" s="9">
        <v>4946</v>
      </c>
      <c r="D16" s="10" t="s">
        <v>36</v>
      </c>
      <c r="E16" s="24">
        <f>SUM(C16:C17)</f>
        <v>4946</v>
      </c>
      <c r="F16" s="25" t="s">
        <v>19</v>
      </c>
      <c r="I16" s="1"/>
      <c r="J16" s="1"/>
    </row>
    <row r="17" spans="1:10">
      <c r="A17" s="7"/>
      <c r="B17" s="13"/>
      <c r="C17" s="12"/>
      <c r="D17" s="10"/>
      <c r="E17" s="24"/>
      <c r="F17" s="25"/>
      <c r="G17" s="26"/>
      <c r="H17" s="26"/>
      <c r="I17" s="27"/>
      <c r="J17" s="27"/>
    </row>
    <row r="18" spans="1:10">
      <c r="A18" s="7" t="s">
        <v>37</v>
      </c>
      <c r="B18" s="13" t="s">
        <v>38</v>
      </c>
      <c r="C18" s="9">
        <v>2521</v>
      </c>
      <c r="D18" s="10" t="s">
        <v>39</v>
      </c>
      <c r="E18" s="24">
        <f>SUM(C18:C19)</f>
        <v>2521</v>
      </c>
      <c r="F18" s="25" t="s">
        <v>19</v>
      </c>
      <c r="I18" s="1"/>
      <c r="J18" s="1"/>
    </row>
    <row r="19" spans="1:10">
      <c r="A19" s="7"/>
      <c r="B19" s="13"/>
      <c r="C19" s="12"/>
      <c r="D19" s="10"/>
      <c r="E19" s="24"/>
      <c r="F19" s="25"/>
      <c r="G19" s="26"/>
      <c r="H19" s="26"/>
      <c r="I19" s="27"/>
      <c r="J19" s="27"/>
    </row>
    <row r="20" spans="1:10">
      <c r="A20" s="7" t="s">
        <v>40</v>
      </c>
      <c r="B20" s="8" t="s">
        <v>41</v>
      </c>
      <c r="C20" s="16">
        <v>8241.18</v>
      </c>
      <c r="D20" s="10" t="s">
        <v>42</v>
      </c>
      <c r="E20" s="24">
        <f>SUM(C20:C21)</f>
        <v>8241.18</v>
      </c>
      <c r="F20" s="25" t="s">
        <v>19</v>
      </c>
      <c r="I20" s="1"/>
      <c r="J20" s="1"/>
    </row>
    <row r="21" spans="1:10">
      <c r="A21" s="7"/>
      <c r="B21" s="11"/>
      <c r="C21" s="12"/>
      <c r="D21" s="10"/>
      <c r="E21" s="24"/>
      <c r="F21" s="25"/>
      <c r="G21" s="26"/>
      <c r="H21" s="26" t="s">
        <v>43</v>
      </c>
      <c r="I21" s="27"/>
      <c r="J21" s="27"/>
    </row>
    <row r="22" spans="1:8">
      <c r="A22" s="7" t="s">
        <v>44</v>
      </c>
      <c r="B22" s="17" t="s">
        <v>45</v>
      </c>
      <c r="C22" s="18">
        <v>15201.68</v>
      </c>
      <c r="D22" s="10" t="s">
        <v>46</v>
      </c>
      <c r="E22" s="24">
        <f>SUM(C22:C23)</f>
        <v>15201.68</v>
      </c>
      <c r="F22" s="25" t="s">
        <v>47</v>
      </c>
      <c r="H22" s="26">
        <f>SUM(C12,C20,C22,C24)-2658.71</f>
        <v>25546.52</v>
      </c>
    </row>
    <row r="23" spans="1:6">
      <c r="A23" s="7"/>
      <c r="B23" s="19"/>
      <c r="C23" s="20"/>
      <c r="D23" s="10"/>
      <c r="E23" s="24"/>
      <c r="F23" s="25"/>
    </row>
    <row r="24" spans="1:6">
      <c r="A24" s="7" t="s">
        <v>48</v>
      </c>
      <c r="B24" s="17" t="s">
        <v>41</v>
      </c>
      <c r="C24" s="18">
        <v>441.39</v>
      </c>
      <c r="D24" s="10" t="s">
        <v>49</v>
      </c>
      <c r="E24" s="24">
        <f>SUM(C24:C25)</f>
        <v>441.39</v>
      </c>
      <c r="F24" s="25" t="s">
        <v>47</v>
      </c>
    </row>
    <row r="25" spans="1:6">
      <c r="A25" s="7"/>
      <c r="B25" s="19"/>
      <c r="C25" s="20"/>
      <c r="D25" s="10"/>
      <c r="E25" s="24"/>
      <c r="F25" s="25"/>
    </row>
  </sheetData>
  <mergeCells count="47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B4:B5"/>
    <mergeCell ref="B20:B21"/>
    <mergeCell ref="B22:B23"/>
    <mergeCell ref="B24:B25"/>
    <mergeCell ref="D4:D5"/>
    <mergeCell ref="D6:D7"/>
    <mergeCell ref="D8:D9"/>
    <mergeCell ref="D10:D11"/>
    <mergeCell ref="D14:D15"/>
    <mergeCell ref="D16:D17"/>
    <mergeCell ref="D18:D19"/>
    <mergeCell ref="D20:D21"/>
    <mergeCell ref="D22:D23"/>
    <mergeCell ref="D24:D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4320.98"/>
    <hyperlink ref="C10" r:id="rId7" display="6639.93"/>
    <hyperlink ref="C4" r:id="rId8" display="3786.05"/>
    <hyperlink ref="C22" r:id="rId9" display="15201.68"/>
    <hyperlink ref="C24" r:id="rId10" display="441.39"/>
    <hyperlink ref="C20" r:id="rId11" display="8241.1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2018-06-03T11:28:00Z</dcterms:created>
  <dcterms:modified xsi:type="dcterms:W3CDTF">2024-11-18T20:06:40Z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