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definedNames>
    <definedName name="_xlnm.Print_Area" localSheetId="0">Sheet1!#REF!</definedName>
  </definedNames>
  <calcPr calcId="144525"/>
</workbook>
</file>

<file path=xl/sharedStrings.xml><?xml version="1.0" encoding="utf-8"?>
<sst xmlns="http://schemas.openxmlformats.org/spreadsheetml/2006/main" count="46" uniqueCount="34">
  <si>
    <t>编号</t>
  </si>
  <si>
    <t>日期(小注)</t>
  </si>
  <si>
    <t>简述</t>
  </si>
  <si>
    <t>订单</t>
  </si>
  <si>
    <t>支付记录</t>
  </si>
  <si>
    <t>发票</t>
  </si>
  <si>
    <t>验真</t>
  </si>
  <si>
    <t>小计</t>
  </si>
  <si>
    <t>总额</t>
  </si>
  <si>
    <t>收款人</t>
  </si>
  <si>
    <t>状态</t>
  </si>
  <si>
    <t>2024-03-03</t>
  </si>
  <si>
    <r>
      <rPr>
        <u/>
        <sz val="11"/>
        <color rgb="FF800080"/>
        <rFont val="宋体"/>
        <charset val="0"/>
        <scheme val="minor"/>
      </rPr>
      <t>51</t>
    </r>
    <r>
      <rPr>
        <sz val="11"/>
        <color rgb="FF800080"/>
        <rFont val="宋体"/>
        <charset val="0"/>
        <scheme val="minor"/>
      </rPr>
      <t>小车</t>
    </r>
  </si>
  <si>
    <t>张艺鹏</t>
  </si>
  <si>
    <t>收款人已确认</t>
  </si>
  <si>
    <t>2024-07-05</t>
  </si>
  <si>
    <t>电调</t>
  </si>
  <si>
    <t>嘉立创打板</t>
  </si>
  <si>
    <t>2024-07-02</t>
  </si>
  <si>
    <t>2024-05-29</t>
  </si>
  <si>
    <t>2024-05-07</t>
  </si>
  <si>
    <t>2024-07-12</t>
  </si>
  <si>
    <t>轮胎</t>
  </si>
  <si>
    <t>订单1</t>
  </si>
  <si>
    <t>订单2</t>
  </si>
  <si>
    <t>2024-07-04</t>
  </si>
  <si>
    <t>器件1</t>
  </si>
  <si>
    <t>2024-06-03</t>
  </si>
  <si>
    <t>器件2</t>
  </si>
  <si>
    <t>2024-04-01</t>
  </si>
  <si>
    <t>逐飞科技:Mini车模套件</t>
  </si>
  <si>
    <t>2024-06-30</t>
  </si>
  <si>
    <t>逐飞科技:电调</t>
  </si>
  <si>
    <t>逐飞科技:电机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</si>
</sst>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800080"/>
      <name val="宋体"/>
      <charset val="0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2" fillId="32" borderId="11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12" borderId="11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13" borderId="10" applyNumberFormat="0" applyAlignment="0" applyProtection="0">
      <alignment vertical="center"/>
    </xf>
    <xf numFmtId="0" fontId="13" fillId="12" borderId="9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3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41" applyNumberFormat="1" applyFont="1" applyBorder="1">
      <alignment vertical="center"/>
    </xf>
    <xf numFmtId="49" fontId="3" fillId="0" borderId="1" xfId="41" applyNumberFormat="1" applyFont="1" applyBorder="1" applyAlignment="1">
      <alignment horizontal="center" vertical="center"/>
    </xf>
    <xf numFmtId="49" fontId="4" fillId="0" borderId="1" xfId="41" applyNumberFormat="1" applyFont="1" applyBorder="1">
      <alignment vertical="center"/>
    </xf>
    <xf numFmtId="49" fontId="4" fillId="0" borderId="1" xfId="41" applyNumberFormat="1" applyFont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49" fontId="3" fillId="0" borderId="1" xfId="41" applyNumberFormat="1" applyFon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4" fillId="0" borderId="1" xfId="41" applyNumberFormat="1" applyFont="1" applyBorder="1" applyAlignment="1">
      <alignment vertical="center"/>
    </xf>
    <xf numFmtId="49" fontId="3" fillId="0" borderId="1" xfId="41" applyNumberFormat="1" applyFont="1" applyBorder="1" applyAlignment="1">
      <alignment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3" fillId="0" borderId="1" xfId="41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theme="9" tint="0.8"/>
        </patternFill>
      </fill>
    </dxf>
  </dxfs>
  <tableStyles count="0" defaultTableStyle="TableStyleMedium2" defaultPivotStyle="PivotStyleLight16"/>
  <colors>
    <mruColors>
      <color rgb="0000FF00"/>
      <color rgb="001E00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51&#23567;&#36710;/2024-03-03-51&#23567;&#36710;-&#21457;&#31080;.pdf" TargetMode="External"/><Relationship Id="rId8" Type="http://schemas.openxmlformats.org/officeDocument/2006/relationships/hyperlink" Target="51&#23567;&#36710;/2024-03-03-51&#23567;&#36710;-&#20184;&#27454;&#35760;&#24405;.PNG" TargetMode="External"/><Relationship Id="rId7" Type="http://schemas.openxmlformats.org/officeDocument/2006/relationships/hyperlink" Target="51&#23567;&#36710;/2024-03-03-51&#23567;&#36710;-&#35746;&#21333;.PNG" TargetMode="External"/><Relationship Id="rId6" Type="http://schemas.openxmlformats.org/officeDocument/2006/relationships/hyperlink" Target="&#22120;&#20214;/2024-07-04-&#22120;&#20214;1.docx" TargetMode="External"/><Relationship Id="rId5" Type="http://schemas.openxmlformats.org/officeDocument/2006/relationships/hyperlink" Target="&#36880;&#39134;&#31185;&#25216;/2024-04-01-Mini&#36710;&#27169;&#22871;&#20214;.docx" TargetMode="External"/><Relationship Id="rId45" Type="http://schemas.openxmlformats.org/officeDocument/2006/relationships/hyperlink" Target="&#22025;&#31435;&#21019;&#25171;&#26495;/2024-05-07-&#25903;&#20184;&#35760;&#24405;-22.png" TargetMode="External"/><Relationship Id="rId44" Type="http://schemas.openxmlformats.org/officeDocument/2006/relationships/hyperlink" Target="&#22025;&#31435;&#21019;&#25171;&#26495;/2024-05-29-&#25903;&#20184;&#35760;&#24405;-88.png" TargetMode="External"/><Relationship Id="rId43" Type="http://schemas.openxmlformats.org/officeDocument/2006/relationships/hyperlink" Target="&#22025;&#31435;&#21019;&#25171;&#26495;/2024-07-02-&#25903;&#20184;&#35760;&#24405;-129.71.png" TargetMode="External"/><Relationship Id="rId42" Type="http://schemas.openxmlformats.org/officeDocument/2006/relationships/hyperlink" Target="&#22025;&#31435;&#21019;&#25171;&#26495;/2024-07-02-&#25903;&#20184;&#35760;&#24405;-127.5.png" TargetMode="External"/><Relationship Id="rId41" Type="http://schemas.openxmlformats.org/officeDocument/2006/relationships/hyperlink" Target="&#36880;&#39134;&#31185;&#25216;/2024-04-01-Mini&#36710;&#27169;&#22871;&#20214;-&#21457;&#31080;-&#39564;&#30495;.pdf" TargetMode="External"/><Relationship Id="rId40" Type="http://schemas.openxmlformats.org/officeDocument/2006/relationships/hyperlink" Target="&#36880;&#39134;&#31185;&#25216;/2024-07-04-Mini&#36710;&#27169;-&#30005;&#26426;.docx" TargetMode="External"/><Relationship Id="rId4" Type="http://schemas.openxmlformats.org/officeDocument/2006/relationships/hyperlink" Target="&#36880;&#39134;&#31185;&#25216;/&#35746;&#21333;2.docx" TargetMode="External"/><Relationship Id="rId39" Type="http://schemas.openxmlformats.org/officeDocument/2006/relationships/hyperlink" Target="&#36880;&#39134;&#31185;&#25216;/2024-06-30-Mini&#36710;&#27169;-&#30005;&#35843;&#21644;&#30005;&#26426;.pdf" TargetMode="External"/><Relationship Id="rId38" Type="http://schemas.openxmlformats.org/officeDocument/2006/relationships/hyperlink" Target="&#36880;&#39134;&#31185;&#25216;/2024-06-30-Mini&#36710;&#27169;-&#30005;&#35843;.docx" TargetMode="External"/><Relationship Id="rId37" Type="http://schemas.openxmlformats.org/officeDocument/2006/relationships/hyperlink" Target="&#36880;&#39134;&#31185;&#25216;/2024-04-01-Mini&#36710;&#27169;&#22871;&#20214;-&#21457;&#31080;.pdf" TargetMode="External"/><Relationship Id="rId36" Type="http://schemas.openxmlformats.org/officeDocument/2006/relationships/hyperlink" Target="&#36718;&#32974;/2024-07-12-&#36718;&#32974;.docx" TargetMode="External"/><Relationship Id="rId35" Type="http://schemas.openxmlformats.org/officeDocument/2006/relationships/hyperlink" Target="&#22120;&#20214;/2024-06-03-&#22120;&#20214;2.docx" TargetMode="External"/><Relationship Id="rId34" Type="http://schemas.openxmlformats.org/officeDocument/2006/relationships/hyperlink" Target="&#36718;&#32974;/2024-07-12-&#36718;&#32974;-&#21457;&#31080;&#24635;.pdf" TargetMode="External"/><Relationship Id="rId33" Type="http://schemas.openxmlformats.org/officeDocument/2006/relationships/hyperlink" Target="&#37197;&#20214;&#26681;&#30446;&#24405;\&#36880;&#39134;&#31185;&#25216;\mini&#22871;&#20214;&#36710;&#27169;.pdf" TargetMode="External"/><Relationship Id="rId32" Type="http://schemas.openxmlformats.org/officeDocument/2006/relationships/hyperlink" Target="&#36880;&#39134;&#31185;&#25216;/2024-07-04-Mini&#36710;&#27169;-&#30005;&#26426;-&#25903;&#20184;&#35760;&#24405;.png" TargetMode="External"/><Relationship Id="rId31" Type="http://schemas.openxmlformats.org/officeDocument/2006/relationships/hyperlink" Target="&#36880;&#39134;&#31185;&#25216;/2024-06-30-Mini&#36710;&#27169;-&#30005;&#35843;-&#25903;&#20184;&#35760;&#24405;.png" TargetMode="External"/><Relationship Id="rId30" Type="http://schemas.openxmlformats.org/officeDocument/2006/relationships/hyperlink" Target="&#36880;&#39134;&#31185;&#25216;/2024-07-04-Mini&#36710;&#27169;-&#30005;&#26426;-&#35746;&#21333;.png" TargetMode="External"/><Relationship Id="rId3" Type="http://schemas.openxmlformats.org/officeDocument/2006/relationships/hyperlink" Target="&#22025;&#31435;&#21019;&#25171;&#26495;/2024-05-26-&#22025;&#31435;&#21019;&#25171;&#26495;.docx" TargetMode="External"/><Relationship Id="rId29" Type="http://schemas.openxmlformats.org/officeDocument/2006/relationships/hyperlink" Target="&#36880;&#39134;&#31185;&#25216;/2024-06-30-Mini&#36710;&#27169;-&#30005;&#35843;-&#35746;&#21333;.png" TargetMode="External"/><Relationship Id="rId28" Type="http://schemas.openxmlformats.org/officeDocument/2006/relationships/hyperlink" Target="&#36880;&#39134;&#31185;&#25216;/2024-04-01-Mini&#36710;&#27169;&#22871;&#20214;-&#25903;&#20184;&#35760;&#24405;.png" TargetMode="External"/><Relationship Id="rId27" Type="http://schemas.openxmlformats.org/officeDocument/2006/relationships/hyperlink" Target="&#36880;&#39134;&#31185;&#25216;/2024-04-01-Mini&#36710;&#27169;&#22871;&#20214;-&#35746;&#21333;.png" TargetMode="External"/><Relationship Id="rId26" Type="http://schemas.openxmlformats.org/officeDocument/2006/relationships/hyperlink" Target="&#22120;&#20214;/2024-07-04-&#22120;&#20214;1-&#21457;&#31080;.pdf" TargetMode="External"/><Relationship Id="rId25" Type="http://schemas.openxmlformats.org/officeDocument/2006/relationships/hyperlink" Target="&#22120;&#20214;/2024-06-03-&#22120;&#20214;2-&#21457;&#31080;.pdf" TargetMode="External"/><Relationship Id="rId24" Type="http://schemas.openxmlformats.org/officeDocument/2006/relationships/hyperlink" Target="&#22120;&#20214;/2024-06-03-&#22120;&#20214;2-&#25903;&#20184;&#35760;&#24405;.png" TargetMode="External"/><Relationship Id="rId23" Type="http://schemas.openxmlformats.org/officeDocument/2006/relationships/hyperlink" Target="&#22120;&#20214;/2024-07-04-&#22120;&#20214;1-&#25903;&#20184;&#35760;&#24405;.png" TargetMode="External"/><Relationship Id="rId22" Type="http://schemas.openxmlformats.org/officeDocument/2006/relationships/hyperlink" Target="&#22120;&#20214;/2024-06-03-&#22120;&#20214;2-&#35746;&#21333;.jpg" TargetMode="External"/><Relationship Id="rId21" Type="http://schemas.openxmlformats.org/officeDocument/2006/relationships/hyperlink" Target="&#22120;&#20214;/2024-07-04-&#22120;&#20214;1-&#35746;&#21333;.png" TargetMode="External"/><Relationship Id="rId20" Type="http://schemas.openxmlformats.org/officeDocument/2006/relationships/hyperlink" Target="&#37197;&#20214;&#26681;&#30446;&#24405;\&#36718;&#32974;\&#36718;&#32974;.pdf" TargetMode="External"/><Relationship Id="rId2" Type="http://schemas.openxmlformats.org/officeDocument/2006/relationships/hyperlink" Target="&#30005;&#35843;/2024-07-05-&#30005;&#35843;.docx" TargetMode="External"/><Relationship Id="rId19" Type="http://schemas.openxmlformats.org/officeDocument/2006/relationships/hyperlink" Target="&#36718;&#32974;/2024-07-12-&#36718;&#32974;-&#25903;&#20184;&#35760;&#24405;2.png" TargetMode="External"/><Relationship Id="rId18" Type="http://schemas.openxmlformats.org/officeDocument/2006/relationships/hyperlink" Target="&#36718;&#32974;/2024-07-12-&#36718;&#32974;-&#25903;&#20184;&#35760;&#24405;1.png" TargetMode="External"/><Relationship Id="rId17" Type="http://schemas.openxmlformats.org/officeDocument/2006/relationships/hyperlink" Target="&#36718;&#32974;/2024-07-12-&#36718;&#32974;-&#35746;&#21333;2.png" TargetMode="External"/><Relationship Id="rId16" Type="http://schemas.openxmlformats.org/officeDocument/2006/relationships/hyperlink" Target="&#36718;&#32974;/2024-07-12-&#36718;&#32974;-&#35746;&#21333;1.png" TargetMode="External"/><Relationship Id="rId15" Type="http://schemas.openxmlformats.org/officeDocument/2006/relationships/hyperlink" Target="&#22025;&#31435;&#21019;&#25171;&#26495;/2024-05-26-&#22025;&#31435;&#21019;&#25171;&#26495;-&#21457;&#31080;.pdf" TargetMode="External"/><Relationship Id="rId14" Type="http://schemas.openxmlformats.org/officeDocument/2006/relationships/hyperlink" Target="&#22025;&#31435;&#21019;&#25171;&#26495;/2024-07-05-&#25903;&#20184;&#35760;&#24405;-294.87.png" TargetMode="External"/><Relationship Id="rId13" Type="http://schemas.openxmlformats.org/officeDocument/2006/relationships/hyperlink" Target="&#22025;&#31435;&#21019;&#25171;&#26495;/2024-05-26-&#22025;&#31435;&#21019;&#25171;&#26495;-&#35746;&#21333;.png" TargetMode="External"/><Relationship Id="rId12" Type="http://schemas.openxmlformats.org/officeDocument/2006/relationships/hyperlink" Target="&#30005;&#35843;/2024-07-05-&#30005;&#35843;-&#21457;&#31080;.pdf" TargetMode="External"/><Relationship Id="rId11" Type="http://schemas.openxmlformats.org/officeDocument/2006/relationships/hyperlink" Target="&#30005;&#35843;/2024-07-05-&#30005;&#35843;-&#20184;&#27454;&#35760;&#24405;.jpg" TargetMode="External"/><Relationship Id="rId10" Type="http://schemas.openxmlformats.org/officeDocument/2006/relationships/hyperlink" Target="&#30005;&#35843;/2024-07-05-&#30005;&#35843;-&#35746;&#21333;.png" TargetMode="External"/><Relationship Id="rId1" Type="http://schemas.openxmlformats.org/officeDocument/2006/relationships/hyperlink" Target="51&#23567;&#36710;/2024-03-03-51&#23567;&#36710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zoomScale="160" zoomScaleNormal="160" workbookViewId="0">
      <pane ySplit="2" topLeftCell="A3" activePane="bottomLeft" state="frozen"/>
      <selection/>
      <selection pane="bottomLeft" activeCell="K20" sqref="K20"/>
    </sheetView>
  </sheetViews>
  <sheetFormatPr defaultColWidth="9" defaultRowHeight="13.5"/>
  <cols>
    <col min="1" max="1" width="5.375" customWidth="1"/>
    <col min="2" max="2" width="10.6416666666667" style="1" customWidth="1"/>
    <col min="3" max="3" width="20.3083333333333" style="2" customWidth="1"/>
    <col min="4" max="4" width="6.71666666666667" style="1" customWidth="1"/>
    <col min="5" max="5" width="10.3083333333333" style="1" customWidth="1"/>
    <col min="6" max="6" width="9.76666666666667" style="1" customWidth="1"/>
    <col min="7" max="7" width="7.375" style="1" customWidth="1"/>
    <col min="8" max="8" width="7.375" style="3" customWidth="1"/>
    <col min="9" max="9" width="9.375" style="4" customWidth="1"/>
    <col min="10" max="10" width="7" style="2" customWidth="1"/>
    <col min="11" max="11" width="11.6416666666667" style="2" customWidth="1"/>
    <col min="12" max="26" width="9" style="2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9" t="s">
        <v>7</v>
      </c>
      <c r="I1" s="27" t="s">
        <v>8</v>
      </c>
      <c r="J1" s="5" t="s">
        <v>9</v>
      </c>
      <c r="K1" s="5" t="s">
        <v>10</v>
      </c>
    </row>
    <row r="2" ht="1" customHeight="1" spans="2:9">
      <c r="B2" s="6"/>
      <c r="C2" s="6"/>
      <c r="D2" s="6"/>
      <c r="E2" s="6"/>
      <c r="F2" s="6"/>
      <c r="G2" s="6"/>
      <c r="H2" s="20"/>
      <c r="I2" s="28"/>
    </row>
    <row r="3" spans="1:11">
      <c r="A3" s="7">
        <f>ROW()-2</f>
        <v>1</v>
      </c>
      <c r="B3" s="8" t="s">
        <v>11</v>
      </c>
      <c r="C3" s="9" t="s">
        <v>12</v>
      </c>
      <c r="D3" s="10" t="s">
        <v>3</v>
      </c>
      <c r="E3" s="21">
        <v>55</v>
      </c>
      <c r="F3" s="21">
        <v>55</v>
      </c>
      <c r="G3" s="22"/>
      <c r="H3" s="23">
        <f>IF(E3&lt;F3,E3,F3)</f>
        <v>55</v>
      </c>
      <c r="I3" s="29">
        <f>SUM(H3:H16)</f>
        <v>4320.98</v>
      </c>
      <c r="J3" s="13" t="s">
        <v>13</v>
      </c>
      <c r="K3" s="30" t="s">
        <v>14</v>
      </c>
    </row>
    <row r="4" spans="1:11">
      <c r="A4" s="7">
        <f t="shared" ref="A4:A18" si="0">ROW()-2</f>
        <v>2</v>
      </c>
      <c r="B4" s="8" t="s">
        <v>15</v>
      </c>
      <c r="C4" s="11" t="s">
        <v>16</v>
      </c>
      <c r="D4" s="10" t="s">
        <v>3</v>
      </c>
      <c r="E4" s="21">
        <v>299.9</v>
      </c>
      <c r="F4" s="21">
        <v>303</v>
      </c>
      <c r="G4" s="22"/>
      <c r="H4" s="23">
        <f>IF(E4&lt;F4,E4,F4)</f>
        <v>299.9</v>
      </c>
      <c r="I4" s="31"/>
      <c r="J4" s="32"/>
      <c r="K4" s="33"/>
    </row>
    <row r="5" spans="1:11">
      <c r="A5" s="7">
        <f t="shared" si="0"/>
        <v>3</v>
      </c>
      <c r="B5" s="8" t="s">
        <v>15</v>
      </c>
      <c r="C5" s="12" t="s">
        <v>17</v>
      </c>
      <c r="D5" s="10" t="s">
        <v>3</v>
      </c>
      <c r="E5" s="21">
        <v>294.87</v>
      </c>
      <c r="F5" s="21">
        <v>684.08</v>
      </c>
      <c r="G5" s="22"/>
      <c r="H5" s="24">
        <f>IF(SUM(E5:E9)&lt;F5,SUM(E5:E9),F5)</f>
        <v>662.08</v>
      </c>
      <c r="I5" s="31"/>
      <c r="J5" s="32"/>
      <c r="K5" s="33"/>
    </row>
    <row r="6" spans="1:11">
      <c r="A6" s="7">
        <f t="shared" si="0"/>
        <v>4</v>
      </c>
      <c r="B6" s="8" t="s">
        <v>18</v>
      </c>
      <c r="C6" s="12"/>
      <c r="D6" s="10"/>
      <c r="E6" s="21">
        <v>127.5</v>
      </c>
      <c r="F6" s="21"/>
      <c r="G6" s="22"/>
      <c r="H6" s="25"/>
      <c r="I6" s="31"/>
      <c r="J6" s="32"/>
      <c r="K6" s="33"/>
    </row>
    <row r="7" spans="1:11">
      <c r="A7" s="7">
        <f t="shared" si="0"/>
        <v>5</v>
      </c>
      <c r="B7" s="8" t="s">
        <v>18</v>
      </c>
      <c r="C7" s="12"/>
      <c r="D7" s="10"/>
      <c r="E7" s="21">
        <v>129.71</v>
      </c>
      <c r="F7" s="21"/>
      <c r="G7" s="22"/>
      <c r="H7" s="25"/>
      <c r="I7" s="31"/>
      <c r="J7" s="32"/>
      <c r="K7" s="33"/>
    </row>
    <row r="8" spans="1:11">
      <c r="A8" s="7">
        <f t="shared" si="0"/>
        <v>6</v>
      </c>
      <c r="B8" s="13" t="s">
        <v>19</v>
      </c>
      <c r="C8" s="12"/>
      <c r="D8" s="10"/>
      <c r="E8" s="21">
        <v>88</v>
      </c>
      <c r="F8" s="21"/>
      <c r="G8" s="22"/>
      <c r="H8" s="25"/>
      <c r="I8" s="31"/>
      <c r="J8" s="32"/>
      <c r="K8" s="33"/>
    </row>
    <row r="9" spans="1:11">
      <c r="A9" s="7">
        <f t="shared" si="0"/>
        <v>7</v>
      </c>
      <c r="B9" s="13" t="s">
        <v>20</v>
      </c>
      <c r="C9" s="12"/>
      <c r="D9" s="10"/>
      <c r="E9" s="21">
        <v>22</v>
      </c>
      <c r="F9" s="21"/>
      <c r="G9" s="22"/>
      <c r="H9" s="25"/>
      <c r="I9" s="31"/>
      <c r="J9" s="32"/>
      <c r="K9" s="33"/>
    </row>
    <row r="10" spans="1:11">
      <c r="A10" s="7">
        <f t="shared" si="0"/>
        <v>8</v>
      </c>
      <c r="B10" s="13" t="s">
        <v>21</v>
      </c>
      <c r="C10" s="14" t="s">
        <v>22</v>
      </c>
      <c r="D10" s="10" t="s">
        <v>23</v>
      </c>
      <c r="E10" s="21">
        <v>13</v>
      </c>
      <c r="F10" s="21">
        <v>103</v>
      </c>
      <c r="G10" s="22"/>
      <c r="H10" s="24">
        <f>IF(SUM(E10:E11)&lt;F10,SUM(E10:E11),F10)</f>
        <v>103</v>
      </c>
      <c r="I10" s="31"/>
      <c r="J10" s="32"/>
      <c r="K10" s="33"/>
    </row>
    <row r="11" spans="1:11">
      <c r="A11" s="7">
        <f t="shared" si="0"/>
        <v>9</v>
      </c>
      <c r="B11" s="15"/>
      <c r="C11" s="14"/>
      <c r="D11" s="10" t="s">
        <v>24</v>
      </c>
      <c r="E11" s="21">
        <v>90</v>
      </c>
      <c r="F11" s="21"/>
      <c r="G11" s="22"/>
      <c r="H11" s="26"/>
      <c r="I11" s="31"/>
      <c r="J11" s="32"/>
      <c r="K11" s="33"/>
    </row>
    <row r="12" spans="1:11">
      <c r="A12" s="7">
        <f t="shared" si="0"/>
        <v>10</v>
      </c>
      <c r="B12" s="16" t="s">
        <v>25</v>
      </c>
      <c r="C12" s="17" t="s">
        <v>26</v>
      </c>
      <c r="D12" s="10" t="s">
        <v>3</v>
      </c>
      <c r="E12" s="21">
        <v>129</v>
      </c>
      <c r="F12" s="21">
        <v>129</v>
      </c>
      <c r="G12" s="22"/>
      <c r="H12" s="23">
        <f>IF(E12&lt;F12,E12,F12)</f>
        <v>129</v>
      </c>
      <c r="I12" s="31"/>
      <c r="J12" s="32"/>
      <c r="K12" s="33"/>
    </row>
    <row r="13" spans="1:11">
      <c r="A13" s="7">
        <f t="shared" si="0"/>
        <v>11</v>
      </c>
      <c r="B13" s="16" t="s">
        <v>27</v>
      </c>
      <c r="C13" s="18" t="s">
        <v>28</v>
      </c>
      <c r="D13" s="10" t="s">
        <v>3</v>
      </c>
      <c r="E13" s="21">
        <v>253</v>
      </c>
      <c r="F13" s="21">
        <v>253</v>
      </c>
      <c r="G13" s="22"/>
      <c r="H13" s="23">
        <f>IF(E13&lt;F13,E13,F13)</f>
        <v>253</v>
      </c>
      <c r="I13" s="31"/>
      <c r="J13" s="32"/>
      <c r="K13" s="33"/>
    </row>
    <row r="14" spans="1:11">
      <c r="A14" s="7">
        <f t="shared" si="0"/>
        <v>12</v>
      </c>
      <c r="B14" s="16" t="s">
        <v>29</v>
      </c>
      <c r="C14" s="17" t="s">
        <v>30</v>
      </c>
      <c r="D14" s="10" t="s">
        <v>3</v>
      </c>
      <c r="E14" s="21">
        <v>2600</v>
      </c>
      <c r="F14" s="21">
        <v>2600</v>
      </c>
      <c r="G14" s="21" t="s">
        <v>6</v>
      </c>
      <c r="H14" s="23">
        <f>IF(E14&lt;F14,E14,F14)</f>
        <v>2600</v>
      </c>
      <c r="I14" s="31"/>
      <c r="J14" s="32"/>
      <c r="K14" s="33"/>
    </row>
    <row r="15" spans="1:11">
      <c r="A15" s="7">
        <f t="shared" si="0"/>
        <v>13</v>
      </c>
      <c r="B15" s="16" t="s">
        <v>31</v>
      </c>
      <c r="C15" s="18" t="s">
        <v>32</v>
      </c>
      <c r="D15" s="10" t="s">
        <v>3</v>
      </c>
      <c r="E15" s="21">
        <v>164</v>
      </c>
      <c r="F15" s="21">
        <v>219</v>
      </c>
      <c r="G15" s="8"/>
      <c r="H15" s="24">
        <f>IF(SUM(E15:E16)&lt;F15,SUM(E15:E16),F15)</f>
        <v>219</v>
      </c>
      <c r="I15" s="31"/>
      <c r="J15" s="32"/>
      <c r="K15" s="33"/>
    </row>
    <row r="16" spans="1:11">
      <c r="A16" s="7">
        <f t="shared" si="0"/>
        <v>14</v>
      </c>
      <c r="B16" s="16" t="s">
        <v>25</v>
      </c>
      <c r="C16" s="18" t="s">
        <v>33</v>
      </c>
      <c r="D16" s="10" t="s">
        <v>3</v>
      </c>
      <c r="E16" s="21">
        <v>55</v>
      </c>
      <c r="F16" s="21"/>
      <c r="G16" s="22"/>
      <c r="H16" s="26"/>
      <c r="I16" s="34"/>
      <c r="J16" s="15"/>
      <c r="K16" s="35"/>
    </row>
  </sheetData>
  <mergeCells count="13">
    <mergeCell ref="B10:B11"/>
    <mergeCell ref="C5:C9"/>
    <mergeCell ref="C10:C11"/>
    <mergeCell ref="D5:D9"/>
    <mergeCell ref="F5:F9"/>
    <mergeCell ref="F10:F11"/>
    <mergeCell ref="F15:F16"/>
    <mergeCell ref="H5:H9"/>
    <mergeCell ref="H10:H11"/>
    <mergeCell ref="H15:H16"/>
    <mergeCell ref="I3:I16"/>
    <mergeCell ref="J3:J16"/>
    <mergeCell ref="K3:K16"/>
  </mergeCells>
  <conditionalFormatting sqref="B5:B9">
    <cfRule type="expression" dxfId="0" priority="1">
      <formula>MOD(ROW(#REF!),1+1)=0</formula>
    </cfRule>
  </conditionalFormatting>
  <conditionalFormatting sqref="A3:J3 B4:G4 H4:H5 H10 A4:A16 H12:H15">
    <cfRule type="expression" dxfId="0" priority="9">
      <formula>MOD(ROW(#REF!),1+1)=0</formula>
    </cfRule>
  </conditionalFormatting>
  <hyperlinks>
    <hyperlink ref="C3" r:id="rId1" display="51小车"/>
    <hyperlink ref="C4" r:id="rId2" display="电调"/>
    <hyperlink ref="C5" r:id="rId3" display="嘉立创打板"/>
    <hyperlink ref="C10" r:id="rId4" display="轮胎"/>
    <hyperlink ref="C14" r:id="rId5" display="逐飞科技:Mini车模套件"/>
    <hyperlink ref="C12" r:id="rId6" display="器件1"/>
    <hyperlink ref="D3" r:id="rId7" display="订单"/>
    <hyperlink ref="E3" r:id="rId8" display="55"/>
    <hyperlink ref="F3" r:id="rId9" display="55"/>
    <hyperlink ref="D4" r:id="rId10" display="订单"/>
    <hyperlink ref="E4" r:id="rId11" display="299.9"/>
    <hyperlink ref="F4" r:id="rId12" display="303"/>
    <hyperlink ref="D5" r:id="rId13" display="订单"/>
    <hyperlink ref="E5" r:id="rId14" display="294.87"/>
    <hyperlink ref="F5" r:id="rId15" display="684.08"/>
    <hyperlink ref="D10" r:id="rId16" display="订单1"/>
    <hyperlink ref="D11" r:id="rId17" display="订单2"/>
    <hyperlink ref="E10" r:id="rId18" display="13"/>
    <hyperlink ref="E11" r:id="rId19" display="90"/>
    <hyperlink ref="F10" r:id="rId20" display="103"/>
    <hyperlink ref="D12" r:id="rId21" display="订单"/>
    <hyperlink ref="D13" r:id="rId22" display="订单"/>
    <hyperlink ref="E12" r:id="rId23" display="129"/>
    <hyperlink ref="E13" r:id="rId24" display="253"/>
    <hyperlink ref="F13" r:id="rId25" display="253"/>
    <hyperlink ref="F12" r:id="rId26" display="129"/>
    <hyperlink ref="D14" r:id="rId27" display="订单"/>
    <hyperlink ref="E14" r:id="rId28" display="2600"/>
    <hyperlink ref="D15" r:id="rId29" display="订单"/>
    <hyperlink ref="D16" r:id="rId30" display="订单"/>
    <hyperlink ref="E15" r:id="rId31" display="164"/>
    <hyperlink ref="E16" r:id="rId32" display="55"/>
    <hyperlink ref="F16" r:id="rId33"/>
    <hyperlink ref="F15" r:id="rId33" display="219"/>
    <hyperlink ref="F10:F11" r:id="rId34" display="103"/>
    <hyperlink ref="C13" r:id="rId35" display="器件2"/>
    <hyperlink ref="C10:C11" r:id="rId36" display="轮胎"/>
    <hyperlink ref="F14" r:id="rId37" display="2600"/>
    <hyperlink ref="C15" r:id="rId38" display="逐飞科技:电调"/>
    <hyperlink ref="F15:F16" r:id="rId39" display="219"/>
    <hyperlink ref="C16" r:id="rId40" display="逐飞科技:电机"/>
    <hyperlink ref="G14" r:id="rId41" display="验真"/>
    <hyperlink ref="E6" r:id="rId42" display="127.5"/>
    <hyperlink ref="E7" r:id="rId43" display="129.71"/>
    <hyperlink ref="E8" r:id="rId44" display="88"/>
    <hyperlink ref="E9" r:id="rId45" display="22"/>
  </hyperlinks>
  <pageMargins left="0.75" right="0.393055555555556" top="0.511805555555556" bottom="0.511805555555556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xhao</dc:creator>
  <cp:lastModifiedBy>xhao</cp:lastModifiedBy>
  <dcterms:created xsi:type="dcterms:W3CDTF">2023-04-10T00:09:00Z</dcterms:created>
  <dcterms:modified xsi:type="dcterms:W3CDTF">2024-08-26T18:44:58Z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