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engsafie\Downloads\"/>
    </mc:Choice>
  </mc:AlternateContent>
  <xr:revisionPtr revIDLastSave="0" documentId="13_ncr:1_{75685902-164C-4A32-93D7-B555F448DC34}" xr6:coauthVersionLast="47" xr6:coauthVersionMax="47" xr10:uidLastSave="{00000000-0000-0000-0000-000000000000}"/>
  <bookViews>
    <workbookView xWindow="-120" yWindow="-120" windowWidth="29040" windowHeight="15840" activeTab="1" xr2:uid="{52394B3E-83BC-4AEF-B345-987237FD03BB}"/>
  </bookViews>
  <sheets>
    <sheet name="Data" sheetId="4" r:id="rId1"/>
    <sheet name="Menu" sheetId="3" r:id="rId2"/>
    <sheet name="Menu (2)" sheetId="5" state="hidden" r:id="rId3"/>
    <sheet name="Sheet1" sheetId="1" state="hidden" r:id="rId4"/>
    <sheet name="Sheet2" sheetId="2" state="hidden" r:id="rId5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3" l="1"/>
  <c r="C8" i="3"/>
  <c r="C9" i="3" s="1"/>
  <c r="C10" i="3" s="1"/>
  <c r="C15" i="3"/>
  <c r="C16" i="3" s="1"/>
  <c r="C17" i="3" s="1"/>
  <c r="C22" i="3" l="1"/>
  <c r="C23" i="3" s="1"/>
  <c r="C24" i="3" s="1"/>
  <c r="G2" i="3"/>
  <c r="G19" i="3" a="1"/>
  <c r="G19" i="3" l="1"/>
  <c r="P17" i="5"/>
  <c r="C28" i="5" a="1"/>
  <c r="C28" i="5" s="1"/>
  <c r="C13" i="5"/>
  <c r="C14" i="5" s="1"/>
  <c r="C15" i="5" s="1"/>
  <c r="E10" i="5"/>
  <c r="C5" i="5"/>
  <c r="C6" i="5" s="1"/>
  <c r="C7" i="5" s="1"/>
  <c r="E3" i="5"/>
  <c r="F2" i="5"/>
  <c r="E2" i="5"/>
  <c r="M2" i="5" s="1"/>
  <c r="G12" i="3" a="1"/>
  <c r="G5" i="3" a="1"/>
  <c r="P18" i="5" a="1"/>
  <c r="G12" i="3" l="1"/>
  <c r="G5" i="3"/>
  <c r="P18" i="5"/>
  <c r="J12" i="1"/>
  <c r="J11" i="1"/>
  <c r="J25" i="1" a="1"/>
  <c r="J25" i="1" s="1"/>
  <c r="J21" i="1"/>
  <c r="L6" i="1"/>
  <c r="J2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<sst xmlns="http://schemas.openxmlformats.org/spreadsheetml/2006/main" count="106" uniqueCount="51">
  <si>
    <t>A</t>
  </si>
  <si>
    <t>B</t>
  </si>
  <si>
    <t>C</t>
  </si>
  <si>
    <t>D</t>
  </si>
  <si>
    <t>E</t>
  </si>
  <si>
    <t>AS</t>
  </si>
  <si>
    <t>DF</t>
  </si>
  <si>
    <t>GH</t>
  </si>
  <si>
    <t>JK</t>
  </si>
  <si>
    <t>LZ</t>
  </si>
  <si>
    <t>Look up table</t>
  </si>
  <si>
    <t>Look up Name</t>
  </si>
  <si>
    <t>Return</t>
  </si>
  <si>
    <t>Name</t>
  </si>
  <si>
    <t>Table range</t>
  </si>
  <si>
    <t>Header range</t>
  </si>
  <si>
    <t>Name Range</t>
  </si>
  <si>
    <t>A:A</t>
  </si>
  <si>
    <t>A:F</t>
  </si>
  <si>
    <t>A1:F1</t>
  </si>
  <si>
    <t>INDEX(A:F,MATCH(J1,A:A,0),MATCH(J2,A1:F1,0))</t>
  </si>
  <si>
    <t>Concat</t>
  </si>
  <si>
    <t>Text</t>
  </si>
  <si>
    <t>Condition</t>
  </si>
  <si>
    <t>Value</t>
  </si>
  <si>
    <t>INDEX(A:F,MATCH(1,(J1=A:A)*(J2=A1:F1)*(J9=D:D),0))</t>
  </si>
  <si>
    <t>INDEX(A:F,MATCH(1,(J1=A:A)*(J9=D:D),0),MATCH(J2,A1:F1))</t>
  </si>
  <si>
    <t>check</t>
  </si>
  <si>
    <t>concat</t>
  </si>
  <si>
    <t>Target Value</t>
  </si>
  <si>
    <t>Condition Value</t>
  </si>
  <si>
    <t>Target</t>
  </si>
  <si>
    <t>Result</t>
  </si>
  <si>
    <t>INDEX(Data!A:F,MATCH(1,(Menu!C2=Data!A:A)*(Menu!C6=Data!B:B),0),MATCH(Menu!C3,Data!1:1,0))</t>
  </si>
  <si>
    <t>Column</t>
  </si>
  <si>
    <t>Array</t>
  </si>
  <si>
    <t>Column index</t>
  </si>
  <si>
    <t>=</t>
  </si>
  <si>
    <t>Data!A:F</t>
  </si>
  <si>
    <t>(Menu!C6=</t>
  </si>
  <si>
    <t>Data!B:B)</t>
  </si>
  <si>
    <t>,0</t>
  </si>
  <si>
    <t>INDEX(</t>
  </si>
  <si>
    <t>)*</t>
  </si>
  <si>
    <t>Data!A:A</t>
  </si>
  <si>
    <t>,MATCH(1,(</t>
  </si>
  <si>
    <t>Menu!C2</t>
  </si>
  <si>
    <t>Remark</t>
  </si>
  <si>
    <t>no condition</t>
  </si>
  <si>
    <t>with condition</t>
  </si>
  <si>
    <t>Target Counter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</si>
</sst>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22"/>
      <color theme="1"/>
      <name val="Aptos Narrow"/>
      <family val="2"/>
      <scheme val="minor"/>
    </font>
    <font>
      <b/>
      <sz val="36"/>
      <color theme="1"/>
      <name val="Aptos Narrow"/>
      <family val="2"/>
      <scheme val="minor"/>
    </font>
    <font>
      <b/>
      <sz val="30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1" fillId="0" borderId="0" xfId="0" applyFont="1"/>
    <xf numFmtId="0" fontId="5" fillId="0" borderId="0" xfId="0" applyFont="1" applyAlignment="1">
      <alignment horizontal="center" vertical="center"/>
    </xf>
    <xf numFmtId="0" fontId="4" fillId="0" borderId="0" xfId="0" applyFont="1"/>
  </cellXfs>
  <cellStyles count="1">
    <cellStyle name="Normal" xfId="0" builtinId="0"/>
  </cellStyles>
  <dxfs count="2">
    <dxf>
      <font>
        <color theme="6" tint="0.39994506668294322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1</xdr:row>
      <xdr:rowOff>9525</xdr:rowOff>
    </xdr:from>
    <xdr:to>
      <xdr:col>17</xdr:col>
      <xdr:colOff>29089</xdr:colOff>
      <xdr:row>2</xdr:row>
      <xdr:rowOff>657466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2E370E0-AEEB-CA40-192A-E7DCE21AF8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11050" y="209550"/>
          <a:ext cx="3686689" cy="172426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19050</xdr:colOff>
      <xdr:row>0</xdr:row>
      <xdr:rowOff>0</xdr:rowOff>
    </xdr:from>
    <xdr:to>
      <xdr:col>26</xdr:col>
      <xdr:colOff>554141</xdr:colOff>
      <xdr:row>35</xdr:row>
      <xdr:rowOff>29510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8C2FB12-9ABD-5F98-C9C7-4831CE5737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86250" y="0"/>
          <a:ext cx="12117491" cy="66970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989C2-5C1D-4ADE-A137-1495995359E0}">
  <sheetPr codeName="Sheet4"/>
  <dimension ref="A1:F9"/>
  <sheetViews>
    <sheetView workbookViewId="0">
      <selection activeCell="E22" sqref="E22"/>
    </sheetView>
  </sheetViews>
  <sheetFormatPr defaultRowHeight="15" x14ac:dyDescent="0.25"/>
  <sheetData>
    <row r="1" spans="1:6" x14ac:dyDescent="0.2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>
        <v>1</v>
      </c>
      <c r="C2">
        <v>2</v>
      </c>
      <c r="D2">
        <v>3</v>
      </c>
      <c r="E2">
        <v>4</v>
      </c>
      <c r="F2">
        <v>5</v>
      </c>
    </row>
    <row r="3" spans="1:6" x14ac:dyDescent="0.25">
      <c r="A3" t="s">
        <v>6</v>
      </c>
      <c r="B3">
        <v>6</v>
      </c>
      <c r="C3">
        <v>7</v>
      </c>
      <c r="D3">
        <v>8</v>
      </c>
      <c r="E3">
        <v>9</v>
      </c>
      <c r="F3">
        <v>10</v>
      </c>
    </row>
    <row r="4" spans="1:6" x14ac:dyDescent="0.25">
      <c r="A4" t="s">
        <v>7</v>
      </c>
      <c r="B4">
        <v>11</v>
      </c>
      <c r="C4">
        <v>12</v>
      </c>
      <c r="D4">
        <v>13</v>
      </c>
      <c r="E4">
        <v>14</v>
      </c>
      <c r="F4">
        <v>15</v>
      </c>
    </row>
    <row r="5" spans="1:6" x14ac:dyDescent="0.25">
      <c r="A5" t="s">
        <v>8</v>
      </c>
      <c r="B5">
        <v>16</v>
      </c>
      <c r="C5">
        <v>17</v>
      </c>
      <c r="D5">
        <v>18</v>
      </c>
      <c r="E5">
        <v>19</v>
      </c>
      <c r="F5">
        <v>20</v>
      </c>
    </row>
    <row r="6" spans="1:6" x14ac:dyDescent="0.25">
      <c r="A6" t="s">
        <v>9</v>
      </c>
      <c r="B6">
        <v>21</v>
      </c>
      <c r="C6">
        <v>22</v>
      </c>
      <c r="D6">
        <v>23</v>
      </c>
      <c r="E6">
        <v>24</v>
      </c>
      <c r="F6">
        <v>25</v>
      </c>
    </row>
    <row r="7" spans="1:6" x14ac:dyDescent="0.25">
      <c r="A7" t="s">
        <v>5</v>
      </c>
      <c r="B7">
        <v>21</v>
      </c>
      <c r="C7">
        <v>22</v>
      </c>
      <c r="D7">
        <v>23</v>
      </c>
      <c r="E7">
        <v>24</v>
      </c>
      <c r="F7">
        <v>25</v>
      </c>
    </row>
    <row r="8" spans="1:6" x14ac:dyDescent="0.25">
      <c r="A8" t="s">
        <v>5</v>
      </c>
      <c r="B8">
        <v>21</v>
      </c>
      <c r="C8">
        <v>15</v>
      </c>
      <c r="D8">
        <v>16</v>
      </c>
      <c r="E8">
        <v>17</v>
      </c>
      <c r="F8">
        <v>18</v>
      </c>
    </row>
    <row r="9" spans="1:6" x14ac:dyDescent="0.25">
      <c r="A9" t="s">
        <v>5</v>
      </c>
      <c r="B9">
        <v>21</v>
      </c>
      <c r="C9">
        <v>15</v>
      </c>
      <c r="D9">
        <v>70</v>
      </c>
      <c r="E9">
        <v>70</v>
      </c>
      <c r="F9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65972-0838-4ADB-A1BC-4CEBCEFFCDAA}">
  <sheetPr codeName="Sheet3">
    <pageSetUpPr fitToPage="1"/>
  </sheetPr>
  <dimension ref="B1:I24"/>
  <sheetViews>
    <sheetView tabSelected="1" zoomScaleNormal="100" workbookViewId="0">
      <selection activeCell="D12" sqref="D12"/>
    </sheetView>
  </sheetViews>
  <sheetFormatPr defaultRowHeight="15" x14ac:dyDescent="0.25"/>
  <cols>
    <col min="2" max="2" width="19.85546875" customWidth="1"/>
    <col min="3" max="3" width="34.140625" customWidth="1"/>
    <col min="4" max="4" width="14.5703125" bestFit="1" customWidth="1"/>
    <col min="5" max="5" width="10.7109375" bestFit="1" customWidth="1"/>
    <col min="6" max="6" width="22.5703125" customWidth="1"/>
    <col min="7" max="7" width="25.42578125" customWidth="1"/>
    <col min="9" max="9" width="19.28515625" customWidth="1"/>
  </cols>
  <sheetData>
    <row r="1" spans="2:9" ht="15.75" thickBot="1" x14ac:dyDescent="0.3">
      <c r="D1" s="15" t="s">
        <v>50</v>
      </c>
    </row>
    <row r="2" spans="2:9" ht="84.75" customHeight="1" thickBot="1" x14ac:dyDescent="0.3">
      <c r="B2" s="5" t="s">
        <v>31</v>
      </c>
      <c r="C2" s="11" t="s">
        <v>9</v>
      </c>
      <c r="D2" s="16">
        <f>COUNTIF(Data!$A:$A,C2)</f>
        <v>1</v>
      </c>
      <c r="F2" s="7" t="s">
        <v>32</v>
      </c>
      <c r="G2" s="13">
        <f>INDEX(Data!$A:$Z,MATCH(Menu!$C$2,Data!$A:$A,0),MATCH(Menu!$C$3,Data!$1:$1,0))</f>
        <v>25</v>
      </c>
      <c r="I2" t="s">
        <v>48</v>
      </c>
    </row>
    <row r="3" spans="2:9" ht="78.75" customHeight="1" thickBot="1" x14ac:dyDescent="0.3">
      <c r="B3" s="6" t="s">
        <v>29</v>
      </c>
      <c r="C3" s="12" t="s">
        <v>4</v>
      </c>
      <c r="E3" s="17"/>
      <c r="F3" s="8"/>
      <c r="G3" s="14"/>
    </row>
    <row r="4" spans="2:9" ht="19.5" thickBot="1" x14ac:dyDescent="0.3">
      <c r="B4" s="1"/>
      <c r="C4" s="1"/>
    </row>
    <row r="5" spans="2:9" ht="50.1" customHeight="1" thickBot="1" x14ac:dyDescent="0.3">
      <c r="B5" s="5" t="s">
        <v>23</v>
      </c>
      <c r="C5" s="4"/>
      <c r="F5" s="7" t="s">
        <v>32</v>
      </c>
      <c r="G5" s="9" t="str" cm="1">
        <f t="array" aca="1" ref="G5" ca="1">_xlfn.IFNA(INDEX(Data!$A:$Z,MATCH(1,(Menu!$C$2=Data!$A:$A)*(Menu!$C$6=INDIRECT($C$10)),0),MATCH(Menu!$C$3,Data!$1:$1,0)),"NA")</f>
        <v>NA</v>
      </c>
      <c r="I5" t="s">
        <v>49</v>
      </c>
    </row>
    <row r="6" spans="2:9" ht="50.1" customHeight="1" thickBot="1" x14ac:dyDescent="0.3">
      <c r="B6" s="6" t="s">
        <v>30</v>
      </c>
      <c r="C6" s="4"/>
      <c r="F6" s="8"/>
      <c r="G6" s="10"/>
    </row>
    <row r="7" spans="2:9" ht="50.1" hidden="1" customHeight="1" x14ac:dyDescent="0.25">
      <c r="B7" s="3"/>
      <c r="C7" s="2"/>
    </row>
    <row r="8" spans="2:9" ht="50.1" hidden="1" customHeight="1" x14ac:dyDescent="0.25">
      <c r="B8" s="3" t="s">
        <v>36</v>
      </c>
      <c r="C8" s="2" t="e">
        <f>INDEX(MATCH(Menu!$C$5,Data!$1:$1,0),0)</f>
        <v>#N/A</v>
      </c>
    </row>
    <row r="9" spans="2:9" ht="50.1" hidden="1" customHeight="1" x14ac:dyDescent="0.25">
      <c r="B9" s="3" t="s">
        <v>34</v>
      </c>
      <c r="C9" s="2" t="e">
        <f>MID("ABCDEFGHIJKLMNOPQRSTUVWXYZ",Menu!$C$8,1)</f>
        <v>#N/A</v>
      </c>
    </row>
    <row r="10" spans="2:9" ht="50.1" hidden="1" customHeight="1" x14ac:dyDescent="0.25">
      <c r="B10" s="3" t="s">
        <v>35</v>
      </c>
      <c r="C10" s="2" t="e">
        <f>_xlfn.CONCAT("Data!",C9,":",C9)</f>
        <v>#N/A</v>
      </c>
    </row>
    <row r="11" spans="2:9" ht="24.75" customHeight="1" thickBot="1" x14ac:dyDescent="0.3"/>
    <row r="12" spans="2:9" ht="50.1" customHeight="1" thickBot="1" x14ac:dyDescent="0.3">
      <c r="B12" s="5" t="s">
        <v>23</v>
      </c>
      <c r="C12" s="4"/>
      <c r="F12" s="7" t="s">
        <v>32</v>
      </c>
      <c r="G12" s="9" t="str" cm="1">
        <f t="array" aca="1" ref="G12" ca="1">_xlfn.IFNA(INDEX(Data!$A:$Z,MATCH(1,(Menu!$C$2=Data!$A:$A)*(Menu!$C$6=INDIRECT($C$10))*(Menu!$C$13=INDIRECT($C$17)),0),MATCH(Menu!$C$3,Data!$1:$1,0)),"NA")</f>
        <v>NA</v>
      </c>
      <c r="I12" t="s">
        <v>49</v>
      </c>
    </row>
    <row r="13" spans="2:9" ht="50.1" customHeight="1" thickBot="1" x14ac:dyDescent="0.3">
      <c r="B13" s="6" t="s">
        <v>30</v>
      </c>
      <c r="C13" s="4"/>
      <c r="F13" s="8"/>
      <c r="G13" s="10"/>
    </row>
    <row r="14" spans="2:9" ht="50.1" hidden="1" customHeight="1" x14ac:dyDescent="0.25"/>
    <row r="15" spans="2:9" ht="50.1" hidden="1" customHeight="1" x14ac:dyDescent="0.25">
      <c r="B15" s="3" t="s">
        <v>36</v>
      </c>
      <c r="C15" s="2" t="e">
        <f>INDEX(MATCH(Menu!$C$12,Data!$1:$1,0),0)</f>
        <v>#N/A</v>
      </c>
    </row>
    <row r="16" spans="2:9" ht="50.1" hidden="1" customHeight="1" x14ac:dyDescent="0.25">
      <c r="B16" s="3" t="s">
        <v>34</v>
      </c>
      <c r="C16" s="2" t="e">
        <f>MID("ABCDEFGHIJKLMNOPQRSTUVWXYZ",Menu!$C$15,1)</f>
        <v>#N/A</v>
      </c>
    </row>
    <row r="17" spans="2:9" ht="50.1" hidden="1" customHeight="1" x14ac:dyDescent="0.25">
      <c r="B17" s="3" t="s">
        <v>35</v>
      </c>
      <c r="C17" s="2" t="e">
        <f>_xlfn.CONCAT("Data!",C16,":",C16)</f>
        <v>#N/A</v>
      </c>
    </row>
    <row r="18" spans="2:9" ht="30.75" customHeight="1" thickBot="1" x14ac:dyDescent="0.3"/>
    <row r="19" spans="2:9" ht="50.1" customHeight="1" thickBot="1" x14ac:dyDescent="0.3">
      <c r="B19" s="5" t="s">
        <v>23</v>
      </c>
      <c r="C19" s="4"/>
      <c r="F19" s="7" t="s">
        <v>32</v>
      </c>
      <c r="G19" s="9" t="str" cm="1">
        <f t="array" aca="1" ref="G19" ca="1">_xlfn.IFNA(INDEX(Data!$A:$Z,MATCH(1,(Menu!$C$2=Data!$A:$A)*(Menu!$C$6=INDIRECT($C$10))*(Menu!$C$13=INDIRECT($C$17))*(Menu!$C$20=INDIRECT($C$24)),0),MATCH(Menu!$C$3,Data!$1:$1,0)),"NA")</f>
        <v>NA</v>
      </c>
      <c r="I19" t="s">
        <v>49</v>
      </c>
    </row>
    <row r="20" spans="2:9" ht="50.1" customHeight="1" thickBot="1" x14ac:dyDescent="0.3">
      <c r="B20" s="6" t="s">
        <v>30</v>
      </c>
      <c r="C20" s="4"/>
      <c r="F20" s="8"/>
      <c r="G20" s="10"/>
    </row>
    <row r="22" spans="2:9" ht="18.75" hidden="1" x14ac:dyDescent="0.25">
      <c r="B22" s="3" t="s">
        <v>36</v>
      </c>
      <c r="C22" s="2" t="e">
        <f>INDEX(MATCH(Menu!$C$19,Data!$1:$1,0),0)</f>
        <v>#N/A</v>
      </c>
    </row>
    <row r="23" spans="2:9" ht="18.75" hidden="1" x14ac:dyDescent="0.25">
      <c r="B23" s="3" t="s">
        <v>34</v>
      </c>
      <c r="C23" s="2" t="e">
        <f>MID("ABCDEFGHIJKLMNOPQRSTUVWXYZ",Menu!$C$22,1)</f>
        <v>#N/A</v>
      </c>
    </row>
    <row r="24" spans="2:9" ht="18.75" hidden="1" x14ac:dyDescent="0.25">
      <c r="B24" s="3" t="s">
        <v>35</v>
      </c>
      <c r="C24" s="2" t="e">
        <f>_xlfn.CONCAT("Data!",C23,":",C23)</f>
        <v>#N/A</v>
      </c>
    </row>
  </sheetData>
  <mergeCells count="8">
    <mergeCell ref="F19:F20"/>
    <mergeCell ref="G19:G20"/>
    <mergeCell ref="F2:F3"/>
    <mergeCell ref="G2:G3"/>
    <mergeCell ref="F5:F6"/>
    <mergeCell ref="G5:G6"/>
    <mergeCell ref="F12:F13"/>
    <mergeCell ref="G12:G13"/>
  </mergeCells>
  <conditionalFormatting sqref="D2">
    <cfRule type="cellIs" dxfId="1" priority="2" operator="greaterThan">
      <formula>1</formula>
    </cfRule>
    <cfRule type="cellIs" dxfId="0" priority="1" operator="lessThan">
      <formula>2</formula>
    </cfRule>
  </conditionalFormatting>
  <pageMargins left="0.70866141732283472" right="0.70866141732283472" top="0.74803149606299213" bottom="0.74803149606299213" header="0.31496062992125984" footer="0.31496062992125984"/>
  <pageSetup paperSize="8" scale="52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FF4A6-F60C-40FC-8DFC-871F5725AF4C}">
  <sheetPr codeName="Sheet5"/>
  <dimension ref="B1:P28"/>
  <sheetViews>
    <sheetView workbookViewId="0">
      <selection activeCell="Q25" sqref="Q25"/>
    </sheetView>
  </sheetViews>
  <sheetFormatPr defaultRowHeight="15" x14ac:dyDescent="0.25"/>
  <cols>
    <col min="2" max="2" width="15.140625" bestFit="1" customWidth="1"/>
    <col min="5" max="5" width="10.7109375" bestFit="1" customWidth="1"/>
    <col min="6" max="6" width="10.42578125" bestFit="1" customWidth="1"/>
  </cols>
  <sheetData>
    <row r="1" spans="2:13" x14ac:dyDescent="0.25">
      <c r="M1" t="s">
        <v>47</v>
      </c>
    </row>
    <row r="2" spans="2:13" x14ac:dyDescent="0.25">
      <c r="B2" t="s">
        <v>31</v>
      </c>
      <c r="C2" t="s">
        <v>5</v>
      </c>
      <c r="E2">
        <f>_xlfn.IFNA(MATCH('Menu (2)'!C2,Data!A:A,0),"No data")</f>
        <v>2</v>
      </c>
      <c r="F2">
        <f>COUNTIF(Data!A:A,C2)</f>
        <v>4</v>
      </c>
      <c r="M2">
        <f>IF(AND(ISNUMBER(E2),ISNUMBER(E3)),1,0)</f>
        <v>1</v>
      </c>
    </row>
    <row r="3" spans="2:13" x14ac:dyDescent="0.25">
      <c r="B3" t="s">
        <v>29</v>
      </c>
      <c r="C3" t="s">
        <v>4</v>
      </c>
      <c r="E3">
        <f>_xlfn.IFNA(MATCH('Menu (2)'!C3,Data!A1:F1,0),"No data")</f>
        <v>6</v>
      </c>
    </row>
    <row r="5" spans="2:13" x14ac:dyDescent="0.25">
      <c r="B5" t="s">
        <v>36</v>
      </c>
      <c r="C5">
        <f>INDEX(MATCH('Menu (2)'!C2,Data!A:A,0),0)</f>
        <v>2</v>
      </c>
    </row>
    <row r="6" spans="2:13" x14ac:dyDescent="0.25">
      <c r="B6" t="s">
        <v>34</v>
      </c>
      <c r="C6" t="str">
        <f>MID("ABCDEFGHIJKLMNOPQRSTUVWXYZ",C5,1)</f>
        <v>B</v>
      </c>
    </row>
    <row r="7" spans="2:13" x14ac:dyDescent="0.25">
      <c r="B7" t="s">
        <v>35</v>
      </c>
      <c r="C7" t="str">
        <f>_xlfn.CONCAT("Data!",C6,":",C6)</f>
        <v>Data!B:B</v>
      </c>
    </row>
    <row r="10" spans="2:13" x14ac:dyDescent="0.25">
      <c r="B10" t="s">
        <v>23</v>
      </c>
      <c r="C10" t="s">
        <v>0</v>
      </c>
      <c r="E10">
        <f>_xlfn.IFNA(MATCH('Menu (2)'!C10,Data!A1:F1,0),"No data")</f>
        <v>2</v>
      </c>
    </row>
    <row r="11" spans="2:13" x14ac:dyDescent="0.25">
      <c r="B11" t="s">
        <v>30</v>
      </c>
      <c r="C11">
        <v>21</v>
      </c>
    </row>
    <row r="13" spans="2:13" x14ac:dyDescent="0.25">
      <c r="B13" t="s">
        <v>36</v>
      </c>
      <c r="C13">
        <f>INDEX(MATCH('Menu (2)'!C10,Data!1:1,0),0)</f>
        <v>2</v>
      </c>
    </row>
    <row r="14" spans="2:13" x14ac:dyDescent="0.25">
      <c r="B14" t="s">
        <v>34</v>
      </c>
      <c r="C14" t="str">
        <f>MID("ABCDEFGHIJKLMNOPQRSTUVWXYZ",C13,1)</f>
        <v>B</v>
      </c>
    </row>
    <row r="15" spans="2:13" x14ac:dyDescent="0.25">
      <c r="B15" t="s">
        <v>35</v>
      </c>
      <c r="C15" t="str">
        <f>_xlfn.CONCAT("Data!",C14,":",C14)</f>
        <v>Data!B:B</v>
      </c>
    </row>
    <row r="17" spans="2:16" x14ac:dyDescent="0.25">
      <c r="B17" t="s">
        <v>32</v>
      </c>
      <c r="C17" t="s">
        <v>26</v>
      </c>
      <c r="O17" t="s">
        <v>32</v>
      </c>
      <c r="P17">
        <f>INDEX(Data!A:Z,MATCH('Menu (2)'!C2,Data!A:A,0),MATCH('Menu (2)'!C3,Data!1:1,0))</f>
        <v>5</v>
      </c>
    </row>
    <row r="18" spans="2:16" x14ac:dyDescent="0.25">
      <c r="O18" t="s">
        <v>32</v>
      </c>
      <c r="P18" cm="1">
        <f t="array" aca="1" ref="P18" ca="1">INDEX(Data!A:F,MATCH(1,('Menu (2)'!C2=Data!A:A)*('Menu (2)'!C11=INDIRECT(C15)),0),MATCH('Menu (2)'!C3,Data!A1:F1,0))</f>
        <v>25</v>
      </c>
    </row>
    <row r="20" spans="2:16" x14ac:dyDescent="0.25">
      <c r="C20" t="s">
        <v>42</v>
      </c>
      <c r="D20" t="s">
        <v>38</v>
      </c>
      <c r="E20" t="s">
        <v>45</v>
      </c>
      <c r="F20" t="s">
        <v>46</v>
      </c>
      <c r="G20" t="s">
        <v>37</v>
      </c>
      <c r="H20" t="s">
        <v>44</v>
      </c>
      <c r="I20" t="s">
        <v>43</v>
      </c>
      <c r="J20" t="s">
        <v>39</v>
      </c>
      <c r="K20" t="s">
        <v>40</v>
      </c>
      <c r="L20" t="s">
        <v>41</v>
      </c>
    </row>
    <row r="22" spans="2:16" x14ac:dyDescent="0.25">
      <c r="C22" t="s">
        <v>33</v>
      </c>
    </row>
    <row r="28" spans="2:16" x14ac:dyDescent="0.25">
      <c r="C28" cm="1">
        <f t="array" ref="C28">INDEX(Data!A:F,MATCH(1,('Menu (2)'!C2=Data!A:A)*('Menu (2)'!C11=Data!B:B),0),MATCH('Menu (2)'!C3,Data!1:1,0))</f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F8866-3188-4F9E-BF71-29CEF1B5E0A3}">
  <sheetPr codeName="Sheet1"/>
  <dimension ref="A1:N26"/>
  <sheetViews>
    <sheetView zoomScale="130" zoomScaleNormal="130" workbookViewId="0">
      <selection activeCell="J25" sqref="J25"/>
    </sheetView>
  </sheetViews>
  <sheetFormatPr defaultColWidth="10.7109375" defaultRowHeight="15" x14ac:dyDescent="0.25"/>
  <cols>
    <col min="9" max="9" width="13.7109375" bestFit="1" customWidth="1"/>
  </cols>
  <sheetData>
    <row r="1" spans="1:14" x14ac:dyDescent="0.2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I1" t="s">
        <v>11</v>
      </c>
      <c r="J1" t="s">
        <v>5</v>
      </c>
    </row>
    <row r="2" spans="1:14" x14ac:dyDescent="0.25">
      <c r="A2" t="s">
        <v>5</v>
      </c>
      <c r="B2">
        <v>1</v>
      </c>
      <c r="C2">
        <v>2</v>
      </c>
      <c r="D2">
        <v>3</v>
      </c>
      <c r="E2">
        <v>4</v>
      </c>
      <c r="F2">
        <v>5</v>
      </c>
      <c r="I2" t="s">
        <v>10</v>
      </c>
      <c r="J2" t="s">
        <v>3</v>
      </c>
    </row>
    <row r="3" spans="1:14" x14ac:dyDescent="0.25">
      <c r="A3" t="s">
        <v>6</v>
      </c>
      <c r="B3">
        <v>6</v>
      </c>
      <c r="C3">
        <v>7</v>
      </c>
      <c r="D3">
        <v>8</v>
      </c>
      <c r="E3">
        <v>9</v>
      </c>
      <c r="F3">
        <v>10</v>
      </c>
    </row>
    <row r="4" spans="1:14" x14ac:dyDescent="0.25">
      <c r="A4" t="s">
        <v>7</v>
      </c>
      <c r="B4">
        <v>11</v>
      </c>
      <c r="C4">
        <v>12</v>
      </c>
      <c r="D4">
        <v>13</v>
      </c>
      <c r="E4">
        <v>14</v>
      </c>
      <c r="F4">
        <v>15</v>
      </c>
      <c r="I4" t="s">
        <v>14</v>
      </c>
      <c r="J4" t="s">
        <v>18</v>
      </c>
      <c r="M4" t="s">
        <v>20</v>
      </c>
    </row>
    <row r="5" spans="1:14" x14ac:dyDescent="0.25">
      <c r="A5" t="s">
        <v>8</v>
      </c>
      <c r="B5">
        <v>16</v>
      </c>
      <c r="C5">
        <v>17</v>
      </c>
      <c r="D5">
        <v>18</v>
      </c>
      <c r="E5">
        <v>19</v>
      </c>
      <c r="F5">
        <v>20</v>
      </c>
      <c r="I5" t="s">
        <v>15</v>
      </c>
      <c r="J5" t="s">
        <v>19</v>
      </c>
    </row>
    <row r="6" spans="1:14" x14ac:dyDescent="0.25">
      <c r="A6" t="s">
        <v>9</v>
      </c>
      <c r="B6">
        <v>21</v>
      </c>
      <c r="C6">
        <v>22</v>
      </c>
      <c r="D6">
        <v>23</v>
      </c>
      <c r="E6">
        <v>24</v>
      </c>
      <c r="F6">
        <v>25</v>
      </c>
      <c r="I6" t="s">
        <v>16</v>
      </c>
      <c r="J6" t="s">
        <v>17</v>
      </c>
      <c r="L6" t="str">
        <f>_xlfn.ARRAYTOTEXT(J4)</f>
        <v>A:F</v>
      </c>
    </row>
    <row r="7" spans="1:14" x14ac:dyDescent="0.25">
      <c r="A7" t="s">
        <v>5</v>
      </c>
      <c r="B7">
        <v>21</v>
      </c>
      <c r="C7">
        <v>22</v>
      </c>
      <c r="D7">
        <v>23</v>
      </c>
      <c r="E7">
        <v>24</v>
      </c>
      <c r="F7">
        <v>25</v>
      </c>
    </row>
    <row r="8" spans="1:14" x14ac:dyDescent="0.25">
      <c r="I8" t="s">
        <v>23</v>
      </c>
      <c r="J8" t="s">
        <v>2</v>
      </c>
    </row>
    <row r="9" spans="1:14" x14ac:dyDescent="0.25">
      <c r="I9" t="s">
        <v>24</v>
      </c>
      <c r="J9">
        <v>23</v>
      </c>
      <c r="N9" t="s">
        <v>20</v>
      </c>
    </row>
    <row r="11" spans="1:14" x14ac:dyDescent="0.25">
      <c r="I11" t="s">
        <v>28</v>
      </c>
      <c r="J11" t="str">
        <f>_xlfn.CONCAT(J8,":",J8)</f>
        <v>C:C</v>
      </c>
    </row>
    <row r="12" spans="1:14" x14ac:dyDescent="0.25">
      <c r="I12" t="s">
        <v>27</v>
      </c>
      <c r="J12">
        <f>MATCH(J9,D:D,0)</f>
        <v>6</v>
      </c>
    </row>
    <row r="21" spans="9:10" x14ac:dyDescent="0.25">
      <c r="I21" t="s">
        <v>21</v>
      </c>
      <c r="J21" t="str">
        <f>_xlfn.CONCAT("INDEX(",_xlfn.ARRAYTOTEXT(J4),",MATCH(","J1",",",_xlfn.ARRAYTOTEXT(J6),",0),MATCH(","J2",",",_xlfn.ARRAYTOTEXT(J5),",0))")</f>
        <v>INDEX(A:F,MATCH(J1,A:A,0),MATCH(J2,A1:F1,0))</v>
      </c>
    </row>
    <row r="22" spans="9:10" x14ac:dyDescent="0.25">
      <c r="I22" t="s">
        <v>22</v>
      </c>
      <c r="J22" t="s">
        <v>20</v>
      </c>
    </row>
    <row r="23" spans="9:10" x14ac:dyDescent="0.25">
      <c r="J23" t="s">
        <v>25</v>
      </c>
    </row>
    <row r="24" spans="9:10" x14ac:dyDescent="0.25">
      <c r="J24" t="s">
        <v>26</v>
      </c>
    </row>
    <row r="25" spans="9:10" x14ac:dyDescent="0.25">
      <c r="J25" cm="1">
        <f t="array" ref="J25">INDEX(A:F,MATCH(1,(J1=A:A)*(J9=D:D),0),MATCH(J2,A1:F1))</f>
        <v>24</v>
      </c>
    </row>
    <row r="26" spans="9:10" x14ac:dyDescent="0.25">
      <c r="I26" t="s">
        <v>12</v>
      </c>
      <c r="J26">
        <f>INDEX(A:F,MATCH(J1,A:A,0),MATCH(J2,A1:F1,0))</f>
        <v>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9350A-E00B-4E7B-B7F2-F62C03C9D672}">
  <sheetPr codeName="Sheet2"/>
  <dimension ref="A1"/>
  <sheetViews>
    <sheetView workbookViewId="0">
      <selection activeCell="W13" sqref="W13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Menu</vt:lpstr>
      <vt:lpstr>Menu (2)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Safie Bin Sijamsir</dc:creator>
  <cp:lastModifiedBy>Muhammad Safie Bin Sijamsir</cp:lastModifiedBy>
  <dcterms:created xsi:type="dcterms:W3CDTF">2024-06-19T04:14:31Z</dcterms:created>
  <dcterms:modified xsi:type="dcterms:W3CDTF">2024-06-26T03:11:10Z</dcterms:modified>
</cp:coreProperties>
</file>