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5815" windowHeight="15000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7" i="1"/>
  <c r="H9" i="1" l="1"/>
  <c r="C9" i="1" s="1"/>
  <c r="G9" i="1"/>
  <c r="H3" i="1" l="1"/>
  <c r="H4" i="1"/>
  <c r="H5" i="1"/>
  <c r="H6" i="1"/>
  <c r="H7" i="1"/>
  <c r="H8" i="1"/>
  <c r="H2" i="1"/>
  <c r="C2" i="1" s="1"/>
  <c r="G3" i="1"/>
  <c r="G4" i="1"/>
  <c r="G5" i="1"/>
  <c r="G6" i="1"/>
  <c r="C6" i="1" s="1"/>
  <c r="G7" i="1"/>
  <c r="C7" i="1" s="1"/>
  <c r="G8" i="1"/>
  <c r="G2" i="1"/>
  <c r="C15" i="1"/>
  <c r="C5" i="1" l="1"/>
  <c r="C4" i="1"/>
  <c r="C3" i="1"/>
  <c r="C8" i="1"/>
  <c r="C14" i="1" l="1"/>
  <c r="C13" i="1" l="1"/>
</calcChain>
</file>

<file path=xl/sharedStrings.xml><?xml version="1.0" encoding="utf-8"?>
<sst xmlns="http://schemas.openxmlformats.org/spreadsheetml/2006/main" count="32" uniqueCount="24">
  <si>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</si>
  <si>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</si>
  <si>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</si>
  <si>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</si>
  <si>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</si>
  <si>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</si>
  <si>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</si>
  <si>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</si>
  <si>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</si>
  <si>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</si>
  <si>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</si>
  <si>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</si>
  <si>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</si>
  <si>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买入总金额</t>
    <phoneticPr fontId="1" type="noConversion"/>
  </si>
  <si>
    <t>卖出总金额</t>
    <phoneticPr fontId="1" type="noConversion"/>
  </si>
  <si>
    <t>委托余额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</si>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</sst>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1" topLeftCell="A2" activePane="bottomLeft" state="frozen"/>
      <selection pane="bottomLeft" activeCell="L30" sqref="L30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19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20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9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20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20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20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20</v>
      </c>
      <c r="L6" s="2">
        <v>10000</v>
      </c>
    </row>
    <row r="7" spans="1:13" x14ac:dyDescent="0.2">
      <c r="A7" s="1">
        <v>44134</v>
      </c>
      <c r="B7" s="2" t="s">
        <v>10</v>
      </c>
      <c r="C7" s="2">
        <f t="shared" si="0"/>
        <v>-8621.17</v>
      </c>
      <c r="D7" s="2">
        <v>43.08</v>
      </c>
      <c r="E7" s="2">
        <v>200</v>
      </c>
      <c r="F7" s="2">
        <v>5</v>
      </c>
      <c r="G7" s="2">
        <f t="shared" si="1"/>
        <v>0.17</v>
      </c>
      <c r="H7" s="2">
        <f t="shared" si="2"/>
        <v>0</v>
      </c>
      <c r="J7" s="1">
        <v>44138</v>
      </c>
      <c r="K7" s="1" t="s">
        <v>21</v>
      </c>
      <c r="L7" s="2">
        <v>10290.209999999999</v>
      </c>
      <c r="M7" t="s">
        <v>18</v>
      </c>
    </row>
    <row r="8" spans="1:13" x14ac:dyDescent="0.2">
      <c r="A8" s="1">
        <v>44137</v>
      </c>
      <c r="B8" s="2" t="s">
        <v>16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16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F10" s="2"/>
    </row>
    <row r="13" spans="1:13" x14ac:dyDescent="0.2">
      <c r="B13" s="2" t="s">
        <v>13</v>
      </c>
      <c r="C13" s="2">
        <f>SUMIFS(C2:C12,B2:B12,"股票买入")</f>
        <v>-51346.03</v>
      </c>
    </row>
    <row r="14" spans="1:13" x14ac:dyDescent="0.2">
      <c r="B14" s="2" t="s">
        <v>14</v>
      </c>
      <c r="C14" s="2">
        <f>SUMIFS(C2:C12,B2:B12,"股票卖出")</f>
        <v>19589.989999999998</v>
      </c>
    </row>
    <row r="15" spans="1:13" x14ac:dyDescent="0.2">
      <c r="B15" s="2" t="s">
        <v>17</v>
      </c>
      <c r="C15" s="2">
        <f>SUM(E2:E12)</f>
        <v>700</v>
      </c>
    </row>
    <row r="16" spans="1:13" x14ac:dyDescent="0.2">
      <c r="B16" s="2" t="s">
        <v>22</v>
      </c>
      <c r="C16" s="2">
        <f>SUMIF(K2:K12,"转入",L2:L12)</f>
        <v>50290.21</v>
      </c>
    </row>
    <row r="17" spans="2:3" x14ac:dyDescent="0.2">
      <c r="B17" s="2" t="s">
        <v>23</v>
      </c>
      <c r="C17" s="2">
        <f>SUMIF(K2:K12,"转出",L2:L12)</f>
        <v>10290.209999999999</v>
      </c>
    </row>
    <row r="18" spans="2:3" x14ac:dyDescent="0.2">
      <c r="B18" s="5" t="s">
        <v>15</v>
      </c>
      <c r="C18" s="5">
        <f>C16-C17+C13+C14</f>
        <v>8243.9599999999991</v>
      </c>
    </row>
  </sheetData>
  <phoneticPr fontId="1" type="noConversion"/>
  <dataValidations count="1">
    <dataValidation type="list" allowBlank="1" showInputMessage="1" showErrorMessage="1" sqref="B2:B12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2020-11-03T03:23:20Z</dcterms:modified>
</cp:coreProperties>
</file>