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xhulj\Desktop\CPa\EX1\CPa results\"/>
    </mc:Choice>
  </mc:AlternateContent>
  <xr:revisionPtr revIDLastSave="0" documentId="13_ncr:1_{F3D16492-55C9-4AB1-A62D-78057891E582}" xr6:coauthVersionLast="47" xr6:coauthVersionMax="47" xr10:uidLastSave="{00000000-0000-0000-0000-000000000000}"/>
  <bookViews>
    <workbookView xWindow="47550" yWindow="3240" windowWidth="17295" windowHeight="13770" activeTab="5" xr2:uid="{00000000-000D-0000-FFFF-FFFF00000000}"/>
  </bookViews>
  <sheets>
    <sheet name="OP_0.05" sheetId="1" r:id="rId1"/>
    <sheet name="OP_0.1" sheetId="2" r:id="rId2"/>
    <sheet name="OP_0.15" sheetId="3" r:id="rId3"/>
    <sheet name="QT_0.05" sheetId="4" r:id="rId4"/>
    <sheet name="QT_0.1" sheetId="5" r:id="rId5"/>
    <sheet name="QT_0.1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6" l="1"/>
  <c r="J13" i="4"/>
  <c r="J13" i="6"/>
  <c r="L13" i="5"/>
  <c r="J13" i="5"/>
  <c r="L13" i="4"/>
  <c r="U11" i="6"/>
  <c r="T11" i="6"/>
  <c r="R11" i="6"/>
  <c r="Q11" i="6"/>
  <c r="U10" i="6"/>
  <c r="T10" i="6"/>
  <c r="R10" i="6"/>
  <c r="Q10" i="6"/>
  <c r="U9" i="6"/>
  <c r="T9" i="6"/>
  <c r="R9" i="6"/>
  <c r="Q9" i="6"/>
  <c r="U8" i="6"/>
  <c r="T8" i="6"/>
  <c r="R8" i="6"/>
  <c r="Q8" i="6"/>
  <c r="U7" i="6"/>
  <c r="T7" i="6"/>
  <c r="R7" i="6"/>
  <c r="Q7" i="6"/>
  <c r="U6" i="6"/>
  <c r="T6" i="6"/>
  <c r="R6" i="6"/>
  <c r="Q6" i="6"/>
  <c r="U5" i="6"/>
  <c r="T5" i="6"/>
  <c r="R5" i="6"/>
  <c r="Q5" i="6"/>
  <c r="U4" i="6"/>
  <c r="T4" i="6"/>
  <c r="R4" i="6"/>
  <c r="Q4" i="6"/>
  <c r="U3" i="6"/>
  <c r="T3" i="6"/>
  <c r="R3" i="6"/>
  <c r="Q3" i="6"/>
  <c r="U2" i="6"/>
  <c r="U12" i="6" s="1"/>
  <c r="T2" i="6"/>
  <c r="T12" i="6" s="1"/>
  <c r="R2" i="6"/>
  <c r="R12" i="6" s="1"/>
  <c r="Q2" i="6"/>
  <c r="Q12" i="6" s="1"/>
  <c r="U11" i="5"/>
  <c r="T11" i="5"/>
  <c r="R11" i="5"/>
  <c r="Q11" i="5"/>
  <c r="U10" i="5"/>
  <c r="T10" i="5"/>
  <c r="R10" i="5"/>
  <c r="Q10" i="5"/>
  <c r="U9" i="5"/>
  <c r="T9" i="5"/>
  <c r="R9" i="5"/>
  <c r="Q9" i="5"/>
  <c r="U8" i="5"/>
  <c r="T8" i="5"/>
  <c r="R8" i="5"/>
  <c r="Q8" i="5"/>
  <c r="U7" i="5"/>
  <c r="T7" i="5"/>
  <c r="R7" i="5"/>
  <c r="Q7" i="5"/>
  <c r="U6" i="5"/>
  <c r="T6" i="5"/>
  <c r="R6" i="5"/>
  <c r="Q6" i="5"/>
  <c r="U5" i="5"/>
  <c r="T5" i="5"/>
  <c r="R5" i="5"/>
  <c r="Q5" i="5"/>
  <c r="U4" i="5"/>
  <c r="T4" i="5"/>
  <c r="R4" i="5"/>
  <c r="Q4" i="5"/>
  <c r="U3" i="5"/>
  <c r="T3" i="5"/>
  <c r="R3" i="5"/>
  <c r="Q3" i="5"/>
  <c r="U2" i="5"/>
  <c r="U12" i="5" s="1"/>
  <c r="T2" i="5"/>
  <c r="T12" i="5" s="1"/>
  <c r="R2" i="5"/>
  <c r="R12" i="5" s="1"/>
  <c r="Q2" i="5"/>
  <c r="Q12" i="5" s="1"/>
  <c r="U11" i="4"/>
  <c r="U10" i="4"/>
  <c r="U9" i="4"/>
  <c r="U8" i="4"/>
  <c r="U7" i="4"/>
  <c r="U6" i="4"/>
  <c r="U5" i="4"/>
  <c r="U4" i="4"/>
  <c r="U3" i="4"/>
  <c r="U2" i="4"/>
  <c r="R11" i="4"/>
  <c r="R10" i="4"/>
  <c r="R9" i="4"/>
  <c r="R8" i="4"/>
  <c r="R7" i="4"/>
  <c r="R6" i="4"/>
  <c r="R5" i="4"/>
  <c r="R4" i="4"/>
  <c r="R3" i="4"/>
  <c r="R2" i="4"/>
  <c r="T11" i="4"/>
  <c r="Q11" i="4"/>
  <c r="T10" i="4"/>
  <c r="Q10" i="4"/>
  <c r="T9" i="4"/>
  <c r="Q9" i="4"/>
  <c r="T8" i="4"/>
  <c r="Q8" i="4"/>
  <c r="T7" i="4"/>
  <c r="Q7" i="4"/>
  <c r="T6" i="4"/>
  <c r="Q6" i="4"/>
  <c r="T5" i="4"/>
  <c r="Q5" i="4"/>
  <c r="T4" i="4"/>
  <c r="Q4" i="4"/>
  <c r="T3" i="4"/>
  <c r="Q3" i="4"/>
  <c r="U12" i="4"/>
  <c r="T2" i="4"/>
  <c r="T12" i="4" s="1"/>
  <c r="R12" i="4"/>
  <c r="Q2" i="4"/>
  <c r="Q12" i="4" s="1"/>
  <c r="U3" i="2"/>
  <c r="T2" i="2"/>
  <c r="R4" i="2"/>
  <c r="R3" i="2"/>
  <c r="Q2" i="2"/>
  <c r="U3" i="3"/>
  <c r="T2" i="3"/>
  <c r="R2" i="3"/>
  <c r="Q2" i="3"/>
  <c r="U11" i="3"/>
  <c r="T11" i="3"/>
  <c r="R11" i="3"/>
  <c r="Q11" i="3"/>
  <c r="U10" i="3"/>
  <c r="T10" i="3"/>
  <c r="R10" i="3"/>
  <c r="Q10" i="3"/>
  <c r="U9" i="3"/>
  <c r="T9" i="3"/>
  <c r="R9" i="3"/>
  <c r="Q9" i="3"/>
  <c r="U8" i="3"/>
  <c r="T8" i="3"/>
  <c r="R8" i="3"/>
  <c r="Q8" i="3"/>
  <c r="U7" i="3"/>
  <c r="T7" i="3"/>
  <c r="R7" i="3"/>
  <c r="Q7" i="3"/>
  <c r="U6" i="3"/>
  <c r="T6" i="3"/>
  <c r="R6" i="3"/>
  <c r="Q6" i="3"/>
  <c r="U5" i="3"/>
  <c r="T5" i="3"/>
  <c r="R5" i="3"/>
  <c r="Q5" i="3"/>
  <c r="U4" i="3"/>
  <c r="T4" i="3"/>
  <c r="R4" i="3"/>
  <c r="Q4" i="3"/>
  <c r="T3" i="3"/>
  <c r="R3" i="3"/>
  <c r="Q3" i="3"/>
  <c r="U2" i="3"/>
  <c r="U12" i="3" s="1"/>
  <c r="T12" i="3"/>
  <c r="R12" i="3"/>
  <c r="Q12" i="3"/>
  <c r="U11" i="2"/>
  <c r="T11" i="2"/>
  <c r="R11" i="2"/>
  <c r="Q11" i="2"/>
  <c r="U10" i="2"/>
  <c r="T10" i="2"/>
  <c r="R10" i="2"/>
  <c r="Q10" i="2"/>
  <c r="U9" i="2"/>
  <c r="T9" i="2"/>
  <c r="R9" i="2"/>
  <c r="Q9" i="2"/>
  <c r="U8" i="2"/>
  <c r="T8" i="2"/>
  <c r="R8" i="2"/>
  <c r="Q8" i="2"/>
  <c r="U7" i="2"/>
  <c r="T7" i="2"/>
  <c r="R7" i="2"/>
  <c r="Q7" i="2"/>
  <c r="U6" i="2"/>
  <c r="T6" i="2"/>
  <c r="R6" i="2"/>
  <c r="Q6" i="2"/>
  <c r="U5" i="2"/>
  <c r="T5" i="2"/>
  <c r="R5" i="2"/>
  <c r="Q5" i="2"/>
  <c r="U4" i="2"/>
  <c r="T4" i="2"/>
  <c r="Q4" i="2"/>
  <c r="T3" i="2"/>
  <c r="Q3" i="2"/>
  <c r="U2" i="2"/>
  <c r="U12" i="2" s="1"/>
  <c r="T12" i="2"/>
  <c r="R2" i="2"/>
  <c r="R12" i="2" s="1"/>
  <c r="Q12" i="2"/>
  <c r="U11" i="1"/>
  <c r="U10" i="1"/>
  <c r="U9" i="1"/>
  <c r="U8" i="1"/>
  <c r="U7" i="1"/>
  <c r="U6" i="1"/>
  <c r="U5" i="1"/>
  <c r="U4" i="1"/>
  <c r="U3" i="1"/>
  <c r="U2" i="1"/>
  <c r="T11" i="1"/>
  <c r="T10" i="1"/>
  <c r="T9" i="1"/>
  <c r="T8" i="1"/>
  <c r="T7" i="1"/>
  <c r="T6" i="1"/>
  <c r="T5" i="1"/>
  <c r="T4" i="1"/>
  <c r="T3" i="1"/>
  <c r="T2" i="1"/>
  <c r="Q2" i="1"/>
  <c r="N2" i="1" l="1"/>
  <c r="R11" i="1"/>
  <c r="R10" i="1"/>
  <c r="R9" i="1"/>
  <c r="R8" i="1"/>
  <c r="R7" i="1"/>
  <c r="R6" i="1"/>
  <c r="R5" i="1"/>
  <c r="R4" i="1"/>
  <c r="R3" i="1"/>
  <c r="R2" i="1"/>
  <c r="Q11" i="1"/>
  <c r="Q10" i="1"/>
  <c r="Q9" i="1"/>
  <c r="Q8" i="1"/>
  <c r="Q7" i="1"/>
  <c r="Q6" i="1"/>
  <c r="Q5" i="1"/>
  <c r="Q4" i="1"/>
  <c r="Q12" i="1" s="1"/>
  <c r="Q3" i="1"/>
  <c r="U12" i="1"/>
  <c r="T12" i="1"/>
  <c r="R12" i="1"/>
  <c r="L13" i="3" l="1"/>
  <c r="J13" i="3"/>
  <c r="L13" i="1"/>
  <c r="L13" i="2"/>
  <c r="J13" i="2"/>
  <c r="J13" i="1"/>
  <c r="E12" i="6"/>
  <c r="O12" i="6"/>
  <c r="L12" i="6"/>
  <c r="L13" i="6" s="1"/>
  <c r="K12" i="6"/>
  <c r="J12" i="6"/>
  <c r="G12" i="6"/>
  <c r="O11" i="6"/>
  <c r="N11" i="6"/>
  <c r="O10" i="6"/>
  <c r="N10" i="6"/>
  <c r="O9" i="6"/>
  <c r="N9" i="6"/>
  <c r="O8" i="6"/>
  <c r="N8" i="6"/>
  <c r="O7" i="6"/>
  <c r="N7" i="6"/>
  <c r="O6" i="6"/>
  <c r="N6" i="6"/>
  <c r="O5" i="6"/>
  <c r="N5" i="6"/>
  <c r="O4" i="6"/>
  <c r="N4" i="6"/>
  <c r="O3" i="6"/>
  <c r="N3" i="6"/>
  <c r="O2" i="6"/>
  <c r="N2" i="6"/>
  <c r="N12" i="6" s="1"/>
  <c r="L12" i="5"/>
  <c r="K12" i="5"/>
  <c r="J12" i="5"/>
  <c r="I12" i="5"/>
  <c r="G12" i="5"/>
  <c r="E12" i="5"/>
  <c r="O11" i="5"/>
  <c r="N11" i="5"/>
  <c r="O10" i="5"/>
  <c r="N10" i="5"/>
  <c r="O9" i="5"/>
  <c r="N9" i="5"/>
  <c r="O8" i="5"/>
  <c r="N8" i="5"/>
  <c r="O7" i="5"/>
  <c r="N7" i="5"/>
  <c r="O6" i="5"/>
  <c r="N6" i="5"/>
  <c r="O5" i="5"/>
  <c r="N5" i="5"/>
  <c r="O4" i="5"/>
  <c r="N4" i="5"/>
  <c r="O3" i="5"/>
  <c r="N3" i="5"/>
  <c r="O2" i="5"/>
  <c r="N2" i="5"/>
  <c r="N12" i="5" s="1"/>
  <c r="L12" i="4"/>
  <c r="K12" i="4"/>
  <c r="J12" i="4"/>
  <c r="I12" i="4"/>
  <c r="G12" i="4"/>
  <c r="E12" i="4"/>
  <c r="O11" i="4"/>
  <c r="N11" i="4"/>
  <c r="O10" i="4"/>
  <c r="N10" i="4"/>
  <c r="O9" i="4"/>
  <c r="N9" i="4"/>
  <c r="O8" i="4"/>
  <c r="N8" i="4"/>
  <c r="O7" i="4"/>
  <c r="N7" i="4"/>
  <c r="O6" i="4"/>
  <c r="N6" i="4"/>
  <c r="O5" i="4"/>
  <c r="N5" i="4"/>
  <c r="O4" i="4"/>
  <c r="N4" i="4"/>
  <c r="O3" i="4"/>
  <c r="N3" i="4"/>
  <c r="O2" i="4"/>
  <c r="N2" i="4"/>
  <c r="N12" i="4" s="1"/>
  <c r="L12" i="3"/>
  <c r="K12" i="3"/>
  <c r="J12" i="3"/>
  <c r="I12" i="3"/>
  <c r="G12" i="3"/>
  <c r="E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  <c r="N12" i="3" s="1"/>
  <c r="L12" i="2"/>
  <c r="K12" i="2"/>
  <c r="J12" i="2"/>
  <c r="I12" i="2"/>
  <c r="G12" i="2"/>
  <c r="E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3" i="2"/>
  <c r="N3" i="2"/>
  <c r="O2" i="2"/>
  <c r="N2" i="2"/>
  <c r="N12" i="2" s="1"/>
  <c r="L12" i="1"/>
  <c r="K12" i="1"/>
  <c r="J12" i="1"/>
  <c r="I12" i="1"/>
  <c r="H12" i="1"/>
  <c r="G12" i="1"/>
  <c r="F12" i="1"/>
  <c r="E12" i="1"/>
  <c r="D12" i="1"/>
  <c r="C12" i="1"/>
  <c r="B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O12" i="1" s="1"/>
  <c r="O12" i="5" l="1"/>
  <c r="O12" i="3"/>
  <c r="O12" i="2"/>
  <c r="N12" i="1"/>
  <c r="O12" i="4"/>
</calcChain>
</file>

<file path=xl/sharedStrings.xml><?xml version="1.0" encoding="utf-8"?>
<sst xmlns="http://schemas.openxmlformats.org/spreadsheetml/2006/main" count="112" uniqueCount="23">
  <si>
    <t>Total correct made 
by CodeBERT4JIT</t>
  </si>
  <si>
    <t>nr_instances</t>
  </si>
  <si>
    <t>CP_validity</t>
  </si>
  <si>
    <t>size_0_sets</t>
  </si>
  <si>
    <t>size_1_sets</t>
  </si>
  <si>
    <t>size_2_sets</t>
  </si>
  <si>
    <t>size_1_sets_correct</t>
  </si>
  <si>
    <t>size_1_sets_incorrect</t>
  </si>
  <si>
    <t>size_1_sets_correct_class1</t>
  </si>
  <si>
    <t>size_1_sets_correct_class0</t>
  </si>
  <si>
    <t>size_1_sets_incorrect_class1</t>
  </si>
  <si>
    <t>size_1_sets_incorrect_class0</t>
  </si>
  <si>
    <t>Precision</t>
  </si>
  <si>
    <t>Recall</t>
  </si>
  <si>
    <t>AVG</t>
  </si>
  <si>
    <t>precision</t>
  </si>
  <si>
    <t>recall</t>
  </si>
  <si>
    <t>Precision_clean</t>
  </si>
  <si>
    <t>recall_clean</t>
  </si>
  <si>
    <t>Precision faulty</t>
  </si>
  <si>
    <t>recall_faulty</t>
  </si>
  <si>
    <t>CodeBERT4JIT with openstack makes 1144 correct predictions, where 1111 are clean and 33 fault prone</t>
  </si>
  <si>
    <t>CodeBERT4JIT with QT makes 2355 correct predictions; 2326  clean, 29 fault-prone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</si>
</sst>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theme="1"/>
      <name val="Calibri"/>
    </font>
    <font>
      <sz val="10"/>
      <color indexed="65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sz val="12"/>
      <name val="Times New Roman"/>
      <family val="1"/>
    </font>
    <font>
      <b/>
      <sz val="10"/>
      <color indexed="65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indexed="65"/>
      <name val="Calibri"/>
      <family val="2"/>
    </font>
    <font>
      <sz val="11"/>
      <name val="Arial"/>
      <family val="2"/>
    </font>
    <font>
      <b/>
      <sz val="9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5"/>
      </left>
      <right style="hair">
        <color indexed="65"/>
      </right>
      <top style="hair">
        <color indexed="65"/>
      </top>
      <bottom style="thin">
        <color indexed="65"/>
      </bottom>
      <diagonal/>
    </border>
    <border>
      <left style="thin">
        <color indexed="65"/>
      </left>
      <right style="thin">
        <color indexed="65"/>
      </right>
      <top style="thin">
        <color indexed="65"/>
      </top>
      <bottom style="thin">
        <color indexed="65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1" fontId="7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" fontId="2" fillId="0" borderId="0" xfId="0" applyNumberFormat="1" applyFont="1"/>
    <xf numFmtId="2" fontId="2" fillId="0" borderId="0" xfId="0" applyNumberFormat="1" applyFont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nlyoffice.com/jsaProject" Target="jsaProject.bin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"/>
  <sheetViews>
    <sheetView topLeftCell="J1" zoomScale="120" zoomScaleNormal="120" workbookViewId="0">
      <selection activeCell="Q12" sqref="Q12"/>
    </sheetView>
  </sheetViews>
  <sheetFormatPr defaultColWidth="12.6640625" defaultRowHeight="13.8" x14ac:dyDescent="0.3"/>
  <cols>
    <col min="1" max="1" width="15.5546875" style="2" customWidth="1"/>
    <col min="2" max="6" width="12.6640625" style="1"/>
    <col min="7" max="7" width="24.21875" style="1" customWidth="1"/>
    <col min="8" max="16" width="12.6640625" style="1"/>
    <col min="22" max="16384" width="12.6640625" style="1"/>
  </cols>
  <sheetData>
    <row r="1" spans="1:21" ht="62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5" t="s">
        <v>12</v>
      </c>
      <c r="O1" s="5" t="s">
        <v>13</v>
      </c>
      <c r="Q1" s="5" t="s">
        <v>17</v>
      </c>
      <c r="R1" s="5" t="s">
        <v>18</v>
      </c>
      <c r="T1" s="5" t="s">
        <v>19</v>
      </c>
      <c r="U1" s="5" t="s">
        <v>20</v>
      </c>
    </row>
    <row r="2" spans="1:21" x14ac:dyDescent="0.3">
      <c r="A2">
        <v>1144</v>
      </c>
      <c r="B2">
        <v>1331</v>
      </c>
      <c r="C2">
        <v>0.94740796393688953</v>
      </c>
      <c r="D2">
        <v>0</v>
      </c>
      <c r="E2">
        <v>949</v>
      </c>
      <c r="F2">
        <v>382</v>
      </c>
      <c r="G2">
        <v>879</v>
      </c>
      <c r="H2">
        <v>70</v>
      </c>
      <c r="I2">
        <v>8</v>
      </c>
      <c r="J2">
        <v>871</v>
      </c>
      <c r="K2">
        <v>63</v>
      </c>
      <c r="L2">
        <v>7</v>
      </c>
      <c r="M2"/>
      <c r="N2">
        <f>G2/E2</f>
        <v>0.92623814541622762</v>
      </c>
      <c r="O2">
        <f t="shared" ref="O2:O9" si="0">G2/A2</f>
        <v>0.76835664335664333</v>
      </c>
      <c r="Q2">
        <f>J2/(J2+K2)</f>
        <v>0.93254817987152039</v>
      </c>
      <c r="R2">
        <f>J2/1111</f>
        <v>0.78397839783978396</v>
      </c>
      <c r="T2">
        <f>I2/(I2+L2)</f>
        <v>0.53333333333333333</v>
      </c>
      <c r="U2">
        <f>I2/33</f>
        <v>0.24242424242424243</v>
      </c>
    </row>
    <row r="3" spans="1:21" x14ac:dyDescent="0.3">
      <c r="A3">
        <v>1144</v>
      </c>
      <c r="B3">
        <v>1331</v>
      </c>
      <c r="C3">
        <v>0.94214876033057848</v>
      </c>
      <c r="D3">
        <v>0</v>
      </c>
      <c r="E3">
        <v>1047</v>
      </c>
      <c r="F3">
        <v>284</v>
      </c>
      <c r="G3">
        <v>970</v>
      </c>
      <c r="H3">
        <v>77</v>
      </c>
      <c r="I3">
        <v>6</v>
      </c>
      <c r="J3">
        <v>964</v>
      </c>
      <c r="K3">
        <v>70</v>
      </c>
      <c r="L3">
        <v>7</v>
      </c>
      <c r="M3"/>
      <c r="N3">
        <f t="shared" ref="N2:N9" si="1">G3/E3</f>
        <v>0.92645654250238774</v>
      </c>
      <c r="O3">
        <f t="shared" si="0"/>
        <v>0.84790209790209792</v>
      </c>
      <c r="Q3">
        <f t="shared" ref="Q3:Q11" si="2">J3/(J3+K3)</f>
        <v>0.93230174081237915</v>
      </c>
      <c r="R3">
        <f t="shared" ref="R3:R11" si="3">J3/1111</f>
        <v>0.86768676867686767</v>
      </c>
      <c r="T3">
        <f t="shared" ref="T3:T11" si="4">I3/(I3+L3)</f>
        <v>0.46153846153846156</v>
      </c>
      <c r="U3">
        <f t="shared" ref="U3:U11" si="5">I3/33</f>
        <v>0.18181818181818182</v>
      </c>
    </row>
    <row r="4" spans="1:21" x14ac:dyDescent="0.3">
      <c r="A4">
        <v>1144</v>
      </c>
      <c r="B4">
        <v>1331</v>
      </c>
      <c r="C4">
        <v>0.94590533433508639</v>
      </c>
      <c r="D4">
        <v>0</v>
      </c>
      <c r="E4">
        <v>925</v>
      </c>
      <c r="F4">
        <v>406</v>
      </c>
      <c r="G4">
        <v>853</v>
      </c>
      <c r="H4">
        <v>72</v>
      </c>
      <c r="I4">
        <v>5</v>
      </c>
      <c r="J4">
        <v>848</v>
      </c>
      <c r="K4">
        <v>71</v>
      </c>
      <c r="L4">
        <v>1</v>
      </c>
      <c r="M4"/>
      <c r="N4">
        <f t="shared" si="1"/>
        <v>0.92216216216216218</v>
      </c>
      <c r="O4">
        <f t="shared" si="0"/>
        <v>0.74562937062937062</v>
      </c>
      <c r="Q4">
        <f t="shared" si="2"/>
        <v>0.92274211099020675</v>
      </c>
      <c r="R4">
        <f t="shared" si="3"/>
        <v>0.76327632763276332</v>
      </c>
      <c r="T4">
        <f t="shared" si="4"/>
        <v>0.83333333333333337</v>
      </c>
      <c r="U4">
        <f t="shared" si="5"/>
        <v>0.15151515151515152</v>
      </c>
    </row>
    <row r="5" spans="1:21" x14ac:dyDescent="0.3">
      <c r="A5">
        <v>1144</v>
      </c>
      <c r="B5">
        <v>1331</v>
      </c>
      <c r="C5">
        <v>0.9496619083395943</v>
      </c>
      <c r="D5">
        <v>0</v>
      </c>
      <c r="E5">
        <v>1006</v>
      </c>
      <c r="F5">
        <v>325</v>
      </c>
      <c r="G5">
        <v>939</v>
      </c>
      <c r="H5">
        <v>67</v>
      </c>
      <c r="I5">
        <v>7</v>
      </c>
      <c r="J5">
        <v>932</v>
      </c>
      <c r="K5">
        <v>60</v>
      </c>
      <c r="L5">
        <v>7</v>
      </c>
      <c r="M5"/>
      <c r="N5">
        <f t="shared" si="1"/>
        <v>0.93339960238568587</v>
      </c>
      <c r="O5">
        <f t="shared" si="0"/>
        <v>0.82080419580419584</v>
      </c>
      <c r="Q5">
        <f t="shared" si="2"/>
        <v>0.93951612903225812</v>
      </c>
      <c r="R5">
        <f t="shared" si="3"/>
        <v>0.83888388838883887</v>
      </c>
      <c r="T5">
        <f t="shared" si="4"/>
        <v>0.5</v>
      </c>
      <c r="U5">
        <f t="shared" si="5"/>
        <v>0.21212121212121213</v>
      </c>
    </row>
    <row r="6" spans="1:21" x14ac:dyDescent="0.3">
      <c r="A6">
        <v>1144</v>
      </c>
      <c r="B6">
        <v>1331</v>
      </c>
      <c r="C6">
        <v>0.93764087152516906</v>
      </c>
      <c r="D6">
        <v>0</v>
      </c>
      <c r="E6">
        <v>1025</v>
      </c>
      <c r="F6">
        <v>306</v>
      </c>
      <c r="G6">
        <v>942</v>
      </c>
      <c r="H6">
        <v>83</v>
      </c>
      <c r="I6">
        <v>3</v>
      </c>
      <c r="J6">
        <v>939</v>
      </c>
      <c r="K6">
        <v>72</v>
      </c>
      <c r="L6">
        <v>11</v>
      </c>
      <c r="M6"/>
      <c r="N6">
        <f t="shared" si="1"/>
        <v>0.91902439024390248</v>
      </c>
      <c r="O6">
        <f t="shared" si="0"/>
        <v>0.82342657342657344</v>
      </c>
      <c r="Q6">
        <f t="shared" si="2"/>
        <v>0.92878338278931749</v>
      </c>
      <c r="R6">
        <f t="shared" si="3"/>
        <v>0.84518451845184517</v>
      </c>
      <c r="T6">
        <f t="shared" si="4"/>
        <v>0.21428571428571427</v>
      </c>
      <c r="U6">
        <f t="shared" si="5"/>
        <v>9.0909090909090912E-2</v>
      </c>
    </row>
    <row r="7" spans="1:21" x14ac:dyDescent="0.3">
      <c r="A7">
        <v>1144</v>
      </c>
      <c r="B7">
        <v>1331</v>
      </c>
      <c r="C7">
        <v>0.9639368895567243</v>
      </c>
      <c r="D7">
        <v>0</v>
      </c>
      <c r="E7">
        <v>838</v>
      </c>
      <c r="F7">
        <v>493</v>
      </c>
      <c r="G7">
        <v>790</v>
      </c>
      <c r="H7">
        <v>48</v>
      </c>
      <c r="I7">
        <v>3</v>
      </c>
      <c r="J7">
        <v>787</v>
      </c>
      <c r="K7">
        <v>46</v>
      </c>
      <c r="L7">
        <v>2</v>
      </c>
      <c r="M7"/>
      <c r="N7">
        <f t="shared" si="1"/>
        <v>0.94272076372315039</v>
      </c>
      <c r="O7">
        <f t="shared" si="0"/>
        <v>0.69055944055944052</v>
      </c>
      <c r="Q7">
        <f t="shared" si="2"/>
        <v>0.94477791116446574</v>
      </c>
      <c r="R7">
        <f t="shared" si="3"/>
        <v>0.7083708370837084</v>
      </c>
      <c r="T7">
        <f t="shared" si="4"/>
        <v>0.6</v>
      </c>
      <c r="U7">
        <f t="shared" si="5"/>
        <v>9.0909090909090912E-2</v>
      </c>
    </row>
    <row r="8" spans="1:21" x14ac:dyDescent="0.3">
      <c r="A8">
        <v>1144</v>
      </c>
      <c r="B8">
        <v>1331</v>
      </c>
      <c r="C8">
        <v>0.96694214876033058</v>
      </c>
      <c r="D8">
        <v>0</v>
      </c>
      <c r="E8">
        <v>921</v>
      </c>
      <c r="F8">
        <v>410</v>
      </c>
      <c r="G8">
        <v>877</v>
      </c>
      <c r="H8">
        <v>44</v>
      </c>
      <c r="I8">
        <v>4</v>
      </c>
      <c r="J8">
        <v>873</v>
      </c>
      <c r="K8">
        <v>40</v>
      </c>
      <c r="L8">
        <v>4</v>
      </c>
      <c r="M8"/>
      <c r="N8">
        <f t="shared" si="1"/>
        <v>0.95222584147665579</v>
      </c>
      <c r="O8">
        <f t="shared" si="0"/>
        <v>0.76660839160839156</v>
      </c>
      <c r="Q8">
        <f t="shared" si="2"/>
        <v>0.95618838992332966</v>
      </c>
      <c r="R8">
        <f t="shared" si="3"/>
        <v>0.78577857785778582</v>
      </c>
      <c r="T8">
        <f t="shared" si="4"/>
        <v>0.5</v>
      </c>
      <c r="U8">
        <f t="shared" si="5"/>
        <v>0.12121212121212122</v>
      </c>
    </row>
    <row r="9" spans="1:21" x14ac:dyDescent="0.3">
      <c r="A9">
        <v>1144</v>
      </c>
      <c r="B9">
        <v>1331</v>
      </c>
      <c r="C9">
        <v>0.93839218632607058</v>
      </c>
      <c r="D9">
        <v>0</v>
      </c>
      <c r="E9">
        <v>1040</v>
      </c>
      <c r="F9">
        <v>291</v>
      </c>
      <c r="G9">
        <v>958</v>
      </c>
      <c r="H9">
        <v>82</v>
      </c>
      <c r="I9">
        <v>8</v>
      </c>
      <c r="J9">
        <v>950</v>
      </c>
      <c r="K9">
        <v>71</v>
      </c>
      <c r="L9">
        <v>11</v>
      </c>
      <c r="M9"/>
      <c r="N9">
        <f t="shared" si="1"/>
        <v>0.9211538461538461</v>
      </c>
      <c r="O9">
        <f t="shared" si="0"/>
        <v>0.83741258741258739</v>
      </c>
      <c r="Q9">
        <f t="shared" si="2"/>
        <v>0.93046033300685604</v>
      </c>
      <c r="R9">
        <f t="shared" si="3"/>
        <v>0.85508550855085508</v>
      </c>
      <c r="T9">
        <f t="shared" si="4"/>
        <v>0.42105263157894735</v>
      </c>
      <c r="U9">
        <f t="shared" si="5"/>
        <v>0.24242424242424243</v>
      </c>
    </row>
    <row r="10" spans="1:21" x14ac:dyDescent="0.3">
      <c r="A10">
        <v>1144</v>
      </c>
      <c r="B10">
        <v>1331</v>
      </c>
      <c r="C10">
        <v>0.94440270473328325</v>
      </c>
      <c r="D10">
        <v>0</v>
      </c>
      <c r="E10">
        <v>942</v>
      </c>
      <c r="F10">
        <v>389</v>
      </c>
      <c r="G10">
        <v>868</v>
      </c>
      <c r="H10">
        <v>74</v>
      </c>
      <c r="I10">
        <v>8</v>
      </c>
      <c r="J10">
        <v>860</v>
      </c>
      <c r="K10">
        <v>63</v>
      </c>
      <c r="L10">
        <v>8</v>
      </c>
      <c r="M10"/>
      <c r="N10">
        <f t="shared" ref="N10:N11" si="6">G10/E10</f>
        <v>0.92144373673036095</v>
      </c>
      <c r="O10">
        <f t="shared" ref="O10:O11" si="7">G10/A10</f>
        <v>0.75874125874125875</v>
      </c>
      <c r="Q10">
        <f t="shared" si="2"/>
        <v>0.93174431202600216</v>
      </c>
      <c r="R10">
        <f t="shared" si="3"/>
        <v>0.77407740774077405</v>
      </c>
      <c r="T10">
        <f t="shared" si="4"/>
        <v>0.5</v>
      </c>
      <c r="U10">
        <f t="shared" si="5"/>
        <v>0.24242424242424243</v>
      </c>
    </row>
    <row r="11" spans="1:21" x14ac:dyDescent="0.3">
      <c r="A11">
        <v>1144</v>
      </c>
      <c r="B11">
        <v>1331</v>
      </c>
      <c r="C11">
        <v>0.95191585274229906</v>
      </c>
      <c r="D11">
        <v>0</v>
      </c>
      <c r="E11">
        <v>979</v>
      </c>
      <c r="F11">
        <v>352</v>
      </c>
      <c r="G11">
        <v>915</v>
      </c>
      <c r="H11">
        <v>64</v>
      </c>
      <c r="I11">
        <v>5</v>
      </c>
      <c r="J11">
        <v>910</v>
      </c>
      <c r="K11">
        <v>59</v>
      </c>
      <c r="L11">
        <v>5</v>
      </c>
      <c r="M11"/>
      <c r="N11">
        <f t="shared" si="6"/>
        <v>0.93462717058222677</v>
      </c>
      <c r="O11">
        <f t="shared" si="7"/>
        <v>0.79982517482517479</v>
      </c>
      <c r="Q11">
        <f t="shared" si="2"/>
        <v>0.9391124871001032</v>
      </c>
      <c r="R11">
        <f t="shared" si="3"/>
        <v>0.81908190819081905</v>
      </c>
      <c r="T11">
        <f t="shared" si="4"/>
        <v>0.5</v>
      </c>
      <c r="U11">
        <f t="shared" si="5"/>
        <v>0.15151515151515152</v>
      </c>
    </row>
    <row r="12" spans="1:21" s="6" customFormat="1" ht="14.4" x14ac:dyDescent="0.3">
      <c r="A12" s="7" t="s">
        <v>14</v>
      </c>
      <c r="B12" s="8">
        <f t="shared" ref="B12:L12" si="8">AVERAGE(B2:B11)</f>
        <v>1331</v>
      </c>
      <c r="C12" s="9">
        <f t="shared" si="8"/>
        <v>0.94883546205860259</v>
      </c>
      <c r="D12" s="8">
        <f t="shared" si="8"/>
        <v>0</v>
      </c>
      <c r="E12" s="8">
        <f t="shared" si="8"/>
        <v>967.2</v>
      </c>
      <c r="F12" s="10">
        <f t="shared" si="8"/>
        <v>363.8</v>
      </c>
      <c r="G12" s="8">
        <f t="shared" si="8"/>
        <v>899.1</v>
      </c>
      <c r="H12" s="8">
        <f t="shared" si="8"/>
        <v>68.099999999999994</v>
      </c>
      <c r="I12" s="8">
        <f t="shared" si="8"/>
        <v>5.7</v>
      </c>
      <c r="J12" s="8">
        <f t="shared" si="8"/>
        <v>893.4</v>
      </c>
      <c r="K12" s="8">
        <f t="shared" si="8"/>
        <v>61.5</v>
      </c>
      <c r="L12" s="8">
        <f t="shared" si="8"/>
        <v>6.3</v>
      </c>
      <c r="N12" s="9">
        <f>AVERAGE(N2:N11)</f>
        <v>0.92994522013766046</v>
      </c>
      <c r="O12" s="9">
        <f>AVERAGE(O2:O11)</f>
        <v>0.78592657342657346</v>
      </c>
      <c r="Q12" s="17">
        <f t="shared" ref="Q12:R12" si="9">AVERAGE(Q2:Q11)</f>
        <v>0.93581749767164391</v>
      </c>
      <c r="R12" s="17">
        <f t="shared" si="9"/>
        <v>0.80414041404140413</v>
      </c>
      <c r="S12"/>
      <c r="T12" s="17">
        <f t="shared" ref="T12:U12" si="10">AVERAGE(T2:T11)</f>
        <v>0.50635434740697904</v>
      </c>
      <c r="U12" s="17">
        <f t="shared" si="10"/>
        <v>0.17272727272727276</v>
      </c>
    </row>
    <row r="13" spans="1:21" x14ac:dyDescent="0.3">
      <c r="J13" s="14">
        <f>J12+K12</f>
        <v>954.9</v>
      </c>
      <c r="L13" s="15">
        <f>I12+L12</f>
        <v>12</v>
      </c>
    </row>
    <row r="16" spans="1:21" ht="14.4" x14ac:dyDescent="0.3">
      <c r="A16" s="16" t="s">
        <v>21</v>
      </c>
    </row>
  </sheetData>
  <pageMargins left="0.78750000000000009" right="0.78750000000000009" top="1.0249999999999997" bottom="1.0249999999999997" header="0.78750000000000009" footer="0.78750000000000009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3"/>
  <sheetViews>
    <sheetView topLeftCell="P1" zoomScale="125" workbookViewId="0">
      <selection activeCell="U4" sqref="U4"/>
    </sheetView>
  </sheetViews>
  <sheetFormatPr defaultColWidth="12.6640625" defaultRowHeight="13.8" x14ac:dyDescent="0.3"/>
  <cols>
    <col min="1" max="1" width="15.5546875" style="1" customWidth="1"/>
    <col min="2" max="13" width="12.6640625" style="1"/>
    <col min="14" max="15" width="12.6640625" style="2"/>
    <col min="16" max="16" width="12.6640625" style="1"/>
    <col min="22" max="16384" width="12.6640625" style="1"/>
  </cols>
  <sheetData>
    <row r="1" spans="1:21" ht="62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5" t="s">
        <v>12</v>
      </c>
      <c r="O1" s="5" t="s">
        <v>13</v>
      </c>
      <c r="Q1" s="5" t="s">
        <v>17</v>
      </c>
      <c r="R1" s="5" t="s">
        <v>18</v>
      </c>
      <c r="T1" s="5" t="s">
        <v>19</v>
      </c>
      <c r="U1" s="5" t="s">
        <v>20</v>
      </c>
    </row>
    <row r="2" spans="1:21" x14ac:dyDescent="0.3">
      <c r="A2">
        <v>1144</v>
      </c>
      <c r="B2">
        <v>1331</v>
      </c>
      <c r="C2">
        <v>0.89782118707738545</v>
      </c>
      <c r="D2">
        <v>0</v>
      </c>
      <c r="E2">
        <v>1192</v>
      </c>
      <c r="F2">
        <v>139</v>
      </c>
      <c r="G2">
        <v>1056</v>
      </c>
      <c r="H2">
        <v>136</v>
      </c>
      <c r="I2">
        <v>20</v>
      </c>
      <c r="J2">
        <v>1036</v>
      </c>
      <c r="K2">
        <v>100</v>
      </c>
      <c r="L2">
        <v>36</v>
      </c>
      <c r="N2" s="2">
        <f t="shared" ref="N2:N9" si="0">G2/E2</f>
        <v>0.88590604026845643</v>
      </c>
      <c r="O2" s="2">
        <f t="shared" ref="O2:O9" si="1">G2/A2</f>
        <v>0.92307692307692313</v>
      </c>
      <c r="Q2">
        <f>J2/(J2+K2)</f>
        <v>0.9119718309859155</v>
      </c>
      <c r="R2">
        <f>J2/1111</f>
        <v>0.93249324932493249</v>
      </c>
      <c r="T2">
        <f>I2/(I2+L2)</f>
        <v>0.35714285714285715</v>
      </c>
      <c r="U2">
        <f>I2/33</f>
        <v>0.60606060606060608</v>
      </c>
    </row>
    <row r="3" spans="1:21" x14ac:dyDescent="0.3">
      <c r="A3">
        <v>1144</v>
      </c>
      <c r="B3">
        <v>1331</v>
      </c>
      <c r="C3">
        <v>0.89556724267468069</v>
      </c>
      <c r="D3">
        <v>0</v>
      </c>
      <c r="E3">
        <v>1245</v>
      </c>
      <c r="F3">
        <v>86</v>
      </c>
      <c r="G3">
        <v>1106</v>
      </c>
      <c r="H3">
        <v>139</v>
      </c>
      <c r="I3">
        <v>6</v>
      </c>
      <c r="J3">
        <v>1100</v>
      </c>
      <c r="K3">
        <v>127</v>
      </c>
      <c r="L3">
        <v>12</v>
      </c>
      <c r="N3" s="2">
        <f t="shared" si="0"/>
        <v>0.88835341365461851</v>
      </c>
      <c r="O3" s="2">
        <f t="shared" si="1"/>
        <v>0.96678321678321677</v>
      </c>
      <c r="Q3">
        <f t="shared" ref="Q3:Q11" si="2">J3/(J3+K3)</f>
        <v>0.89649551752241241</v>
      </c>
      <c r="R3">
        <f>J3/1111</f>
        <v>0.99009900990099009</v>
      </c>
      <c r="T3">
        <f t="shared" ref="T3:T11" si="3">I3/(I3+L3)</f>
        <v>0.33333333333333331</v>
      </c>
      <c r="U3">
        <f>I3/33</f>
        <v>0.18181818181818182</v>
      </c>
    </row>
    <row r="4" spans="1:21" x14ac:dyDescent="0.3">
      <c r="A4">
        <v>1144</v>
      </c>
      <c r="B4">
        <v>1331</v>
      </c>
      <c r="C4">
        <v>0.88730277986476336</v>
      </c>
      <c r="D4">
        <v>0</v>
      </c>
      <c r="E4">
        <v>1207</v>
      </c>
      <c r="F4">
        <v>124</v>
      </c>
      <c r="G4">
        <v>1057</v>
      </c>
      <c r="H4">
        <v>150</v>
      </c>
      <c r="I4">
        <v>13</v>
      </c>
      <c r="J4">
        <v>1044</v>
      </c>
      <c r="K4">
        <v>128</v>
      </c>
      <c r="L4">
        <v>22</v>
      </c>
      <c r="N4" s="2">
        <f t="shared" si="0"/>
        <v>0.87572493786246897</v>
      </c>
      <c r="O4" s="2">
        <f t="shared" si="1"/>
        <v>0.92395104895104896</v>
      </c>
      <c r="Q4">
        <f t="shared" si="2"/>
        <v>0.89078498293515362</v>
      </c>
      <c r="R4">
        <f>J4/1111</f>
        <v>0.93969396939693972</v>
      </c>
      <c r="T4">
        <f t="shared" si="3"/>
        <v>0.37142857142857144</v>
      </c>
      <c r="U4">
        <f t="shared" ref="U3:U11" si="4">I4/33</f>
        <v>0.39393939393939392</v>
      </c>
    </row>
    <row r="5" spans="1:21" x14ac:dyDescent="0.3">
      <c r="A5">
        <v>1144</v>
      </c>
      <c r="B5">
        <v>1331</v>
      </c>
      <c r="C5">
        <v>0.91435011269722011</v>
      </c>
      <c r="D5">
        <v>0</v>
      </c>
      <c r="E5">
        <v>1231</v>
      </c>
      <c r="F5">
        <v>100</v>
      </c>
      <c r="G5">
        <v>1117</v>
      </c>
      <c r="H5">
        <v>114</v>
      </c>
      <c r="I5">
        <v>9</v>
      </c>
      <c r="J5">
        <v>1108</v>
      </c>
      <c r="K5">
        <v>103</v>
      </c>
      <c r="L5">
        <v>11</v>
      </c>
      <c r="N5" s="2">
        <f t="shared" si="0"/>
        <v>0.90739236393176281</v>
      </c>
      <c r="O5" s="2">
        <f t="shared" si="1"/>
        <v>0.97639860139860135</v>
      </c>
      <c r="Q5">
        <f t="shared" si="2"/>
        <v>0.91494632535094966</v>
      </c>
      <c r="R5">
        <f t="shared" ref="R3:R11" si="5">J5/1111</f>
        <v>0.99729972997299732</v>
      </c>
      <c r="T5">
        <f t="shared" si="3"/>
        <v>0.45</v>
      </c>
      <c r="U5">
        <f t="shared" si="4"/>
        <v>0.27272727272727271</v>
      </c>
    </row>
    <row r="6" spans="1:21" x14ac:dyDescent="0.3">
      <c r="A6">
        <v>1144</v>
      </c>
      <c r="B6">
        <v>1331</v>
      </c>
      <c r="C6">
        <v>0.8888054094665665</v>
      </c>
      <c r="D6">
        <v>0</v>
      </c>
      <c r="E6">
        <v>1251</v>
      </c>
      <c r="F6">
        <v>80</v>
      </c>
      <c r="G6">
        <v>1103</v>
      </c>
      <c r="H6">
        <v>148</v>
      </c>
      <c r="I6">
        <v>24</v>
      </c>
      <c r="J6">
        <v>1079</v>
      </c>
      <c r="K6">
        <v>121</v>
      </c>
      <c r="L6">
        <v>27</v>
      </c>
      <c r="N6" s="2">
        <f t="shared" si="0"/>
        <v>0.88169464428457234</v>
      </c>
      <c r="O6" s="2">
        <f t="shared" si="1"/>
        <v>0.96416083916083917</v>
      </c>
      <c r="Q6">
        <f t="shared" si="2"/>
        <v>0.89916666666666667</v>
      </c>
      <c r="R6">
        <f t="shared" si="5"/>
        <v>0.9711971197119712</v>
      </c>
      <c r="T6">
        <f t="shared" si="3"/>
        <v>0.47058823529411764</v>
      </c>
      <c r="U6">
        <f t="shared" si="4"/>
        <v>0.72727272727272729</v>
      </c>
    </row>
    <row r="7" spans="1:21" x14ac:dyDescent="0.3">
      <c r="A7">
        <v>1144</v>
      </c>
      <c r="B7">
        <v>1331</v>
      </c>
      <c r="C7">
        <v>0.91284748309541697</v>
      </c>
      <c r="D7">
        <v>0</v>
      </c>
      <c r="E7">
        <v>1171</v>
      </c>
      <c r="F7">
        <v>160</v>
      </c>
      <c r="G7">
        <v>1055</v>
      </c>
      <c r="H7">
        <v>116</v>
      </c>
      <c r="I7">
        <v>19</v>
      </c>
      <c r="J7">
        <v>1036</v>
      </c>
      <c r="K7">
        <v>99</v>
      </c>
      <c r="L7">
        <v>17</v>
      </c>
      <c r="N7" s="2">
        <f t="shared" si="0"/>
        <v>0.90093936806148589</v>
      </c>
      <c r="O7" s="2">
        <f t="shared" si="1"/>
        <v>0.92220279720279719</v>
      </c>
      <c r="Q7">
        <f t="shared" si="2"/>
        <v>0.91277533039647574</v>
      </c>
      <c r="R7">
        <f t="shared" si="5"/>
        <v>0.93249324932493249</v>
      </c>
      <c r="T7">
        <f t="shared" si="3"/>
        <v>0.52777777777777779</v>
      </c>
      <c r="U7">
        <f t="shared" si="4"/>
        <v>0.5757575757575758</v>
      </c>
    </row>
    <row r="8" spans="1:21" x14ac:dyDescent="0.3">
      <c r="A8">
        <v>1144</v>
      </c>
      <c r="B8">
        <v>1331</v>
      </c>
      <c r="C8">
        <v>0.91209616829451545</v>
      </c>
      <c r="D8">
        <v>0</v>
      </c>
      <c r="E8">
        <v>1213</v>
      </c>
      <c r="F8">
        <v>118</v>
      </c>
      <c r="G8">
        <v>1096</v>
      </c>
      <c r="H8">
        <v>117</v>
      </c>
      <c r="I8">
        <v>15</v>
      </c>
      <c r="J8">
        <v>1081</v>
      </c>
      <c r="K8">
        <v>95</v>
      </c>
      <c r="L8">
        <v>22</v>
      </c>
      <c r="N8" s="2">
        <f t="shared" si="0"/>
        <v>0.90354492992580382</v>
      </c>
      <c r="O8" s="2">
        <f t="shared" si="1"/>
        <v>0.95804195804195802</v>
      </c>
      <c r="Q8">
        <f t="shared" si="2"/>
        <v>0.91921768707482998</v>
      </c>
      <c r="R8">
        <f t="shared" si="5"/>
        <v>0.97299729972997295</v>
      </c>
      <c r="T8">
        <f t="shared" si="3"/>
        <v>0.40540540540540543</v>
      </c>
      <c r="U8">
        <f t="shared" si="4"/>
        <v>0.45454545454545453</v>
      </c>
    </row>
    <row r="9" spans="1:21" x14ac:dyDescent="0.3">
      <c r="A9">
        <v>1144</v>
      </c>
      <c r="B9">
        <v>1331</v>
      </c>
      <c r="C9">
        <v>0.89181066867017278</v>
      </c>
      <c r="D9">
        <v>0</v>
      </c>
      <c r="E9">
        <v>1247</v>
      </c>
      <c r="F9">
        <v>84</v>
      </c>
      <c r="G9">
        <v>1103</v>
      </c>
      <c r="H9">
        <v>144</v>
      </c>
      <c r="I9">
        <v>27</v>
      </c>
      <c r="J9">
        <v>1076</v>
      </c>
      <c r="K9">
        <v>105</v>
      </c>
      <c r="L9">
        <v>39</v>
      </c>
      <c r="N9" s="2">
        <f t="shared" si="0"/>
        <v>0.88452285485164395</v>
      </c>
      <c r="O9" s="2">
        <f t="shared" si="1"/>
        <v>0.96416083916083917</v>
      </c>
      <c r="Q9">
        <f t="shared" si="2"/>
        <v>0.91109229466553765</v>
      </c>
      <c r="R9">
        <f t="shared" si="5"/>
        <v>0.96849684968496852</v>
      </c>
      <c r="T9">
        <f t="shared" si="3"/>
        <v>0.40909090909090912</v>
      </c>
      <c r="U9">
        <f t="shared" si="4"/>
        <v>0.81818181818181823</v>
      </c>
    </row>
    <row r="10" spans="1:21" x14ac:dyDescent="0.3">
      <c r="A10">
        <v>1144</v>
      </c>
      <c r="B10">
        <v>1331</v>
      </c>
      <c r="C10">
        <v>0.88805409466566487</v>
      </c>
      <c r="D10">
        <v>0</v>
      </c>
      <c r="E10">
        <v>1233</v>
      </c>
      <c r="F10">
        <v>98</v>
      </c>
      <c r="G10">
        <v>1084</v>
      </c>
      <c r="H10">
        <v>149</v>
      </c>
      <c r="I10">
        <v>9</v>
      </c>
      <c r="J10">
        <v>1075</v>
      </c>
      <c r="K10">
        <v>135</v>
      </c>
      <c r="L10">
        <v>14</v>
      </c>
      <c r="N10" s="2">
        <f t="shared" ref="N10:N11" si="6">G10/E10</f>
        <v>0.87915652879156525</v>
      </c>
      <c r="O10" s="2">
        <f t="shared" ref="O10:O11" si="7">G10/A10</f>
        <v>0.94755244755244761</v>
      </c>
      <c r="Q10">
        <f t="shared" si="2"/>
        <v>0.88842975206611574</v>
      </c>
      <c r="R10">
        <f t="shared" si="5"/>
        <v>0.96759675967596759</v>
      </c>
      <c r="T10">
        <f t="shared" si="3"/>
        <v>0.39130434782608697</v>
      </c>
      <c r="U10">
        <f t="shared" si="4"/>
        <v>0.27272727272727271</v>
      </c>
    </row>
    <row r="11" spans="1:21" x14ac:dyDescent="0.3">
      <c r="A11">
        <v>1144</v>
      </c>
      <c r="B11">
        <v>1331</v>
      </c>
      <c r="C11">
        <v>0.8888054094665665</v>
      </c>
      <c r="D11">
        <v>0</v>
      </c>
      <c r="E11">
        <v>1275</v>
      </c>
      <c r="F11">
        <v>56</v>
      </c>
      <c r="G11">
        <v>1127</v>
      </c>
      <c r="H11">
        <v>148</v>
      </c>
      <c r="I11">
        <v>7</v>
      </c>
      <c r="J11">
        <v>1120</v>
      </c>
      <c r="K11">
        <v>135</v>
      </c>
      <c r="L11">
        <v>13</v>
      </c>
      <c r="N11" s="2">
        <f t="shared" si="6"/>
        <v>0.88392156862745097</v>
      </c>
      <c r="O11" s="2">
        <f t="shared" si="7"/>
        <v>0.9851398601398601</v>
      </c>
      <c r="Q11">
        <f t="shared" si="2"/>
        <v>0.89243027888446214</v>
      </c>
      <c r="R11">
        <f t="shared" si="5"/>
        <v>1.008100810081008</v>
      </c>
      <c r="T11">
        <f t="shared" si="3"/>
        <v>0.35</v>
      </c>
      <c r="U11">
        <f t="shared" si="4"/>
        <v>0.21212121212121213</v>
      </c>
    </row>
    <row r="12" spans="1:21" s="6" customFormat="1" ht="14.4" x14ac:dyDescent="0.3">
      <c r="A12" s="6" t="s">
        <v>14</v>
      </c>
      <c r="B12" s="11">
        <v>1331</v>
      </c>
      <c r="C12" s="11"/>
      <c r="D12" s="11">
        <v>0</v>
      </c>
      <c r="E12" s="8">
        <f>AVERAGE(E2:E11)</f>
        <v>1226.5</v>
      </c>
      <c r="F12" s="11">
        <v>719</v>
      </c>
      <c r="G12" s="8">
        <f>AVERAGE(G2:G11)</f>
        <v>1090.4000000000001</v>
      </c>
      <c r="H12" s="11">
        <v>129</v>
      </c>
      <c r="I12" s="9">
        <f>AVERAGE(I2:I11)</f>
        <v>14.9</v>
      </c>
      <c r="J12" s="9">
        <f>AVERAGE(J2:J11)</f>
        <v>1075.5</v>
      </c>
      <c r="K12" s="9">
        <f>AVERAGE(K2:K11)</f>
        <v>114.8</v>
      </c>
      <c r="L12" s="9">
        <f>AVERAGE(L2:L11)</f>
        <v>21.3</v>
      </c>
      <c r="N12" s="9">
        <f>AVERAGE(N2:N11)</f>
        <v>0.88911566502598305</v>
      </c>
      <c r="O12" s="9">
        <f>AVERAGE(O2:O11)</f>
        <v>0.95314685314685332</v>
      </c>
      <c r="Q12" s="17">
        <f t="shared" ref="Q12:R12" si="8">AVERAGE(Q2:Q11)</f>
        <v>0.9037310666548517</v>
      </c>
      <c r="R12" s="17">
        <f t="shared" si="8"/>
        <v>0.96804680468046789</v>
      </c>
      <c r="S12"/>
      <c r="T12" s="17">
        <f t="shared" ref="T12:U12" si="9">AVERAGE(T2:T11)</f>
        <v>0.40660714372990581</v>
      </c>
      <c r="U12" s="17">
        <f t="shared" si="9"/>
        <v>0.45151515151515148</v>
      </c>
    </row>
    <row r="13" spans="1:21" x14ac:dyDescent="0.3">
      <c r="J13" s="15">
        <f>J12+K12</f>
        <v>1190.3</v>
      </c>
      <c r="L13" s="15">
        <f>I12+L12</f>
        <v>36.200000000000003</v>
      </c>
    </row>
  </sheetData>
  <pageMargins left="0.78750000000000009" right="0.78750000000000009" top="1.0249999999999997" bottom="1.0249999999999997" header="0.78750000000000009" footer="0.78750000000000009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2"/>
  <sheetViews>
    <sheetView topLeftCell="M1" zoomScale="125" workbookViewId="0">
      <selection activeCell="U4" sqref="U4"/>
    </sheetView>
  </sheetViews>
  <sheetFormatPr defaultColWidth="12.6640625" defaultRowHeight="13.8" x14ac:dyDescent="0.3"/>
  <cols>
    <col min="1" max="1" width="15.5546875" style="1" customWidth="1"/>
    <col min="2" max="13" width="12.6640625" style="1"/>
    <col min="15" max="15" width="12.6640625" style="2"/>
    <col min="16" max="16" width="12.6640625" style="1"/>
    <col min="22" max="16384" width="12.6640625" style="1"/>
  </cols>
  <sheetData>
    <row r="1" spans="1:21" ht="62.4" x14ac:dyDescent="0.3">
      <c r="A1" s="1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3" t="s">
        <v>12</v>
      </c>
      <c r="O1" s="3" t="s">
        <v>13</v>
      </c>
      <c r="Q1" s="5" t="s">
        <v>17</v>
      </c>
      <c r="R1" s="5" t="s">
        <v>18</v>
      </c>
      <c r="T1" s="5" t="s">
        <v>19</v>
      </c>
      <c r="U1" s="5" t="s">
        <v>20</v>
      </c>
    </row>
    <row r="2" spans="1:21" x14ac:dyDescent="0.3">
      <c r="A2">
        <v>1144</v>
      </c>
      <c r="B2">
        <v>1331</v>
      </c>
      <c r="C2">
        <v>0.84522915101427498</v>
      </c>
      <c r="D2">
        <v>0</v>
      </c>
      <c r="E2">
        <v>1323</v>
      </c>
      <c r="F2">
        <v>8</v>
      </c>
      <c r="G2">
        <v>1117</v>
      </c>
      <c r="H2">
        <v>206</v>
      </c>
      <c r="I2">
        <v>31</v>
      </c>
      <c r="J2">
        <v>1086</v>
      </c>
      <c r="K2">
        <v>133</v>
      </c>
      <c r="L2">
        <v>73</v>
      </c>
      <c r="N2">
        <f t="shared" ref="N2:N9" si="0">G2/E2</f>
        <v>0.84429327286470146</v>
      </c>
      <c r="O2" s="2">
        <f t="shared" ref="O2:O9" si="1">G2/A2</f>
        <v>0.97639860139860135</v>
      </c>
      <c r="Q2">
        <f>J2/(J2+K2)</f>
        <v>0.89089417555373251</v>
      </c>
      <c r="R2">
        <f>J2/1111</f>
        <v>0.9774977497749775</v>
      </c>
      <c r="T2">
        <f>I2/(I2+L2)</f>
        <v>0.29807692307692307</v>
      </c>
      <c r="U2">
        <f>I2/33</f>
        <v>0.93939393939393945</v>
      </c>
    </row>
    <row r="3" spans="1:21" x14ac:dyDescent="0.3">
      <c r="A3">
        <v>1144</v>
      </c>
      <c r="B3">
        <v>1331</v>
      </c>
      <c r="C3">
        <v>0.85875281743050336</v>
      </c>
      <c r="D3">
        <v>28</v>
      </c>
      <c r="E3">
        <v>1303</v>
      </c>
      <c r="F3">
        <v>0</v>
      </c>
      <c r="G3">
        <v>1143</v>
      </c>
      <c r="H3">
        <v>160</v>
      </c>
      <c r="I3">
        <v>13</v>
      </c>
      <c r="J3">
        <v>1130</v>
      </c>
      <c r="K3">
        <v>143</v>
      </c>
      <c r="L3">
        <v>17</v>
      </c>
      <c r="N3">
        <f t="shared" si="0"/>
        <v>0.87720644666155023</v>
      </c>
      <c r="O3" s="2">
        <f t="shared" si="1"/>
        <v>0.99912587412587417</v>
      </c>
      <c r="Q3">
        <f t="shared" ref="Q3:Q11" si="2">J3/(J3+K3)</f>
        <v>0.88766692851531814</v>
      </c>
      <c r="R3">
        <f t="shared" ref="R3:R11" si="3">J3/1111</f>
        <v>1.0171017101710171</v>
      </c>
      <c r="T3">
        <f t="shared" ref="T3:T11" si="4">I3/(I3+L3)</f>
        <v>0.43333333333333335</v>
      </c>
      <c r="U3">
        <f>I3/33</f>
        <v>0.39393939393939392</v>
      </c>
    </row>
    <row r="4" spans="1:21" x14ac:dyDescent="0.3">
      <c r="A4">
        <v>1144</v>
      </c>
      <c r="B4">
        <v>1331</v>
      </c>
      <c r="C4">
        <v>0.83395942900075126</v>
      </c>
      <c r="D4">
        <v>35</v>
      </c>
      <c r="E4">
        <v>1296</v>
      </c>
      <c r="F4">
        <v>0</v>
      </c>
      <c r="G4">
        <v>1110</v>
      </c>
      <c r="H4">
        <v>186</v>
      </c>
      <c r="I4">
        <v>26</v>
      </c>
      <c r="J4">
        <v>1084</v>
      </c>
      <c r="K4">
        <v>150</v>
      </c>
      <c r="L4">
        <v>36</v>
      </c>
      <c r="N4">
        <f t="shared" si="0"/>
        <v>0.85648148148148151</v>
      </c>
      <c r="O4" s="2">
        <f t="shared" si="1"/>
        <v>0.97027972027972031</v>
      </c>
      <c r="Q4">
        <f t="shared" si="2"/>
        <v>0.87844408427876819</v>
      </c>
      <c r="R4">
        <f t="shared" si="3"/>
        <v>0.97569756975697575</v>
      </c>
      <c r="T4">
        <f t="shared" si="4"/>
        <v>0.41935483870967744</v>
      </c>
      <c r="U4">
        <f t="shared" ref="U3:U11" si="5">I4/33</f>
        <v>0.78787878787878785</v>
      </c>
    </row>
    <row r="5" spans="1:21" x14ac:dyDescent="0.3">
      <c r="A5">
        <v>1144</v>
      </c>
      <c r="B5">
        <v>1331</v>
      </c>
      <c r="C5">
        <v>0.87077385424492859</v>
      </c>
      <c r="D5">
        <v>27</v>
      </c>
      <c r="E5">
        <v>1304</v>
      </c>
      <c r="F5">
        <v>0</v>
      </c>
      <c r="G5">
        <v>1159</v>
      </c>
      <c r="H5">
        <v>145</v>
      </c>
      <c r="I5">
        <v>17</v>
      </c>
      <c r="J5">
        <v>1142</v>
      </c>
      <c r="K5">
        <v>118</v>
      </c>
      <c r="L5">
        <v>27</v>
      </c>
      <c r="N5">
        <f t="shared" si="0"/>
        <v>0.88880368098159512</v>
      </c>
      <c r="O5" s="2">
        <f t="shared" si="1"/>
        <v>1.0131118881118881</v>
      </c>
      <c r="Q5">
        <f t="shared" si="2"/>
        <v>0.90634920634920635</v>
      </c>
      <c r="R5">
        <f t="shared" si="3"/>
        <v>1.0279027902790279</v>
      </c>
      <c r="T5">
        <f t="shared" si="4"/>
        <v>0.38636363636363635</v>
      </c>
      <c r="U5">
        <f t="shared" si="5"/>
        <v>0.51515151515151514</v>
      </c>
    </row>
    <row r="6" spans="1:21" x14ac:dyDescent="0.3">
      <c r="A6">
        <v>1144</v>
      </c>
      <c r="B6">
        <v>1331</v>
      </c>
      <c r="C6">
        <v>0.83546205860255451</v>
      </c>
      <c r="D6">
        <v>60</v>
      </c>
      <c r="E6">
        <v>1271</v>
      </c>
      <c r="F6">
        <v>0</v>
      </c>
      <c r="G6">
        <v>1112</v>
      </c>
      <c r="H6">
        <v>159</v>
      </c>
      <c r="I6">
        <v>26</v>
      </c>
      <c r="J6">
        <v>1086</v>
      </c>
      <c r="K6">
        <v>124</v>
      </c>
      <c r="L6">
        <v>35</v>
      </c>
      <c r="N6">
        <f t="shared" si="0"/>
        <v>0.87490165224232885</v>
      </c>
      <c r="O6" s="2">
        <f t="shared" si="1"/>
        <v>0.97202797202797198</v>
      </c>
      <c r="Q6">
        <f t="shared" si="2"/>
        <v>0.89752066115702478</v>
      </c>
      <c r="R6">
        <f t="shared" si="3"/>
        <v>0.9774977497749775</v>
      </c>
      <c r="T6">
        <f t="shared" si="4"/>
        <v>0.42622950819672129</v>
      </c>
      <c r="U6">
        <f t="shared" si="5"/>
        <v>0.78787878787878785</v>
      </c>
    </row>
    <row r="7" spans="1:21" x14ac:dyDescent="0.3">
      <c r="A7">
        <v>1144</v>
      </c>
      <c r="B7">
        <v>1331</v>
      </c>
      <c r="C7">
        <v>0.86551465063861754</v>
      </c>
      <c r="D7">
        <v>0</v>
      </c>
      <c r="E7">
        <v>1329</v>
      </c>
      <c r="F7">
        <v>2</v>
      </c>
      <c r="G7">
        <v>1150</v>
      </c>
      <c r="H7">
        <v>179</v>
      </c>
      <c r="I7">
        <v>38</v>
      </c>
      <c r="J7">
        <v>1112</v>
      </c>
      <c r="K7">
        <v>124</v>
      </c>
      <c r="L7">
        <v>55</v>
      </c>
      <c r="N7">
        <f t="shared" si="0"/>
        <v>0.8653122648607976</v>
      </c>
      <c r="O7" s="2">
        <f t="shared" si="1"/>
        <v>1.0052447552447552</v>
      </c>
      <c r="Q7">
        <f t="shared" si="2"/>
        <v>0.89967637540453071</v>
      </c>
      <c r="R7">
        <f t="shared" si="3"/>
        <v>1.0009000900090008</v>
      </c>
      <c r="T7">
        <f t="shared" si="4"/>
        <v>0.40860215053763443</v>
      </c>
      <c r="U7">
        <f t="shared" si="5"/>
        <v>1.1515151515151516</v>
      </c>
    </row>
    <row r="8" spans="1:21" x14ac:dyDescent="0.3">
      <c r="A8">
        <v>1144</v>
      </c>
      <c r="B8">
        <v>1331</v>
      </c>
      <c r="C8">
        <v>0.8497370398196844</v>
      </c>
      <c r="D8">
        <v>54</v>
      </c>
      <c r="E8">
        <v>1277</v>
      </c>
      <c r="F8">
        <v>0</v>
      </c>
      <c r="G8">
        <v>1131</v>
      </c>
      <c r="H8">
        <v>146</v>
      </c>
      <c r="I8">
        <v>21</v>
      </c>
      <c r="J8">
        <v>1110</v>
      </c>
      <c r="K8">
        <v>108</v>
      </c>
      <c r="L8">
        <v>38</v>
      </c>
      <c r="N8">
        <f t="shared" si="0"/>
        <v>0.88566953797963976</v>
      </c>
      <c r="O8" s="2">
        <f t="shared" si="1"/>
        <v>0.98863636363636365</v>
      </c>
      <c r="Q8">
        <f t="shared" si="2"/>
        <v>0.91133004926108374</v>
      </c>
      <c r="R8">
        <f t="shared" si="3"/>
        <v>0.99909990999099907</v>
      </c>
      <c r="T8">
        <f t="shared" si="4"/>
        <v>0.3559322033898305</v>
      </c>
      <c r="U8">
        <f t="shared" si="5"/>
        <v>0.63636363636363635</v>
      </c>
    </row>
    <row r="9" spans="1:21" x14ac:dyDescent="0.3">
      <c r="A9">
        <v>1144</v>
      </c>
      <c r="B9">
        <v>1331</v>
      </c>
      <c r="C9">
        <v>0.83621337340345603</v>
      </c>
      <c r="D9">
        <v>59</v>
      </c>
      <c r="E9">
        <v>1272</v>
      </c>
      <c r="F9">
        <v>0</v>
      </c>
      <c r="G9">
        <v>1113</v>
      </c>
      <c r="H9">
        <v>159</v>
      </c>
      <c r="I9">
        <v>31</v>
      </c>
      <c r="J9">
        <v>1082</v>
      </c>
      <c r="K9">
        <v>109</v>
      </c>
      <c r="L9">
        <v>50</v>
      </c>
      <c r="N9">
        <f t="shared" si="0"/>
        <v>0.875</v>
      </c>
      <c r="O9" s="2">
        <f t="shared" si="1"/>
        <v>0.97290209790209792</v>
      </c>
      <c r="Q9">
        <f t="shared" si="2"/>
        <v>0.90848026868178</v>
      </c>
      <c r="R9">
        <f t="shared" si="3"/>
        <v>0.97389738973897388</v>
      </c>
      <c r="T9">
        <f t="shared" si="4"/>
        <v>0.38271604938271603</v>
      </c>
      <c r="U9">
        <f t="shared" si="5"/>
        <v>0.93939393939393945</v>
      </c>
    </row>
    <row r="10" spans="1:21" x14ac:dyDescent="0.3">
      <c r="A10">
        <v>1144</v>
      </c>
      <c r="B10">
        <v>1331</v>
      </c>
      <c r="C10">
        <v>0.83245679939894812</v>
      </c>
      <c r="D10">
        <v>55</v>
      </c>
      <c r="E10">
        <v>1276</v>
      </c>
      <c r="F10">
        <v>0</v>
      </c>
      <c r="G10">
        <v>1108</v>
      </c>
      <c r="H10">
        <v>168</v>
      </c>
      <c r="I10">
        <v>12</v>
      </c>
      <c r="J10">
        <v>1096</v>
      </c>
      <c r="K10">
        <v>144</v>
      </c>
      <c r="L10">
        <v>24</v>
      </c>
      <c r="N10">
        <f>G10/E10</f>
        <v>0.86833855799373039</v>
      </c>
      <c r="O10" s="2">
        <f>G10/A10</f>
        <v>0.96853146853146854</v>
      </c>
      <c r="Q10">
        <f t="shared" si="2"/>
        <v>0.88387096774193552</v>
      </c>
      <c r="R10">
        <f t="shared" si="3"/>
        <v>0.98649864986498648</v>
      </c>
      <c r="T10">
        <f t="shared" si="4"/>
        <v>0.33333333333333331</v>
      </c>
      <c r="U10">
        <f t="shared" si="5"/>
        <v>0.36363636363636365</v>
      </c>
    </row>
    <row r="11" spans="1:21" x14ac:dyDescent="0.3">
      <c r="A11">
        <v>1144</v>
      </c>
      <c r="B11">
        <v>1331</v>
      </c>
      <c r="C11">
        <v>0.84522915101427498</v>
      </c>
      <c r="D11">
        <v>0</v>
      </c>
      <c r="E11">
        <v>1323</v>
      </c>
      <c r="F11">
        <v>8</v>
      </c>
      <c r="G11">
        <v>1117</v>
      </c>
      <c r="H11">
        <v>206</v>
      </c>
      <c r="I11">
        <v>32</v>
      </c>
      <c r="J11">
        <v>1085</v>
      </c>
      <c r="K11">
        <v>132</v>
      </c>
      <c r="L11">
        <v>74</v>
      </c>
      <c r="N11">
        <f>G11/E11</f>
        <v>0.84429327286470146</v>
      </c>
      <c r="O11" s="2">
        <f>G11/A11</f>
        <v>0.97639860139860135</v>
      </c>
      <c r="Q11">
        <f t="shared" si="2"/>
        <v>0.8915365653245686</v>
      </c>
      <c r="R11">
        <f t="shared" si="3"/>
        <v>0.97659765976597657</v>
      </c>
      <c r="T11">
        <f t="shared" si="4"/>
        <v>0.30188679245283018</v>
      </c>
      <c r="U11">
        <f t="shared" si="5"/>
        <v>0.96969696969696972</v>
      </c>
    </row>
    <row r="12" spans="1:21" s="6" customFormat="1" ht="14.4" x14ac:dyDescent="0.3">
      <c r="A12" s="11">
        <v>1331</v>
      </c>
      <c r="B12" s="11"/>
      <c r="C12" s="11">
        <v>0</v>
      </c>
      <c r="D12" s="11">
        <v>696</v>
      </c>
      <c r="E12" s="8">
        <f>AVERAGE(E2:E11)</f>
        <v>1297.4000000000001</v>
      </c>
      <c r="F12" s="11">
        <v>505</v>
      </c>
      <c r="G12" s="8">
        <f>AVERAGE(G2:G11)</f>
        <v>1126</v>
      </c>
      <c r="H12" s="11">
        <v>64</v>
      </c>
      <c r="I12" s="9">
        <f>AVERAGE(I2:I11)</f>
        <v>24.7</v>
      </c>
      <c r="J12" s="9">
        <f>AVERAGE(J2:J11)</f>
        <v>1101.3</v>
      </c>
      <c r="K12" s="9">
        <f>AVERAGE(K2:K11)</f>
        <v>128.5</v>
      </c>
      <c r="L12" s="9">
        <f>AVERAGE(L2:L11)</f>
        <v>42.9</v>
      </c>
      <c r="N12" s="9">
        <f>AVERAGE(N2:N11)</f>
        <v>0.86803001679305269</v>
      </c>
      <c r="O12" s="9">
        <f>AVERAGE(O2:O11)</f>
        <v>0.98426573426573416</v>
      </c>
      <c r="Q12" s="17">
        <f t="shared" ref="Q12:R12" si="6">AVERAGE(Q2:Q11)</f>
        <v>0.8955769282267948</v>
      </c>
      <c r="R12" s="17">
        <f t="shared" si="6"/>
        <v>0.99126912691269131</v>
      </c>
      <c r="S12"/>
      <c r="T12" s="17">
        <f t="shared" ref="T12:U12" si="7">AVERAGE(T2:T11)</f>
        <v>0.37458287687766362</v>
      </c>
      <c r="U12" s="17">
        <f t="shared" si="7"/>
        <v>0.74848484848484842</v>
      </c>
    </row>
    <row r="13" spans="1:21" s="2" customFormat="1" ht="13.2" customHeight="1" x14ac:dyDescent="0.3">
      <c r="J13" s="15">
        <f>J12+K12</f>
        <v>1229.8</v>
      </c>
      <c r="K13" s="1"/>
      <c r="L13" s="15">
        <f>I12+L12</f>
        <v>67.599999999999994</v>
      </c>
      <c r="Q13"/>
      <c r="R13"/>
      <c r="S13"/>
      <c r="T13"/>
      <c r="U13"/>
    </row>
    <row r="14" spans="1:21" s="2" customFormat="1" ht="13.2" customHeight="1" x14ac:dyDescent="0.3">
      <c r="Q14"/>
      <c r="R14"/>
      <c r="S14"/>
      <c r="T14"/>
      <c r="U14"/>
    </row>
    <row r="15" spans="1:21" s="2" customFormat="1" ht="13.2" customHeight="1" x14ac:dyDescent="0.3">
      <c r="Q15"/>
      <c r="R15"/>
      <c r="S15"/>
      <c r="T15"/>
      <c r="U15"/>
    </row>
    <row r="16" spans="1:21" s="2" customFormat="1" ht="13.2" customHeight="1" x14ac:dyDescent="0.3">
      <c r="Q16"/>
      <c r="R16"/>
      <c r="S16"/>
      <c r="T16"/>
      <c r="U16"/>
    </row>
    <row r="17" spans="17:21" s="2" customFormat="1" ht="13.2" customHeight="1" x14ac:dyDescent="0.3">
      <c r="Q17"/>
      <c r="R17"/>
      <c r="S17"/>
      <c r="T17"/>
      <c r="U17"/>
    </row>
    <row r="18" spans="17:21" s="2" customFormat="1" ht="13.2" customHeight="1" x14ac:dyDescent="0.3">
      <c r="Q18"/>
      <c r="R18"/>
      <c r="S18"/>
      <c r="T18"/>
      <c r="U18"/>
    </row>
    <row r="19" spans="17:21" s="2" customFormat="1" ht="13.2" customHeight="1" x14ac:dyDescent="0.3">
      <c r="Q19"/>
      <c r="R19"/>
      <c r="S19"/>
      <c r="T19"/>
      <c r="U19"/>
    </row>
    <row r="20" spans="17:21" s="2" customFormat="1" ht="13.2" customHeight="1" x14ac:dyDescent="0.3">
      <c r="Q20"/>
      <c r="R20"/>
      <c r="S20"/>
      <c r="T20"/>
      <c r="U20"/>
    </row>
    <row r="21" spans="17:21" s="2" customFormat="1" ht="13.2" customHeight="1" x14ac:dyDescent="0.3">
      <c r="Q21"/>
      <c r="R21"/>
      <c r="S21"/>
      <c r="T21"/>
      <c r="U21"/>
    </row>
    <row r="22" spans="17:21" s="2" customFormat="1" ht="13.2" customHeight="1" x14ac:dyDescent="0.3">
      <c r="Q22"/>
      <c r="R22"/>
      <c r="S22"/>
      <c r="T22"/>
      <c r="U22"/>
    </row>
    <row r="23" spans="17:21" s="2" customFormat="1" ht="13.2" customHeight="1" x14ac:dyDescent="0.3">
      <c r="Q23"/>
      <c r="R23"/>
      <c r="S23"/>
      <c r="T23"/>
      <c r="U23"/>
    </row>
    <row r="24" spans="17:21" s="2" customFormat="1" ht="13.2" customHeight="1" x14ac:dyDescent="0.3">
      <c r="Q24"/>
      <c r="R24"/>
      <c r="S24"/>
      <c r="T24"/>
      <c r="U24"/>
    </row>
    <row r="25" spans="17:21" s="2" customFormat="1" ht="13.2" customHeight="1" x14ac:dyDescent="0.3">
      <c r="Q25"/>
      <c r="R25"/>
      <c r="S25"/>
      <c r="T25"/>
      <c r="U25"/>
    </row>
    <row r="26" spans="17:21" s="2" customFormat="1" ht="13.2" customHeight="1" x14ac:dyDescent="0.3">
      <c r="Q26"/>
      <c r="R26"/>
      <c r="S26"/>
      <c r="T26"/>
      <c r="U26"/>
    </row>
    <row r="27" spans="17:21" s="2" customFormat="1" ht="13.2" customHeight="1" x14ac:dyDescent="0.3">
      <c r="Q27"/>
      <c r="R27"/>
      <c r="S27"/>
      <c r="T27"/>
      <c r="U27"/>
    </row>
    <row r="28" spans="17:21" s="2" customFormat="1" ht="13.2" customHeight="1" x14ac:dyDescent="0.3">
      <c r="Q28"/>
      <c r="R28"/>
      <c r="S28"/>
      <c r="T28"/>
      <c r="U28"/>
    </row>
    <row r="29" spans="17:21" s="2" customFormat="1" ht="13.2" customHeight="1" x14ac:dyDescent="0.3">
      <c r="Q29"/>
      <c r="R29"/>
      <c r="S29"/>
      <c r="T29"/>
      <c r="U29"/>
    </row>
    <row r="30" spans="17:21" s="2" customFormat="1" ht="13.2" customHeight="1" x14ac:dyDescent="0.3">
      <c r="Q30"/>
      <c r="R30"/>
      <c r="S30"/>
      <c r="T30"/>
      <c r="U30"/>
    </row>
    <row r="31" spans="17:21" s="2" customFormat="1" ht="13.2" customHeight="1" x14ac:dyDescent="0.3">
      <c r="Q31"/>
      <c r="R31"/>
      <c r="S31"/>
      <c r="T31"/>
      <c r="U31"/>
    </row>
    <row r="32" spans="17:21" s="2" customFormat="1" ht="13.2" customHeight="1" x14ac:dyDescent="0.3">
      <c r="Q32"/>
      <c r="R32"/>
      <c r="S32"/>
      <c r="T32"/>
      <c r="U32"/>
    </row>
    <row r="33" spans="17:21" s="2" customFormat="1" ht="13.2" customHeight="1" x14ac:dyDescent="0.3">
      <c r="Q33"/>
      <c r="R33"/>
      <c r="S33"/>
      <c r="T33"/>
      <c r="U33"/>
    </row>
    <row r="34" spans="17:21" s="2" customFormat="1" ht="13.2" customHeight="1" x14ac:dyDescent="0.3">
      <c r="Q34"/>
      <c r="R34"/>
      <c r="S34"/>
      <c r="T34"/>
      <c r="U34"/>
    </row>
    <row r="35" spans="17:21" s="2" customFormat="1" ht="13.2" customHeight="1" x14ac:dyDescent="0.3">
      <c r="Q35"/>
      <c r="R35"/>
      <c r="S35"/>
      <c r="T35"/>
      <c r="U35"/>
    </row>
    <row r="36" spans="17:21" s="2" customFormat="1" ht="13.2" customHeight="1" x14ac:dyDescent="0.3">
      <c r="Q36"/>
      <c r="R36"/>
      <c r="S36"/>
      <c r="T36"/>
      <c r="U36"/>
    </row>
    <row r="37" spans="17:21" s="2" customFormat="1" ht="13.2" customHeight="1" x14ac:dyDescent="0.3">
      <c r="Q37"/>
      <c r="R37"/>
      <c r="S37"/>
      <c r="T37"/>
      <c r="U37"/>
    </row>
    <row r="38" spans="17:21" s="2" customFormat="1" ht="13.2" customHeight="1" x14ac:dyDescent="0.3">
      <c r="Q38"/>
      <c r="R38"/>
      <c r="S38"/>
      <c r="T38"/>
      <c r="U38"/>
    </row>
    <row r="39" spans="17:21" s="2" customFormat="1" ht="13.2" customHeight="1" x14ac:dyDescent="0.3">
      <c r="Q39"/>
      <c r="R39"/>
      <c r="S39"/>
      <c r="T39"/>
      <c r="U39"/>
    </row>
    <row r="40" spans="17:21" s="2" customFormat="1" ht="13.2" customHeight="1" x14ac:dyDescent="0.3">
      <c r="Q40"/>
      <c r="R40"/>
      <c r="S40"/>
      <c r="T40"/>
      <c r="U40"/>
    </row>
    <row r="41" spans="17:21" s="2" customFormat="1" ht="13.2" customHeight="1" x14ac:dyDescent="0.3">
      <c r="Q41"/>
      <c r="R41"/>
      <c r="S41"/>
      <c r="T41"/>
      <c r="U41"/>
    </row>
    <row r="42" spans="17:21" s="2" customFormat="1" ht="13.2" customHeight="1" x14ac:dyDescent="0.3">
      <c r="Q42"/>
      <c r="R42"/>
      <c r="S42"/>
      <c r="T42"/>
      <c r="U42"/>
    </row>
    <row r="43" spans="17:21" s="2" customFormat="1" ht="13.2" customHeight="1" x14ac:dyDescent="0.3">
      <c r="Q43"/>
      <c r="R43"/>
      <c r="S43"/>
      <c r="T43"/>
      <c r="U43"/>
    </row>
    <row r="44" spans="17:21" s="2" customFormat="1" ht="13.2" customHeight="1" x14ac:dyDescent="0.3">
      <c r="Q44"/>
      <c r="R44"/>
      <c r="S44"/>
      <c r="T44"/>
      <c r="U44"/>
    </row>
    <row r="45" spans="17:21" s="2" customFormat="1" ht="13.2" customHeight="1" x14ac:dyDescent="0.3">
      <c r="Q45"/>
      <c r="R45"/>
      <c r="S45"/>
      <c r="T45"/>
      <c r="U45"/>
    </row>
    <row r="46" spans="17:21" s="2" customFormat="1" ht="13.2" customHeight="1" x14ac:dyDescent="0.3">
      <c r="Q46"/>
      <c r="R46"/>
      <c r="S46"/>
      <c r="T46"/>
      <c r="U46"/>
    </row>
    <row r="47" spans="17:21" s="2" customFormat="1" ht="13.2" customHeight="1" x14ac:dyDescent="0.3">
      <c r="Q47"/>
      <c r="R47"/>
      <c r="S47"/>
      <c r="T47"/>
      <c r="U47"/>
    </row>
    <row r="48" spans="17:21" s="2" customFormat="1" ht="13.2" customHeight="1" x14ac:dyDescent="0.3">
      <c r="Q48"/>
      <c r="R48"/>
      <c r="S48"/>
      <c r="T48"/>
      <c r="U48"/>
    </row>
    <row r="49" spans="17:21" s="2" customFormat="1" ht="13.2" customHeight="1" x14ac:dyDescent="0.3">
      <c r="Q49"/>
      <c r="R49"/>
      <c r="S49"/>
      <c r="T49"/>
      <c r="U49"/>
    </row>
    <row r="50" spans="17:21" s="2" customFormat="1" ht="13.2" customHeight="1" x14ac:dyDescent="0.3">
      <c r="Q50"/>
      <c r="R50"/>
      <c r="S50"/>
      <c r="T50"/>
      <c r="U50"/>
    </row>
    <row r="51" spans="17:21" s="2" customFormat="1" ht="13.2" customHeight="1" x14ac:dyDescent="0.3">
      <c r="Q51"/>
      <c r="R51"/>
      <c r="S51"/>
      <c r="T51"/>
      <c r="U51"/>
    </row>
    <row r="52" spans="17:21" s="2" customFormat="1" ht="13.2" customHeight="1" x14ac:dyDescent="0.3">
      <c r="Q52"/>
      <c r="R52"/>
      <c r="S52"/>
      <c r="T52"/>
      <c r="U52"/>
    </row>
    <row r="53" spans="17:21" s="2" customFormat="1" ht="13.2" customHeight="1" x14ac:dyDescent="0.3">
      <c r="Q53"/>
      <c r="R53"/>
      <c r="S53"/>
      <c r="T53"/>
      <c r="U53"/>
    </row>
    <row r="54" spans="17:21" s="2" customFormat="1" ht="13.2" customHeight="1" x14ac:dyDescent="0.3">
      <c r="Q54"/>
      <c r="R54"/>
      <c r="S54"/>
      <c r="T54"/>
      <c r="U54"/>
    </row>
    <row r="55" spans="17:21" s="2" customFormat="1" ht="13.2" customHeight="1" x14ac:dyDescent="0.3">
      <c r="Q55"/>
      <c r="R55"/>
      <c r="S55"/>
      <c r="T55"/>
      <c r="U55"/>
    </row>
    <row r="56" spans="17:21" s="2" customFormat="1" ht="13.2" customHeight="1" x14ac:dyDescent="0.3">
      <c r="Q56"/>
      <c r="R56"/>
      <c r="S56"/>
      <c r="T56"/>
      <c r="U56"/>
    </row>
    <row r="57" spans="17:21" s="2" customFormat="1" ht="13.2" customHeight="1" x14ac:dyDescent="0.3">
      <c r="Q57"/>
      <c r="R57"/>
      <c r="S57"/>
      <c r="T57"/>
      <c r="U57"/>
    </row>
    <row r="58" spans="17:21" s="2" customFormat="1" ht="13.2" customHeight="1" x14ac:dyDescent="0.3">
      <c r="Q58"/>
      <c r="R58"/>
      <c r="S58"/>
      <c r="T58"/>
      <c r="U58"/>
    </row>
    <row r="59" spans="17:21" s="2" customFormat="1" ht="13.2" customHeight="1" x14ac:dyDescent="0.3">
      <c r="Q59"/>
      <c r="R59"/>
      <c r="S59"/>
      <c r="T59"/>
      <c r="U59"/>
    </row>
    <row r="60" spans="17:21" s="2" customFormat="1" ht="13.2" customHeight="1" x14ac:dyDescent="0.3">
      <c r="Q60"/>
      <c r="R60"/>
      <c r="S60"/>
      <c r="T60"/>
      <c r="U60"/>
    </row>
    <row r="61" spans="17:21" s="2" customFormat="1" ht="13.2" customHeight="1" x14ac:dyDescent="0.3">
      <c r="Q61"/>
      <c r="R61"/>
      <c r="S61"/>
      <c r="T61"/>
      <c r="U61"/>
    </row>
    <row r="62" spans="17:21" s="2" customFormat="1" ht="13.2" customHeight="1" x14ac:dyDescent="0.3">
      <c r="Q62"/>
      <c r="R62"/>
      <c r="S62"/>
      <c r="T62"/>
      <c r="U62"/>
    </row>
    <row r="63" spans="17:21" s="2" customFormat="1" ht="13.2" customHeight="1" x14ac:dyDescent="0.3">
      <c r="Q63"/>
      <c r="R63"/>
      <c r="S63"/>
      <c r="T63"/>
      <c r="U63"/>
    </row>
    <row r="64" spans="17:21" s="2" customFormat="1" ht="13.2" customHeight="1" x14ac:dyDescent="0.3">
      <c r="Q64"/>
      <c r="R64"/>
      <c r="S64"/>
      <c r="T64"/>
      <c r="U64"/>
    </row>
    <row r="65" spans="17:21" s="2" customFormat="1" ht="13.2" customHeight="1" x14ac:dyDescent="0.3">
      <c r="Q65"/>
      <c r="R65"/>
      <c r="S65"/>
      <c r="T65"/>
      <c r="U65"/>
    </row>
    <row r="66" spans="17:21" s="2" customFormat="1" ht="13.2" customHeight="1" x14ac:dyDescent="0.3">
      <c r="Q66"/>
      <c r="R66"/>
      <c r="S66"/>
      <c r="T66"/>
      <c r="U66"/>
    </row>
    <row r="67" spans="17:21" s="2" customFormat="1" ht="13.2" customHeight="1" x14ac:dyDescent="0.3">
      <c r="Q67"/>
      <c r="R67"/>
      <c r="S67"/>
      <c r="T67"/>
      <c r="U67"/>
    </row>
    <row r="68" spans="17:21" s="2" customFormat="1" ht="13.2" customHeight="1" x14ac:dyDescent="0.3">
      <c r="Q68"/>
      <c r="R68"/>
      <c r="S68"/>
      <c r="T68"/>
      <c r="U68"/>
    </row>
    <row r="69" spans="17:21" s="2" customFormat="1" ht="13.2" customHeight="1" x14ac:dyDescent="0.3">
      <c r="Q69"/>
      <c r="R69"/>
      <c r="S69"/>
      <c r="T69"/>
      <c r="U69"/>
    </row>
    <row r="70" spans="17:21" s="2" customFormat="1" ht="13.2" customHeight="1" x14ac:dyDescent="0.3">
      <c r="Q70"/>
      <c r="R70"/>
      <c r="S70"/>
      <c r="T70"/>
      <c r="U70"/>
    </row>
    <row r="71" spans="17:21" s="2" customFormat="1" ht="13.2" customHeight="1" x14ac:dyDescent="0.3">
      <c r="Q71"/>
      <c r="R71"/>
      <c r="S71"/>
      <c r="T71"/>
      <c r="U71"/>
    </row>
    <row r="72" spans="17:21" s="2" customFormat="1" ht="13.2" customHeight="1" x14ac:dyDescent="0.3">
      <c r="Q72"/>
      <c r="R72"/>
      <c r="S72"/>
      <c r="T72"/>
      <c r="U72"/>
    </row>
    <row r="73" spans="17:21" s="2" customFormat="1" ht="13.2" customHeight="1" x14ac:dyDescent="0.3">
      <c r="Q73"/>
      <c r="R73"/>
      <c r="S73"/>
      <c r="T73"/>
      <c r="U73"/>
    </row>
    <row r="74" spans="17:21" s="2" customFormat="1" ht="13.2" customHeight="1" x14ac:dyDescent="0.3">
      <c r="Q74"/>
      <c r="R74"/>
      <c r="S74"/>
      <c r="T74"/>
      <c r="U74"/>
    </row>
    <row r="75" spans="17:21" s="2" customFormat="1" ht="13.2" customHeight="1" x14ac:dyDescent="0.3">
      <c r="Q75"/>
      <c r="R75"/>
      <c r="S75"/>
      <c r="T75"/>
      <c r="U75"/>
    </row>
    <row r="76" spans="17:21" s="2" customFormat="1" ht="13.2" customHeight="1" x14ac:dyDescent="0.3">
      <c r="Q76"/>
      <c r="R76"/>
      <c r="S76"/>
      <c r="T76"/>
      <c r="U76"/>
    </row>
    <row r="77" spans="17:21" s="2" customFormat="1" ht="13.2" customHeight="1" x14ac:dyDescent="0.3">
      <c r="Q77"/>
      <c r="R77"/>
      <c r="S77"/>
      <c r="T77"/>
      <c r="U77"/>
    </row>
    <row r="78" spans="17:21" s="2" customFormat="1" ht="13.2" customHeight="1" x14ac:dyDescent="0.3">
      <c r="Q78"/>
      <c r="R78"/>
      <c r="S78"/>
      <c r="T78"/>
      <c r="U78"/>
    </row>
    <row r="79" spans="17:21" s="2" customFormat="1" ht="13.2" customHeight="1" x14ac:dyDescent="0.3">
      <c r="Q79"/>
      <c r="R79"/>
      <c r="S79"/>
      <c r="T79"/>
      <c r="U79"/>
    </row>
    <row r="80" spans="17:21" s="2" customFormat="1" ht="13.2" customHeight="1" x14ac:dyDescent="0.3">
      <c r="Q80"/>
      <c r="R80"/>
      <c r="S80"/>
      <c r="T80"/>
      <c r="U80"/>
    </row>
    <row r="81" spans="17:21" s="2" customFormat="1" ht="13.2" customHeight="1" x14ac:dyDescent="0.3">
      <c r="Q81"/>
      <c r="R81"/>
      <c r="S81"/>
      <c r="T81"/>
      <c r="U81"/>
    </row>
    <row r="82" spans="17:21" s="2" customFormat="1" ht="13.2" customHeight="1" x14ac:dyDescent="0.3">
      <c r="Q82"/>
      <c r="R82"/>
      <c r="S82"/>
      <c r="T82"/>
      <c r="U82"/>
    </row>
    <row r="83" spans="17:21" s="2" customFormat="1" ht="13.2" customHeight="1" x14ac:dyDescent="0.3">
      <c r="Q83"/>
      <c r="R83"/>
      <c r="S83"/>
      <c r="T83"/>
      <c r="U83"/>
    </row>
    <row r="84" spans="17:21" s="2" customFormat="1" ht="13.2" customHeight="1" x14ac:dyDescent="0.3">
      <c r="Q84"/>
      <c r="R84"/>
      <c r="S84"/>
      <c r="T84"/>
      <c r="U84"/>
    </row>
    <row r="85" spans="17:21" s="2" customFormat="1" ht="13.2" customHeight="1" x14ac:dyDescent="0.3">
      <c r="Q85"/>
      <c r="R85"/>
      <c r="S85"/>
      <c r="T85"/>
      <c r="U85"/>
    </row>
    <row r="86" spans="17:21" s="2" customFormat="1" ht="13.2" customHeight="1" x14ac:dyDescent="0.3">
      <c r="Q86"/>
      <c r="R86"/>
      <c r="S86"/>
      <c r="T86"/>
      <c r="U86"/>
    </row>
    <row r="87" spans="17:21" s="2" customFormat="1" ht="13.2" customHeight="1" x14ac:dyDescent="0.3">
      <c r="Q87"/>
      <c r="R87"/>
      <c r="S87"/>
      <c r="T87"/>
      <c r="U87"/>
    </row>
    <row r="88" spans="17:21" s="2" customFormat="1" ht="13.2" customHeight="1" x14ac:dyDescent="0.3">
      <c r="Q88"/>
      <c r="R88"/>
      <c r="S88"/>
      <c r="T88"/>
      <c r="U88"/>
    </row>
    <row r="89" spans="17:21" s="2" customFormat="1" ht="13.2" customHeight="1" x14ac:dyDescent="0.3">
      <c r="Q89"/>
      <c r="R89"/>
      <c r="S89"/>
      <c r="T89"/>
      <c r="U89"/>
    </row>
    <row r="90" spans="17:21" s="2" customFormat="1" ht="13.2" customHeight="1" x14ac:dyDescent="0.3">
      <c r="Q90"/>
      <c r="R90"/>
      <c r="S90"/>
      <c r="T90"/>
      <c r="U90"/>
    </row>
    <row r="91" spans="17:21" s="2" customFormat="1" ht="13.2" customHeight="1" x14ac:dyDescent="0.3">
      <c r="Q91"/>
      <c r="R91"/>
      <c r="S91"/>
      <c r="T91"/>
      <c r="U91"/>
    </row>
    <row r="92" spans="17:21" s="2" customFormat="1" ht="13.2" customHeight="1" x14ac:dyDescent="0.3">
      <c r="Q92"/>
      <c r="R92"/>
      <c r="S92"/>
      <c r="T92"/>
      <c r="U92"/>
    </row>
    <row r="93" spans="17:21" s="2" customFormat="1" ht="13.2" customHeight="1" x14ac:dyDescent="0.3">
      <c r="Q93"/>
      <c r="R93"/>
      <c r="S93"/>
      <c r="T93"/>
      <c r="U93"/>
    </row>
    <row r="94" spans="17:21" s="2" customFormat="1" ht="13.2" customHeight="1" x14ac:dyDescent="0.3">
      <c r="Q94"/>
      <c r="R94"/>
      <c r="S94"/>
      <c r="T94"/>
      <c r="U94"/>
    </row>
    <row r="95" spans="17:21" s="2" customFormat="1" ht="13.2" customHeight="1" x14ac:dyDescent="0.3">
      <c r="Q95"/>
      <c r="R95"/>
      <c r="S95"/>
      <c r="T95"/>
      <c r="U95"/>
    </row>
    <row r="96" spans="17:21" s="2" customFormat="1" ht="13.2" customHeight="1" x14ac:dyDescent="0.3">
      <c r="Q96"/>
      <c r="R96"/>
      <c r="S96"/>
      <c r="T96"/>
      <c r="U96"/>
    </row>
    <row r="97" spans="17:21" s="2" customFormat="1" ht="13.2" customHeight="1" x14ac:dyDescent="0.3">
      <c r="Q97"/>
      <c r="R97"/>
      <c r="S97"/>
      <c r="T97"/>
      <c r="U97"/>
    </row>
    <row r="98" spans="17:21" s="2" customFormat="1" ht="13.2" customHeight="1" x14ac:dyDescent="0.3">
      <c r="Q98"/>
      <c r="R98"/>
      <c r="S98"/>
      <c r="T98"/>
      <c r="U98"/>
    </row>
    <row r="99" spans="17:21" s="2" customFormat="1" ht="13.2" customHeight="1" x14ac:dyDescent="0.3">
      <c r="Q99"/>
      <c r="R99"/>
      <c r="S99"/>
      <c r="T99"/>
      <c r="U99"/>
    </row>
    <row r="100" spans="17:21" s="2" customFormat="1" ht="13.2" customHeight="1" x14ac:dyDescent="0.3">
      <c r="Q100"/>
      <c r="R100"/>
      <c r="S100"/>
      <c r="T100"/>
      <c r="U100"/>
    </row>
    <row r="101" spans="17:21" s="2" customFormat="1" ht="13.2" customHeight="1" x14ac:dyDescent="0.3">
      <c r="Q101"/>
      <c r="R101"/>
      <c r="S101"/>
      <c r="T101"/>
      <c r="U101"/>
    </row>
    <row r="102" spans="17:21" s="2" customFormat="1" ht="13.2" customHeight="1" x14ac:dyDescent="0.3">
      <c r="Q102"/>
      <c r="R102"/>
      <c r="S102"/>
      <c r="T102"/>
      <c r="U102"/>
    </row>
  </sheetData>
  <pageMargins left="0.78750000000000009" right="0.78750000000000009" top="1.0249999999999997" bottom="1.0249999999999997" header="0.78750000000000009" footer="0.78750000000000009"/>
  <pageSetup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5"/>
  <sheetViews>
    <sheetView topLeftCell="L1" zoomScale="125" workbookViewId="0">
      <selection activeCell="I12" sqref="I12"/>
    </sheetView>
  </sheetViews>
  <sheetFormatPr defaultColWidth="12.6640625" defaultRowHeight="13.8" x14ac:dyDescent="0.3"/>
  <cols>
    <col min="1" max="1" width="21.33203125" style="2" customWidth="1"/>
    <col min="2" max="12" width="12.6640625" style="1"/>
    <col min="13" max="13" width="12.6640625" style="2"/>
    <col min="14" max="16" width="12.6640625" style="1"/>
    <col min="22" max="16384" width="12.6640625" style="1"/>
  </cols>
  <sheetData>
    <row r="1" spans="1:21" ht="46.8" x14ac:dyDescent="0.3">
      <c r="A1" s="1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5" t="s">
        <v>15</v>
      </c>
      <c r="O1" s="5" t="s">
        <v>16</v>
      </c>
      <c r="Q1" s="5" t="s">
        <v>17</v>
      </c>
      <c r="R1" s="5" t="s">
        <v>18</v>
      </c>
      <c r="T1" s="5" t="s">
        <v>19</v>
      </c>
      <c r="U1" s="5" t="s">
        <v>20</v>
      </c>
    </row>
    <row r="2" spans="1:21" x14ac:dyDescent="0.3">
      <c r="A2" s="2">
        <v>2355</v>
      </c>
      <c r="B2">
        <v>2571</v>
      </c>
      <c r="C2">
        <v>0.95410346168805915</v>
      </c>
      <c r="D2">
        <v>0</v>
      </c>
      <c r="E2">
        <v>2269</v>
      </c>
      <c r="F2">
        <v>302</v>
      </c>
      <c r="G2">
        <v>2151</v>
      </c>
      <c r="H2">
        <v>118</v>
      </c>
      <c r="I2">
        <v>3</v>
      </c>
      <c r="J2">
        <v>2148</v>
      </c>
      <c r="K2">
        <v>111</v>
      </c>
      <c r="L2">
        <v>7</v>
      </c>
      <c r="N2" s="2">
        <f t="shared" ref="N2:N9" si="0">G2/E2</f>
        <v>0.94799471132657553</v>
      </c>
      <c r="O2" s="2">
        <f t="shared" ref="O2:O9" si="1">G2/A2</f>
        <v>0.91337579617834397</v>
      </c>
      <c r="Q2">
        <f>J2/(J2+K2)</f>
        <v>0.95086321381142103</v>
      </c>
      <c r="R2">
        <f>J2/2326</f>
        <v>0.92347377472055026</v>
      </c>
      <c r="T2">
        <f>I2/(I2+L2)</f>
        <v>0.3</v>
      </c>
      <c r="U2">
        <f>I2/29</f>
        <v>0.10344827586206896</v>
      </c>
    </row>
    <row r="3" spans="1:21" x14ac:dyDescent="0.3">
      <c r="A3" s="2">
        <v>2355</v>
      </c>
      <c r="B3">
        <v>2571</v>
      </c>
      <c r="C3">
        <v>0.94593543368339172</v>
      </c>
      <c r="D3">
        <v>0</v>
      </c>
      <c r="E3">
        <v>2393</v>
      </c>
      <c r="F3">
        <v>178</v>
      </c>
      <c r="G3">
        <v>2254</v>
      </c>
      <c r="H3">
        <v>139</v>
      </c>
      <c r="I3">
        <v>4</v>
      </c>
      <c r="J3">
        <v>2250</v>
      </c>
      <c r="K3">
        <v>136</v>
      </c>
      <c r="L3">
        <v>3</v>
      </c>
      <c r="N3" s="2">
        <f t="shared" si="0"/>
        <v>0.94191391558712911</v>
      </c>
      <c r="O3" s="2">
        <f t="shared" si="1"/>
        <v>0.95711252653927814</v>
      </c>
      <c r="Q3">
        <f t="shared" ref="Q3:Q11" si="2">J3/(J3+K3)</f>
        <v>0.94300083822296732</v>
      </c>
      <c r="R3">
        <f t="shared" ref="R3:R11" si="3">J3/2326</f>
        <v>0.96732588134135855</v>
      </c>
      <c r="T3">
        <f t="shared" ref="T3:T11" si="4">I3/(I3+L3)</f>
        <v>0.5714285714285714</v>
      </c>
      <c r="U3">
        <f t="shared" ref="U3:U11" si="5">I3/29</f>
        <v>0.13793103448275862</v>
      </c>
    </row>
    <row r="4" spans="1:21" x14ac:dyDescent="0.3">
      <c r="A4" s="2">
        <v>2355</v>
      </c>
      <c r="B4">
        <v>2571</v>
      </c>
      <c r="C4">
        <v>0.94826915597043948</v>
      </c>
      <c r="D4">
        <v>0</v>
      </c>
      <c r="E4">
        <v>2372</v>
      </c>
      <c r="F4">
        <v>199</v>
      </c>
      <c r="G4">
        <v>2239</v>
      </c>
      <c r="H4">
        <v>133</v>
      </c>
      <c r="I4">
        <v>15</v>
      </c>
      <c r="J4">
        <v>2224</v>
      </c>
      <c r="K4">
        <v>113</v>
      </c>
      <c r="L4">
        <v>20</v>
      </c>
      <c r="N4" s="2">
        <f t="shared" si="0"/>
        <v>0.94392917369308604</v>
      </c>
      <c r="O4" s="2">
        <f t="shared" si="1"/>
        <v>0.95074309978768579</v>
      </c>
      <c r="Q4">
        <f t="shared" si="2"/>
        <v>0.9516474112109542</v>
      </c>
      <c r="R4">
        <f t="shared" si="3"/>
        <v>0.9561478933791917</v>
      </c>
      <c r="T4">
        <f t="shared" si="4"/>
        <v>0.42857142857142855</v>
      </c>
      <c r="U4">
        <f t="shared" si="5"/>
        <v>0.51724137931034486</v>
      </c>
    </row>
    <row r="5" spans="1:21" x14ac:dyDescent="0.3">
      <c r="A5" s="2">
        <v>2355</v>
      </c>
      <c r="B5">
        <v>2571</v>
      </c>
      <c r="C5">
        <v>0.96304939712174253</v>
      </c>
      <c r="D5">
        <v>0</v>
      </c>
      <c r="E5">
        <v>2281</v>
      </c>
      <c r="F5">
        <v>290</v>
      </c>
      <c r="G5">
        <v>2186</v>
      </c>
      <c r="H5">
        <v>95</v>
      </c>
      <c r="I5">
        <v>13</v>
      </c>
      <c r="J5">
        <v>2173</v>
      </c>
      <c r="K5">
        <v>85</v>
      </c>
      <c r="L5">
        <v>10</v>
      </c>
      <c r="N5" s="2">
        <f t="shared" si="0"/>
        <v>0.9583516001753617</v>
      </c>
      <c r="O5" s="2">
        <f t="shared" si="1"/>
        <v>0.92823779193205946</v>
      </c>
      <c r="Q5">
        <f t="shared" si="2"/>
        <v>0.96235606731620904</v>
      </c>
      <c r="R5">
        <f t="shared" si="3"/>
        <v>0.93422184006878761</v>
      </c>
      <c r="T5">
        <f t="shared" si="4"/>
        <v>0.56521739130434778</v>
      </c>
      <c r="U5">
        <f t="shared" si="5"/>
        <v>0.44827586206896552</v>
      </c>
    </row>
    <row r="6" spans="1:21" x14ac:dyDescent="0.3">
      <c r="A6" s="2">
        <v>2355</v>
      </c>
      <c r="B6">
        <v>2571</v>
      </c>
      <c r="C6">
        <v>0.95993776740567871</v>
      </c>
      <c r="D6">
        <v>0</v>
      </c>
      <c r="E6">
        <v>2221</v>
      </c>
      <c r="F6">
        <v>350</v>
      </c>
      <c r="G6">
        <v>2118</v>
      </c>
      <c r="H6">
        <v>103</v>
      </c>
      <c r="I6">
        <v>7</v>
      </c>
      <c r="J6">
        <v>2111</v>
      </c>
      <c r="K6">
        <v>95</v>
      </c>
      <c r="L6">
        <v>8</v>
      </c>
      <c r="N6" s="2">
        <f t="shared" si="0"/>
        <v>0.95362449347140932</v>
      </c>
      <c r="O6" s="2">
        <f t="shared" si="1"/>
        <v>0.89936305732484079</v>
      </c>
      <c r="Q6">
        <f t="shared" si="2"/>
        <v>0.95693563009972804</v>
      </c>
      <c r="R6">
        <f t="shared" si="3"/>
        <v>0.90756663800515902</v>
      </c>
      <c r="T6">
        <f t="shared" si="4"/>
        <v>0.46666666666666667</v>
      </c>
      <c r="U6">
        <f t="shared" si="5"/>
        <v>0.2413793103448276</v>
      </c>
    </row>
    <row r="7" spans="1:21" x14ac:dyDescent="0.3">
      <c r="A7" s="2">
        <v>2355</v>
      </c>
      <c r="B7">
        <v>2571</v>
      </c>
      <c r="C7">
        <v>0.95643718397510691</v>
      </c>
      <c r="D7">
        <v>0</v>
      </c>
      <c r="E7">
        <v>2208</v>
      </c>
      <c r="F7">
        <v>363</v>
      </c>
      <c r="G7">
        <v>2096</v>
      </c>
      <c r="H7">
        <v>112</v>
      </c>
      <c r="I7">
        <v>11</v>
      </c>
      <c r="J7">
        <v>2085</v>
      </c>
      <c r="K7">
        <v>98</v>
      </c>
      <c r="L7">
        <v>14</v>
      </c>
      <c r="N7" s="2">
        <f t="shared" si="0"/>
        <v>0.94927536231884058</v>
      </c>
      <c r="O7" s="2">
        <f t="shared" si="1"/>
        <v>0.89002123142250533</v>
      </c>
      <c r="Q7">
        <f t="shared" si="2"/>
        <v>0.95510765002290421</v>
      </c>
      <c r="R7">
        <f t="shared" si="3"/>
        <v>0.89638865004299229</v>
      </c>
      <c r="T7">
        <f t="shared" si="4"/>
        <v>0.44</v>
      </c>
      <c r="U7">
        <f t="shared" si="5"/>
        <v>0.37931034482758619</v>
      </c>
    </row>
    <row r="8" spans="1:21" x14ac:dyDescent="0.3">
      <c r="A8" s="2">
        <v>2355</v>
      </c>
      <c r="B8">
        <v>2571</v>
      </c>
      <c r="C8">
        <v>0.94165694282380397</v>
      </c>
      <c r="D8">
        <v>0</v>
      </c>
      <c r="E8">
        <v>2360</v>
      </c>
      <c r="F8">
        <v>211</v>
      </c>
      <c r="G8">
        <v>2210</v>
      </c>
      <c r="H8">
        <v>150</v>
      </c>
      <c r="I8">
        <v>11</v>
      </c>
      <c r="J8">
        <v>2199</v>
      </c>
      <c r="K8">
        <v>141</v>
      </c>
      <c r="L8">
        <v>9</v>
      </c>
      <c r="N8" s="2">
        <f t="shared" si="0"/>
        <v>0.93644067796610164</v>
      </c>
      <c r="O8" s="2">
        <f t="shared" si="1"/>
        <v>0.93842887473460723</v>
      </c>
      <c r="Q8">
        <f t="shared" si="2"/>
        <v>0.93974358974358974</v>
      </c>
      <c r="R8">
        <f t="shared" si="3"/>
        <v>0.94539982803095446</v>
      </c>
      <c r="T8">
        <f t="shared" si="4"/>
        <v>0.55000000000000004</v>
      </c>
      <c r="U8">
        <f t="shared" si="5"/>
        <v>0.37931034482758619</v>
      </c>
    </row>
    <row r="9" spans="1:21" x14ac:dyDescent="0.3">
      <c r="A9" s="2">
        <v>2355</v>
      </c>
      <c r="B9">
        <v>2571</v>
      </c>
      <c r="C9">
        <v>0.96110462854920264</v>
      </c>
      <c r="D9">
        <v>0</v>
      </c>
      <c r="E9">
        <v>2193</v>
      </c>
      <c r="F9">
        <v>378</v>
      </c>
      <c r="G9">
        <v>2093</v>
      </c>
      <c r="H9">
        <v>100</v>
      </c>
      <c r="I9">
        <v>9</v>
      </c>
      <c r="J9">
        <v>2084</v>
      </c>
      <c r="K9">
        <v>95</v>
      </c>
      <c r="L9">
        <v>5</v>
      </c>
      <c r="N9" s="2">
        <f t="shared" si="0"/>
        <v>0.95440036479708157</v>
      </c>
      <c r="O9" s="2">
        <f t="shared" si="1"/>
        <v>0.88874734607218686</v>
      </c>
      <c r="Q9">
        <f t="shared" si="2"/>
        <v>0.95640201927489676</v>
      </c>
      <c r="R9">
        <f t="shared" si="3"/>
        <v>0.8959587274290628</v>
      </c>
      <c r="T9">
        <f t="shared" si="4"/>
        <v>0.6428571428571429</v>
      </c>
      <c r="U9">
        <f t="shared" si="5"/>
        <v>0.31034482758620691</v>
      </c>
    </row>
    <row r="10" spans="1:21" x14ac:dyDescent="0.3">
      <c r="A10" s="2">
        <v>2355</v>
      </c>
      <c r="B10">
        <v>2571</v>
      </c>
      <c r="C10">
        <v>0.95138078568650331</v>
      </c>
      <c r="D10">
        <v>0</v>
      </c>
      <c r="E10">
        <v>2180</v>
      </c>
      <c r="F10">
        <v>391</v>
      </c>
      <c r="G10">
        <v>2055</v>
      </c>
      <c r="H10">
        <v>125</v>
      </c>
      <c r="I10">
        <v>15</v>
      </c>
      <c r="J10">
        <v>2040</v>
      </c>
      <c r="K10">
        <v>82</v>
      </c>
      <c r="L10">
        <v>43</v>
      </c>
      <c r="N10" s="2">
        <f t="shared" ref="N10" si="6">G10/E10</f>
        <v>0.94266055045871555</v>
      </c>
      <c r="O10" s="2">
        <f>G10/A10</f>
        <v>0.87261146496815289</v>
      </c>
      <c r="Q10">
        <f t="shared" si="2"/>
        <v>0.96135721017907638</v>
      </c>
      <c r="R10">
        <f t="shared" si="3"/>
        <v>0.87704213241616513</v>
      </c>
      <c r="T10">
        <f t="shared" si="4"/>
        <v>0.25862068965517243</v>
      </c>
      <c r="U10">
        <f t="shared" si="5"/>
        <v>0.51724137931034486</v>
      </c>
    </row>
    <row r="11" spans="1:21" x14ac:dyDescent="0.3">
      <c r="A11" s="2">
        <v>2355</v>
      </c>
      <c r="B11">
        <v>2571</v>
      </c>
      <c r="C11">
        <v>0.95643718397510691</v>
      </c>
      <c r="D11">
        <v>0</v>
      </c>
      <c r="E11">
        <v>2208</v>
      </c>
      <c r="F11">
        <v>363</v>
      </c>
      <c r="G11">
        <v>2096</v>
      </c>
      <c r="H11">
        <v>112</v>
      </c>
      <c r="I11">
        <v>10</v>
      </c>
      <c r="J11">
        <v>2084</v>
      </c>
      <c r="K11">
        <v>99</v>
      </c>
      <c r="L11">
        <v>15</v>
      </c>
      <c r="N11" s="2">
        <f>G11/E11</f>
        <v>0.94927536231884058</v>
      </c>
      <c r="O11" s="2">
        <f>G11/A11</f>
        <v>0.89002123142250533</v>
      </c>
      <c r="Q11">
        <f t="shared" si="2"/>
        <v>0.95464956481905638</v>
      </c>
      <c r="R11">
        <f t="shared" si="3"/>
        <v>0.8959587274290628</v>
      </c>
      <c r="T11">
        <f t="shared" si="4"/>
        <v>0.4</v>
      </c>
      <c r="U11">
        <f t="shared" si="5"/>
        <v>0.34482758620689657</v>
      </c>
    </row>
    <row r="12" spans="1:21" s="6" customFormat="1" ht="14.4" x14ac:dyDescent="0.3">
      <c r="B12" s="11">
        <v>2571</v>
      </c>
      <c r="C12" s="11"/>
      <c r="D12" s="11">
        <v>0</v>
      </c>
      <c r="E12" s="8">
        <f>AVERAGE(E2:E11)</f>
        <v>2268.5</v>
      </c>
      <c r="F12" s="11">
        <v>2013</v>
      </c>
      <c r="G12" s="8">
        <f>AVERAGE(G2:G11)</f>
        <v>2149.8000000000002</v>
      </c>
      <c r="H12" s="11">
        <v>117</v>
      </c>
      <c r="I12" s="8">
        <f>AVERAGE(I2:I11)</f>
        <v>9.8000000000000007</v>
      </c>
      <c r="J12" s="8">
        <f>AVERAGE(J2:J11)</f>
        <v>2139.8000000000002</v>
      </c>
      <c r="K12" s="8">
        <f>AVERAGE(K2:K11)</f>
        <v>105.5</v>
      </c>
      <c r="L12" s="8">
        <f>AVERAGE(L2:L11)</f>
        <v>13.4</v>
      </c>
      <c r="M12" s="7"/>
      <c r="N12" s="9">
        <f>AVERAGE(N2:N11)</f>
        <v>0.94778662121131396</v>
      </c>
      <c r="O12" s="9">
        <f>AVERAGE(O2:O11)</f>
        <v>0.91286624203821665</v>
      </c>
      <c r="Q12" s="17">
        <f t="shared" ref="Q12:R12" si="7">AVERAGE(Q2:Q11)</f>
        <v>0.95320631947008039</v>
      </c>
      <c r="R12" s="17">
        <f t="shared" si="7"/>
        <v>0.91994840928632837</v>
      </c>
      <c r="S12"/>
      <c r="T12" s="17">
        <f t="shared" ref="T12:U12" si="8">AVERAGE(T2:T11)</f>
        <v>0.46233618904833296</v>
      </c>
      <c r="U12" s="17">
        <f t="shared" si="8"/>
        <v>0.33793103448275863</v>
      </c>
    </row>
    <row r="13" spans="1:21" x14ac:dyDescent="0.3">
      <c r="J13" s="14">
        <f>J12+K12</f>
        <v>2245.3000000000002</v>
      </c>
      <c r="L13" s="15">
        <f>I12+L12</f>
        <v>23.200000000000003</v>
      </c>
    </row>
    <row r="15" spans="1:21" ht="14.4" x14ac:dyDescent="0.3">
      <c r="H15" s="16" t="s">
        <v>22</v>
      </c>
    </row>
  </sheetData>
  <pageMargins left="0.78750000000000009" right="0.78750000000000009" top="1.0249999999999997" bottom="1.0249999999999997" header="0.78750000000000009" footer="0.78750000000000009"/>
  <pageSetup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3"/>
  <sheetViews>
    <sheetView topLeftCell="M1" zoomScale="125" workbookViewId="0">
      <selection activeCell="J13" sqref="J13:L13"/>
    </sheetView>
  </sheetViews>
  <sheetFormatPr defaultColWidth="12.6640625" defaultRowHeight="13.8" x14ac:dyDescent="0.3"/>
  <cols>
    <col min="1" max="1" width="21.33203125" style="1" customWidth="1"/>
    <col min="2" max="16" width="12.6640625" style="1"/>
    <col min="22" max="16384" width="12.6640625" style="1"/>
  </cols>
  <sheetData>
    <row r="1" spans="1:21" ht="46.8" x14ac:dyDescent="0.3">
      <c r="A1" s="1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5" t="s">
        <v>12</v>
      </c>
      <c r="O1" s="5" t="s">
        <v>13</v>
      </c>
      <c r="Q1" s="5" t="s">
        <v>17</v>
      </c>
      <c r="R1" s="5" t="s">
        <v>18</v>
      </c>
      <c r="T1" s="5" t="s">
        <v>19</v>
      </c>
      <c r="U1" s="5" t="s">
        <v>20</v>
      </c>
    </row>
    <row r="2" spans="1:21" x14ac:dyDescent="0.3">
      <c r="A2" s="2">
        <v>2355</v>
      </c>
      <c r="B2">
        <v>2571</v>
      </c>
      <c r="C2">
        <v>0.90392843251653054</v>
      </c>
      <c r="D2">
        <v>74</v>
      </c>
      <c r="E2">
        <v>2497</v>
      </c>
      <c r="F2">
        <v>0</v>
      </c>
      <c r="G2">
        <v>2324</v>
      </c>
      <c r="H2">
        <v>173</v>
      </c>
      <c r="I2">
        <v>9</v>
      </c>
      <c r="J2">
        <v>2315</v>
      </c>
      <c r="K2">
        <v>146</v>
      </c>
      <c r="L2">
        <v>27</v>
      </c>
      <c r="N2" s="2">
        <f t="shared" ref="N2:N9" si="0">G2/E2</f>
        <v>0.93071686023227873</v>
      </c>
      <c r="O2" s="2">
        <f t="shared" ref="O2:O9" si="1">G2/A2</f>
        <v>0.98683651804670913</v>
      </c>
      <c r="Q2">
        <f>J2/(J2+K2)</f>
        <v>0.94067452255180817</v>
      </c>
      <c r="R2">
        <f>J2/2326</f>
        <v>0.99527085124677561</v>
      </c>
      <c r="T2">
        <f>I2/(I2+L2)</f>
        <v>0.25</v>
      </c>
      <c r="U2">
        <f>I2/29</f>
        <v>0.31034482758620691</v>
      </c>
    </row>
    <row r="3" spans="1:21" x14ac:dyDescent="0.3">
      <c r="A3" s="2">
        <v>2355</v>
      </c>
      <c r="B3">
        <v>2571</v>
      </c>
      <c r="C3">
        <v>0.90509529366005448</v>
      </c>
      <c r="D3">
        <v>76</v>
      </c>
      <c r="E3">
        <v>2495</v>
      </c>
      <c r="F3">
        <v>0</v>
      </c>
      <c r="G3">
        <v>2327</v>
      </c>
      <c r="H3">
        <v>168</v>
      </c>
      <c r="I3">
        <v>7</v>
      </c>
      <c r="J3">
        <v>2320</v>
      </c>
      <c r="K3">
        <v>156</v>
      </c>
      <c r="L3">
        <v>12</v>
      </c>
      <c r="N3" s="2">
        <f t="shared" si="0"/>
        <v>0.93266533066132262</v>
      </c>
      <c r="O3" s="2">
        <f t="shared" si="1"/>
        <v>0.9881104033970276</v>
      </c>
      <c r="Q3">
        <f t="shared" ref="Q3:Q11" si="2">J3/(J3+K3)</f>
        <v>0.93699515347334406</v>
      </c>
      <c r="R3">
        <f t="shared" ref="R3:R11" si="3">J3/2326</f>
        <v>0.99742046431642306</v>
      </c>
      <c r="T3">
        <f t="shared" ref="T3:T11" si="4">I3/(I3+L3)</f>
        <v>0.36842105263157893</v>
      </c>
      <c r="U3">
        <f t="shared" ref="U3:U11" si="5">I3/29</f>
        <v>0.2413793103448276</v>
      </c>
    </row>
    <row r="4" spans="1:21" x14ac:dyDescent="0.3">
      <c r="A4" s="2">
        <v>2355</v>
      </c>
      <c r="B4">
        <v>2571</v>
      </c>
      <c r="C4">
        <v>0.90548424737456246</v>
      </c>
      <c r="D4">
        <v>67</v>
      </c>
      <c r="E4">
        <v>2504</v>
      </c>
      <c r="F4">
        <v>0</v>
      </c>
      <c r="G4">
        <v>2328</v>
      </c>
      <c r="H4">
        <v>176</v>
      </c>
      <c r="I4">
        <v>18</v>
      </c>
      <c r="J4">
        <v>2310</v>
      </c>
      <c r="K4">
        <v>133</v>
      </c>
      <c r="L4">
        <v>43</v>
      </c>
      <c r="N4" s="2">
        <f t="shared" si="0"/>
        <v>0.92971246006389774</v>
      </c>
      <c r="O4" s="2">
        <f t="shared" si="1"/>
        <v>0.98853503184713376</v>
      </c>
      <c r="Q4">
        <f t="shared" si="2"/>
        <v>0.94555873925501432</v>
      </c>
      <c r="R4">
        <f t="shared" si="3"/>
        <v>0.99312123817712816</v>
      </c>
      <c r="T4">
        <f t="shared" si="4"/>
        <v>0.29508196721311475</v>
      </c>
      <c r="U4">
        <f t="shared" si="5"/>
        <v>0.62068965517241381</v>
      </c>
    </row>
    <row r="5" spans="1:21" x14ac:dyDescent="0.3">
      <c r="A5" s="2">
        <v>2355</v>
      </c>
      <c r="B5">
        <v>2571</v>
      </c>
      <c r="C5">
        <v>0.91015169194865808</v>
      </c>
      <c r="D5">
        <v>72</v>
      </c>
      <c r="E5">
        <v>2499</v>
      </c>
      <c r="F5">
        <v>0</v>
      </c>
      <c r="G5">
        <v>2340</v>
      </c>
      <c r="H5">
        <v>159</v>
      </c>
      <c r="I5">
        <v>20</v>
      </c>
      <c r="J5">
        <v>2320</v>
      </c>
      <c r="K5">
        <v>122</v>
      </c>
      <c r="L5">
        <v>37</v>
      </c>
      <c r="N5" s="2">
        <f t="shared" si="0"/>
        <v>0.93637454981992796</v>
      </c>
      <c r="O5" s="2">
        <f t="shared" si="1"/>
        <v>0.99363057324840764</v>
      </c>
      <c r="Q5">
        <f t="shared" si="2"/>
        <v>0.95004095004095002</v>
      </c>
      <c r="R5">
        <f t="shared" si="3"/>
        <v>0.99742046431642306</v>
      </c>
      <c r="T5">
        <f t="shared" si="4"/>
        <v>0.35087719298245612</v>
      </c>
      <c r="U5">
        <f t="shared" si="5"/>
        <v>0.68965517241379315</v>
      </c>
    </row>
    <row r="6" spans="1:21" x14ac:dyDescent="0.3">
      <c r="A6" s="2">
        <v>2355</v>
      </c>
      <c r="B6">
        <v>2571</v>
      </c>
      <c r="C6">
        <v>0.91481913652275382</v>
      </c>
      <c r="D6">
        <v>25</v>
      </c>
      <c r="E6">
        <v>2546</v>
      </c>
      <c r="F6">
        <v>0</v>
      </c>
      <c r="G6">
        <v>2352</v>
      </c>
      <c r="H6">
        <v>194</v>
      </c>
      <c r="I6">
        <v>16</v>
      </c>
      <c r="J6">
        <v>2336</v>
      </c>
      <c r="K6">
        <v>157</v>
      </c>
      <c r="L6">
        <v>37</v>
      </c>
      <c r="N6" s="2">
        <f t="shared" si="0"/>
        <v>0.9238020424194815</v>
      </c>
      <c r="O6" s="2">
        <f t="shared" si="1"/>
        <v>0.99872611464968153</v>
      </c>
      <c r="Q6">
        <f t="shared" si="2"/>
        <v>0.93702366626554356</v>
      </c>
      <c r="R6">
        <f t="shared" si="3"/>
        <v>1.0042992261392949</v>
      </c>
      <c r="T6">
        <f t="shared" si="4"/>
        <v>0.30188679245283018</v>
      </c>
      <c r="U6">
        <f t="shared" si="5"/>
        <v>0.55172413793103448</v>
      </c>
    </row>
    <row r="7" spans="1:21" x14ac:dyDescent="0.3">
      <c r="A7" s="2">
        <v>2355</v>
      </c>
      <c r="B7">
        <v>2571</v>
      </c>
      <c r="C7">
        <v>0.91248541423570595</v>
      </c>
      <c r="D7">
        <v>0</v>
      </c>
      <c r="E7">
        <v>2556</v>
      </c>
      <c r="F7">
        <v>15</v>
      </c>
      <c r="G7">
        <v>2331</v>
      </c>
      <c r="H7">
        <v>225</v>
      </c>
      <c r="I7">
        <v>35</v>
      </c>
      <c r="J7">
        <v>2296</v>
      </c>
      <c r="K7">
        <v>141</v>
      </c>
      <c r="L7">
        <v>84</v>
      </c>
      <c r="N7" s="2">
        <f t="shared" si="0"/>
        <v>0.9119718309859155</v>
      </c>
      <c r="O7" s="2">
        <f t="shared" si="1"/>
        <v>0.98980891719745223</v>
      </c>
      <c r="Q7">
        <f t="shared" si="2"/>
        <v>0.94214197784160858</v>
      </c>
      <c r="R7">
        <f t="shared" si="3"/>
        <v>0.98710232158211519</v>
      </c>
      <c r="T7">
        <f t="shared" si="4"/>
        <v>0.29411764705882354</v>
      </c>
      <c r="U7">
        <f t="shared" si="5"/>
        <v>1.2068965517241379</v>
      </c>
    </row>
    <row r="8" spans="1:21" x14ac:dyDescent="0.3">
      <c r="A8" s="2">
        <v>2355</v>
      </c>
      <c r="B8">
        <v>2571</v>
      </c>
      <c r="C8">
        <v>0.88370283936211591</v>
      </c>
      <c r="D8">
        <v>129</v>
      </c>
      <c r="E8">
        <v>2442</v>
      </c>
      <c r="F8">
        <v>0</v>
      </c>
      <c r="G8">
        <v>2272</v>
      </c>
      <c r="H8">
        <v>170</v>
      </c>
      <c r="I8">
        <v>13</v>
      </c>
      <c r="J8">
        <v>2259</v>
      </c>
      <c r="K8">
        <v>150</v>
      </c>
      <c r="L8">
        <v>20</v>
      </c>
      <c r="N8" s="2">
        <f t="shared" si="0"/>
        <v>0.93038493038493042</v>
      </c>
      <c r="O8" s="2">
        <f t="shared" si="1"/>
        <v>0.96475583864118897</v>
      </c>
      <c r="Q8">
        <f t="shared" si="2"/>
        <v>0.93773349937733497</v>
      </c>
      <c r="R8">
        <f t="shared" si="3"/>
        <v>0.97119518486672396</v>
      </c>
      <c r="T8">
        <f t="shared" si="4"/>
        <v>0.39393939393939392</v>
      </c>
      <c r="U8">
        <f t="shared" si="5"/>
        <v>0.44827586206896552</v>
      </c>
    </row>
    <row r="9" spans="1:21" x14ac:dyDescent="0.3">
      <c r="A9" s="2">
        <v>2355</v>
      </c>
      <c r="B9">
        <v>2571</v>
      </c>
      <c r="C9">
        <v>0.89381563593932323</v>
      </c>
      <c r="D9">
        <v>99</v>
      </c>
      <c r="E9">
        <v>2472</v>
      </c>
      <c r="F9">
        <v>0</v>
      </c>
      <c r="G9">
        <v>2298</v>
      </c>
      <c r="H9">
        <v>174</v>
      </c>
      <c r="I9">
        <v>28</v>
      </c>
      <c r="J9">
        <v>2270</v>
      </c>
      <c r="K9">
        <v>138</v>
      </c>
      <c r="L9">
        <v>36</v>
      </c>
      <c r="N9" s="2">
        <f t="shared" si="0"/>
        <v>0.92961165048543692</v>
      </c>
      <c r="O9" s="2">
        <f t="shared" si="1"/>
        <v>0.97579617834394905</v>
      </c>
      <c r="Q9">
        <f t="shared" si="2"/>
        <v>0.94269102990033227</v>
      </c>
      <c r="R9">
        <f t="shared" si="3"/>
        <v>0.97592433361994846</v>
      </c>
      <c r="T9">
        <f t="shared" si="4"/>
        <v>0.4375</v>
      </c>
      <c r="U9">
        <f t="shared" si="5"/>
        <v>0.96551724137931039</v>
      </c>
    </row>
    <row r="10" spans="1:21" x14ac:dyDescent="0.3">
      <c r="A10" s="2">
        <v>2355</v>
      </c>
      <c r="B10">
        <v>2571</v>
      </c>
      <c r="C10">
        <v>0.90198366394399065</v>
      </c>
      <c r="D10">
        <v>0</v>
      </c>
      <c r="E10">
        <v>2540</v>
      </c>
      <c r="F10">
        <v>31</v>
      </c>
      <c r="G10">
        <v>2288</v>
      </c>
      <c r="H10">
        <v>252</v>
      </c>
      <c r="I10">
        <v>41</v>
      </c>
      <c r="J10">
        <v>2247</v>
      </c>
      <c r="K10">
        <v>132</v>
      </c>
      <c r="L10">
        <v>120</v>
      </c>
      <c r="N10" s="2">
        <f>G10/E10</f>
        <v>0.90078740157480319</v>
      </c>
      <c r="O10" s="2">
        <f>G10/A10</f>
        <v>0.97154989384288748</v>
      </c>
      <c r="Q10">
        <f t="shared" si="2"/>
        <v>0.94451450189155106</v>
      </c>
      <c r="R10">
        <f t="shared" si="3"/>
        <v>0.96603611349957008</v>
      </c>
      <c r="T10">
        <f t="shared" si="4"/>
        <v>0.25465838509316768</v>
      </c>
      <c r="U10">
        <f t="shared" si="5"/>
        <v>1.4137931034482758</v>
      </c>
    </row>
    <row r="11" spans="1:21" x14ac:dyDescent="0.3">
      <c r="A11" s="2">
        <v>2355</v>
      </c>
      <c r="B11">
        <v>2571</v>
      </c>
      <c r="C11">
        <v>0.91015169194865808</v>
      </c>
      <c r="D11">
        <v>72</v>
      </c>
      <c r="E11">
        <v>2499</v>
      </c>
      <c r="F11">
        <v>0</v>
      </c>
      <c r="G11">
        <v>2340</v>
      </c>
      <c r="H11">
        <v>159</v>
      </c>
      <c r="I11">
        <v>21</v>
      </c>
      <c r="J11">
        <v>2319</v>
      </c>
      <c r="K11">
        <v>121</v>
      </c>
      <c r="L11">
        <v>38</v>
      </c>
      <c r="N11" s="2">
        <f>G11/E11</f>
        <v>0.93637454981992796</v>
      </c>
      <c r="O11" s="2">
        <f>G11/A11</f>
        <v>0.99363057324840764</v>
      </c>
      <c r="Q11">
        <f t="shared" si="2"/>
        <v>0.95040983606557372</v>
      </c>
      <c r="R11">
        <f t="shared" si="3"/>
        <v>0.99699054170249357</v>
      </c>
      <c r="T11">
        <f t="shared" si="4"/>
        <v>0.3559322033898305</v>
      </c>
      <c r="U11">
        <f t="shared" si="5"/>
        <v>0.72413793103448276</v>
      </c>
    </row>
    <row r="12" spans="1:21" s="6" customFormat="1" ht="14.4" x14ac:dyDescent="0.3">
      <c r="A12" s="11">
        <v>2571</v>
      </c>
      <c r="B12" s="11"/>
      <c r="C12" s="11">
        <v>0</v>
      </c>
      <c r="D12" s="11">
        <v>1388</v>
      </c>
      <c r="E12" s="8">
        <f>AVERAGE(E2:E11)</f>
        <v>2505</v>
      </c>
      <c r="F12" s="11">
        <v>1135</v>
      </c>
      <c r="G12" s="8">
        <f>AVERAGE(G2:G11)</f>
        <v>2320</v>
      </c>
      <c r="H12" s="11">
        <v>69</v>
      </c>
      <c r="I12" s="8">
        <f>AVERAGE(I2:I11)</f>
        <v>20.8</v>
      </c>
      <c r="J12" s="8">
        <f>AVERAGE(J2:J11)</f>
        <v>2299.1999999999998</v>
      </c>
      <c r="K12" s="8">
        <f>AVERAGE(K2:K11)</f>
        <v>139.6</v>
      </c>
      <c r="L12" s="8">
        <f>AVERAGE(L2:L11)</f>
        <v>45.4</v>
      </c>
      <c r="N12" s="9">
        <f>AVERAGE(N2:N11)</f>
        <v>0.9262401606447922</v>
      </c>
      <c r="O12" s="9">
        <f>AVERAGE(O2:O11)</f>
        <v>0.98513800424628462</v>
      </c>
      <c r="Q12" s="17">
        <f t="shared" ref="Q12:R12" si="6">AVERAGE(Q2:Q11)</f>
        <v>0.94277838766630606</v>
      </c>
      <c r="R12" s="17">
        <f t="shared" si="6"/>
        <v>0.98847807394668941</v>
      </c>
      <c r="S12"/>
      <c r="T12" s="17">
        <f t="shared" ref="T12:U12" si="7">AVERAGE(T2:T11)</f>
        <v>0.33024146347611955</v>
      </c>
      <c r="U12" s="17">
        <f t="shared" si="7"/>
        <v>0.71724137931034482</v>
      </c>
    </row>
    <row r="13" spans="1:21" x14ac:dyDescent="0.3">
      <c r="J13" s="14">
        <f>J12+K12</f>
        <v>2438.7999999999997</v>
      </c>
      <c r="L13" s="15">
        <f>I12+L12</f>
        <v>66.2</v>
      </c>
    </row>
  </sheetData>
  <pageMargins left="0.78750000000000009" right="0.78750000000000009" top="1.0249999999999997" bottom="1.0249999999999997" header="0.78750000000000009" footer="0.78750000000000009"/>
  <pageSetup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3"/>
  <sheetViews>
    <sheetView tabSelected="1" topLeftCell="H1" zoomScale="125" workbookViewId="0">
      <selection activeCell="K18" sqref="K18"/>
    </sheetView>
  </sheetViews>
  <sheetFormatPr defaultColWidth="12.6640625" defaultRowHeight="13.8" x14ac:dyDescent="0.3"/>
  <cols>
    <col min="1" max="1" width="21.33203125" style="1" customWidth="1"/>
    <col min="2" max="12" width="12.6640625" style="1"/>
    <col min="13" max="13" width="16.77734375" style="1" customWidth="1"/>
    <col min="15" max="15" width="12.6640625" style="2"/>
    <col min="16" max="16" width="12.6640625" style="1"/>
    <col min="22" max="16384" width="12.6640625" style="1"/>
  </cols>
  <sheetData>
    <row r="1" spans="1:21" ht="46.8" x14ac:dyDescent="0.3">
      <c r="A1" s="12" t="s">
        <v>0</v>
      </c>
      <c r="B1" s="12" t="s">
        <v>1</v>
      </c>
      <c r="C1" s="12" t="s">
        <v>2</v>
      </c>
      <c r="D1" s="13" t="s">
        <v>3</v>
      </c>
      <c r="E1" s="13" t="s">
        <v>4</v>
      </c>
      <c r="F1" s="13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3" t="s">
        <v>11</v>
      </c>
      <c r="M1" s="4"/>
      <c r="N1" s="5" t="s">
        <v>12</v>
      </c>
      <c r="O1" s="5" t="s">
        <v>13</v>
      </c>
      <c r="Q1" s="5" t="s">
        <v>17</v>
      </c>
      <c r="R1" s="5" t="s">
        <v>18</v>
      </c>
      <c r="T1" s="5" t="s">
        <v>19</v>
      </c>
      <c r="U1" s="5" t="s">
        <v>20</v>
      </c>
    </row>
    <row r="2" spans="1:21" x14ac:dyDescent="0.3">
      <c r="A2" s="2">
        <v>2355</v>
      </c>
      <c r="B2">
        <v>2571</v>
      </c>
      <c r="C2">
        <v>0.84247374562427069</v>
      </c>
      <c r="D2">
        <v>280</v>
      </c>
      <c r="E2">
        <v>2291</v>
      </c>
      <c r="F2">
        <v>0</v>
      </c>
      <c r="G2">
        <v>2166</v>
      </c>
      <c r="H2">
        <v>125</v>
      </c>
      <c r="I2">
        <v>4</v>
      </c>
      <c r="J2">
        <v>2162</v>
      </c>
      <c r="K2">
        <v>117</v>
      </c>
      <c r="L2">
        <v>8</v>
      </c>
      <c r="N2">
        <f t="shared" ref="N2:N9" si="0">G2/E2</f>
        <v>0.94543867306852902</v>
      </c>
      <c r="O2" s="2">
        <f t="shared" ref="O2:O9" si="1">G2/A2</f>
        <v>0.91974522292993632</v>
      </c>
      <c r="Q2">
        <f>J2/(J2+K2)</f>
        <v>0.94866169372531817</v>
      </c>
      <c r="R2">
        <f>J2/2326</f>
        <v>0.92949269131556322</v>
      </c>
      <c r="T2">
        <f>I2/(I2+L2)</f>
        <v>0.33333333333333331</v>
      </c>
      <c r="U2">
        <f>I2/29</f>
        <v>0.13793103448275862</v>
      </c>
    </row>
    <row r="3" spans="1:21" x14ac:dyDescent="0.3">
      <c r="A3" s="2">
        <v>2355</v>
      </c>
      <c r="B3">
        <v>2571</v>
      </c>
      <c r="C3">
        <v>0.82924931933099966</v>
      </c>
      <c r="D3">
        <v>322</v>
      </c>
      <c r="E3">
        <v>2249</v>
      </c>
      <c r="F3">
        <v>0</v>
      </c>
      <c r="G3">
        <v>2132</v>
      </c>
      <c r="H3">
        <v>117</v>
      </c>
      <c r="I3">
        <v>1</v>
      </c>
      <c r="J3">
        <v>2131</v>
      </c>
      <c r="K3">
        <v>115</v>
      </c>
      <c r="L3">
        <v>2</v>
      </c>
      <c r="N3">
        <f t="shared" si="0"/>
        <v>0.94797687861271673</v>
      </c>
      <c r="O3" s="2">
        <f t="shared" si="1"/>
        <v>0.90530785562632698</v>
      </c>
      <c r="Q3">
        <f t="shared" ref="Q3:Q11" si="2">J3/(J3+K3)</f>
        <v>0.94879786286731971</v>
      </c>
      <c r="R3">
        <f t="shared" ref="R3:R11" si="3">J3/2326</f>
        <v>0.91616509028374893</v>
      </c>
      <c r="T3">
        <f t="shared" ref="T3:T11" si="4">I3/(I3+L3)</f>
        <v>0.33333333333333331</v>
      </c>
      <c r="U3">
        <f t="shared" ref="U3:U11" si="5">I3/29</f>
        <v>3.4482758620689655E-2</v>
      </c>
    </row>
    <row r="4" spans="1:21" x14ac:dyDescent="0.3">
      <c r="A4" s="2">
        <v>2355</v>
      </c>
      <c r="B4">
        <v>2571</v>
      </c>
      <c r="C4">
        <v>0.84830805134189036</v>
      </c>
      <c r="D4">
        <v>279</v>
      </c>
      <c r="E4">
        <v>2292</v>
      </c>
      <c r="F4">
        <v>0</v>
      </c>
      <c r="G4">
        <v>2181</v>
      </c>
      <c r="H4">
        <v>111</v>
      </c>
      <c r="I4">
        <v>10</v>
      </c>
      <c r="J4">
        <v>2171</v>
      </c>
      <c r="K4">
        <v>99</v>
      </c>
      <c r="L4">
        <v>12</v>
      </c>
      <c r="N4">
        <f t="shared" si="0"/>
        <v>0.95157068062827221</v>
      </c>
      <c r="O4" s="2">
        <f t="shared" si="1"/>
        <v>0.92611464968152868</v>
      </c>
      <c r="Q4">
        <f t="shared" si="2"/>
        <v>0.95638766519823792</v>
      </c>
      <c r="R4">
        <f t="shared" si="3"/>
        <v>0.93336199484092863</v>
      </c>
      <c r="T4">
        <f t="shared" si="4"/>
        <v>0.45454545454545453</v>
      </c>
      <c r="U4">
        <f t="shared" si="5"/>
        <v>0.34482758620689657</v>
      </c>
    </row>
    <row r="5" spans="1:21" x14ac:dyDescent="0.3">
      <c r="A5" s="2">
        <v>2355</v>
      </c>
      <c r="B5">
        <v>2571</v>
      </c>
      <c r="C5">
        <v>0.85686503306106576</v>
      </c>
      <c r="D5">
        <v>269</v>
      </c>
      <c r="E5">
        <v>2302</v>
      </c>
      <c r="F5">
        <v>0</v>
      </c>
      <c r="G5">
        <v>2203</v>
      </c>
      <c r="H5">
        <v>99</v>
      </c>
      <c r="I5">
        <v>13</v>
      </c>
      <c r="J5">
        <v>2190</v>
      </c>
      <c r="K5">
        <v>88</v>
      </c>
      <c r="L5">
        <v>11</v>
      </c>
      <c r="N5">
        <f t="shared" si="0"/>
        <v>0.9569939183318853</v>
      </c>
      <c r="O5" s="2">
        <f t="shared" si="1"/>
        <v>0.93545647558386413</v>
      </c>
      <c r="Q5">
        <f t="shared" si="2"/>
        <v>0.961369622475856</v>
      </c>
      <c r="R5">
        <f t="shared" si="3"/>
        <v>0.94153052450558894</v>
      </c>
      <c r="T5">
        <f t="shared" si="4"/>
        <v>0.54166666666666663</v>
      </c>
      <c r="U5">
        <f t="shared" si="5"/>
        <v>0.44827586206896552</v>
      </c>
    </row>
    <row r="6" spans="1:21" x14ac:dyDescent="0.3">
      <c r="A6" s="2">
        <v>2355</v>
      </c>
      <c r="B6">
        <v>2571</v>
      </c>
      <c r="C6">
        <v>0.87436795021392455</v>
      </c>
      <c r="D6">
        <v>172</v>
      </c>
      <c r="E6">
        <v>2399</v>
      </c>
      <c r="F6">
        <v>0</v>
      </c>
      <c r="G6">
        <v>2248</v>
      </c>
      <c r="H6">
        <v>151</v>
      </c>
      <c r="I6">
        <v>9</v>
      </c>
      <c r="J6">
        <v>2239</v>
      </c>
      <c r="K6">
        <v>138</v>
      </c>
      <c r="L6">
        <v>13</v>
      </c>
      <c r="N6">
        <f t="shared" si="0"/>
        <v>0.93705710712796997</v>
      </c>
      <c r="O6" s="2">
        <f t="shared" si="1"/>
        <v>0.9545647558386412</v>
      </c>
      <c r="Q6">
        <f t="shared" si="2"/>
        <v>0.94194362641985696</v>
      </c>
      <c r="R6">
        <f t="shared" si="3"/>
        <v>0.96259673258813416</v>
      </c>
      <c r="T6">
        <f t="shared" si="4"/>
        <v>0.40909090909090912</v>
      </c>
      <c r="U6">
        <f t="shared" si="5"/>
        <v>0.31034482758620691</v>
      </c>
    </row>
    <row r="7" spans="1:21" x14ac:dyDescent="0.3">
      <c r="A7" s="2">
        <v>2355</v>
      </c>
      <c r="B7">
        <v>2571</v>
      </c>
      <c r="C7">
        <v>0.85492026448852587</v>
      </c>
      <c r="D7">
        <v>235</v>
      </c>
      <c r="E7">
        <v>2336</v>
      </c>
      <c r="F7">
        <v>0</v>
      </c>
      <c r="G7">
        <v>2198</v>
      </c>
      <c r="H7">
        <v>138</v>
      </c>
      <c r="I7">
        <v>15</v>
      </c>
      <c r="J7">
        <v>2183</v>
      </c>
      <c r="K7">
        <v>110</v>
      </c>
      <c r="L7">
        <v>28</v>
      </c>
      <c r="N7">
        <f t="shared" si="0"/>
        <v>0.94092465753424659</v>
      </c>
      <c r="O7" s="2">
        <f t="shared" si="1"/>
        <v>0.93333333333333335</v>
      </c>
      <c r="Q7">
        <f t="shared" si="2"/>
        <v>0.95202791103358042</v>
      </c>
      <c r="R7">
        <f t="shared" si="3"/>
        <v>0.93852106620808251</v>
      </c>
      <c r="T7">
        <f t="shared" si="4"/>
        <v>0.34883720930232559</v>
      </c>
      <c r="U7">
        <f t="shared" si="5"/>
        <v>0.51724137931034486</v>
      </c>
    </row>
    <row r="8" spans="1:21" x14ac:dyDescent="0.3">
      <c r="A8" s="2">
        <v>2355</v>
      </c>
      <c r="B8">
        <v>2571</v>
      </c>
      <c r="C8">
        <v>0.82963827304550763</v>
      </c>
      <c r="D8">
        <v>320</v>
      </c>
      <c r="E8">
        <v>2251</v>
      </c>
      <c r="F8">
        <v>0</v>
      </c>
      <c r="G8">
        <v>2133</v>
      </c>
      <c r="H8">
        <v>118</v>
      </c>
      <c r="I8">
        <v>5</v>
      </c>
      <c r="J8">
        <v>2128</v>
      </c>
      <c r="K8">
        <v>117</v>
      </c>
      <c r="L8">
        <v>1</v>
      </c>
      <c r="N8">
        <f t="shared" si="0"/>
        <v>0.94757885384273655</v>
      </c>
      <c r="O8" s="2">
        <f t="shared" si="1"/>
        <v>0.90573248407643314</v>
      </c>
      <c r="Q8">
        <f t="shared" si="2"/>
        <v>0.94788418708240529</v>
      </c>
      <c r="R8">
        <f t="shared" si="3"/>
        <v>0.91487532244196046</v>
      </c>
      <c r="T8">
        <f t="shared" si="4"/>
        <v>0.83333333333333337</v>
      </c>
      <c r="U8">
        <f t="shared" si="5"/>
        <v>0.17241379310344829</v>
      </c>
    </row>
    <row r="9" spans="1:21" x14ac:dyDescent="0.3">
      <c r="A9" s="2">
        <v>2355</v>
      </c>
      <c r="B9">
        <v>2571</v>
      </c>
      <c r="C9">
        <v>0.84791909762738238</v>
      </c>
      <c r="D9">
        <v>268</v>
      </c>
      <c r="E9">
        <v>2303</v>
      </c>
      <c r="F9">
        <v>0</v>
      </c>
      <c r="G9">
        <v>2180</v>
      </c>
      <c r="H9">
        <v>123</v>
      </c>
      <c r="I9">
        <v>13</v>
      </c>
      <c r="J9">
        <v>2167</v>
      </c>
      <c r="K9">
        <v>112</v>
      </c>
      <c r="L9">
        <v>11</v>
      </c>
      <c r="N9">
        <f t="shared" si="0"/>
        <v>0.94659140251845419</v>
      </c>
      <c r="O9" s="2">
        <f t="shared" si="1"/>
        <v>0.92569002123142252</v>
      </c>
      <c r="Q9">
        <f t="shared" si="2"/>
        <v>0.95085563843791132</v>
      </c>
      <c r="R9">
        <f t="shared" si="3"/>
        <v>0.93164230438521067</v>
      </c>
      <c r="T9">
        <f t="shared" si="4"/>
        <v>0.54166666666666663</v>
      </c>
      <c r="U9">
        <f t="shared" si="5"/>
        <v>0.44827586206896552</v>
      </c>
    </row>
    <row r="10" spans="1:21" x14ac:dyDescent="0.3">
      <c r="A10" s="2">
        <v>2355</v>
      </c>
      <c r="B10">
        <v>2571</v>
      </c>
      <c r="C10">
        <v>0.86231038506417734</v>
      </c>
      <c r="D10">
        <v>159</v>
      </c>
      <c r="E10">
        <v>2412</v>
      </c>
      <c r="F10">
        <v>0</v>
      </c>
      <c r="G10">
        <v>2217</v>
      </c>
      <c r="H10">
        <v>195</v>
      </c>
      <c r="I10">
        <v>29</v>
      </c>
      <c r="J10">
        <v>2188</v>
      </c>
      <c r="K10">
        <v>114</v>
      </c>
      <c r="L10">
        <v>81</v>
      </c>
      <c r="N10">
        <f>G10/E10</f>
        <v>0.9191542288557214</v>
      </c>
      <c r="O10" s="2">
        <f>G10/A10</f>
        <v>0.94140127388535033</v>
      </c>
      <c r="Q10">
        <f t="shared" si="2"/>
        <v>0.95047784535186797</v>
      </c>
      <c r="R10">
        <f t="shared" si="3"/>
        <v>0.94067067927772996</v>
      </c>
      <c r="T10">
        <f t="shared" si="4"/>
        <v>0.26363636363636361</v>
      </c>
      <c r="U10">
        <f t="shared" si="5"/>
        <v>1</v>
      </c>
    </row>
    <row r="11" spans="1:21" x14ac:dyDescent="0.3">
      <c r="A11" s="2">
        <v>2355</v>
      </c>
      <c r="B11">
        <v>2571</v>
      </c>
      <c r="C11">
        <v>0.84830805134189036</v>
      </c>
      <c r="D11">
        <v>279</v>
      </c>
      <c r="E11">
        <v>2292</v>
      </c>
      <c r="F11">
        <v>0</v>
      </c>
      <c r="G11">
        <v>2181</v>
      </c>
      <c r="H11">
        <v>111</v>
      </c>
      <c r="I11">
        <v>11</v>
      </c>
      <c r="J11">
        <v>2170</v>
      </c>
      <c r="K11">
        <v>98</v>
      </c>
      <c r="L11">
        <v>13</v>
      </c>
      <c r="N11">
        <f>G11/E11</f>
        <v>0.95157068062827221</v>
      </c>
      <c r="O11" s="2">
        <f>G11/A11</f>
        <v>0.92611464968152868</v>
      </c>
      <c r="Q11">
        <f t="shared" si="2"/>
        <v>0.95679012345679015</v>
      </c>
      <c r="R11">
        <f t="shared" si="3"/>
        <v>0.93293207222699914</v>
      </c>
      <c r="T11">
        <f t="shared" si="4"/>
        <v>0.45833333333333331</v>
      </c>
      <c r="U11">
        <f t="shared" si="5"/>
        <v>0.37931034482758619</v>
      </c>
    </row>
    <row r="12" spans="1:21" s="6" customFormat="1" ht="14.4" x14ac:dyDescent="0.3">
      <c r="A12" s="11">
        <v>2571</v>
      </c>
      <c r="B12" s="11"/>
      <c r="C12" s="11">
        <v>0</v>
      </c>
      <c r="D12" s="11">
        <v>1388</v>
      </c>
      <c r="E12" s="8">
        <f>AVERAGE(E2:E11)</f>
        <v>2312.6999999999998</v>
      </c>
      <c r="F12" s="11">
        <v>1135</v>
      </c>
      <c r="G12" s="8">
        <f>AVERAGE(G2:G11)</f>
        <v>2183.9</v>
      </c>
      <c r="H12" s="11">
        <v>69</v>
      </c>
      <c r="I12" s="8">
        <f>AVERAGE(I2:I11)</f>
        <v>11</v>
      </c>
      <c r="J12" s="8">
        <f>AVERAGE(J2:J11)</f>
        <v>2172.9</v>
      </c>
      <c r="K12" s="8">
        <f>AVERAGE(K2:K11)</f>
        <v>110.8</v>
      </c>
      <c r="L12" s="8">
        <f>AVERAGE(L2:L11)</f>
        <v>18</v>
      </c>
      <c r="N12" s="9">
        <f>AVERAGE(N2:N11)</f>
        <v>0.94448570811488042</v>
      </c>
      <c r="O12" s="9">
        <f>AVERAGE(O2:O11)</f>
        <v>0.9273460721868364</v>
      </c>
      <c r="Q12" s="17">
        <f t="shared" ref="Q12:R12" si="6">AVERAGE(Q2:Q11)</f>
        <v>0.95151961760491433</v>
      </c>
      <c r="R12" s="17">
        <f t="shared" si="6"/>
        <v>0.93417884780739457</v>
      </c>
      <c r="S12"/>
      <c r="T12" s="17">
        <f t="shared" ref="T12:U12" si="7">AVERAGE(T2:T11)</f>
        <v>0.45177766032417194</v>
      </c>
      <c r="U12" s="17">
        <f t="shared" si="7"/>
        <v>0.37931034482758619</v>
      </c>
    </row>
    <row r="13" spans="1:21" x14ac:dyDescent="0.3">
      <c r="J13" s="14">
        <f>J12+K12</f>
        <v>2283.7000000000003</v>
      </c>
      <c r="L13" s="15">
        <f>I12+L12</f>
        <v>29</v>
      </c>
    </row>
  </sheetData>
  <pageMargins left="0.78750000000000009" right="0.78750000000000009" top="1.0249999999999997" bottom="1.0249999999999997" header="0.78750000000000009" footer="0.78750000000000009"/>
  <pageSetup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OP_0.05</vt:lpstr>
      <vt:lpstr>OP_0.1</vt:lpstr>
      <vt:lpstr>OP_0.15</vt:lpstr>
      <vt:lpstr>QT_0.05</vt:lpstr>
      <vt:lpstr>QT_0.1</vt:lpstr>
      <vt:lpstr>QT_0.15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Xhulja Shahini</cp:lastModifiedBy>
  <cp:revision>8</cp:revision>
  <dcterms:created xsi:type="dcterms:W3CDTF">2025-08-24T01:00:20Z</dcterms:created>
  <dcterms:modified xsi:type="dcterms:W3CDTF">2025-09-27T14:25:36Z</dcterms:modified>
  <dc:language>en-US</dc:language>
</cp:coreProperties>
</file>