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a results\"/>
    </mc:Choice>
  </mc:AlternateContent>
  <xr:revisionPtr revIDLastSave="0" documentId="13_ncr:1_{8C37BD27-41A2-47A0-A20A-BD29D8787F12}" xr6:coauthVersionLast="47" xr6:coauthVersionMax="47" xr10:uidLastSave="{00000000-0000-0000-0000-000000000000}"/>
  <bookViews>
    <workbookView xWindow="47385" yWindow="4485" windowWidth="19050" windowHeight="14115" activeTab="5" xr2:uid="{00000000-000D-0000-FFFF-FFFF00000000}"/>
  </bookViews>
  <sheets>
    <sheet name="OP_0.05" sheetId="1" r:id="rId1"/>
    <sheet name="OP_0.1" sheetId="2" r:id="rId2"/>
    <sheet name="OP_0.15" sheetId="3" r:id="rId3"/>
    <sheet name="QT_0.05" sheetId="4" r:id="rId4"/>
    <sheet name="QT_0.1" sheetId="5" r:id="rId5"/>
    <sheet name="QT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6" l="1"/>
  <c r="J13" i="6"/>
  <c r="L13" i="5"/>
  <c r="J13" i="5"/>
  <c r="L13" i="4"/>
  <c r="J13" i="4"/>
  <c r="L13" i="3"/>
  <c r="J13" i="3"/>
  <c r="L13" i="2"/>
  <c r="J13" i="2"/>
  <c r="L13" i="1"/>
  <c r="J13" i="1"/>
  <c r="U11" i="6"/>
  <c r="T11" i="6"/>
  <c r="R11" i="6"/>
  <c r="Q11" i="6"/>
  <c r="U10" i="6"/>
  <c r="T10" i="6"/>
  <c r="R10" i="6"/>
  <c r="Q10" i="6"/>
  <c r="U9" i="6"/>
  <c r="T9" i="6"/>
  <c r="R9" i="6"/>
  <c r="Q9" i="6"/>
  <c r="U8" i="6"/>
  <c r="T8" i="6"/>
  <c r="R8" i="6"/>
  <c r="Q8" i="6"/>
  <c r="U7" i="6"/>
  <c r="T7" i="6"/>
  <c r="R7" i="6"/>
  <c r="Q7" i="6"/>
  <c r="U6" i="6"/>
  <c r="T6" i="6"/>
  <c r="R6" i="6"/>
  <c r="Q6" i="6"/>
  <c r="U5" i="6"/>
  <c r="T5" i="6"/>
  <c r="R5" i="6"/>
  <c r="Q5" i="6"/>
  <c r="U4" i="6"/>
  <c r="T4" i="6"/>
  <c r="R4" i="6"/>
  <c r="Q4" i="6"/>
  <c r="U3" i="6"/>
  <c r="T3" i="6"/>
  <c r="R3" i="6"/>
  <c r="Q3" i="6"/>
  <c r="U2" i="6"/>
  <c r="U12" i="6" s="1"/>
  <c r="T2" i="6"/>
  <c r="T12" i="6" s="1"/>
  <c r="R2" i="6"/>
  <c r="R12" i="6" s="1"/>
  <c r="Q2" i="6"/>
  <c r="Q12" i="6" s="1"/>
  <c r="T12" i="5"/>
  <c r="U11" i="5"/>
  <c r="T11" i="5"/>
  <c r="R11" i="5"/>
  <c r="Q11" i="5"/>
  <c r="U10" i="5"/>
  <c r="T10" i="5"/>
  <c r="R10" i="5"/>
  <c r="Q10" i="5"/>
  <c r="U9" i="5"/>
  <c r="T9" i="5"/>
  <c r="R9" i="5"/>
  <c r="Q9" i="5"/>
  <c r="U8" i="5"/>
  <c r="T8" i="5"/>
  <c r="R8" i="5"/>
  <c r="Q8" i="5"/>
  <c r="U7" i="5"/>
  <c r="T7" i="5"/>
  <c r="R7" i="5"/>
  <c r="Q7" i="5"/>
  <c r="U6" i="5"/>
  <c r="T6" i="5"/>
  <c r="R6" i="5"/>
  <c r="Q6" i="5"/>
  <c r="U5" i="5"/>
  <c r="T5" i="5"/>
  <c r="R5" i="5"/>
  <c r="Q5" i="5"/>
  <c r="U4" i="5"/>
  <c r="T4" i="5"/>
  <c r="R4" i="5"/>
  <c r="Q4" i="5"/>
  <c r="U3" i="5"/>
  <c r="T3" i="5"/>
  <c r="R3" i="5"/>
  <c r="Q3" i="5"/>
  <c r="U2" i="5"/>
  <c r="U12" i="5" s="1"/>
  <c r="T2" i="5"/>
  <c r="R2" i="5"/>
  <c r="R12" i="5" s="1"/>
  <c r="Q2" i="5"/>
  <c r="Q12" i="5" s="1"/>
  <c r="T2" i="4"/>
  <c r="Q2" i="4"/>
  <c r="U11" i="4"/>
  <c r="U10" i="4"/>
  <c r="U9" i="4"/>
  <c r="U8" i="4"/>
  <c r="U7" i="4"/>
  <c r="U6" i="4"/>
  <c r="U5" i="4"/>
  <c r="U12" i="4" s="1"/>
  <c r="U4" i="4"/>
  <c r="U3" i="4"/>
  <c r="U2" i="4"/>
  <c r="R11" i="4"/>
  <c r="R10" i="4"/>
  <c r="R9" i="4"/>
  <c r="R8" i="4"/>
  <c r="R7" i="4"/>
  <c r="R6" i="4"/>
  <c r="R5" i="4"/>
  <c r="R4" i="4"/>
  <c r="R3" i="4"/>
  <c r="R2" i="4"/>
  <c r="T11" i="4"/>
  <c r="Q11" i="4"/>
  <c r="T10" i="4"/>
  <c r="Q10" i="4"/>
  <c r="T9" i="4"/>
  <c r="Q9" i="4"/>
  <c r="T8" i="4"/>
  <c r="Q8" i="4"/>
  <c r="T7" i="4"/>
  <c r="Q7" i="4"/>
  <c r="T6" i="4"/>
  <c r="Q6" i="4"/>
  <c r="T5" i="4"/>
  <c r="Q5" i="4"/>
  <c r="T4" i="4"/>
  <c r="Q4" i="4"/>
  <c r="T3" i="4"/>
  <c r="Q3" i="4"/>
  <c r="T12" i="4"/>
  <c r="R12" i="4"/>
  <c r="Q12" i="4"/>
  <c r="U11" i="3"/>
  <c r="T11" i="3"/>
  <c r="R11" i="3"/>
  <c r="Q11" i="3"/>
  <c r="U10" i="3"/>
  <c r="T10" i="3"/>
  <c r="R10" i="3"/>
  <c r="Q10" i="3"/>
  <c r="U9" i="3"/>
  <c r="T9" i="3"/>
  <c r="R9" i="3"/>
  <c r="Q9" i="3"/>
  <c r="U8" i="3"/>
  <c r="T8" i="3"/>
  <c r="R8" i="3"/>
  <c r="Q8" i="3"/>
  <c r="U7" i="3"/>
  <c r="T7" i="3"/>
  <c r="R7" i="3"/>
  <c r="Q7" i="3"/>
  <c r="U6" i="3"/>
  <c r="T6" i="3"/>
  <c r="R6" i="3"/>
  <c r="Q6" i="3"/>
  <c r="U5" i="3"/>
  <c r="T5" i="3"/>
  <c r="R5" i="3"/>
  <c r="Q5" i="3"/>
  <c r="U4" i="3"/>
  <c r="T4" i="3"/>
  <c r="R4" i="3"/>
  <c r="Q4" i="3"/>
  <c r="U3" i="3"/>
  <c r="T3" i="3"/>
  <c r="R3" i="3"/>
  <c r="Q3" i="3"/>
  <c r="U2" i="3"/>
  <c r="U12" i="3" s="1"/>
  <c r="T2" i="3"/>
  <c r="T12" i="3" s="1"/>
  <c r="R2" i="3"/>
  <c r="R12" i="3" s="1"/>
  <c r="Q2" i="3"/>
  <c r="Q12" i="3" s="1"/>
  <c r="U11" i="2"/>
  <c r="T11" i="2"/>
  <c r="R11" i="2"/>
  <c r="Q11" i="2"/>
  <c r="U10" i="2"/>
  <c r="T10" i="2"/>
  <c r="R10" i="2"/>
  <c r="Q10" i="2"/>
  <c r="U9" i="2"/>
  <c r="T9" i="2"/>
  <c r="R9" i="2"/>
  <c r="Q9" i="2"/>
  <c r="U8" i="2"/>
  <c r="T8" i="2"/>
  <c r="R8" i="2"/>
  <c r="Q8" i="2"/>
  <c r="U7" i="2"/>
  <c r="T7" i="2"/>
  <c r="R7" i="2"/>
  <c r="Q7" i="2"/>
  <c r="U6" i="2"/>
  <c r="T6" i="2"/>
  <c r="R6" i="2"/>
  <c r="Q6" i="2"/>
  <c r="U5" i="2"/>
  <c r="T5" i="2"/>
  <c r="R5" i="2"/>
  <c r="Q5" i="2"/>
  <c r="U4" i="2"/>
  <c r="T4" i="2"/>
  <c r="R4" i="2"/>
  <c r="Q4" i="2"/>
  <c r="U3" i="2"/>
  <c r="T3" i="2"/>
  <c r="R3" i="2"/>
  <c r="Q3" i="2"/>
  <c r="U2" i="2"/>
  <c r="U12" i="2" s="1"/>
  <c r="T2" i="2"/>
  <c r="T12" i="2" s="1"/>
  <c r="R2" i="2"/>
  <c r="R12" i="2" s="1"/>
  <c r="Q2" i="2"/>
  <c r="Q12" i="2" s="1"/>
  <c r="U4" i="1"/>
  <c r="T2" i="1"/>
  <c r="Q2" i="1"/>
  <c r="U11" i="1"/>
  <c r="U10" i="1"/>
  <c r="U9" i="1"/>
  <c r="U8" i="1"/>
  <c r="U7" i="1"/>
  <c r="U6" i="1"/>
  <c r="U5" i="1"/>
  <c r="U3" i="1"/>
  <c r="U2" i="1"/>
  <c r="R11" i="1"/>
  <c r="R10" i="1"/>
  <c r="R9" i="1"/>
  <c r="R8" i="1"/>
  <c r="R7" i="1"/>
  <c r="R6" i="1"/>
  <c r="R5" i="1"/>
  <c r="R4" i="1"/>
  <c r="R3" i="1"/>
  <c r="R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Q4" i="1"/>
  <c r="T3" i="1"/>
  <c r="Q3" i="1"/>
  <c r="U12" i="1"/>
  <c r="T12" i="1"/>
  <c r="R12" i="1"/>
  <c r="Q12" i="1"/>
  <c r="L12" i="6"/>
  <c r="K12" i="6"/>
  <c r="J12" i="6"/>
  <c r="I12" i="6"/>
  <c r="G12" i="6"/>
  <c r="E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N12" i="6" s="1"/>
  <c r="O2" i="6"/>
  <c r="N2" i="6"/>
  <c r="L12" i="5"/>
  <c r="K12" i="5"/>
  <c r="J12" i="5"/>
  <c r="I12" i="5"/>
  <c r="G12" i="5"/>
  <c r="E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L12" i="4"/>
  <c r="K12" i="4"/>
  <c r="J12" i="4"/>
  <c r="I12" i="4"/>
  <c r="G12" i="4"/>
  <c r="E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L12" i="3"/>
  <c r="K12" i="3"/>
  <c r="J12" i="3"/>
  <c r="I12" i="3"/>
  <c r="G12" i="3"/>
  <c r="E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O12" i="3" s="1"/>
  <c r="N2" i="3"/>
  <c r="L12" i="2"/>
  <c r="K12" i="2"/>
  <c r="J12" i="2"/>
  <c r="I12" i="2"/>
  <c r="G12" i="2"/>
  <c r="E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O12" i="2" s="1"/>
  <c r="N3" i="2"/>
  <c r="O2" i="2"/>
  <c r="N2" i="2"/>
  <c r="L12" i="1"/>
  <c r="K12" i="1"/>
  <c r="J12" i="1"/>
  <c r="I12" i="1"/>
  <c r="G12" i="1"/>
  <c r="E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O12" i="6" l="1"/>
  <c r="O12" i="5"/>
  <c r="N12" i="4"/>
  <c r="N12" i="3"/>
  <c r="N12" i="2"/>
  <c r="O12" i="1"/>
  <c r="N12" i="1"/>
  <c r="O12" i="4"/>
  <c r="N12" i="5"/>
</calcChain>
</file>

<file path=xl/sharedStrings.xml><?xml version="1.0" encoding="utf-8"?>
<sst xmlns="http://schemas.openxmlformats.org/spreadsheetml/2006/main" count="171" uniqueCount="75">
  <si>
    <t>Total correct made 
by DeepJIT</t>
  </si>
  <si>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</si>
  <si>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</si>
  <si>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</si>
  <si>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</si>
  <si>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</si>
  <si>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</si>
  <si>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</si>
  <si>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</si>
  <si>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</si>
  <si>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</si>
  <si>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</si>
  <si>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</si>
  <si>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</si>
  <si>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0,937641</t>
  </si>
  <si>
    <t>0,93163</t>
  </si>
  <si>
    <t>0,945154</t>
  </si>
  <si>
    <t>0,949662</t>
  </si>
  <si>
    <t>0,93689</t>
  </si>
  <si>
    <t>0,936138</t>
  </si>
  <si>
    <t>0,942149</t>
  </si>
  <si>
    <t>0,934636</t>
  </si>
  <si>
    <t>0,899324</t>
  </si>
  <si>
    <t>0,903832</t>
  </si>
  <si>
    <t>0,886551</t>
  </si>
  <si>
    <t>0,882044</t>
  </si>
  <si>
    <t>0,888805</t>
  </si>
  <si>
    <t>0,893313</t>
  </si>
  <si>
    <t>0,900826</t>
  </si>
  <si>
    <t>0,880541</t>
  </si>
  <si>
    <t>0,895567</t>
  </si>
  <si>
    <t>0,889557</t>
  </si>
  <si>
    <t>0,84598</t>
  </si>
  <si>
    <t>0,85124</t>
  </si>
  <si>
    <t>0,820436</t>
  </si>
  <si>
    <t>0,8287</t>
  </si>
  <si>
    <t>0,845229</t>
  </si>
  <si>
    <t>0,834711</t>
  </si>
  <si>
    <t>0,848234</t>
  </si>
  <si>
    <t>0,82269</t>
  </si>
  <si>
    <t>0,827949</t>
  </si>
  <si>
    <t>0,830203</t>
  </si>
  <si>
    <t>0,949825</t>
  </si>
  <si>
    <t>0,951381</t>
  </si>
  <si>
    <t>0,944769</t>
  </si>
  <si>
    <t>0,949047</t>
  </si>
  <si>
    <t>0,955659</t>
  </si>
  <si>
    <t>0,956048</t>
  </si>
  <si>
    <t>0,953326</t>
  </si>
  <si>
    <t>0,949436</t>
  </si>
  <si>
    <t>0,95177</t>
  </si>
  <si>
    <t>0,891871</t>
  </si>
  <si>
    <t>0,901595</t>
  </si>
  <si>
    <t>0,904706</t>
  </si>
  <si>
    <t>0,907818</t>
  </si>
  <si>
    <t>0,905095</t>
  </si>
  <si>
    <t>0,893816</t>
  </si>
  <si>
    <t>0,894594</t>
  </si>
  <si>
    <t>0,898872</t>
  </si>
  <si>
    <t>0,836639</t>
  </si>
  <si>
    <t>0,852198</t>
  </si>
  <si>
    <t>0,845585</t>
  </si>
  <si>
    <t>0,855309</t>
  </si>
  <si>
    <t>0,844807</t>
  </si>
  <si>
    <t>0,851031</t>
  </si>
  <si>
    <t>0,831972</t>
  </si>
  <si>
    <t>0,829249</t>
  </si>
  <si>
    <t>0,838973</t>
  </si>
  <si>
    <t>0,842863</t>
  </si>
  <si>
    <t>Precision_clean</t>
  </si>
  <si>
    <t>recall_clean</t>
  </si>
  <si>
    <t>Precision faulty</t>
  </si>
  <si>
    <t>recall_faulty</t>
  </si>
  <si>
    <t>DeepJIT with Openstack makes 777 correct predictions; 639 clean and 138 fault-prone</t>
  </si>
  <si>
    <t>DeepJIT with QT makes 1851 correct predictions; 1727 clean and 124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</si>
</sst>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0"/>
      <color theme="1"/>
      <name val="Calibri"/>
    </font>
    <font>
      <sz val="10"/>
      <color indexed="65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Times New Roman"/>
      <family val="1"/>
    </font>
    <font>
      <sz val="12"/>
      <name val="Calibri"/>
      <family val="2"/>
    </font>
    <font>
      <b/>
      <sz val="10"/>
      <color indexed="65"/>
      <name val="Calibri"/>
      <family val="2"/>
    </font>
    <font>
      <b/>
      <sz val="11"/>
      <color indexed="65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9"/>
      <color theme="1"/>
      <name val="Arial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5"/>
      </left>
      <right style="hair">
        <color indexed="65"/>
      </right>
      <top style="hair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topLeftCell="K1" zoomScale="120" zoomScaleNormal="120" workbookViewId="0">
      <selection activeCell="G13" sqref="A13:XFD13"/>
    </sheetView>
  </sheetViews>
  <sheetFormatPr defaultColWidth="12.6640625" defaultRowHeight="13.8" x14ac:dyDescent="0.3"/>
  <cols>
    <col min="1" max="1" width="12.6640625" style="2"/>
    <col min="2" max="6" width="12.6640625" style="1"/>
    <col min="7" max="7" width="24.21875" style="1" customWidth="1"/>
    <col min="8" max="16" width="12.6640625" style="1"/>
    <col min="22" max="16384" width="12.6640625" style="1"/>
  </cols>
  <sheetData>
    <row r="1" spans="1:2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69</v>
      </c>
      <c r="R1" s="5" t="s">
        <v>70</v>
      </c>
      <c r="T1" s="5" t="s">
        <v>71</v>
      </c>
      <c r="U1" s="5" t="s">
        <v>72</v>
      </c>
    </row>
    <row r="2" spans="1:21" ht="15.6" x14ac:dyDescent="0.3">
      <c r="A2" s="6">
        <v>777</v>
      </c>
      <c r="B2" s="6">
        <v>1331</v>
      </c>
      <c r="C2" s="6" t="s">
        <v>14</v>
      </c>
      <c r="D2" s="6">
        <v>0</v>
      </c>
      <c r="E2" s="6">
        <v>310</v>
      </c>
      <c r="F2" s="6">
        <v>1021</v>
      </c>
      <c r="G2" s="6">
        <v>227</v>
      </c>
      <c r="H2" s="6">
        <v>83</v>
      </c>
      <c r="I2" s="6">
        <v>31</v>
      </c>
      <c r="J2" s="6">
        <v>196</v>
      </c>
      <c r="K2" s="6">
        <v>2</v>
      </c>
      <c r="L2" s="6">
        <v>81</v>
      </c>
      <c r="M2" s="4"/>
      <c r="N2" s="7">
        <f t="shared" ref="N2:N9" si="0">G2/E2</f>
        <v>0.73225806451612907</v>
      </c>
      <c r="O2" s="7">
        <f t="shared" ref="O2:O9" si="1">G2/A2</f>
        <v>0.29214929214929214</v>
      </c>
      <c r="Q2">
        <f>J2/(J2+K2)</f>
        <v>0.98989898989898994</v>
      </c>
      <c r="R2">
        <f>J2/639</f>
        <v>0.30672926447574334</v>
      </c>
      <c r="T2">
        <f>I2/(I2+L2)</f>
        <v>0.2767857142857143</v>
      </c>
      <c r="U2">
        <f>I2/138</f>
        <v>0.22463768115942029</v>
      </c>
    </row>
    <row r="3" spans="1:21" ht="15.6" x14ac:dyDescent="0.3">
      <c r="A3" s="6">
        <v>777</v>
      </c>
      <c r="B3" s="6">
        <v>1331</v>
      </c>
      <c r="C3" s="6" t="s">
        <v>15</v>
      </c>
      <c r="D3" s="6">
        <v>0</v>
      </c>
      <c r="E3" s="6">
        <v>533</v>
      </c>
      <c r="F3" s="6">
        <v>798</v>
      </c>
      <c r="G3" s="6">
        <v>442</v>
      </c>
      <c r="H3" s="6">
        <v>91</v>
      </c>
      <c r="I3" s="6">
        <v>30</v>
      </c>
      <c r="J3" s="6">
        <v>412</v>
      </c>
      <c r="K3" s="6">
        <v>5</v>
      </c>
      <c r="L3" s="6">
        <v>86</v>
      </c>
      <c r="M3" s="4"/>
      <c r="N3" s="7">
        <f>G3/E3</f>
        <v>0.82926829268292679</v>
      </c>
      <c r="O3" s="7">
        <f>G3/A3</f>
        <v>0.56885456885456886</v>
      </c>
      <c r="Q3">
        <f t="shared" ref="Q3:Q11" si="2">J3/(J3+K3)</f>
        <v>0.98800959232613905</v>
      </c>
      <c r="R3">
        <f t="shared" ref="R3:R11" si="3">J3/639</f>
        <v>0.64475743348982784</v>
      </c>
      <c r="T3">
        <f t="shared" ref="T3:T11" si="4">I3/(I3+L3)</f>
        <v>0.25862068965517243</v>
      </c>
      <c r="U3">
        <f t="shared" ref="U3:U11" si="5">I3/138</f>
        <v>0.21739130434782608</v>
      </c>
    </row>
    <row r="4" spans="1:21" ht="15.6" x14ac:dyDescent="0.3">
      <c r="A4" s="6">
        <v>777</v>
      </c>
      <c r="B4" s="6">
        <v>1331</v>
      </c>
      <c r="C4" s="6" t="s">
        <v>16</v>
      </c>
      <c r="D4" s="6">
        <v>0</v>
      </c>
      <c r="E4" s="6">
        <v>307</v>
      </c>
      <c r="F4" s="6">
        <v>1024</v>
      </c>
      <c r="G4" s="6">
        <v>234</v>
      </c>
      <c r="H4" s="6">
        <v>73</v>
      </c>
      <c r="I4" s="6">
        <v>23</v>
      </c>
      <c r="J4" s="6">
        <v>211</v>
      </c>
      <c r="K4" s="6">
        <v>3</v>
      </c>
      <c r="L4" s="6">
        <v>70</v>
      </c>
      <c r="M4" s="4"/>
      <c r="N4" s="7">
        <f t="shared" si="0"/>
        <v>0.76221498371335505</v>
      </c>
      <c r="O4" s="7">
        <f t="shared" si="1"/>
        <v>0.30115830115830117</v>
      </c>
      <c r="Q4">
        <f t="shared" si="2"/>
        <v>0.98598130841121501</v>
      </c>
      <c r="R4">
        <f t="shared" si="3"/>
        <v>0.33020344287949921</v>
      </c>
      <c r="T4">
        <f t="shared" si="4"/>
        <v>0.24731182795698925</v>
      </c>
      <c r="U4">
        <f>I4/138</f>
        <v>0.16666666666666666</v>
      </c>
    </row>
    <row r="5" spans="1:21" ht="15.6" x14ac:dyDescent="0.3">
      <c r="A5" s="6">
        <v>777</v>
      </c>
      <c r="B5" s="6">
        <v>1331</v>
      </c>
      <c r="C5" s="6" t="s">
        <v>15</v>
      </c>
      <c r="D5" s="6">
        <v>0</v>
      </c>
      <c r="E5" s="6">
        <v>533</v>
      </c>
      <c r="F5" s="6">
        <v>798</v>
      </c>
      <c r="G5" s="6">
        <v>442</v>
      </c>
      <c r="H5" s="6">
        <v>91</v>
      </c>
      <c r="I5" s="6">
        <v>28</v>
      </c>
      <c r="J5" s="6">
        <v>414</v>
      </c>
      <c r="K5" s="6">
        <v>7</v>
      </c>
      <c r="L5" s="6">
        <v>84</v>
      </c>
      <c r="M5" s="4"/>
      <c r="N5" s="7">
        <f t="shared" si="0"/>
        <v>0.82926829268292679</v>
      </c>
      <c r="O5" s="7">
        <f t="shared" si="1"/>
        <v>0.56885456885456886</v>
      </c>
      <c r="Q5">
        <f t="shared" si="2"/>
        <v>0.98337292161520184</v>
      </c>
      <c r="R5">
        <f t="shared" si="3"/>
        <v>0.647887323943662</v>
      </c>
      <c r="T5">
        <f t="shared" si="4"/>
        <v>0.25</v>
      </c>
      <c r="U5">
        <f t="shared" si="5"/>
        <v>0.20289855072463769</v>
      </c>
    </row>
    <row r="6" spans="1:21" ht="15.6" x14ac:dyDescent="0.3">
      <c r="A6" s="6">
        <v>777</v>
      </c>
      <c r="B6" s="6">
        <v>1331</v>
      </c>
      <c r="C6" s="6" t="s">
        <v>17</v>
      </c>
      <c r="D6" s="6">
        <v>0</v>
      </c>
      <c r="E6" s="6">
        <v>450</v>
      </c>
      <c r="F6" s="6">
        <v>881</v>
      </c>
      <c r="G6" s="6">
        <v>383</v>
      </c>
      <c r="H6" s="6">
        <v>67</v>
      </c>
      <c r="I6" s="6">
        <v>23</v>
      </c>
      <c r="J6" s="6">
        <v>360</v>
      </c>
      <c r="K6" s="6">
        <v>6</v>
      </c>
      <c r="L6" s="6">
        <v>61</v>
      </c>
      <c r="M6" s="4"/>
      <c r="N6" s="7">
        <f t="shared" si="0"/>
        <v>0.85111111111111115</v>
      </c>
      <c r="O6" s="7">
        <f t="shared" si="1"/>
        <v>0.4929214929214929</v>
      </c>
      <c r="Q6">
        <f t="shared" si="2"/>
        <v>0.98360655737704916</v>
      </c>
      <c r="R6">
        <f t="shared" si="3"/>
        <v>0.56338028169014087</v>
      </c>
      <c r="T6">
        <f t="shared" si="4"/>
        <v>0.27380952380952384</v>
      </c>
      <c r="U6">
        <f t="shared" si="5"/>
        <v>0.16666666666666666</v>
      </c>
    </row>
    <row r="7" spans="1:21" ht="15.6" x14ac:dyDescent="0.3">
      <c r="A7" s="6">
        <v>777</v>
      </c>
      <c r="B7" s="6">
        <v>1331</v>
      </c>
      <c r="C7" s="6" t="s">
        <v>18</v>
      </c>
      <c r="D7" s="6">
        <v>0</v>
      </c>
      <c r="E7" s="6">
        <v>387</v>
      </c>
      <c r="F7" s="6">
        <v>944</v>
      </c>
      <c r="G7" s="6">
        <v>303</v>
      </c>
      <c r="H7" s="6">
        <v>84</v>
      </c>
      <c r="I7" s="6">
        <v>25</v>
      </c>
      <c r="J7" s="6">
        <v>278</v>
      </c>
      <c r="K7" s="6">
        <v>5</v>
      </c>
      <c r="L7" s="6">
        <v>79</v>
      </c>
      <c r="M7" s="4"/>
      <c r="N7" s="7">
        <f t="shared" si="0"/>
        <v>0.78294573643410847</v>
      </c>
      <c r="O7" s="7">
        <f t="shared" si="1"/>
        <v>0.38996138996138996</v>
      </c>
      <c r="Q7">
        <f t="shared" si="2"/>
        <v>0.98233215547703179</v>
      </c>
      <c r="R7">
        <f t="shared" si="3"/>
        <v>0.4350547730829421</v>
      </c>
      <c r="T7">
        <f t="shared" si="4"/>
        <v>0.24038461538461539</v>
      </c>
      <c r="U7">
        <f t="shared" si="5"/>
        <v>0.18115942028985507</v>
      </c>
    </row>
    <row r="8" spans="1:21" ht="15.6" x14ac:dyDescent="0.3">
      <c r="A8" s="6">
        <v>777</v>
      </c>
      <c r="B8" s="6">
        <v>1331</v>
      </c>
      <c r="C8" s="6" t="s">
        <v>16</v>
      </c>
      <c r="D8" s="6">
        <v>0</v>
      </c>
      <c r="E8" s="6">
        <v>201</v>
      </c>
      <c r="F8" s="6">
        <v>1130</v>
      </c>
      <c r="G8" s="6">
        <v>128</v>
      </c>
      <c r="H8" s="6">
        <v>73</v>
      </c>
      <c r="I8" s="6">
        <v>24</v>
      </c>
      <c r="J8" s="6">
        <v>104</v>
      </c>
      <c r="K8" s="6">
        <v>2</v>
      </c>
      <c r="L8" s="6">
        <v>71</v>
      </c>
      <c r="M8" s="4"/>
      <c r="N8" s="7">
        <f t="shared" si="0"/>
        <v>0.63681592039800994</v>
      </c>
      <c r="O8" s="7">
        <f t="shared" si="1"/>
        <v>0.16473616473616473</v>
      </c>
      <c r="Q8">
        <f t="shared" si="2"/>
        <v>0.98113207547169812</v>
      </c>
      <c r="R8">
        <f t="shared" si="3"/>
        <v>0.16275430359937401</v>
      </c>
      <c r="T8">
        <f t="shared" si="4"/>
        <v>0.25263157894736843</v>
      </c>
      <c r="U8">
        <f t="shared" si="5"/>
        <v>0.17391304347826086</v>
      </c>
    </row>
    <row r="9" spans="1:21" ht="15.6" x14ac:dyDescent="0.3">
      <c r="A9" s="6">
        <v>777</v>
      </c>
      <c r="B9" s="6">
        <v>1331</v>
      </c>
      <c r="C9" s="6" t="s">
        <v>19</v>
      </c>
      <c r="D9" s="6">
        <v>0</v>
      </c>
      <c r="E9" s="6">
        <v>401</v>
      </c>
      <c r="F9" s="6">
        <v>930</v>
      </c>
      <c r="G9" s="6">
        <v>316</v>
      </c>
      <c r="H9" s="6">
        <v>85</v>
      </c>
      <c r="I9" s="6">
        <v>25</v>
      </c>
      <c r="J9" s="6">
        <v>291</v>
      </c>
      <c r="K9" s="6">
        <v>5</v>
      </c>
      <c r="L9" s="6">
        <v>80</v>
      </c>
      <c r="M9" s="4"/>
      <c r="N9" s="7">
        <f t="shared" si="0"/>
        <v>0.78802992518703241</v>
      </c>
      <c r="O9" s="7">
        <f t="shared" si="1"/>
        <v>0.40669240669240669</v>
      </c>
      <c r="Q9">
        <f t="shared" si="2"/>
        <v>0.98310810810810811</v>
      </c>
      <c r="R9">
        <f t="shared" si="3"/>
        <v>0.45539906103286387</v>
      </c>
      <c r="T9">
        <f t="shared" si="4"/>
        <v>0.23809523809523808</v>
      </c>
      <c r="U9">
        <f t="shared" si="5"/>
        <v>0.18115942028985507</v>
      </c>
    </row>
    <row r="10" spans="1:21" ht="15.6" x14ac:dyDescent="0.3">
      <c r="A10" s="6">
        <v>777</v>
      </c>
      <c r="B10" s="6">
        <v>1331</v>
      </c>
      <c r="C10" s="6" t="s">
        <v>20</v>
      </c>
      <c r="D10" s="6">
        <v>0</v>
      </c>
      <c r="E10" s="6">
        <v>456</v>
      </c>
      <c r="F10" s="6">
        <v>875</v>
      </c>
      <c r="G10" s="6">
        <v>379</v>
      </c>
      <c r="H10" s="6">
        <v>77</v>
      </c>
      <c r="I10" s="6">
        <v>29</v>
      </c>
      <c r="J10" s="6">
        <v>350</v>
      </c>
      <c r="K10" s="6">
        <v>3</v>
      </c>
      <c r="L10" s="6">
        <v>76</v>
      </c>
      <c r="M10" s="4"/>
      <c r="N10" s="7">
        <f t="shared" ref="N10:N11" si="6">G10/E10</f>
        <v>0.83114035087719296</v>
      </c>
      <c r="O10" s="7">
        <f t="shared" ref="O10:O11" si="7">G10/A10</f>
        <v>0.48777348777348778</v>
      </c>
      <c r="Q10">
        <f t="shared" si="2"/>
        <v>0.99150141643059486</v>
      </c>
      <c r="R10">
        <f t="shared" si="3"/>
        <v>0.54773082942097029</v>
      </c>
      <c r="T10">
        <f t="shared" si="4"/>
        <v>0.27619047619047621</v>
      </c>
      <c r="U10">
        <f t="shared" si="5"/>
        <v>0.21014492753623187</v>
      </c>
    </row>
    <row r="11" spans="1:21" ht="15.6" x14ac:dyDescent="0.3">
      <c r="A11" s="6">
        <v>777</v>
      </c>
      <c r="B11" s="6">
        <v>1331</v>
      </c>
      <c r="C11" s="6" t="s">
        <v>21</v>
      </c>
      <c r="D11" s="6">
        <v>0</v>
      </c>
      <c r="E11" s="6">
        <v>265</v>
      </c>
      <c r="F11" s="6">
        <v>1066</v>
      </c>
      <c r="G11" s="6">
        <v>178</v>
      </c>
      <c r="H11" s="6">
        <v>87</v>
      </c>
      <c r="I11" s="6">
        <v>29</v>
      </c>
      <c r="J11" s="6">
        <v>149</v>
      </c>
      <c r="K11" s="6">
        <v>3</v>
      </c>
      <c r="L11" s="6">
        <v>84</v>
      </c>
      <c r="M11" s="4"/>
      <c r="N11" s="7">
        <f t="shared" si="6"/>
        <v>0.67169811320754713</v>
      </c>
      <c r="O11" s="7">
        <f t="shared" si="7"/>
        <v>0.22908622908622908</v>
      </c>
      <c r="Q11">
        <f t="shared" si="2"/>
        <v>0.98026315789473684</v>
      </c>
      <c r="R11">
        <f t="shared" si="3"/>
        <v>0.23317683881064163</v>
      </c>
      <c r="T11">
        <f t="shared" si="4"/>
        <v>0.25663716814159293</v>
      </c>
      <c r="U11">
        <f t="shared" si="5"/>
        <v>0.21014492753623187</v>
      </c>
    </row>
    <row r="12" spans="1:21" s="8" customFormat="1" ht="14.4" x14ac:dyDescent="0.3">
      <c r="B12" s="9">
        <v>1331</v>
      </c>
      <c r="C12" s="9"/>
      <c r="D12" s="9">
        <v>0</v>
      </c>
      <c r="E12" s="10">
        <f>AVERAGE(E2:E11)</f>
        <v>384.3</v>
      </c>
      <c r="F12" s="11">
        <v>1019</v>
      </c>
      <c r="G12" s="10">
        <f>AVERAGE(G2:G11)</f>
        <v>303.2</v>
      </c>
      <c r="H12" s="11">
        <v>83</v>
      </c>
      <c r="I12" s="10">
        <f>AVERAGE(I2:I11)</f>
        <v>26.7</v>
      </c>
      <c r="J12" s="10">
        <f>AVERAGE(J2:J11)</f>
        <v>276.5</v>
      </c>
      <c r="K12" s="10">
        <f>AVERAGE(K2:K11)</f>
        <v>4.0999999999999996</v>
      </c>
      <c r="L12" s="10">
        <f>AVERAGE(L2:L11)</f>
        <v>77.2</v>
      </c>
      <c r="N12" s="12">
        <f>AVERAGE(N2:N11)</f>
        <v>0.77147507908103397</v>
      </c>
      <c r="O12" s="12">
        <f>AVERAGE(O2:O11)</f>
        <v>0.39021879021879019</v>
      </c>
      <c r="Q12" s="18">
        <f t="shared" ref="Q12:R12" si="8">AVERAGE(Q2:Q11)</f>
        <v>0.98492062830107641</v>
      </c>
      <c r="R12" s="18">
        <f t="shared" si="8"/>
        <v>0.43270735524256654</v>
      </c>
      <c r="S12"/>
      <c r="T12" s="18">
        <f t="shared" ref="T12:U12" si="9">AVERAGE(T2:T11)</f>
        <v>0.25704668324666907</v>
      </c>
      <c r="U12" s="18">
        <f t="shared" si="9"/>
        <v>0.19347826086956518</v>
      </c>
    </row>
    <row r="13" spans="1:21" s="2" customFormat="1" x14ac:dyDescent="0.3">
      <c r="J13" s="20">
        <f>J12+K12</f>
        <v>280.60000000000002</v>
      </c>
      <c r="L13" s="20">
        <f>I12+L12</f>
        <v>103.9</v>
      </c>
      <c r="Q13"/>
      <c r="R13"/>
      <c r="S13"/>
      <c r="T13"/>
      <c r="U13"/>
    </row>
    <row r="14" spans="1:21" s="2" customFormat="1" x14ac:dyDescent="0.3">
      <c r="Q14"/>
      <c r="R14"/>
      <c r="S14"/>
      <c r="T14"/>
      <c r="U14"/>
    </row>
    <row r="15" spans="1:21" s="2" customFormat="1" ht="14.4" x14ac:dyDescent="0.3">
      <c r="A15" s="19" t="s">
        <v>73</v>
      </c>
      <c r="Q15"/>
      <c r="R15"/>
      <c r="S15"/>
      <c r="T15"/>
      <c r="U15"/>
    </row>
    <row r="84" spans="17:21" s="2" customFormat="1" x14ac:dyDescent="0.3">
      <c r="Q84"/>
      <c r="R84"/>
      <c r="S84"/>
      <c r="T84"/>
      <c r="U84"/>
    </row>
    <row r="85" spans="17:21" s="2" customFormat="1" x14ac:dyDescent="0.3">
      <c r="Q85"/>
      <c r="R85"/>
      <c r="S85"/>
      <c r="T85"/>
      <c r="U85"/>
    </row>
    <row r="86" spans="17:21" s="2" customFormat="1" x14ac:dyDescent="0.3">
      <c r="Q86"/>
      <c r="R86"/>
      <c r="S86"/>
      <c r="T86"/>
      <c r="U86"/>
    </row>
    <row r="87" spans="17:21" s="2" customFormat="1" x14ac:dyDescent="0.3">
      <c r="Q87"/>
      <c r="R87"/>
      <c r="S87"/>
      <c r="T87"/>
      <c r="U87"/>
    </row>
    <row r="88" spans="17:21" s="2" customFormat="1" x14ac:dyDescent="0.3">
      <c r="Q88"/>
      <c r="R88"/>
      <c r="S88"/>
      <c r="T88"/>
      <c r="U88"/>
    </row>
    <row r="89" spans="17:21" s="2" customFormat="1" x14ac:dyDescent="0.3">
      <c r="Q89"/>
      <c r="R89"/>
      <c r="S89"/>
      <c r="T89"/>
      <c r="U89"/>
    </row>
    <row r="90" spans="17:21" s="2" customFormat="1" x14ac:dyDescent="0.3">
      <c r="Q90"/>
      <c r="R90"/>
      <c r="S90"/>
      <c r="T90"/>
      <c r="U90"/>
    </row>
    <row r="91" spans="17:21" s="2" customFormat="1" x14ac:dyDescent="0.3">
      <c r="Q91"/>
      <c r="R91"/>
      <c r="S91"/>
      <c r="T91"/>
      <c r="U91"/>
    </row>
    <row r="92" spans="17:21" s="2" customFormat="1" x14ac:dyDescent="0.3">
      <c r="Q92"/>
      <c r="R92"/>
      <c r="S92"/>
      <c r="T92"/>
      <c r="U92"/>
    </row>
    <row r="93" spans="17:21" s="2" customFormat="1" x14ac:dyDescent="0.3">
      <c r="Q93"/>
      <c r="R93"/>
      <c r="S93"/>
      <c r="T93"/>
      <c r="U93"/>
    </row>
    <row r="94" spans="17:21" s="2" customFormat="1" x14ac:dyDescent="0.3">
      <c r="Q94"/>
      <c r="R94"/>
      <c r="S94"/>
      <c r="T94"/>
      <c r="U94"/>
    </row>
    <row r="95" spans="17:21" s="2" customFormat="1" x14ac:dyDescent="0.3">
      <c r="Q95"/>
      <c r="R95"/>
      <c r="S95"/>
      <c r="T95"/>
      <c r="U95"/>
    </row>
    <row r="96" spans="17:21" s="2" customFormat="1" x14ac:dyDescent="0.3">
      <c r="Q96"/>
      <c r="R96"/>
      <c r="S96"/>
      <c r="T96"/>
      <c r="U96"/>
    </row>
    <row r="97" spans="17:21" s="2" customFormat="1" x14ac:dyDescent="0.3">
      <c r="Q97"/>
      <c r="R97"/>
      <c r="S97"/>
      <c r="T97"/>
      <c r="U97"/>
    </row>
  </sheetData>
  <pageMargins left="0.78750000000000009" right="0.78750000000000009" top="1.0249999999999997" bottom="1.0249999999999997" header="0.78750000000000009" footer="0.78750000000000009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topLeftCell="O1" zoomScale="110" zoomScaleNormal="110" workbookViewId="0">
      <selection activeCell="J13" sqref="A13:XFD13"/>
    </sheetView>
  </sheetViews>
  <sheetFormatPr defaultColWidth="12.6640625" defaultRowHeight="13.8" x14ac:dyDescent="0.3"/>
  <cols>
    <col min="1" max="1" width="12.6640625" style="1" customWidth="1"/>
    <col min="2" max="16" width="12.6640625" style="1"/>
    <col min="22" max="16384" width="12.6640625" style="1"/>
  </cols>
  <sheetData>
    <row r="1" spans="1:2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69</v>
      </c>
      <c r="R1" s="5" t="s">
        <v>70</v>
      </c>
      <c r="T1" s="5" t="s">
        <v>71</v>
      </c>
      <c r="U1" s="5" t="s">
        <v>72</v>
      </c>
    </row>
    <row r="2" spans="1:21" ht="15.6" x14ac:dyDescent="0.3">
      <c r="A2" s="6">
        <v>777</v>
      </c>
      <c r="B2" s="6">
        <v>1331</v>
      </c>
      <c r="C2" s="6" t="s">
        <v>22</v>
      </c>
      <c r="D2" s="6">
        <v>0</v>
      </c>
      <c r="E2" s="6">
        <v>586</v>
      </c>
      <c r="F2" s="6">
        <v>745</v>
      </c>
      <c r="G2" s="6">
        <v>452</v>
      </c>
      <c r="H2" s="6">
        <v>134</v>
      </c>
      <c r="I2" s="6">
        <v>47</v>
      </c>
      <c r="J2" s="6">
        <v>405</v>
      </c>
      <c r="K2" s="6">
        <v>8</v>
      </c>
      <c r="L2" s="6">
        <v>126</v>
      </c>
      <c r="M2" s="4"/>
      <c r="N2" s="7">
        <f t="shared" ref="N2:N9" si="0">G2/E2</f>
        <v>0.77133105802047786</v>
      </c>
      <c r="O2" s="7">
        <f t="shared" ref="O2:O9" si="1">G2/A2</f>
        <v>0.58172458172458175</v>
      </c>
      <c r="Q2">
        <f>J2/(J2+K2)</f>
        <v>0.98062953995157387</v>
      </c>
      <c r="R2">
        <f>J2/639</f>
        <v>0.63380281690140849</v>
      </c>
      <c r="T2">
        <f>I2/(I2+L2)</f>
        <v>0.27167630057803466</v>
      </c>
      <c r="U2">
        <f>I2/138</f>
        <v>0.34057971014492755</v>
      </c>
    </row>
    <row r="3" spans="1:21" ht="15.6" x14ac:dyDescent="0.3">
      <c r="A3" s="6">
        <v>777</v>
      </c>
      <c r="B3" s="6">
        <v>1331</v>
      </c>
      <c r="C3" s="6" t="s">
        <v>23</v>
      </c>
      <c r="D3" s="6">
        <v>0</v>
      </c>
      <c r="E3" s="6">
        <v>595</v>
      </c>
      <c r="F3" s="6">
        <v>736</v>
      </c>
      <c r="G3" s="6">
        <v>467</v>
      </c>
      <c r="H3" s="6">
        <v>128</v>
      </c>
      <c r="I3" s="6">
        <v>41</v>
      </c>
      <c r="J3" s="6">
        <v>426</v>
      </c>
      <c r="K3" s="6">
        <v>9</v>
      </c>
      <c r="L3" s="6">
        <v>119</v>
      </c>
      <c r="M3" s="4"/>
      <c r="N3" s="7">
        <f t="shared" si="0"/>
        <v>0.78487394957983192</v>
      </c>
      <c r="O3" s="7">
        <f t="shared" si="1"/>
        <v>0.60102960102960101</v>
      </c>
      <c r="Q3">
        <f t="shared" ref="Q3:Q11" si="2">J3/(J3+K3)</f>
        <v>0.97931034482758617</v>
      </c>
      <c r="R3">
        <f t="shared" ref="R3:R11" si="3">J3/639</f>
        <v>0.66666666666666663</v>
      </c>
      <c r="T3">
        <f t="shared" ref="T3:T11" si="4">I3/(I3+L3)</f>
        <v>0.25624999999999998</v>
      </c>
      <c r="U3">
        <f t="shared" ref="U3:U11" si="5">I3/138</f>
        <v>0.29710144927536231</v>
      </c>
    </row>
    <row r="4" spans="1:21" ht="15.6" x14ac:dyDescent="0.3">
      <c r="A4" s="6">
        <v>777</v>
      </c>
      <c r="B4" s="6">
        <v>1331</v>
      </c>
      <c r="C4" s="6" t="s">
        <v>24</v>
      </c>
      <c r="D4" s="6">
        <v>0</v>
      </c>
      <c r="E4" s="6">
        <v>638</v>
      </c>
      <c r="F4" s="6">
        <v>693</v>
      </c>
      <c r="G4" s="6">
        <v>487</v>
      </c>
      <c r="H4" s="6">
        <v>151</v>
      </c>
      <c r="I4" s="6">
        <v>52</v>
      </c>
      <c r="J4" s="6">
        <v>435</v>
      </c>
      <c r="K4" s="6">
        <v>9</v>
      </c>
      <c r="L4" s="6">
        <v>142</v>
      </c>
      <c r="M4" s="4"/>
      <c r="N4" s="7">
        <f t="shared" si="0"/>
        <v>0.76332288401253923</v>
      </c>
      <c r="O4" s="7">
        <f t="shared" si="1"/>
        <v>0.62676962676962678</v>
      </c>
      <c r="Q4">
        <f t="shared" si="2"/>
        <v>0.97972972972972971</v>
      </c>
      <c r="R4">
        <f t="shared" si="3"/>
        <v>0.68075117370892024</v>
      </c>
      <c r="T4">
        <f t="shared" si="4"/>
        <v>0.26804123711340205</v>
      </c>
      <c r="U4">
        <f>I4/138</f>
        <v>0.37681159420289856</v>
      </c>
    </row>
    <row r="5" spans="1:21" ht="15.6" x14ac:dyDescent="0.3">
      <c r="A5" s="6">
        <v>777</v>
      </c>
      <c r="B5" s="6">
        <v>1331</v>
      </c>
      <c r="C5" s="6" t="s">
        <v>25</v>
      </c>
      <c r="D5" s="6">
        <v>0</v>
      </c>
      <c r="E5" s="6">
        <v>642</v>
      </c>
      <c r="F5" s="6">
        <v>689</v>
      </c>
      <c r="G5" s="6">
        <v>485</v>
      </c>
      <c r="H5" s="6">
        <v>157</v>
      </c>
      <c r="I5" s="6">
        <v>49</v>
      </c>
      <c r="J5" s="6">
        <v>436</v>
      </c>
      <c r="K5" s="6">
        <v>9</v>
      </c>
      <c r="L5" s="6">
        <v>148</v>
      </c>
      <c r="M5" s="4"/>
      <c r="N5" s="7">
        <f t="shared" si="0"/>
        <v>0.75545171339563866</v>
      </c>
      <c r="O5" s="7">
        <f t="shared" si="1"/>
        <v>0.62419562419562424</v>
      </c>
      <c r="Q5">
        <f t="shared" si="2"/>
        <v>0.97977528089887644</v>
      </c>
      <c r="R5">
        <f t="shared" si="3"/>
        <v>0.68231611893583721</v>
      </c>
      <c r="T5">
        <f t="shared" si="4"/>
        <v>0.24873096446700507</v>
      </c>
      <c r="U5">
        <f t="shared" si="5"/>
        <v>0.35507246376811596</v>
      </c>
    </row>
    <row r="6" spans="1:21" ht="15.6" x14ac:dyDescent="0.3">
      <c r="A6" s="6">
        <v>777</v>
      </c>
      <c r="B6" s="6">
        <v>1331</v>
      </c>
      <c r="C6" s="6" t="s">
        <v>26</v>
      </c>
      <c r="D6" s="6">
        <v>0</v>
      </c>
      <c r="E6" s="6">
        <v>639</v>
      </c>
      <c r="F6" s="6">
        <v>692</v>
      </c>
      <c r="G6" s="6">
        <v>491</v>
      </c>
      <c r="H6" s="6">
        <v>148</v>
      </c>
      <c r="I6" s="6">
        <v>50</v>
      </c>
      <c r="J6" s="6">
        <v>441</v>
      </c>
      <c r="K6" s="6">
        <v>9</v>
      </c>
      <c r="L6" s="6">
        <v>139</v>
      </c>
      <c r="M6" s="4"/>
      <c r="N6" s="7">
        <f t="shared" si="0"/>
        <v>0.76838810641627542</v>
      </c>
      <c r="O6" s="7">
        <f t="shared" si="1"/>
        <v>0.63191763191763195</v>
      </c>
      <c r="Q6">
        <f t="shared" si="2"/>
        <v>0.98</v>
      </c>
      <c r="R6">
        <f t="shared" si="3"/>
        <v>0.6901408450704225</v>
      </c>
      <c r="T6">
        <f t="shared" si="4"/>
        <v>0.26455026455026454</v>
      </c>
      <c r="U6">
        <f t="shared" si="5"/>
        <v>0.36231884057971014</v>
      </c>
    </row>
    <row r="7" spans="1:21" ht="15.6" x14ac:dyDescent="0.3">
      <c r="A7" s="6">
        <v>777</v>
      </c>
      <c r="B7" s="6">
        <v>1331</v>
      </c>
      <c r="C7" s="6" t="s">
        <v>27</v>
      </c>
      <c r="D7" s="6">
        <v>0</v>
      </c>
      <c r="E7" s="6">
        <v>627</v>
      </c>
      <c r="F7" s="6">
        <v>704</v>
      </c>
      <c r="G7" s="6">
        <v>485</v>
      </c>
      <c r="H7" s="6">
        <v>142</v>
      </c>
      <c r="I7" s="6">
        <v>52</v>
      </c>
      <c r="J7" s="6">
        <v>433</v>
      </c>
      <c r="K7" s="6">
        <v>6</v>
      </c>
      <c r="L7" s="6">
        <v>136</v>
      </c>
      <c r="M7" s="4"/>
      <c r="N7" s="7">
        <f t="shared" si="0"/>
        <v>0.77352472089314195</v>
      </c>
      <c r="O7" s="7">
        <f t="shared" si="1"/>
        <v>0.62419562419562424</v>
      </c>
      <c r="Q7">
        <f t="shared" si="2"/>
        <v>0.98633257403189067</v>
      </c>
      <c r="R7">
        <f t="shared" si="3"/>
        <v>0.67762128325508608</v>
      </c>
      <c r="T7">
        <f t="shared" si="4"/>
        <v>0.27659574468085107</v>
      </c>
      <c r="U7">
        <f t="shared" si="5"/>
        <v>0.37681159420289856</v>
      </c>
    </row>
    <row r="8" spans="1:21" ht="15.6" x14ac:dyDescent="0.3">
      <c r="A8" s="6">
        <v>777</v>
      </c>
      <c r="B8" s="6">
        <v>1331</v>
      </c>
      <c r="C8" s="6" t="s">
        <v>28</v>
      </c>
      <c r="D8" s="6">
        <v>0</v>
      </c>
      <c r="E8" s="6">
        <v>557</v>
      </c>
      <c r="F8" s="6">
        <v>774</v>
      </c>
      <c r="G8" s="6">
        <v>425</v>
      </c>
      <c r="H8" s="6">
        <v>132</v>
      </c>
      <c r="I8" s="6">
        <v>49</v>
      </c>
      <c r="J8" s="6">
        <v>376</v>
      </c>
      <c r="K8" s="6">
        <v>8</v>
      </c>
      <c r="L8" s="6">
        <v>124</v>
      </c>
      <c r="M8" s="4"/>
      <c r="N8" s="7">
        <f t="shared" si="0"/>
        <v>0.76301615798922806</v>
      </c>
      <c r="O8" s="7">
        <f t="shared" si="1"/>
        <v>0.54697554697554696</v>
      </c>
      <c r="Q8">
        <f t="shared" si="2"/>
        <v>0.97916666666666663</v>
      </c>
      <c r="R8">
        <f t="shared" si="3"/>
        <v>0.58841940532081383</v>
      </c>
      <c r="T8">
        <f t="shared" si="4"/>
        <v>0.2832369942196532</v>
      </c>
      <c r="U8">
        <f t="shared" si="5"/>
        <v>0.35507246376811596</v>
      </c>
    </row>
    <row r="9" spans="1:21" ht="15.6" x14ac:dyDescent="0.3">
      <c r="A9" s="6">
        <v>777</v>
      </c>
      <c r="B9" s="6">
        <v>1331</v>
      </c>
      <c r="C9" s="6" t="s">
        <v>29</v>
      </c>
      <c r="D9" s="6">
        <v>0</v>
      </c>
      <c r="E9" s="6">
        <v>653</v>
      </c>
      <c r="F9" s="6">
        <v>678</v>
      </c>
      <c r="G9" s="6">
        <v>494</v>
      </c>
      <c r="H9" s="6">
        <v>159</v>
      </c>
      <c r="I9" s="6">
        <v>56</v>
      </c>
      <c r="J9" s="6">
        <v>438</v>
      </c>
      <c r="K9" s="6">
        <v>9</v>
      </c>
      <c r="L9" s="6">
        <v>150</v>
      </c>
      <c r="M9" s="4"/>
      <c r="N9" s="7">
        <f t="shared" si="0"/>
        <v>0.75650842266462481</v>
      </c>
      <c r="O9" s="7">
        <f t="shared" si="1"/>
        <v>0.6357786357786358</v>
      </c>
      <c r="Q9">
        <f t="shared" si="2"/>
        <v>0.97986577181208057</v>
      </c>
      <c r="R9">
        <f t="shared" si="3"/>
        <v>0.68544600938967137</v>
      </c>
      <c r="T9">
        <f t="shared" si="4"/>
        <v>0.27184466019417475</v>
      </c>
      <c r="U9">
        <f t="shared" si="5"/>
        <v>0.40579710144927539</v>
      </c>
    </row>
    <row r="10" spans="1:21" ht="15.6" x14ac:dyDescent="0.3">
      <c r="A10" s="6">
        <v>777</v>
      </c>
      <c r="B10" s="6">
        <v>1331</v>
      </c>
      <c r="C10" s="6" t="s">
        <v>30</v>
      </c>
      <c r="D10" s="6">
        <v>0</v>
      </c>
      <c r="E10" s="6">
        <v>621</v>
      </c>
      <c r="F10" s="6">
        <v>710</v>
      </c>
      <c r="G10" s="6">
        <v>482</v>
      </c>
      <c r="H10" s="6">
        <v>139</v>
      </c>
      <c r="I10" s="6">
        <v>52</v>
      </c>
      <c r="J10" s="6">
        <v>430</v>
      </c>
      <c r="K10" s="6">
        <v>4</v>
      </c>
      <c r="L10" s="6">
        <v>135</v>
      </c>
      <c r="M10" s="4"/>
      <c r="N10" s="7">
        <f t="shared" ref="N10:N11" si="6">G10/E10</f>
        <v>0.77616747181964574</v>
      </c>
      <c r="O10" s="7">
        <f t="shared" ref="O10:O11" si="7">G10/A10</f>
        <v>0.62033462033462028</v>
      </c>
      <c r="Q10">
        <f t="shared" si="2"/>
        <v>0.99078341013824889</v>
      </c>
      <c r="R10">
        <f t="shared" si="3"/>
        <v>0.67292644757433495</v>
      </c>
      <c r="T10">
        <f t="shared" si="4"/>
        <v>0.27807486631016043</v>
      </c>
      <c r="U10">
        <f t="shared" si="5"/>
        <v>0.37681159420289856</v>
      </c>
    </row>
    <row r="11" spans="1:21" ht="15.6" x14ac:dyDescent="0.3">
      <c r="A11" s="6">
        <v>777</v>
      </c>
      <c r="B11" s="6">
        <v>1331</v>
      </c>
      <c r="C11" s="6" t="s">
        <v>31</v>
      </c>
      <c r="D11" s="6">
        <v>0</v>
      </c>
      <c r="E11" s="6">
        <v>588</v>
      </c>
      <c r="F11" s="6">
        <v>743</v>
      </c>
      <c r="G11" s="6">
        <v>441</v>
      </c>
      <c r="H11" s="6">
        <v>147</v>
      </c>
      <c r="I11" s="6">
        <v>57</v>
      </c>
      <c r="J11" s="6">
        <v>384</v>
      </c>
      <c r="K11" s="6">
        <v>7</v>
      </c>
      <c r="L11" s="6">
        <v>140</v>
      </c>
      <c r="M11" s="4"/>
      <c r="N11" s="7">
        <f t="shared" si="6"/>
        <v>0.75</v>
      </c>
      <c r="O11" s="7">
        <f t="shared" si="7"/>
        <v>0.56756756756756754</v>
      </c>
      <c r="Q11">
        <f t="shared" si="2"/>
        <v>0.98209718670076729</v>
      </c>
      <c r="R11">
        <f t="shared" si="3"/>
        <v>0.60093896713615025</v>
      </c>
      <c r="T11">
        <f t="shared" si="4"/>
        <v>0.28934010152284262</v>
      </c>
      <c r="U11">
        <f t="shared" si="5"/>
        <v>0.41304347826086957</v>
      </c>
    </row>
    <row r="12" spans="1:21" ht="14.4" x14ac:dyDescent="0.3">
      <c r="A12" s="13"/>
      <c r="B12" s="9">
        <v>1331</v>
      </c>
      <c r="C12" s="9"/>
      <c r="D12" s="9">
        <v>0</v>
      </c>
      <c r="E12" s="10">
        <f>AVERAGE(E2:E11)</f>
        <v>614.6</v>
      </c>
      <c r="F12" s="11">
        <v>1019</v>
      </c>
      <c r="G12" s="10">
        <f>AVERAGE(G2:G11)</f>
        <v>470.9</v>
      </c>
      <c r="H12" s="11">
        <v>83</v>
      </c>
      <c r="I12" s="10">
        <f>AVERAGE(I2:I11)</f>
        <v>50.5</v>
      </c>
      <c r="J12" s="10">
        <f>AVERAGE(J2:J11)</f>
        <v>420.4</v>
      </c>
      <c r="K12" s="10">
        <f>AVERAGE(K2:K11)</f>
        <v>7.8</v>
      </c>
      <c r="L12" s="10">
        <f>AVERAGE(L2:L11)</f>
        <v>135.9</v>
      </c>
      <c r="M12" s="8"/>
      <c r="N12" s="17">
        <f>AVERAGE(N2:N11)</f>
        <v>0.76625844847914037</v>
      </c>
      <c r="O12" s="12">
        <f>AVERAGE(O2:O11)</f>
        <v>0.60604890604890604</v>
      </c>
      <c r="Q12" s="18">
        <f t="shared" ref="Q12:R12" si="8">AVERAGE(Q2:Q11)</f>
        <v>0.98176905047574192</v>
      </c>
      <c r="R12" s="18">
        <f t="shared" si="8"/>
        <v>0.65790297339593107</v>
      </c>
      <c r="T12" s="18">
        <f t="shared" ref="T12:U12" si="9">AVERAGE(T2:T11)</f>
        <v>0.27083411336363883</v>
      </c>
      <c r="U12" s="18">
        <f t="shared" si="9"/>
        <v>0.36594202898550726</v>
      </c>
    </row>
    <row r="13" spans="1:21" s="2" customFormat="1" x14ac:dyDescent="0.3">
      <c r="J13" s="20">
        <f>J12+K12</f>
        <v>428.2</v>
      </c>
      <c r="L13" s="20">
        <f>I12+L12</f>
        <v>186.4</v>
      </c>
      <c r="Q13"/>
      <c r="R13"/>
      <c r="S13"/>
      <c r="T13"/>
      <c r="U13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topLeftCell="L1" zoomScale="110" zoomScaleNormal="110" workbookViewId="0">
      <selection activeCell="H13" sqref="A13:XFD13"/>
    </sheetView>
  </sheetViews>
  <sheetFormatPr defaultColWidth="12.6640625" defaultRowHeight="13.8" x14ac:dyDescent="0.3"/>
  <cols>
    <col min="1" max="1" width="12.6640625" style="1" customWidth="1"/>
    <col min="2" max="16" width="12.6640625" style="1"/>
    <col min="22" max="16384" width="12.6640625" style="1"/>
  </cols>
  <sheetData>
    <row r="1" spans="1:21" ht="62.4" x14ac:dyDescent="0.3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69</v>
      </c>
      <c r="R1" s="5" t="s">
        <v>70</v>
      </c>
      <c r="T1" s="5" t="s">
        <v>71</v>
      </c>
      <c r="U1" s="5" t="s">
        <v>72</v>
      </c>
    </row>
    <row r="2" spans="1:21" ht="15.6" x14ac:dyDescent="0.3">
      <c r="A2" s="6">
        <v>777</v>
      </c>
      <c r="B2" s="6">
        <v>1331</v>
      </c>
      <c r="C2" s="6" t="s">
        <v>32</v>
      </c>
      <c r="D2" s="6">
        <v>0</v>
      </c>
      <c r="E2" s="6">
        <v>713</v>
      </c>
      <c r="F2" s="6">
        <v>618</v>
      </c>
      <c r="G2" s="6">
        <v>508</v>
      </c>
      <c r="H2" s="6">
        <v>205</v>
      </c>
      <c r="I2" s="6">
        <v>75</v>
      </c>
      <c r="J2" s="6">
        <v>433</v>
      </c>
      <c r="K2" s="6">
        <v>8</v>
      </c>
      <c r="L2" s="6">
        <v>197</v>
      </c>
      <c r="M2" s="4"/>
      <c r="N2" s="7">
        <f t="shared" ref="N2:N9" si="0">G2/E2</f>
        <v>0.71248246844319774</v>
      </c>
      <c r="O2" s="7">
        <f t="shared" ref="O2:O9" si="1">G2/A2</f>
        <v>0.65379665379665375</v>
      </c>
      <c r="Q2">
        <f>J2/(J2+K2)</f>
        <v>0.98185941043083902</v>
      </c>
      <c r="R2">
        <f>J2/639</f>
        <v>0.67762128325508608</v>
      </c>
      <c r="T2">
        <f>I2/(I2+L2)</f>
        <v>0.27573529411764708</v>
      </c>
      <c r="U2">
        <f>I2/138</f>
        <v>0.54347826086956519</v>
      </c>
    </row>
    <row r="3" spans="1:21" ht="15.6" x14ac:dyDescent="0.3">
      <c r="A3" s="6">
        <v>777</v>
      </c>
      <c r="B3" s="6">
        <v>1331</v>
      </c>
      <c r="C3" s="6" t="s">
        <v>33</v>
      </c>
      <c r="D3" s="6">
        <v>0</v>
      </c>
      <c r="E3" s="6">
        <v>700</v>
      </c>
      <c r="F3" s="6">
        <v>631</v>
      </c>
      <c r="G3" s="6">
        <v>502</v>
      </c>
      <c r="H3" s="6">
        <v>198</v>
      </c>
      <c r="I3" s="6">
        <v>70</v>
      </c>
      <c r="J3" s="6">
        <v>432</v>
      </c>
      <c r="K3" s="6">
        <v>3</v>
      </c>
      <c r="L3" s="6">
        <v>195</v>
      </c>
      <c r="M3" s="4"/>
      <c r="N3" s="7">
        <f t="shared" si="0"/>
        <v>0.71714285714285719</v>
      </c>
      <c r="O3" s="7">
        <f t="shared" si="1"/>
        <v>0.64607464607464604</v>
      </c>
      <c r="Q3">
        <f t="shared" ref="Q3:Q11" si="2">J3/(J3+K3)</f>
        <v>0.99310344827586206</v>
      </c>
      <c r="R3">
        <f t="shared" ref="R3:R11" si="3">J3/639</f>
        <v>0.676056338028169</v>
      </c>
      <c r="T3">
        <f t="shared" ref="T3:T11" si="4">I3/(I3+L3)</f>
        <v>0.26415094339622641</v>
      </c>
      <c r="U3">
        <f t="shared" ref="U3:U11" si="5">I3/138</f>
        <v>0.50724637681159424</v>
      </c>
    </row>
    <row r="4" spans="1:21" ht="15.6" x14ac:dyDescent="0.3">
      <c r="A4" s="6">
        <v>777</v>
      </c>
      <c r="B4" s="6">
        <v>1331</v>
      </c>
      <c r="C4" s="6" t="s">
        <v>34</v>
      </c>
      <c r="D4" s="6">
        <v>0</v>
      </c>
      <c r="E4" s="6">
        <v>760</v>
      </c>
      <c r="F4" s="6">
        <v>571</v>
      </c>
      <c r="G4" s="6">
        <v>521</v>
      </c>
      <c r="H4" s="6">
        <v>239</v>
      </c>
      <c r="I4" s="6">
        <v>76</v>
      </c>
      <c r="J4" s="6">
        <v>445</v>
      </c>
      <c r="K4" s="6">
        <v>9</v>
      </c>
      <c r="L4" s="6">
        <v>230</v>
      </c>
      <c r="M4" s="4"/>
      <c r="N4" s="7">
        <f t="shared" si="0"/>
        <v>0.68552631578947365</v>
      </c>
      <c r="O4" s="7">
        <f t="shared" si="1"/>
        <v>0.67052767052767048</v>
      </c>
      <c r="Q4">
        <f t="shared" si="2"/>
        <v>0.98017621145374445</v>
      </c>
      <c r="R4">
        <f t="shared" si="3"/>
        <v>0.69640062597809071</v>
      </c>
      <c r="T4">
        <f t="shared" si="4"/>
        <v>0.24836601307189543</v>
      </c>
      <c r="U4">
        <f>I4/138</f>
        <v>0.55072463768115942</v>
      </c>
    </row>
    <row r="5" spans="1:21" ht="15.6" x14ac:dyDescent="0.3">
      <c r="A5" s="6">
        <v>777</v>
      </c>
      <c r="B5" s="6">
        <v>1331</v>
      </c>
      <c r="C5" s="6" t="s">
        <v>35</v>
      </c>
      <c r="D5" s="6">
        <v>0</v>
      </c>
      <c r="E5" s="6">
        <v>747</v>
      </c>
      <c r="F5" s="6">
        <v>584</v>
      </c>
      <c r="G5" s="6">
        <v>519</v>
      </c>
      <c r="H5" s="6">
        <v>228</v>
      </c>
      <c r="I5" s="6">
        <v>75</v>
      </c>
      <c r="J5" s="6">
        <v>444</v>
      </c>
      <c r="K5" s="6">
        <v>9</v>
      </c>
      <c r="L5" s="6">
        <v>219</v>
      </c>
      <c r="M5" s="4"/>
      <c r="N5" s="7">
        <f t="shared" si="0"/>
        <v>0.69477911646586343</v>
      </c>
      <c r="O5" s="7">
        <f t="shared" si="1"/>
        <v>0.66795366795366795</v>
      </c>
      <c r="Q5">
        <f t="shared" si="2"/>
        <v>0.98013245033112584</v>
      </c>
      <c r="R5">
        <f t="shared" si="3"/>
        <v>0.69483568075117375</v>
      </c>
      <c r="T5">
        <f t="shared" si="4"/>
        <v>0.25510204081632654</v>
      </c>
      <c r="U5">
        <f t="shared" si="5"/>
        <v>0.54347826086956519</v>
      </c>
    </row>
    <row r="6" spans="1:21" ht="15.6" x14ac:dyDescent="0.3">
      <c r="A6" s="6">
        <v>777</v>
      </c>
      <c r="B6" s="6">
        <v>1331</v>
      </c>
      <c r="C6" s="6" t="s">
        <v>36</v>
      </c>
      <c r="D6" s="6">
        <v>0</v>
      </c>
      <c r="E6" s="6">
        <v>720</v>
      </c>
      <c r="F6" s="6">
        <v>611</v>
      </c>
      <c r="G6" s="6">
        <v>514</v>
      </c>
      <c r="H6" s="6">
        <v>206</v>
      </c>
      <c r="I6" s="6">
        <v>67</v>
      </c>
      <c r="J6" s="6">
        <v>447</v>
      </c>
      <c r="K6" s="6">
        <v>9</v>
      </c>
      <c r="L6" s="6">
        <v>197</v>
      </c>
      <c r="M6" s="4"/>
      <c r="N6" s="7">
        <f t="shared" si="0"/>
        <v>0.71388888888888891</v>
      </c>
      <c r="O6" s="7">
        <f t="shared" si="1"/>
        <v>0.66151866151866157</v>
      </c>
      <c r="Q6">
        <f t="shared" si="2"/>
        <v>0.98026315789473684</v>
      </c>
      <c r="R6">
        <f t="shared" si="3"/>
        <v>0.69953051643192488</v>
      </c>
      <c r="T6">
        <f t="shared" si="4"/>
        <v>0.25378787878787878</v>
      </c>
      <c r="U6">
        <f t="shared" si="5"/>
        <v>0.48550724637681159</v>
      </c>
    </row>
    <row r="7" spans="1:21" ht="15.6" x14ac:dyDescent="0.3">
      <c r="A7" s="6">
        <v>777</v>
      </c>
      <c r="B7" s="6">
        <v>1331</v>
      </c>
      <c r="C7" s="6" t="s">
        <v>37</v>
      </c>
      <c r="D7" s="6">
        <v>0</v>
      </c>
      <c r="E7" s="6">
        <v>733</v>
      </c>
      <c r="F7" s="6">
        <v>598</v>
      </c>
      <c r="G7" s="6">
        <v>513</v>
      </c>
      <c r="H7" s="6">
        <v>220</v>
      </c>
      <c r="I7" s="6">
        <v>70</v>
      </c>
      <c r="J7" s="6">
        <v>443</v>
      </c>
      <c r="K7" s="6">
        <v>9</v>
      </c>
      <c r="L7" s="6">
        <v>211</v>
      </c>
      <c r="M7" s="4"/>
      <c r="N7" s="7">
        <f t="shared" si="0"/>
        <v>0.69986357435197821</v>
      </c>
      <c r="O7" s="7">
        <f t="shared" si="1"/>
        <v>0.66023166023166024</v>
      </c>
      <c r="Q7">
        <f t="shared" si="2"/>
        <v>0.98008849557522126</v>
      </c>
      <c r="R7">
        <f t="shared" si="3"/>
        <v>0.69327073552425666</v>
      </c>
      <c r="T7">
        <f t="shared" si="4"/>
        <v>0.24911032028469751</v>
      </c>
      <c r="U7">
        <f t="shared" si="5"/>
        <v>0.50724637681159424</v>
      </c>
    </row>
    <row r="8" spans="1:21" ht="15.6" x14ac:dyDescent="0.3">
      <c r="A8" s="6">
        <v>777</v>
      </c>
      <c r="B8" s="6">
        <v>1331</v>
      </c>
      <c r="C8" s="6" t="s">
        <v>38</v>
      </c>
      <c r="D8" s="6">
        <v>0</v>
      </c>
      <c r="E8" s="6">
        <v>697</v>
      </c>
      <c r="F8" s="6">
        <v>634</v>
      </c>
      <c r="G8" s="6">
        <v>495</v>
      </c>
      <c r="H8" s="6">
        <v>202</v>
      </c>
      <c r="I8" s="6">
        <v>68</v>
      </c>
      <c r="J8" s="6">
        <v>427</v>
      </c>
      <c r="K8" s="6">
        <v>9</v>
      </c>
      <c r="L8" s="6">
        <v>193</v>
      </c>
      <c r="M8" s="4"/>
      <c r="N8" s="7">
        <f t="shared" si="0"/>
        <v>0.7101865136298422</v>
      </c>
      <c r="O8" s="7">
        <f t="shared" si="1"/>
        <v>0.63706563706563701</v>
      </c>
      <c r="Q8">
        <f t="shared" si="2"/>
        <v>0.97935779816513757</v>
      </c>
      <c r="R8">
        <f t="shared" si="3"/>
        <v>0.66823161189358371</v>
      </c>
      <c r="T8">
        <f t="shared" si="4"/>
        <v>0.26053639846743293</v>
      </c>
      <c r="U8">
        <f t="shared" si="5"/>
        <v>0.49275362318840582</v>
      </c>
    </row>
    <row r="9" spans="1:21" ht="15.6" x14ac:dyDescent="0.3">
      <c r="A9" s="6">
        <v>777</v>
      </c>
      <c r="B9" s="6">
        <v>1331</v>
      </c>
      <c r="C9" s="6" t="s">
        <v>39</v>
      </c>
      <c r="D9" s="6">
        <v>0</v>
      </c>
      <c r="E9" s="6">
        <v>757</v>
      </c>
      <c r="F9" s="6">
        <v>574</v>
      </c>
      <c r="G9" s="6">
        <v>521</v>
      </c>
      <c r="H9" s="6">
        <v>236</v>
      </c>
      <c r="I9" s="6">
        <v>80</v>
      </c>
      <c r="J9" s="6">
        <v>441</v>
      </c>
      <c r="K9" s="6">
        <v>9</v>
      </c>
      <c r="L9" s="6">
        <v>227</v>
      </c>
      <c r="M9" s="4"/>
      <c r="N9" s="7">
        <f t="shared" si="0"/>
        <v>0.68824306472919416</v>
      </c>
      <c r="O9" s="7">
        <f t="shared" si="1"/>
        <v>0.67052767052767048</v>
      </c>
      <c r="Q9">
        <f t="shared" si="2"/>
        <v>0.98</v>
      </c>
      <c r="R9">
        <f t="shared" si="3"/>
        <v>0.6901408450704225</v>
      </c>
      <c r="T9">
        <f t="shared" si="4"/>
        <v>0.26058631921824105</v>
      </c>
      <c r="U9">
        <f t="shared" si="5"/>
        <v>0.57971014492753625</v>
      </c>
    </row>
    <row r="10" spans="1:21" ht="15.6" x14ac:dyDescent="0.3">
      <c r="A10" s="6">
        <v>777</v>
      </c>
      <c r="B10" s="6">
        <v>1331</v>
      </c>
      <c r="C10" s="6" t="s">
        <v>40</v>
      </c>
      <c r="D10" s="6">
        <v>0</v>
      </c>
      <c r="E10" s="6">
        <v>746</v>
      </c>
      <c r="F10" s="6">
        <v>585</v>
      </c>
      <c r="G10" s="6">
        <v>517</v>
      </c>
      <c r="H10" s="6">
        <v>229</v>
      </c>
      <c r="I10" s="6">
        <v>76</v>
      </c>
      <c r="J10" s="6">
        <v>441</v>
      </c>
      <c r="K10" s="6">
        <v>9</v>
      </c>
      <c r="L10" s="6">
        <v>220</v>
      </c>
      <c r="M10" s="4"/>
      <c r="N10" s="7">
        <f t="shared" ref="N10:N11" si="6">G10/E10</f>
        <v>0.693029490616622</v>
      </c>
      <c r="O10" s="7">
        <f t="shared" ref="O10:O11" si="7">G10/A10</f>
        <v>0.66537966537966542</v>
      </c>
      <c r="Q10">
        <f t="shared" si="2"/>
        <v>0.98</v>
      </c>
      <c r="R10">
        <f t="shared" si="3"/>
        <v>0.6901408450704225</v>
      </c>
      <c r="T10">
        <f t="shared" si="4"/>
        <v>0.25675675675675674</v>
      </c>
      <c r="U10">
        <f t="shared" si="5"/>
        <v>0.55072463768115942</v>
      </c>
    </row>
    <row r="11" spans="1:21" ht="15.6" x14ac:dyDescent="0.3">
      <c r="A11" s="6">
        <v>777</v>
      </c>
      <c r="B11" s="6">
        <v>1331</v>
      </c>
      <c r="C11" s="6" t="s">
        <v>41</v>
      </c>
      <c r="D11" s="6">
        <v>0</v>
      </c>
      <c r="E11" s="6">
        <v>722</v>
      </c>
      <c r="F11" s="6">
        <v>609</v>
      </c>
      <c r="G11" s="6">
        <v>496</v>
      </c>
      <c r="H11" s="6">
        <v>226</v>
      </c>
      <c r="I11" s="6">
        <v>73</v>
      </c>
      <c r="J11" s="6">
        <v>423</v>
      </c>
      <c r="K11" s="6">
        <v>8</v>
      </c>
      <c r="L11" s="6">
        <v>218</v>
      </c>
      <c r="M11" s="4"/>
      <c r="N11" s="7">
        <f t="shared" si="6"/>
        <v>0.68698060941828254</v>
      </c>
      <c r="O11" s="7">
        <f t="shared" si="7"/>
        <v>0.63835263835263834</v>
      </c>
      <c r="Q11">
        <f t="shared" si="2"/>
        <v>0.9814385150812065</v>
      </c>
      <c r="R11">
        <f t="shared" si="3"/>
        <v>0.6619718309859155</v>
      </c>
      <c r="T11">
        <f t="shared" si="4"/>
        <v>0.25085910652920962</v>
      </c>
      <c r="U11">
        <f t="shared" si="5"/>
        <v>0.52898550724637683</v>
      </c>
    </row>
    <row r="12" spans="1:21" ht="14.4" x14ac:dyDescent="0.3">
      <c r="A12" s="13"/>
      <c r="B12" s="9">
        <v>1331</v>
      </c>
      <c r="C12" s="9"/>
      <c r="D12" s="9">
        <v>0</v>
      </c>
      <c r="E12" s="10">
        <f>AVERAGE(E2:E11)</f>
        <v>729.5</v>
      </c>
      <c r="F12" s="11">
        <v>1019</v>
      </c>
      <c r="G12" s="10">
        <f>AVERAGE(G2:G11)</f>
        <v>510.6</v>
      </c>
      <c r="H12" s="11">
        <v>83</v>
      </c>
      <c r="I12" s="10">
        <f>AVERAGE(I2:I11)</f>
        <v>73</v>
      </c>
      <c r="J12" s="10">
        <f>AVERAGE(J2:J11)</f>
        <v>437.6</v>
      </c>
      <c r="K12" s="10">
        <f>AVERAGE(K2:K11)</f>
        <v>8.1999999999999993</v>
      </c>
      <c r="L12" s="10">
        <f>AVERAGE(L2:L11)</f>
        <v>210.7</v>
      </c>
      <c r="M12" s="8"/>
      <c r="N12" s="12">
        <f>AVERAGE(N2:N11)</f>
        <v>0.70021228994761997</v>
      </c>
      <c r="O12" s="12">
        <f>AVERAGE(O2:O11)</f>
        <v>0.65714285714285725</v>
      </c>
      <c r="Q12" s="18">
        <f t="shared" ref="Q12:R12" si="8">AVERAGE(Q2:Q11)</f>
        <v>0.98164194872078736</v>
      </c>
      <c r="R12" s="18">
        <f t="shared" si="8"/>
        <v>0.68482003129890445</v>
      </c>
      <c r="T12" s="18">
        <f t="shared" ref="T12:U12" si="9">AVERAGE(T2:T11)</f>
        <v>0.2574991071446312</v>
      </c>
      <c r="U12" s="18">
        <f t="shared" si="9"/>
        <v>0.52898550724637672</v>
      </c>
    </row>
    <row r="13" spans="1:21" s="2" customFormat="1" x14ac:dyDescent="0.3">
      <c r="J13" s="20">
        <f>J12+K12</f>
        <v>445.8</v>
      </c>
      <c r="L13" s="20">
        <f>I12+L12</f>
        <v>283.7</v>
      </c>
      <c r="Q13"/>
      <c r="R13"/>
      <c r="S13"/>
      <c r="T13"/>
      <c r="U13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topLeftCell="L1" zoomScale="110" zoomScaleNormal="110" workbookViewId="0">
      <selection activeCell="I12" sqref="I12"/>
    </sheetView>
  </sheetViews>
  <sheetFormatPr defaultColWidth="12.6640625" defaultRowHeight="13.8" x14ac:dyDescent="0.3"/>
  <cols>
    <col min="1" max="16" width="12.6640625" style="1"/>
    <col min="22" max="16384" width="12.6640625" style="1"/>
  </cols>
  <sheetData>
    <row r="1" spans="1:21" ht="62.4" x14ac:dyDescent="0.3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69</v>
      </c>
      <c r="R1" s="5" t="s">
        <v>70</v>
      </c>
      <c r="T1" s="5" t="s">
        <v>71</v>
      </c>
      <c r="U1" s="5" t="s">
        <v>72</v>
      </c>
    </row>
    <row r="2" spans="1:21" ht="15.6" x14ac:dyDescent="0.3">
      <c r="A2" s="6">
        <v>1851</v>
      </c>
      <c r="B2" s="6">
        <v>2571</v>
      </c>
      <c r="C2" s="6" t="s">
        <v>42</v>
      </c>
      <c r="D2" s="6">
        <v>0</v>
      </c>
      <c r="E2" s="6">
        <v>540</v>
      </c>
      <c r="F2" s="6">
        <v>2031</v>
      </c>
      <c r="G2" s="6">
        <v>411</v>
      </c>
      <c r="H2" s="6">
        <v>129</v>
      </c>
      <c r="I2" s="6">
        <v>44</v>
      </c>
      <c r="J2" s="6">
        <v>367</v>
      </c>
      <c r="K2" s="6">
        <v>3</v>
      </c>
      <c r="L2" s="6">
        <v>126</v>
      </c>
      <c r="M2" s="4"/>
      <c r="N2" s="7">
        <f t="shared" ref="N2:N9" si="0">G2/E2</f>
        <v>0.76111111111111107</v>
      </c>
      <c r="O2" s="7">
        <f t="shared" ref="O2:O9" si="1">G2/A2</f>
        <v>0.22204213938411668</v>
      </c>
      <c r="Q2">
        <f>J2/(J2+K2)</f>
        <v>0.99189189189189186</v>
      </c>
      <c r="R2">
        <f>J2/1727</f>
        <v>0.212507237984945</v>
      </c>
      <c r="T2">
        <f>I2/(I2+L2)</f>
        <v>0.25882352941176473</v>
      </c>
      <c r="U2">
        <f>I2/124</f>
        <v>0.35483870967741937</v>
      </c>
    </row>
    <row r="3" spans="1:21" ht="15.6" x14ac:dyDescent="0.3">
      <c r="A3" s="6">
        <v>1851</v>
      </c>
      <c r="B3" s="6">
        <v>2571</v>
      </c>
      <c r="C3" s="6" t="s">
        <v>43</v>
      </c>
      <c r="D3" s="6">
        <v>0</v>
      </c>
      <c r="E3" s="6">
        <v>756</v>
      </c>
      <c r="F3" s="6">
        <v>1815</v>
      </c>
      <c r="G3" s="6">
        <v>631</v>
      </c>
      <c r="H3" s="6">
        <v>125</v>
      </c>
      <c r="I3" s="6">
        <v>40</v>
      </c>
      <c r="J3" s="6">
        <v>591</v>
      </c>
      <c r="K3" s="6">
        <v>4</v>
      </c>
      <c r="L3" s="6">
        <v>121</v>
      </c>
      <c r="M3" s="4"/>
      <c r="N3" s="7">
        <f t="shared" si="0"/>
        <v>0.83465608465608465</v>
      </c>
      <c r="O3" s="7">
        <f t="shared" si="1"/>
        <v>0.34089681253376553</v>
      </c>
      <c r="Q3">
        <f t="shared" ref="Q3:Q11" si="2">J3/(J3+K3)</f>
        <v>0.99327731092436977</v>
      </c>
      <c r="R3">
        <f t="shared" ref="R3:R11" si="3">J3/1727</f>
        <v>0.34221192819918933</v>
      </c>
      <c r="T3">
        <f t="shared" ref="T3:T11" si="4">I3/(I3+L3)</f>
        <v>0.2484472049689441</v>
      </c>
      <c r="U3">
        <f t="shared" ref="U3:U11" si="5">I3/124</f>
        <v>0.32258064516129031</v>
      </c>
    </row>
    <row r="4" spans="1:21" ht="15.6" x14ac:dyDescent="0.3">
      <c r="A4" s="6">
        <v>1851</v>
      </c>
      <c r="B4" s="6">
        <v>2571</v>
      </c>
      <c r="C4" s="6" t="s">
        <v>44</v>
      </c>
      <c r="D4" s="6">
        <v>0</v>
      </c>
      <c r="E4" s="6">
        <v>929</v>
      </c>
      <c r="F4" s="6">
        <v>1642</v>
      </c>
      <c r="G4" s="6">
        <v>787</v>
      </c>
      <c r="H4" s="6">
        <v>142</v>
      </c>
      <c r="I4" s="6">
        <v>44</v>
      </c>
      <c r="J4" s="6">
        <v>743</v>
      </c>
      <c r="K4" s="6">
        <v>13</v>
      </c>
      <c r="L4" s="6">
        <v>129</v>
      </c>
      <c r="M4" s="4"/>
      <c r="N4" s="7">
        <f t="shared" si="0"/>
        <v>0.84714747039827776</v>
      </c>
      <c r="O4" s="7">
        <f t="shared" si="1"/>
        <v>0.42517558076715289</v>
      </c>
      <c r="Q4">
        <f t="shared" si="2"/>
        <v>0.98280423280423279</v>
      </c>
      <c r="R4">
        <f t="shared" si="3"/>
        <v>0.43022582513028373</v>
      </c>
      <c r="T4">
        <f t="shared" si="4"/>
        <v>0.25433526011560692</v>
      </c>
      <c r="U4">
        <f t="shared" si="5"/>
        <v>0.35483870967741937</v>
      </c>
    </row>
    <row r="5" spans="1:21" ht="15.6" x14ac:dyDescent="0.3">
      <c r="A5" s="6">
        <v>1851</v>
      </c>
      <c r="B5" s="6">
        <v>2571</v>
      </c>
      <c r="C5" s="6" t="s">
        <v>45</v>
      </c>
      <c r="D5" s="6">
        <v>0</v>
      </c>
      <c r="E5" s="6">
        <v>729</v>
      </c>
      <c r="F5" s="6">
        <v>1842</v>
      </c>
      <c r="G5" s="6">
        <v>598</v>
      </c>
      <c r="H5" s="6">
        <v>131</v>
      </c>
      <c r="I5" s="6">
        <v>45</v>
      </c>
      <c r="J5" s="6">
        <v>553</v>
      </c>
      <c r="K5" s="6">
        <v>6</v>
      </c>
      <c r="L5" s="6">
        <v>125</v>
      </c>
      <c r="M5" s="4"/>
      <c r="N5" s="7">
        <f t="shared" si="0"/>
        <v>0.82030178326474623</v>
      </c>
      <c r="O5" s="7">
        <f t="shared" si="1"/>
        <v>0.32306861156131822</v>
      </c>
      <c r="Q5">
        <f t="shared" si="2"/>
        <v>0.98926654740608233</v>
      </c>
      <c r="R5">
        <f t="shared" si="3"/>
        <v>0.32020845396641573</v>
      </c>
      <c r="T5">
        <f t="shared" si="4"/>
        <v>0.26470588235294118</v>
      </c>
      <c r="U5">
        <f t="shared" si="5"/>
        <v>0.36290322580645162</v>
      </c>
    </row>
    <row r="6" spans="1:21" ht="15.6" x14ac:dyDescent="0.3">
      <c r="A6" s="6">
        <v>1851</v>
      </c>
      <c r="B6" s="6">
        <v>2571</v>
      </c>
      <c r="C6" s="6" t="s">
        <v>46</v>
      </c>
      <c r="D6" s="6">
        <v>0</v>
      </c>
      <c r="E6" s="6">
        <v>593</v>
      </c>
      <c r="F6" s="6">
        <v>1978</v>
      </c>
      <c r="G6" s="6">
        <v>479</v>
      </c>
      <c r="H6" s="6">
        <v>114</v>
      </c>
      <c r="I6" s="6">
        <v>39</v>
      </c>
      <c r="J6" s="6">
        <v>440</v>
      </c>
      <c r="K6" s="6">
        <v>4</v>
      </c>
      <c r="L6" s="6">
        <v>110</v>
      </c>
      <c r="M6" s="4"/>
      <c r="N6" s="7">
        <f t="shared" si="0"/>
        <v>0.80775716694772348</v>
      </c>
      <c r="O6" s="7">
        <f t="shared" si="1"/>
        <v>0.25877903835764454</v>
      </c>
      <c r="Q6">
        <f t="shared" si="2"/>
        <v>0.99099099099099097</v>
      </c>
      <c r="R6">
        <f t="shared" si="3"/>
        <v>0.25477707006369427</v>
      </c>
      <c r="T6">
        <f t="shared" si="4"/>
        <v>0.26174496644295303</v>
      </c>
      <c r="U6">
        <f t="shared" si="5"/>
        <v>0.31451612903225806</v>
      </c>
    </row>
    <row r="7" spans="1:21" ht="15.6" x14ac:dyDescent="0.3">
      <c r="A7" s="6">
        <v>1851</v>
      </c>
      <c r="B7" s="6">
        <v>2571</v>
      </c>
      <c r="C7" s="6" t="s">
        <v>47</v>
      </c>
      <c r="D7" s="6">
        <v>0</v>
      </c>
      <c r="E7" s="6">
        <v>604</v>
      </c>
      <c r="F7" s="6">
        <v>1967</v>
      </c>
      <c r="G7" s="6">
        <v>491</v>
      </c>
      <c r="H7" s="6">
        <v>113</v>
      </c>
      <c r="I7" s="6">
        <v>41</v>
      </c>
      <c r="J7" s="6">
        <v>450</v>
      </c>
      <c r="K7" s="6">
        <v>6</v>
      </c>
      <c r="L7" s="6">
        <v>107</v>
      </c>
      <c r="M7" s="4"/>
      <c r="N7" s="7">
        <f t="shared" si="0"/>
        <v>0.8129139072847682</v>
      </c>
      <c r="O7" s="7">
        <f t="shared" si="1"/>
        <v>0.26526202052944353</v>
      </c>
      <c r="Q7">
        <f t="shared" si="2"/>
        <v>0.98684210526315785</v>
      </c>
      <c r="R7">
        <f t="shared" si="3"/>
        <v>0.26056745801968734</v>
      </c>
      <c r="T7">
        <f t="shared" si="4"/>
        <v>0.27702702702702703</v>
      </c>
      <c r="U7">
        <f t="shared" si="5"/>
        <v>0.33064516129032256</v>
      </c>
    </row>
    <row r="8" spans="1:21" ht="15.6" x14ac:dyDescent="0.3">
      <c r="A8" s="6">
        <v>1851</v>
      </c>
      <c r="B8" s="6">
        <v>2571</v>
      </c>
      <c r="C8" s="6" t="s">
        <v>48</v>
      </c>
      <c r="D8" s="6">
        <v>0</v>
      </c>
      <c r="E8" s="6">
        <v>578</v>
      </c>
      <c r="F8" s="6">
        <v>1993</v>
      </c>
      <c r="G8" s="6">
        <v>458</v>
      </c>
      <c r="H8" s="6">
        <v>120</v>
      </c>
      <c r="I8" s="6">
        <v>42</v>
      </c>
      <c r="J8" s="6">
        <v>416</v>
      </c>
      <c r="K8" s="6">
        <v>4</v>
      </c>
      <c r="L8" s="6">
        <v>116</v>
      </c>
      <c r="M8" s="4"/>
      <c r="N8" s="7">
        <f t="shared" si="0"/>
        <v>0.79238754325259519</v>
      </c>
      <c r="O8" s="7">
        <f t="shared" si="1"/>
        <v>0.24743381955699623</v>
      </c>
      <c r="Q8">
        <f t="shared" si="2"/>
        <v>0.99047619047619051</v>
      </c>
      <c r="R8">
        <f t="shared" si="3"/>
        <v>0.24088013896931093</v>
      </c>
      <c r="T8">
        <f t="shared" si="4"/>
        <v>0.26582278481012656</v>
      </c>
      <c r="U8">
        <f t="shared" si="5"/>
        <v>0.33870967741935482</v>
      </c>
    </row>
    <row r="9" spans="1:21" ht="15.6" x14ac:dyDescent="0.3">
      <c r="A9" s="6">
        <v>1851</v>
      </c>
      <c r="B9" s="6">
        <v>2571</v>
      </c>
      <c r="C9" s="6" t="s">
        <v>49</v>
      </c>
      <c r="D9" s="6">
        <v>0</v>
      </c>
      <c r="E9" s="6">
        <v>830</v>
      </c>
      <c r="F9" s="6">
        <v>1741</v>
      </c>
      <c r="G9" s="6">
        <v>700</v>
      </c>
      <c r="H9" s="6">
        <v>130</v>
      </c>
      <c r="I9" s="6">
        <v>47</v>
      </c>
      <c r="J9" s="6">
        <v>653</v>
      </c>
      <c r="K9" s="6">
        <v>8</v>
      </c>
      <c r="L9" s="6">
        <v>122</v>
      </c>
      <c r="M9" s="4"/>
      <c r="N9" s="7">
        <f t="shared" si="0"/>
        <v>0.84337349397590367</v>
      </c>
      <c r="O9" s="7">
        <f t="shared" si="1"/>
        <v>0.37817396002160997</v>
      </c>
      <c r="Q9">
        <f t="shared" si="2"/>
        <v>0.98789712556732223</v>
      </c>
      <c r="R9">
        <f t="shared" si="3"/>
        <v>0.37811233352634627</v>
      </c>
      <c r="T9">
        <f t="shared" si="4"/>
        <v>0.27810650887573962</v>
      </c>
      <c r="U9">
        <f t="shared" si="5"/>
        <v>0.37903225806451613</v>
      </c>
    </row>
    <row r="10" spans="1:21" ht="15.6" x14ac:dyDescent="0.3">
      <c r="A10" s="6">
        <v>1851</v>
      </c>
      <c r="B10" s="6">
        <v>2571</v>
      </c>
      <c r="C10" s="6" t="s">
        <v>50</v>
      </c>
      <c r="D10" s="6">
        <v>0</v>
      </c>
      <c r="E10" s="6">
        <v>725</v>
      </c>
      <c r="F10" s="6">
        <v>1846</v>
      </c>
      <c r="G10" s="6">
        <v>601</v>
      </c>
      <c r="H10" s="6">
        <v>124</v>
      </c>
      <c r="I10" s="6">
        <v>40</v>
      </c>
      <c r="J10" s="6">
        <v>561</v>
      </c>
      <c r="K10" s="6">
        <v>8</v>
      </c>
      <c r="L10" s="6">
        <v>116</v>
      </c>
      <c r="M10" s="4"/>
      <c r="N10" s="7">
        <f t="shared" ref="N10:N11" si="6">G10/E10</f>
        <v>0.82896551724137935</v>
      </c>
      <c r="O10" s="7">
        <f t="shared" ref="O10:O11" si="7">G10/A10</f>
        <v>0.32468935710426794</v>
      </c>
      <c r="Q10">
        <f t="shared" si="2"/>
        <v>0.98594024604569419</v>
      </c>
      <c r="R10">
        <f t="shared" si="3"/>
        <v>0.32484076433121017</v>
      </c>
      <c r="T10">
        <f t="shared" si="4"/>
        <v>0.25641025641025639</v>
      </c>
      <c r="U10">
        <f t="shared" si="5"/>
        <v>0.32258064516129031</v>
      </c>
    </row>
    <row r="11" spans="1:21" ht="15.6" x14ac:dyDescent="0.3">
      <c r="A11" s="6">
        <v>1851</v>
      </c>
      <c r="B11" s="6">
        <v>2571</v>
      </c>
      <c r="C11" s="6" t="s">
        <v>45</v>
      </c>
      <c r="D11" s="6">
        <v>0</v>
      </c>
      <c r="E11" s="6">
        <v>625</v>
      </c>
      <c r="F11" s="6">
        <v>1946</v>
      </c>
      <c r="G11" s="6">
        <v>494</v>
      </c>
      <c r="H11" s="6">
        <v>131</v>
      </c>
      <c r="I11" s="6">
        <v>44</v>
      </c>
      <c r="J11" s="6">
        <v>450</v>
      </c>
      <c r="K11" s="6">
        <v>5</v>
      </c>
      <c r="L11" s="6">
        <v>126</v>
      </c>
      <c r="M11" s="4"/>
      <c r="N11" s="7">
        <f t="shared" si="6"/>
        <v>0.79039999999999999</v>
      </c>
      <c r="O11" s="7">
        <f t="shared" si="7"/>
        <v>0.26688276607239331</v>
      </c>
      <c r="Q11">
        <f t="shared" si="2"/>
        <v>0.98901098901098905</v>
      </c>
      <c r="R11">
        <f t="shared" si="3"/>
        <v>0.26056745801968734</v>
      </c>
      <c r="T11">
        <f t="shared" si="4"/>
        <v>0.25882352941176473</v>
      </c>
      <c r="U11">
        <f t="shared" si="5"/>
        <v>0.35483870967741937</v>
      </c>
    </row>
    <row r="12" spans="1:21" ht="14.4" x14ac:dyDescent="0.3">
      <c r="A12" s="13"/>
      <c r="B12" s="9">
        <v>1331</v>
      </c>
      <c r="C12" s="9"/>
      <c r="D12" s="9">
        <v>0</v>
      </c>
      <c r="E12" s="10">
        <f>AVERAGE(E2:E11)</f>
        <v>690.9</v>
      </c>
      <c r="F12" s="11">
        <v>1019</v>
      </c>
      <c r="G12" s="10">
        <f>AVERAGE(G2:G11)</f>
        <v>565</v>
      </c>
      <c r="H12" s="11">
        <v>83</v>
      </c>
      <c r="I12" s="10">
        <f>AVERAGE(I2:I11)</f>
        <v>42.6</v>
      </c>
      <c r="J12" s="10">
        <f>AVERAGE(J2:J11)</f>
        <v>522.4</v>
      </c>
      <c r="K12" s="10">
        <f>AVERAGE(K2:K11)</f>
        <v>6.1</v>
      </c>
      <c r="L12" s="10">
        <f>AVERAGE(L2:L11)</f>
        <v>119.8</v>
      </c>
      <c r="M12" s="8"/>
      <c r="N12" s="12">
        <f>AVERAGE(N2:N11)</f>
        <v>0.81390140781325893</v>
      </c>
      <c r="O12" s="12">
        <f>AVERAGE(O2:O11)</f>
        <v>0.30524041058887091</v>
      </c>
      <c r="Q12" s="18">
        <f t="shared" ref="Q12:R12" si="8">AVERAGE(Q2:Q11)</f>
        <v>0.98883976303809207</v>
      </c>
      <c r="R12" s="18">
        <f t="shared" si="8"/>
        <v>0.30248986682107704</v>
      </c>
      <c r="T12" s="18">
        <f t="shared" ref="T12:U12" si="9">AVERAGE(T2:T11)</f>
        <v>0.26242469498271237</v>
      </c>
      <c r="U12" s="18">
        <f t="shared" si="9"/>
        <v>0.34354838709677421</v>
      </c>
    </row>
    <row r="13" spans="1:21" s="2" customFormat="1" x14ac:dyDescent="0.3">
      <c r="J13" s="20">
        <f>J12+K12</f>
        <v>528.5</v>
      </c>
      <c r="L13" s="20">
        <f>I12+L12</f>
        <v>162.4</v>
      </c>
      <c r="Q13"/>
      <c r="R13"/>
      <c r="S13"/>
      <c r="T13"/>
      <c r="U13"/>
    </row>
    <row r="15" spans="1:21" ht="14.4" x14ac:dyDescent="0.3">
      <c r="A15" s="19" t="s">
        <v>74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topLeftCell="M3" zoomScale="110" zoomScaleNormal="110" workbookViewId="0">
      <selection activeCell="J13" sqref="A13:XFD13"/>
    </sheetView>
  </sheetViews>
  <sheetFormatPr defaultColWidth="12.6640625" defaultRowHeight="13.8" x14ac:dyDescent="0.3"/>
  <cols>
    <col min="1" max="1" width="12.6640625" style="1" customWidth="1"/>
    <col min="2" max="16" width="12.6640625" style="1"/>
    <col min="22" max="16384" width="12.6640625" style="1"/>
  </cols>
  <sheetData>
    <row r="1" spans="1:21" ht="62.4" x14ac:dyDescent="0.3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69</v>
      </c>
      <c r="R1" s="5" t="s">
        <v>70</v>
      </c>
      <c r="T1" s="5" t="s">
        <v>71</v>
      </c>
      <c r="U1" s="5" t="s">
        <v>72</v>
      </c>
    </row>
    <row r="2" spans="1:21" ht="15.6" x14ac:dyDescent="0.3">
      <c r="A2" s="6">
        <v>1851</v>
      </c>
      <c r="B2" s="6">
        <v>2571</v>
      </c>
      <c r="C2" s="6" t="s">
        <v>51</v>
      </c>
      <c r="D2" s="6">
        <v>0</v>
      </c>
      <c r="E2" s="6">
        <v>1122</v>
      </c>
      <c r="F2" s="6">
        <v>1449</v>
      </c>
      <c r="G2" s="6">
        <v>844</v>
      </c>
      <c r="H2" s="6">
        <v>278</v>
      </c>
      <c r="I2" s="6">
        <v>75</v>
      </c>
      <c r="J2" s="6">
        <v>769</v>
      </c>
      <c r="K2" s="6">
        <v>13</v>
      </c>
      <c r="L2" s="6">
        <v>265</v>
      </c>
      <c r="M2" s="4"/>
      <c r="N2" s="7">
        <f t="shared" ref="N2:N9" si="0">G2/E2</f>
        <v>0.75222816399286985</v>
      </c>
      <c r="O2" s="7">
        <f t="shared" ref="O2:O9" si="1">G2/A2</f>
        <v>0.45596974608319829</v>
      </c>
      <c r="Q2">
        <f>J2/(J2+K2)</f>
        <v>0.98337595907928388</v>
      </c>
      <c r="R2">
        <f>J2/1727</f>
        <v>0.44528083381586564</v>
      </c>
      <c r="T2">
        <f>I2/(I2+L2)</f>
        <v>0.22058823529411764</v>
      </c>
      <c r="U2">
        <f>I2/124</f>
        <v>0.60483870967741937</v>
      </c>
    </row>
    <row r="3" spans="1:21" ht="15.6" x14ac:dyDescent="0.3">
      <c r="A3" s="6">
        <v>1851</v>
      </c>
      <c r="B3" s="6">
        <v>2571</v>
      </c>
      <c r="C3" s="6" t="s">
        <v>52</v>
      </c>
      <c r="D3" s="6">
        <v>0</v>
      </c>
      <c r="E3" s="6">
        <v>1413</v>
      </c>
      <c r="F3" s="6">
        <v>1158</v>
      </c>
      <c r="G3" s="6">
        <v>1160</v>
      </c>
      <c r="H3" s="6">
        <v>253</v>
      </c>
      <c r="I3" s="6">
        <v>70</v>
      </c>
      <c r="J3" s="6">
        <v>1090</v>
      </c>
      <c r="K3" s="6">
        <v>24</v>
      </c>
      <c r="L3" s="6">
        <v>229</v>
      </c>
      <c r="M3" s="4"/>
      <c r="N3" s="7">
        <f t="shared" si="0"/>
        <v>0.82094833687190372</v>
      </c>
      <c r="O3" s="7">
        <f t="shared" si="1"/>
        <v>0.62668827660723936</v>
      </c>
      <c r="Q3">
        <f t="shared" ref="Q3:Q11" si="2">J3/(J3+K3)</f>
        <v>0.97845601436265706</v>
      </c>
      <c r="R3">
        <f t="shared" ref="R3:R11" si="3">J3/1727</f>
        <v>0.63115228720324257</v>
      </c>
      <c r="T3">
        <f t="shared" ref="T3:T11" si="4">I3/(I3+L3)</f>
        <v>0.23411371237458195</v>
      </c>
      <c r="U3">
        <f t="shared" ref="U3:U11" si="5">I3/124</f>
        <v>0.56451612903225812</v>
      </c>
    </row>
    <row r="4" spans="1:21" ht="15.6" x14ac:dyDescent="0.3">
      <c r="A4" s="6">
        <v>1851</v>
      </c>
      <c r="B4" s="6">
        <v>2571</v>
      </c>
      <c r="C4" s="6" t="s">
        <v>51</v>
      </c>
      <c r="D4" s="6">
        <v>0</v>
      </c>
      <c r="E4" s="6">
        <v>1550</v>
      </c>
      <c r="F4" s="6">
        <v>1021</v>
      </c>
      <c r="G4" s="6">
        <v>1272</v>
      </c>
      <c r="H4" s="6">
        <v>278</v>
      </c>
      <c r="I4" s="6">
        <v>73</v>
      </c>
      <c r="J4" s="6">
        <v>1199</v>
      </c>
      <c r="K4" s="6">
        <v>30</v>
      </c>
      <c r="L4" s="6">
        <v>248</v>
      </c>
      <c r="M4" s="4"/>
      <c r="N4" s="7">
        <f t="shared" si="0"/>
        <v>0.82064516129032261</v>
      </c>
      <c r="O4" s="7">
        <f t="shared" si="1"/>
        <v>0.68719611021069693</v>
      </c>
      <c r="Q4">
        <f t="shared" si="2"/>
        <v>0.97558991049633847</v>
      </c>
      <c r="R4">
        <f t="shared" si="3"/>
        <v>0.69426751592356684</v>
      </c>
      <c r="T4">
        <f t="shared" si="4"/>
        <v>0.22741433021806853</v>
      </c>
      <c r="U4">
        <f t="shared" si="5"/>
        <v>0.58870967741935487</v>
      </c>
    </row>
    <row r="5" spans="1:21" ht="15.6" x14ac:dyDescent="0.3">
      <c r="A5" s="6">
        <v>1851</v>
      </c>
      <c r="B5" s="6">
        <v>2571</v>
      </c>
      <c r="C5" s="6" t="s">
        <v>53</v>
      </c>
      <c r="D5" s="6">
        <v>0</v>
      </c>
      <c r="E5" s="6">
        <v>1258</v>
      </c>
      <c r="F5" s="6">
        <v>1313</v>
      </c>
      <c r="G5" s="6">
        <v>1013</v>
      </c>
      <c r="H5" s="6">
        <v>245</v>
      </c>
      <c r="I5" s="6">
        <v>75</v>
      </c>
      <c r="J5" s="6">
        <v>938</v>
      </c>
      <c r="K5" s="6">
        <v>17</v>
      </c>
      <c r="L5" s="6">
        <v>228</v>
      </c>
      <c r="M5" s="4"/>
      <c r="N5" s="7">
        <f t="shared" si="0"/>
        <v>0.80524642289348169</v>
      </c>
      <c r="O5" s="7">
        <f t="shared" si="1"/>
        <v>0.54727174500270126</v>
      </c>
      <c r="Q5">
        <f t="shared" si="2"/>
        <v>0.98219895287958114</v>
      </c>
      <c r="R5">
        <f t="shared" si="3"/>
        <v>0.54313839027214827</v>
      </c>
      <c r="T5">
        <f t="shared" si="4"/>
        <v>0.24752475247524752</v>
      </c>
      <c r="U5">
        <f t="shared" si="5"/>
        <v>0.60483870967741937</v>
      </c>
    </row>
    <row r="6" spans="1:21" ht="15.6" x14ac:dyDescent="0.3">
      <c r="A6" s="6">
        <v>1851</v>
      </c>
      <c r="B6" s="6">
        <v>2571</v>
      </c>
      <c r="C6" s="6" t="s">
        <v>54</v>
      </c>
      <c r="D6" s="6">
        <v>0</v>
      </c>
      <c r="E6" s="6">
        <v>1178</v>
      </c>
      <c r="F6" s="6">
        <v>1393</v>
      </c>
      <c r="G6" s="6">
        <v>941</v>
      </c>
      <c r="H6" s="6">
        <v>237</v>
      </c>
      <c r="I6" s="6">
        <v>68</v>
      </c>
      <c r="J6" s="6">
        <v>873</v>
      </c>
      <c r="K6" s="6">
        <v>14</v>
      </c>
      <c r="L6" s="6">
        <v>223</v>
      </c>
      <c r="M6" s="4"/>
      <c r="N6" s="7">
        <f t="shared" si="0"/>
        <v>0.79881154499151108</v>
      </c>
      <c r="O6" s="7">
        <f t="shared" si="1"/>
        <v>0.5083738519719071</v>
      </c>
      <c r="Q6">
        <f t="shared" si="2"/>
        <v>0.98421645997745211</v>
      </c>
      <c r="R6">
        <f t="shared" si="3"/>
        <v>0.50550086855819343</v>
      </c>
      <c r="T6">
        <f t="shared" si="4"/>
        <v>0.23367697594501718</v>
      </c>
      <c r="U6">
        <f t="shared" si="5"/>
        <v>0.54838709677419351</v>
      </c>
    </row>
    <row r="7" spans="1:21" ht="15.6" x14ac:dyDescent="0.3">
      <c r="A7" s="6">
        <v>1851</v>
      </c>
      <c r="B7" s="6">
        <v>2571</v>
      </c>
      <c r="C7" s="6" t="s">
        <v>55</v>
      </c>
      <c r="D7" s="6">
        <v>0</v>
      </c>
      <c r="E7" s="6">
        <v>1312</v>
      </c>
      <c r="F7" s="6">
        <v>1259</v>
      </c>
      <c r="G7" s="6">
        <v>1068</v>
      </c>
      <c r="H7" s="6">
        <v>244</v>
      </c>
      <c r="I7" s="6">
        <v>69</v>
      </c>
      <c r="J7" s="6">
        <v>999</v>
      </c>
      <c r="K7" s="6">
        <v>21</v>
      </c>
      <c r="L7" s="6">
        <v>223</v>
      </c>
      <c r="M7" s="4"/>
      <c r="N7" s="7">
        <f t="shared" si="0"/>
        <v>0.81402439024390238</v>
      </c>
      <c r="O7" s="7">
        <f t="shared" si="1"/>
        <v>0.57698541329011344</v>
      </c>
      <c r="Q7">
        <f t="shared" si="2"/>
        <v>0.97941176470588232</v>
      </c>
      <c r="R7">
        <f t="shared" si="3"/>
        <v>0.57845975680370587</v>
      </c>
      <c r="T7">
        <f t="shared" si="4"/>
        <v>0.2363013698630137</v>
      </c>
      <c r="U7">
        <f t="shared" si="5"/>
        <v>0.55645161290322576</v>
      </c>
    </row>
    <row r="8" spans="1:21" ht="15.6" x14ac:dyDescent="0.3">
      <c r="A8" s="6">
        <v>1851</v>
      </c>
      <c r="B8" s="6">
        <v>2571</v>
      </c>
      <c r="C8" s="6" t="s">
        <v>56</v>
      </c>
      <c r="D8" s="6">
        <v>0</v>
      </c>
      <c r="E8" s="6">
        <v>1313</v>
      </c>
      <c r="F8" s="6">
        <v>1258</v>
      </c>
      <c r="G8" s="6">
        <v>1040</v>
      </c>
      <c r="H8" s="6">
        <v>273</v>
      </c>
      <c r="I8" s="6">
        <v>75</v>
      </c>
      <c r="J8" s="6">
        <v>965</v>
      </c>
      <c r="K8" s="6">
        <v>17</v>
      </c>
      <c r="L8" s="6">
        <v>256</v>
      </c>
      <c r="M8" s="4"/>
      <c r="N8" s="7">
        <f t="shared" si="0"/>
        <v>0.79207920792079212</v>
      </c>
      <c r="O8" s="7">
        <f t="shared" si="1"/>
        <v>0.56185845488924901</v>
      </c>
      <c r="Q8">
        <f t="shared" si="2"/>
        <v>0.98268839103869654</v>
      </c>
      <c r="R8">
        <f t="shared" si="3"/>
        <v>0.55877243775332952</v>
      </c>
      <c r="T8">
        <f t="shared" si="4"/>
        <v>0.22658610271903323</v>
      </c>
      <c r="U8">
        <f t="shared" si="5"/>
        <v>0.60483870967741937</v>
      </c>
    </row>
    <row r="9" spans="1:21" ht="15.6" x14ac:dyDescent="0.3">
      <c r="A9" s="6">
        <v>1851</v>
      </c>
      <c r="B9" s="6">
        <v>2571</v>
      </c>
      <c r="C9" s="6" t="s">
        <v>56</v>
      </c>
      <c r="D9" s="6">
        <v>0</v>
      </c>
      <c r="E9" s="6">
        <v>1487</v>
      </c>
      <c r="F9" s="6">
        <v>1084</v>
      </c>
      <c r="G9" s="6">
        <v>1214</v>
      </c>
      <c r="H9" s="6">
        <v>273</v>
      </c>
      <c r="I9" s="6">
        <v>72</v>
      </c>
      <c r="J9" s="6">
        <v>1142</v>
      </c>
      <c r="K9" s="6">
        <v>26</v>
      </c>
      <c r="L9" s="6">
        <v>247</v>
      </c>
      <c r="M9" s="4"/>
      <c r="N9" s="7">
        <f t="shared" si="0"/>
        <v>0.81640887693342301</v>
      </c>
      <c r="O9" s="7">
        <f t="shared" si="1"/>
        <v>0.65586169638033498</v>
      </c>
      <c r="Q9">
        <f t="shared" si="2"/>
        <v>0.97773972602739723</v>
      </c>
      <c r="R9">
        <f t="shared" si="3"/>
        <v>0.66126230457440649</v>
      </c>
      <c r="T9">
        <f t="shared" si="4"/>
        <v>0.22570532915360503</v>
      </c>
      <c r="U9">
        <f t="shared" si="5"/>
        <v>0.58064516129032262</v>
      </c>
    </row>
    <row r="10" spans="1:21" ht="15.6" x14ac:dyDescent="0.3">
      <c r="A10" s="6">
        <v>1851</v>
      </c>
      <c r="B10" s="6">
        <v>2571</v>
      </c>
      <c r="C10" s="6" t="s">
        <v>57</v>
      </c>
      <c r="D10" s="6">
        <v>0</v>
      </c>
      <c r="E10" s="6">
        <v>1525</v>
      </c>
      <c r="F10" s="6">
        <v>1046</v>
      </c>
      <c r="G10" s="6">
        <v>1254</v>
      </c>
      <c r="H10" s="6">
        <v>271</v>
      </c>
      <c r="I10" s="6">
        <v>78</v>
      </c>
      <c r="J10" s="6">
        <v>1176</v>
      </c>
      <c r="K10" s="6">
        <v>28</v>
      </c>
      <c r="L10" s="6">
        <v>243</v>
      </c>
      <c r="M10" s="4"/>
      <c r="N10" s="7">
        <f t="shared" ref="N10:N11" si="6">G10/E10</f>
        <v>0.82229508196721313</v>
      </c>
      <c r="O10" s="7">
        <f t="shared" ref="O10:O11" si="7">G10/A10</f>
        <v>0.67747163695299839</v>
      </c>
      <c r="Q10">
        <f t="shared" si="2"/>
        <v>0.97674418604651159</v>
      </c>
      <c r="R10">
        <f t="shared" si="3"/>
        <v>0.68094962362478284</v>
      </c>
      <c r="T10">
        <f t="shared" si="4"/>
        <v>0.24299065420560748</v>
      </c>
      <c r="U10">
        <f t="shared" si="5"/>
        <v>0.62903225806451613</v>
      </c>
    </row>
    <row r="11" spans="1:21" ht="15.6" x14ac:dyDescent="0.3">
      <c r="A11" s="6">
        <v>1851</v>
      </c>
      <c r="B11" s="6">
        <v>2571</v>
      </c>
      <c r="C11" s="6" t="s">
        <v>58</v>
      </c>
      <c r="D11" s="6">
        <v>0</v>
      </c>
      <c r="E11" s="6">
        <v>1286</v>
      </c>
      <c r="F11" s="6">
        <v>1285</v>
      </c>
      <c r="G11" s="6">
        <v>1026</v>
      </c>
      <c r="H11" s="6">
        <v>260</v>
      </c>
      <c r="I11" s="6">
        <v>72</v>
      </c>
      <c r="J11" s="6">
        <v>954</v>
      </c>
      <c r="K11" s="6">
        <v>19</v>
      </c>
      <c r="L11" s="6">
        <v>241</v>
      </c>
      <c r="M11" s="4"/>
      <c r="N11" s="7">
        <f t="shared" si="6"/>
        <v>0.7978227060653188</v>
      </c>
      <c r="O11" s="7">
        <f t="shared" si="7"/>
        <v>0.5542949756888168</v>
      </c>
      <c r="Q11">
        <f t="shared" si="2"/>
        <v>0.98047276464542654</v>
      </c>
      <c r="R11">
        <f t="shared" si="3"/>
        <v>0.55240301100173717</v>
      </c>
      <c r="T11">
        <f t="shared" si="4"/>
        <v>0.23003194888178913</v>
      </c>
      <c r="U11">
        <f t="shared" si="5"/>
        <v>0.58064516129032262</v>
      </c>
    </row>
    <row r="12" spans="1:21" ht="14.4" x14ac:dyDescent="0.3">
      <c r="A12" s="13"/>
      <c r="B12" s="9">
        <v>1331</v>
      </c>
      <c r="C12" s="9" t="s">
        <v>14</v>
      </c>
      <c r="D12" s="9">
        <v>0</v>
      </c>
      <c r="E12" s="10">
        <f>AVERAGE(E2:E11)</f>
        <v>1344.4</v>
      </c>
      <c r="F12" s="11">
        <v>1019</v>
      </c>
      <c r="G12" s="10">
        <f>AVERAGE(G2:G11)</f>
        <v>1083.2</v>
      </c>
      <c r="H12" s="11">
        <v>83</v>
      </c>
      <c r="I12" s="10">
        <f>AVERAGE(I2:I11)</f>
        <v>72.7</v>
      </c>
      <c r="J12" s="10">
        <f>AVERAGE(J2:J11)</f>
        <v>1010.5</v>
      </c>
      <c r="K12" s="10">
        <f>AVERAGE(K2:K11)</f>
        <v>20.9</v>
      </c>
      <c r="L12" s="10">
        <f>AVERAGE(L2:L11)</f>
        <v>240.3</v>
      </c>
      <c r="M12" s="8"/>
      <c r="N12" s="12">
        <f>AVERAGE(N2:N11)</f>
        <v>0.80405098931707375</v>
      </c>
      <c r="O12" s="12">
        <f>AVERAGE(O2:O11)</f>
        <v>0.58519719070772547</v>
      </c>
      <c r="Q12" s="18">
        <f t="shared" ref="Q12:R12" si="8">AVERAGE(Q2:Q11)</f>
        <v>0.98008941292592267</v>
      </c>
      <c r="R12" s="18">
        <f t="shared" si="8"/>
        <v>0.58511870295309787</v>
      </c>
      <c r="T12" s="18">
        <f t="shared" ref="T12:U12" si="9">AVERAGE(T2:T11)</f>
        <v>0.23249334111300812</v>
      </c>
      <c r="U12" s="18">
        <f t="shared" si="9"/>
        <v>0.58629032258064517</v>
      </c>
    </row>
    <row r="13" spans="1:21" s="2" customFormat="1" x14ac:dyDescent="0.3">
      <c r="J13" s="20">
        <f>J12+K12</f>
        <v>1031.4000000000001</v>
      </c>
      <c r="L13" s="20">
        <f>I12+L12</f>
        <v>313</v>
      </c>
      <c r="Q13"/>
      <c r="R13"/>
      <c r="S13"/>
      <c r="T13"/>
      <c r="U13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tabSelected="1" topLeftCell="O1" zoomScale="110" zoomScaleNormal="110" workbookViewId="0">
      <selection activeCell="K13" sqref="A13:XFD13"/>
    </sheetView>
  </sheetViews>
  <sheetFormatPr defaultColWidth="12.6640625" defaultRowHeight="13.8" x14ac:dyDescent="0.3"/>
  <cols>
    <col min="1" max="1" width="12.6640625" style="1" customWidth="1"/>
    <col min="2" max="12" width="12.6640625" style="1"/>
    <col min="13" max="13" width="16.77734375" style="1" customWidth="1"/>
    <col min="15" max="15" width="12.6640625" style="2"/>
    <col min="16" max="16" width="12.6640625" style="1"/>
    <col min="22" max="16384" width="12.6640625" style="1"/>
  </cols>
  <sheetData>
    <row r="1" spans="1:21" ht="62.4" x14ac:dyDescent="0.3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3" t="s">
        <v>11</v>
      </c>
      <c r="M1" s="4"/>
      <c r="N1" s="3" t="s">
        <v>12</v>
      </c>
      <c r="O1" s="3" t="s">
        <v>13</v>
      </c>
      <c r="Q1" s="5" t="s">
        <v>69</v>
      </c>
      <c r="R1" s="5" t="s">
        <v>70</v>
      </c>
      <c r="T1" s="5" t="s">
        <v>71</v>
      </c>
      <c r="U1" s="5" t="s">
        <v>72</v>
      </c>
    </row>
    <row r="2" spans="1:21" ht="15.6" x14ac:dyDescent="0.3">
      <c r="A2" s="6">
        <v>1851</v>
      </c>
      <c r="B2" s="6">
        <v>2571</v>
      </c>
      <c r="C2" s="6" t="s">
        <v>59</v>
      </c>
      <c r="D2" s="6">
        <v>0</v>
      </c>
      <c r="E2" s="6">
        <v>1582</v>
      </c>
      <c r="F2" s="6">
        <v>989</v>
      </c>
      <c r="G2" s="6">
        <v>1162</v>
      </c>
      <c r="H2" s="6">
        <v>420</v>
      </c>
      <c r="I2" s="6">
        <v>98</v>
      </c>
      <c r="J2" s="6">
        <v>1064</v>
      </c>
      <c r="K2" s="6">
        <v>25</v>
      </c>
      <c r="L2" s="6">
        <v>395</v>
      </c>
      <c r="M2" s="4"/>
      <c r="N2">
        <f t="shared" ref="N2:N9" si="0">G2/E2</f>
        <v>0.73451327433628322</v>
      </c>
      <c r="O2" s="2">
        <f t="shared" ref="O2:O9" si="1">G2/A2</f>
        <v>0.62776877363587247</v>
      </c>
      <c r="Q2">
        <f>J2/(J2+K2)</f>
        <v>0.97704315886134063</v>
      </c>
      <c r="R2">
        <f>J2/1727</f>
        <v>0.61609727851766072</v>
      </c>
      <c r="T2">
        <f>I2/(I2+L2)</f>
        <v>0.19878296146044624</v>
      </c>
      <c r="U2">
        <f>I2/124</f>
        <v>0.79032258064516125</v>
      </c>
    </row>
    <row r="3" spans="1:21" ht="15.6" x14ac:dyDescent="0.3">
      <c r="A3" s="6">
        <v>1851</v>
      </c>
      <c r="B3" s="6">
        <v>2571</v>
      </c>
      <c r="C3" s="6" t="s">
        <v>60</v>
      </c>
      <c r="D3" s="6">
        <v>0</v>
      </c>
      <c r="E3" s="6">
        <v>1831</v>
      </c>
      <c r="F3" s="6">
        <v>740</v>
      </c>
      <c r="G3" s="6">
        <v>1451</v>
      </c>
      <c r="H3" s="6">
        <v>380</v>
      </c>
      <c r="I3" s="6">
        <v>93</v>
      </c>
      <c r="J3" s="6">
        <v>1358</v>
      </c>
      <c r="K3" s="6">
        <v>39</v>
      </c>
      <c r="L3" s="6">
        <v>341</v>
      </c>
      <c r="M3" s="4"/>
      <c r="N3">
        <f t="shared" si="0"/>
        <v>0.79246313489896236</v>
      </c>
      <c r="O3" s="2">
        <f t="shared" si="1"/>
        <v>0.78390059427336578</v>
      </c>
      <c r="Q3">
        <f t="shared" ref="Q3:Q11" si="2">J3/(J3+K3)</f>
        <v>0.97208303507516103</v>
      </c>
      <c r="R3">
        <f t="shared" ref="R3:R11" si="3">J3/1727</f>
        <v>0.78633468442385634</v>
      </c>
      <c r="T3">
        <f t="shared" ref="T3:T11" si="4">I3/(I3+L3)</f>
        <v>0.21428571428571427</v>
      </c>
      <c r="U3">
        <f t="shared" ref="U3:U11" si="5">I3/124</f>
        <v>0.75</v>
      </c>
    </row>
    <row r="4" spans="1:21" ht="15.6" x14ac:dyDescent="0.3">
      <c r="A4" s="6">
        <v>1851</v>
      </c>
      <c r="B4" s="6">
        <v>2571</v>
      </c>
      <c r="C4" s="6" t="s">
        <v>61</v>
      </c>
      <c r="D4" s="6">
        <v>0</v>
      </c>
      <c r="E4" s="6">
        <v>1909</v>
      </c>
      <c r="F4" s="6">
        <v>662</v>
      </c>
      <c r="G4" s="6">
        <v>1512</v>
      </c>
      <c r="H4" s="6">
        <v>397</v>
      </c>
      <c r="I4" s="6">
        <v>94</v>
      </c>
      <c r="J4" s="6">
        <v>1418</v>
      </c>
      <c r="K4" s="6">
        <v>43</v>
      </c>
      <c r="L4" s="6">
        <v>354</v>
      </c>
      <c r="M4" s="4"/>
      <c r="N4">
        <f t="shared" si="0"/>
        <v>0.79203771608171814</v>
      </c>
      <c r="O4" s="2">
        <f t="shared" si="1"/>
        <v>0.81685575364667751</v>
      </c>
      <c r="Q4">
        <f t="shared" si="2"/>
        <v>0.97056810403832994</v>
      </c>
      <c r="R4">
        <f t="shared" si="3"/>
        <v>0.82107701215981466</v>
      </c>
      <c r="T4">
        <f t="shared" si="4"/>
        <v>0.20982142857142858</v>
      </c>
      <c r="U4">
        <f t="shared" si="5"/>
        <v>0.75806451612903225</v>
      </c>
    </row>
    <row r="5" spans="1:21" ht="15.6" x14ac:dyDescent="0.3">
      <c r="A5" s="6">
        <v>1851</v>
      </c>
      <c r="B5" s="6">
        <v>2571</v>
      </c>
      <c r="C5" s="6" t="s">
        <v>62</v>
      </c>
      <c r="D5" s="6">
        <v>0</v>
      </c>
      <c r="E5" s="6">
        <v>1711</v>
      </c>
      <c r="F5" s="6">
        <v>860</v>
      </c>
      <c r="G5" s="6">
        <v>1339</v>
      </c>
      <c r="H5" s="6">
        <v>372</v>
      </c>
      <c r="I5" s="6">
        <v>96</v>
      </c>
      <c r="J5" s="6">
        <v>1243</v>
      </c>
      <c r="K5" s="6">
        <v>34</v>
      </c>
      <c r="L5" s="6">
        <v>338</v>
      </c>
      <c r="M5" s="4"/>
      <c r="N5">
        <f t="shared" si="0"/>
        <v>0.78258328462887206</v>
      </c>
      <c r="O5" s="2">
        <f t="shared" si="1"/>
        <v>0.72339276066990821</v>
      </c>
      <c r="Q5">
        <f t="shared" si="2"/>
        <v>0.97337509788566956</v>
      </c>
      <c r="R5">
        <f t="shared" si="3"/>
        <v>0.71974522292993626</v>
      </c>
      <c r="T5">
        <f t="shared" si="4"/>
        <v>0.22119815668202766</v>
      </c>
      <c r="U5">
        <f t="shared" si="5"/>
        <v>0.77419354838709675</v>
      </c>
    </row>
    <row r="6" spans="1:21" ht="15.6" x14ac:dyDescent="0.3">
      <c r="A6" s="6">
        <v>1851</v>
      </c>
      <c r="B6" s="6">
        <v>2571</v>
      </c>
      <c r="C6" s="6" t="s">
        <v>63</v>
      </c>
      <c r="D6" s="6">
        <v>0</v>
      </c>
      <c r="E6" s="6">
        <v>1734</v>
      </c>
      <c r="F6" s="6">
        <v>837</v>
      </c>
      <c r="G6" s="6">
        <v>1335</v>
      </c>
      <c r="H6" s="6">
        <v>399</v>
      </c>
      <c r="I6" s="6">
        <v>93</v>
      </c>
      <c r="J6" s="6">
        <v>1242</v>
      </c>
      <c r="K6" s="6">
        <v>32</v>
      </c>
      <c r="L6" s="6">
        <v>367</v>
      </c>
      <c r="M6" s="4"/>
      <c r="N6">
        <f t="shared" si="0"/>
        <v>0.76989619377162632</v>
      </c>
      <c r="O6" s="2">
        <f t="shared" si="1"/>
        <v>0.72123176661264177</v>
      </c>
      <c r="Q6">
        <f t="shared" si="2"/>
        <v>0.97488226059654626</v>
      </c>
      <c r="R6">
        <f t="shared" si="3"/>
        <v>0.71916618413433697</v>
      </c>
      <c r="T6">
        <f t="shared" si="4"/>
        <v>0.20217391304347826</v>
      </c>
      <c r="U6">
        <f t="shared" si="5"/>
        <v>0.75</v>
      </c>
    </row>
    <row r="7" spans="1:21" ht="15.6" x14ac:dyDescent="0.3">
      <c r="A7" s="6">
        <v>1851</v>
      </c>
      <c r="B7" s="6">
        <v>2571</v>
      </c>
      <c r="C7" s="6" t="s">
        <v>64</v>
      </c>
      <c r="D7" s="6">
        <v>0</v>
      </c>
      <c r="E7" s="6">
        <v>1769</v>
      </c>
      <c r="F7" s="6">
        <v>802</v>
      </c>
      <c r="G7" s="6">
        <v>1386</v>
      </c>
      <c r="H7" s="6">
        <v>383</v>
      </c>
      <c r="I7" s="6">
        <v>93</v>
      </c>
      <c r="J7" s="6">
        <v>1293</v>
      </c>
      <c r="K7" s="6">
        <v>35</v>
      </c>
      <c r="L7" s="6">
        <v>348</v>
      </c>
      <c r="M7" s="4"/>
      <c r="N7">
        <f t="shared" si="0"/>
        <v>0.78349349915206334</v>
      </c>
      <c r="O7" s="2">
        <f t="shared" si="1"/>
        <v>0.74878444084278772</v>
      </c>
      <c r="Q7">
        <f t="shared" si="2"/>
        <v>0.97364457831325302</v>
      </c>
      <c r="R7">
        <f t="shared" si="3"/>
        <v>0.74869716270990161</v>
      </c>
      <c r="T7">
        <f t="shared" si="4"/>
        <v>0.21088435374149661</v>
      </c>
      <c r="U7">
        <f t="shared" si="5"/>
        <v>0.75</v>
      </c>
    </row>
    <row r="8" spans="1:21" ht="15.6" x14ac:dyDescent="0.3">
      <c r="A8" s="6">
        <v>1851</v>
      </c>
      <c r="B8" s="6">
        <v>2571</v>
      </c>
      <c r="C8" s="6" t="s">
        <v>65</v>
      </c>
      <c r="D8" s="6">
        <v>0</v>
      </c>
      <c r="E8" s="6">
        <v>1785</v>
      </c>
      <c r="F8" s="6">
        <v>786</v>
      </c>
      <c r="G8" s="6">
        <v>1353</v>
      </c>
      <c r="H8" s="6">
        <v>432</v>
      </c>
      <c r="I8" s="6">
        <v>97</v>
      </c>
      <c r="J8" s="6">
        <v>1256</v>
      </c>
      <c r="K8" s="6">
        <v>35</v>
      </c>
      <c r="L8" s="6">
        <v>397</v>
      </c>
      <c r="M8" s="4"/>
      <c r="N8">
        <f t="shared" si="0"/>
        <v>0.7579831932773109</v>
      </c>
      <c r="O8" s="2">
        <f t="shared" si="1"/>
        <v>0.73095623987034031</v>
      </c>
      <c r="Q8">
        <f t="shared" si="2"/>
        <v>0.9728892331525949</v>
      </c>
      <c r="R8">
        <f t="shared" si="3"/>
        <v>0.72727272727272729</v>
      </c>
      <c r="T8">
        <f t="shared" si="4"/>
        <v>0.19635627530364372</v>
      </c>
      <c r="U8">
        <f t="shared" si="5"/>
        <v>0.782258064516129</v>
      </c>
    </row>
    <row r="9" spans="1:21" ht="15.6" x14ac:dyDescent="0.3">
      <c r="A9" s="6">
        <v>1851</v>
      </c>
      <c r="B9" s="6">
        <v>2571</v>
      </c>
      <c r="C9" s="6" t="s">
        <v>66</v>
      </c>
      <c r="D9" s="6">
        <v>0</v>
      </c>
      <c r="E9" s="6">
        <v>2011</v>
      </c>
      <c r="F9" s="6">
        <v>560</v>
      </c>
      <c r="G9" s="6">
        <v>1572</v>
      </c>
      <c r="H9" s="6">
        <v>439</v>
      </c>
      <c r="I9" s="6">
        <v>97</v>
      </c>
      <c r="J9" s="6">
        <v>1475</v>
      </c>
      <c r="K9" s="6">
        <v>45</v>
      </c>
      <c r="L9" s="6">
        <v>394</v>
      </c>
      <c r="M9" s="4"/>
      <c r="N9">
        <f t="shared" si="0"/>
        <v>0.78170064644455495</v>
      </c>
      <c r="O9" s="2">
        <f t="shared" si="1"/>
        <v>0.84927066450567257</v>
      </c>
      <c r="Q9">
        <f t="shared" si="2"/>
        <v>0.97039473684210531</v>
      </c>
      <c r="R9">
        <f t="shared" si="3"/>
        <v>0.85408222350897511</v>
      </c>
      <c r="T9">
        <f t="shared" si="4"/>
        <v>0.19755600814663951</v>
      </c>
      <c r="U9">
        <f t="shared" si="5"/>
        <v>0.782258064516129</v>
      </c>
    </row>
    <row r="10" spans="1:21" ht="15.6" x14ac:dyDescent="0.3">
      <c r="A10" s="6">
        <v>1851</v>
      </c>
      <c r="B10" s="6">
        <v>2571</v>
      </c>
      <c r="C10" s="6" t="s">
        <v>67</v>
      </c>
      <c r="D10" s="6">
        <v>0</v>
      </c>
      <c r="E10" s="6">
        <v>1953</v>
      </c>
      <c r="F10" s="6">
        <v>618</v>
      </c>
      <c r="G10" s="6">
        <v>1539</v>
      </c>
      <c r="H10" s="6">
        <v>414</v>
      </c>
      <c r="I10" s="6">
        <v>95</v>
      </c>
      <c r="J10" s="6">
        <v>1444</v>
      </c>
      <c r="K10" s="6">
        <v>44</v>
      </c>
      <c r="L10" s="6">
        <v>370</v>
      </c>
      <c r="M10" s="4"/>
      <c r="N10">
        <f t="shared" ref="N10:N11" si="6">G10/E10</f>
        <v>0.78801843317972353</v>
      </c>
      <c r="O10" s="2">
        <f t="shared" ref="O10:O11" si="7">G10/A10</f>
        <v>0.83144246353322526</v>
      </c>
      <c r="Q10">
        <f t="shared" si="2"/>
        <v>0.97043010752688175</v>
      </c>
      <c r="R10">
        <f t="shared" si="3"/>
        <v>0.83613202084539662</v>
      </c>
      <c r="T10">
        <f t="shared" si="4"/>
        <v>0.20430107526881722</v>
      </c>
      <c r="U10">
        <f t="shared" si="5"/>
        <v>0.7661290322580645</v>
      </c>
    </row>
    <row r="11" spans="1:21" ht="15.6" x14ac:dyDescent="0.3">
      <c r="A11" s="6">
        <v>1851</v>
      </c>
      <c r="B11" s="6">
        <v>2571</v>
      </c>
      <c r="C11" s="6" t="s">
        <v>68</v>
      </c>
      <c r="D11" s="6">
        <v>0</v>
      </c>
      <c r="E11" s="6">
        <v>1814</v>
      </c>
      <c r="F11" s="6">
        <v>757</v>
      </c>
      <c r="G11" s="6">
        <v>1410</v>
      </c>
      <c r="H11" s="6">
        <v>404</v>
      </c>
      <c r="I11" s="6">
        <v>99</v>
      </c>
      <c r="J11" s="6">
        <v>1311</v>
      </c>
      <c r="K11" s="6">
        <v>37</v>
      </c>
      <c r="L11" s="6">
        <v>367</v>
      </c>
      <c r="M11" s="4"/>
      <c r="N11">
        <f t="shared" si="6"/>
        <v>0.77728776185226023</v>
      </c>
      <c r="O11" s="2">
        <f t="shared" si="7"/>
        <v>0.7617504051863857</v>
      </c>
      <c r="Q11">
        <f t="shared" si="2"/>
        <v>0.97255192878338281</v>
      </c>
      <c r="R11">
        <f t="shared" si="3"/>
        <v>0.75911986103068907</v>
      </c>
      <c r="T11">
        <f t="shared" si="4"/>
        <v>0.21244635193133046</v>
      </c>
      <c r="U11">
        <f t="shared" si="5"/>
        <v>0.79838709677419351</v>
      </c>
    </row>
    <row r="12" spans="1:21" ht="14.4" x14ac:dyDescent="0.3">
      <c r="A12" s="13"/>
      <c r="B12" s="9">
        <v>1331</v>
      </c>
      <c r="C12" s="9"/>
      <c r="D12" s="9">
        <v>0</v>
      </c>
      <c r="E12" s="10">
        <f>AVERAGE(E2:E11)</f>
        <v>1809.9</v>
      </c>
      <c r="F12" s="11">
        <v>1019</v>
      </c>
      <c r="G12" s="10">
        <f>AVERAGE(G2:G11)</f>
        <v>1405.9</v>
      </c>
      <c r="H12" s="11">
        <v>83</v>
      </c>
      <c r="I12" s="16">
        <f>AVERAGE(I2:I11)</f>
        <v>95.5</v>
      </c>
      <c r="J12" s="16">
        <f>AVERAGE(J2:J11)</f>
        <v>1310.4000000000001</v>
      </c>
      <c r="K12" s="16">
        <f>AVERAGE(K2:K11)</f>
        <v>36.9</v>
      </c>
      <c r="L12" s="16">
        <f>AVERAGE(L2:L11)</f>
        <v>367.1</v>
      </c>
      <c r="M12" s="8"/>
      <c r="N12" s="12">
        <f>AVERAGE(N2:N11)</f>
        <v>0.7759977137623375</v>
      </c>
      <c r="O12" s="12">
        <f>AVERAGE(O2:O11)</f>
        <v>0.75953538627768769</v>
      </c>
      <c r="Q12" s="18">
        <f t="shared" ref="Q12:R12" si="8">AVERAGE(Q2:Q11)</f>
        <v>0.97278622410752646</v>
      </c>
      <c r="R12" s="18">
        <f t="shared" si="8"/>
        <v>0.75877243775332948</v>
      </c>
      <c r="T12" s="18">
        <f t="shared" ref="T12:U12" si="9">AVERAGE(T2:T11)</f>
        <v>0.20678062384350224</v>
      </c>
      <c r="U12" s="18">
        <f t="shared" si="9"/>
        <v>0.77016129032258063</v>
      </c>
    </row>
    <row r="13" spans="1:21" s="2" customFormat="1" x14ac:dyDescent="0.3">
      <c r="J13" s="20">
        <f>J12+K12</f>
        <v>1347.3000000000002</v>
      </c>
      <c r="L13" s="20">
        <f>I12+L12</f>
        <v>462.6</v>
      </c>
      <c r="Q13"/>
      <c r="R13"/>
      <c r="S13"/>
      <c r="T13"/>
      <c r="U13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OP_0.05</vt:lpstr>
      <vt:lpstr>OP_0.1</vt:lpstr>
      <vt:lpstr>OP_0.15</vt:lpstr>
      <vt:lpstr>QT_0.05</vt:lpstr>
      <vt:lpstr>QT_0.1</vt:lpstr>
      <vt:lpstr>QT_0.15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Xhulja Shahini</cp:lastModifiedBy>
  <cp:revision>6</cp:revision>
  <dcterms:created xsi:type="dcterms:W3CDTF">2025-08-24T01:00:20Z</dcterms:created>
  <dcterms:modified xsi:type="dcterms:W3CDTF">2025-09-27T14:37:14Z</dcterms:modified>
  <dc:language>en-US</dc:language>
</cp:coreProperties>
</file>