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"/>
    </mc:Choice>
  </mc:AlternateContent>
  <xr:revisionPtr revIDLastSave="0" documentId="13_ncr:1_{47A2D8FF-F75B-4807-91A7-ECF753B02AC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OS_alpha_0.05" sheetId="1" r:id="rId1"/>
    <sheet name="OS_alpha_0.10" sheetId="2" r:id="rId2"/>
    <sheet name="OS_alpha_0.15" sheetId="3" r:id="rId3"/>
    <sheet name="QT_alpha_0.05" sheetId="4" r:id="rId4"/>
    <sheet name="QT_alpha_0.10" sheetId="5" r:id="rId5"/>
    <sheet name="QT_alpha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13" i="1" s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N13" i="1" s="1"/>
  <c r="M4" i="1"/>
  <c r="M14" i="1" s="1"/>
  <c r="N3" i="1"/>
  <c r="N15" i="1" s="1"/>
  <c r="M3" i="1"/>
  <c r="N2" i="1"/>
  <c r="K13" i="1"/>
  <c r="J13" i="1"/>
  <c r="S12" i="1"/>
  <c r="I12" i="1"/>
  <c r="H12" i="1"/>
  <c r="F12" i="1"/>
  <c r="D12" i="1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M12" i="2" s="1"/>
  <c r="N3" i="2"/>
  <c r="N14" i="2" s="1"/>
  <c r="M3" i="2"/>
  <c r="M14" i="2" s="1"/>
  <c r="N2" i="2"/>
  <c r="M2" i="2"/>
  <c r="K13" i="2"/>
  <c r="J13" i="2"/>
  <c r="S12" i="2"/>
  <c r="I12" i="2"/>
  <c r="H12" i="2"/>
  <c r="F12" i="2"/>
  <c r="D12" i="2"/>
  <c r="K13" i="3"/>
  <c r="J13" i="3"/>
  <c r="I12" i="3"/>
  <c r="I13" i="3" s="1"/>
  <c r="H12" i="3"/>
  <c r="F12" i="3"/>
  <c r="D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N12" i="3" s="1"/>
  <c r="M4" i="3"/>
  <c r="N3" i="3"/>
  <c r="N15" i="3" s="1"/>
  <c r="M3" i="3"/>
  <c r="N2" i="3"/>
  <c r="M2" i="3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M15" i="4" s="1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N2" i="5"/>
  <c r="M2" i="5"/>
  <c r="M13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4" i="6"/>
  <c r="N12" i="6" s="1"/>
  <c r="M4" i="6"/>
  <c r="N3" i="6"/>
  <c r="M3" i="6"/>
  <c r="N2" i="6"/>
  <c r="N15" i="6" s="1"/>
  <c r="M2" i="6"/>
  <c r="M15" i="6" s="1"/>
  <c r="N14" i="1" l="1"/>
  <c r="I13" i="1"/>
  <c r="M15" i="1"/>
  <c r="M12" i="1"/>
  <c r="N12" i="1"/>
  <c r="N13" i="2"/>
  <c r="I13" i="2"/>
  <c r="M13" i="2"/>
  <c r="M15" i="2"/>
  <c r="N15" i="2"/>
  <c r="N12" i="2"/>
  <c r="M13" i="3"/>
  <c r="M14" i="3"/>
  <c r="N14" i="3"/>
  <c r="M15" i="3"/>
  <c r="M12" i="3"/>
  <c r="N13" i="3"/>
  <c r="N15" i="4"/>
  <c r="M12" i="4"/>
  <c r="N12" i="4"/>
  <c r="M13" i="4"/>
  <c r="N13" i="4"/>
  <c r="M14" i="4"/>
  <c r="N14" i="4"/>
  <c r="M14" i="5"/>
  <c r="N14" i="5"/>
  <c r="M15" i="5"/>
  <c r="N15" i="5"/>
  <c r="M12" i="5"/>
  <c r="N12" i="5"/>
  <c r="M13" i="5"/>
  <c r="N13" i="5"/>
  <c r="M12" i="6"/>
  <c r="N13" i="6"/>
  <c r="M14" i="6"/>
  <c r="N14" i="6"/>
  <c r="J13" i="6" l="1"/>
  <c r="S12" i="6"/>
  <c r="I12" i="6"/>
  <c r="H12" i="6"/>
  <c r="F12" i="6"/>
  <c r="D12" i="6"/>
  <c r="J13" i="5"/>
  <c r="S12" i="5"/>
  <c r="I12" i="5"/>
  <c r="I13" i="5" s="1"/>
  <c r="H12" i="5"/>
  <c r="F12" i="5"/>
  <c r="D12" i="5"/>
  <c r="J13" i="4"/>
  <c r="S12" i="4"/>
  <c r="I12" i="4"/>
  <c r="I13" i="4" s="1"/>
  <c r="H12" i="4"/>
  <c r="F12" i="4"/>
  <c r="D12" i="4"/>
  <c r="T11" i="6"/>
  <c r="Q11" i="6"/>
  <c r="P11" i="6"/>
  <c r="T10" i="6"/>
  <c r="Q10" i="6"/>
  <c r="P10" i="6"/>
  <c r="T9" i="6"/>
  <c r="Q9" i="6"/>
  <c r="P9" i="6"/>
  <c r="P12" i="6" s="1"/>
  <c r="T8" i="6"/>
  <c r="Q8" i="6"/>
  <c r="P8" i="6"/>
  <c r="T7" i="6"/>
  <c r="Q7" i="6"/>
  <c r="P7" i="6"/>
  <c r="T6" i="6"/>
  <c r="Q6" i="6"/>
  <c r="Q12" i="6" s="1"/>
  <c r="P6" i="6"/>
  <c r="T5" i="6"/>
  <c r="Q5" i="6"/>
  <c r="P5" i="6"/>
  <c r="T4" i="6"/>
  <c r="Q4" i="6"/>
  <c r="P4" i="6"/>
  <c r="T3" i="6"/>
  <c r="Q3" i="6"/>
  <c r="P3" i="6"/>
  <c r="T2" i="6"/>
  <c r="T12" i="6" s="1"/>
  <c r="Q2" i="6"/>
  <c r="P2" i="6"/>
  <c r="T11" i="5"/>
  <c r="Q11" i="5"/>
  <c r="P11" i="5"/>
  <c r="T10" i="5"/>
  <c r="Q10" i="5"/>
  <c r="P10" i="5"/>
  <c r="T9" i="5"/>
  <c r="Q9" i="5"/>
  <c r="P9" i="5"/>
  <c r="T8" i="5"/>
  <c r="Q8" i="5"/>
  <c r="P8" i="5"/>
  <c r="T7" i="5"/>
  <c r="Q7" i="5"/>
  <c r="P7" i="5"/>
  <c r="T6" i="5"/>
  <c r="Q6" i="5"/>
  <c r="P6" i="5"/>
  <c r="T5" i="5"/>
  <c r="Q5" i="5"/>
  <c r="P5" i="5"/>
  <c r="T4" i="5"/>
  <c r="Q4" i="5"/>
  <c r="P4" i="5"/>
  <c r="T3" i="5"/>
  <c r="Q3" i="5"/>
  <c r="P3" i="5"/>
  <c r="T2" i="5"/>
  <c r="T12" i="5" s="1"/>
  <c r="Q2" i="5"/>
  <c r="Q12" i="5" s="1"/>
  <c r="P2" i="5"/>
  <c r="P12" i="5" s="1"/>
  <c r="T11" i="4"/>
  <c r="Q11" i="4"/>
  <c r="P11" i="4"/>
  <c r="T10" i="4"/>
  <c r="Q10" i="4"/>
  <c r="P10" i="4"/>
  <c r="T9" i="4"/>
  <c r="Q9" i="4"/>
  <c r="P9" i="4"/>
  <c r="T8" i="4"/>
  <c r="Q8" i="4"/>
  <c r="P8" i="4"/>
  <c r="T7" i="4"/>
  <c r="Q7" i="4"/>
  <c r="P7" i="4"/>
  <c r="T6" i="4"/>
  <c r="Q6" i="4"/>
  <c r="P6" i="4"/>
  <c r="T5" i="4"/>
  <c r="Q5" i="4"/>
  <c r="P5" i="4"/>
  <c r="T4" i="4"/>
  <c r="Q4" i="4"/>
  <c r="P4" i="4"/>
  <c r="T3" i="4"/>
  <c r="Q3" i="4"/>
  <c r="Q12" i="4" s="1"/>
  <c r="P3" i="4"/>
  <c r="P12" i="4" s="1"/>
  <c r="T2" i="4"/>
  <c r="T12" i="4" s="1"/>
  <c r="Q2" i="4"/>
  <c r="P2" i="4"/>
  <c r="S12" i="3"/>
  <c r="T11" i="3"/>
  <c r="Q11" i="3"/>
  <c r="P11" i="3"/>
  <c r="T10" i="3"/>
  <c r="Q10" i="3"/>
  <c r="P10" i="3"/>
  <c r="T9" i="3"/>
  <c r="Q9" i="3"/>
  <c r="P9" i="3"/>
  <c r="T8" i="3"/>
  <c r="Q8" i="3"/>
  <c r="P8" i="3"/>
  <c r="T7" i="3"/>
  <c r="Q7" i="3"/>
  <c r="P7" i="3"/>
  <c r="T6" i="3"/>
  <c r="Q6" i="3"/>
  <c r="P6" i="3"/>
  <c r="T5" i="3"/>
  <c r="Q5" i="3"/>
  <c r="P5" i="3"/>
  <c r="T4" i="3"/>
  <c r="Q4" i="3"/>
  <c r="P4" i="3"/>
  <c r="T3" i="3"/>
  <c r="Q3" i="3"/>
  <c r="P3" i="3"/>
  <c r="T2" i="3"/>
  <c r="Q2" i="3"/>
  <c r="P2" i="3"/>
  <c r="T11" i="2"/>
  <c r="Q11" i="2"/>
  <c r="P11" i="2"/>
  <c r="T10" i="2"/>
  <c r="Q10" i="2"/>
  <c r="P10" i="2"/>
  <c r="T9" i="2"/>
  <c r="Q9" i="2"/>
  <c r="P9" i="2"/>
  <c r="T8" i="2"/>
  <c r="Q8" i="2"/>
  <c r="P8" i="2"/>
  <c r="T7" i="2"/>
  <c r="Q7" i="2"/>
  <c r="P7" i="2"/>
  <c r="T6" i="2"/>
  <c r="Q6" i="2"/>
  <c r="P6" i="2"/>
  <c r="T5" i="2"/>
  <c r="Q5" i="2"/>
  <c r="P5" i="2"/>
  <c r="T4" i="2"/>
  <c r="Q4" i="2"/>
  <c r="P4" i="2"/>
  <c r="T3" i="2"/>
  <c r="Q3" i="2"/>
  <c r="P3" i="2"/>
  <c r="T2" i="2"/>
  <c r="Q2" i="2"/>
  <c r="P2" i="2"/>
  <c r="T11" i="1"/>
  <c r="Q11" i="1"/>
  <c r="P11" i="1"/>
  <c r="T10" i="1"/>
  <c r="Q10" i="1"/>
  <c r="P10" i="1"/>
  <c r="T9" i="1"/>
  <c r="Q9" i="1"/>
  <c r="P9" i="1"/>
  <c r="T8" i="1"/>
  <c r="Q8" i="1"/>
  <c r="P8" i="1"/>
  <c r="T7" i="1"/>
  <c r="Q7" i="1"/>
  <c r="P7" i="1"/>
  <c r="T6" i="1"/>
  <c r="Q6" i="1"/>
  <c r="P6" i="1"/>
  <c r="T5" i="1"/>
  <c r="Q5" i="1"/>
  <c r="P5" i="1"/>
  <c r="T4" i="1"/>
  <c r="Q4" i="1"/>
  <c r="P4" i="1"/>
  <c r="T3" i="1"/>
  <c r="Q3" i="1"/>
  <c r="P3" i="1"/>
  <c r="T2" i="1"/>
  <c r="T12" i="1" s="1"/>
  <c r="Q2" i="1"/>
  <c r="P2" i="1"/>
  <c r="P12" i="1" l="1"/>
  <c r="Q12" i="1"/>
  <c r="Q12" i="2"/>
  <c r="P12" i="2"/>
  <c r="T12" i="2"/>
  <c r="P12" i="3"/>
  <c r="T12" i="3"/>
  <c r="Q12" i="3"/>
  <c r="I13" i="6"/>
</calcChain>
</file>

<file path=xl/sharedStrings.xml><?xml version="1.0" encoding="utf-8"?>
<sst xmlns="http://schemas.openxmlformats.org/spreadsheetml/2006/main" count="128" uniqueCount="23">
  <si>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</si>
  <si>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</si>
  <si>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</si>
  <si>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</si>
  <si>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</si>
  <si>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</si>
  <si>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</si>
  <si>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</si>
  <si>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</si>
  <si>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</si>
  <si>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</si>
  <si>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Platt-scaled DeepJIT on Openstack made 1168 correct predictions (0 fault-prone; 1168 Clean)</t>
  </si>
  <si>
    <t>Precision</t>
  </si>
  <si>
    <t>Recall</t>
  </si>
  <si>
    <t>AVG</t>
  </si>
  <si>
    <t>StDEV</t>
  </si>
  <si>
    <t>Min</t>
  </si>
  <si>
    <t>Max</t>
  </si>
  <si>
    <t>Platt-scaled DeepJIT on QT made 2386 correct predictions (5 fault-prone; 2381 Clean)</t>
  </si>
  <si>
    <t>Precision_clean</t>
  </si>
  <si>
    <t>recall_clean</t>
  </si>
  <si>
    <t>Precision faulty</t>
  </si>
  <si>
    <t>recall_faulty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</si>
</sst>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I1" sqref="I1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  <c r="P1" s="7" t="s">
        <v>19</v>
      </c>
      <c r="Q1" s="7" t="s">
        <v>20</v>
      </c>
      <c r="S1" s="7" t="s">
        <v>21</v>
      </c>
      <c r="T1" s="7" t="s">
        <v>22</v>
      </c>
    </row>
    <row r="2" spans="1:20" x14ac:dyDescent="0.3">
      <c r="A2" s="9">
        <v>1331</v>
      </c>
      <c r="B2" s="9">
        <v>0.94515401953418487</v>
      </c>
      <c r="C2" s="9">
        <v>0</v>
      </c>
      <c r="D2" s="9">
        <v>960</v>
      </c>
      <c r="E2" s="9">
        <v>371</v>
      </c>
      <c r="F2" s="9">
        <v>887</v>
      </c>
      <c r="G2" s="9">
        <v>73</v>
      </c>
      <c r="H2" s="9">
        <v>0</v>
      </c>
      <c r="I2" s="9">
        <v>887</v>
      </c>
      <c r="J2" s="9">
        <v>73</v>
      </c>
      <c r="K2" s="9">
        <v>0</v>
      </c>
      <c r="M2" s="3">
        <f>F2/D2</f>
        <v>0.92395833333333333</v>
      </c>
      <c r="N2" s="3">
        <f>F2/1168</f>
        <v>0.75941780821917804</v>
      </c>
      <c r="P2" s="9">
        <f t="shared" ref="P2" si="0">I2/(I2+J2)</f>
        <v>0.92395833333333333</v>
      </c>
      <c r="Q2" s="9">
        <f t="shared" ref="Q2" si="1">I2/1168</f>
        <v>0.75941780821917804</v>
      </c>
      <c r="R2" s="9"/>
      <c r="S2" s="9">
        <v>0</v>
      </c>
      <c r="T2" s="9">
        <f t="shared" ref="T2" si="2">H2/5</f>
        <v>0</v>
      </c>
    </row>
    <row r="3" spans="1:20" x14ac:dyDescent="0.3">
      <c r="A3" s="9">
        <v>1331</v>
      </c>
      <c r="B3" s="9">
        <v>0.94139744552967697</v>
      </c>
      <c r="C3" s="9">
        <v>0</v>
      </c>
      <c r="D3" s="9">
        <v>966</v>
      </c>
      <c r="E3" s="9">
        <v>365</v>
      </c>
      <c r="F3" s="9">
        <v>888</v>
      </c>
      <c r="G3" s="9">
        <v>78</v>
      </c>
      <c r="H3" s="9">
        <v>0</v>
      </c>
      <c r="I3" s="9">
        <v>888</v>
      </c>
      <c r="J3" s="9">
        <v>78</v>
      </c>
      <c r="K3" s="9">
        <v>0</v>
      </c>
      <c r="M3" s="3">
        <f t="shared" ref="M3:M11" si="3">F3/D3</f>
        <v>0.91925465838509313</v>
      </c>
      <c r="N3" s="3">
        <f t="shared" ref="N3:N11" si="4">F3/1168</f>
        <v>0.76027397260273977</v>
      </c>
      <c r="P3" s="9">
        <f t="shared" ref="P3:P11" si="5">I3/(I3+J3)</f>
        <v>0.91925465838509313</v>
      </c>
      <c r="Q3" s="9">
        <f t="shared" ref="Q3:Q11" si="6">I3/1168</f>
        <v>0.76027397260273977</v>
      </c>
      <c r="R3" s="9"/>
      <c r="S3" s="9">
        <v>0</v>
      </c>
      <c r="T3" s="9">
        <f t="shared" ref="T3:T11" si="7">H3/5</f>
        <v>0</v>
      </c>
    </row>
    <row r="4" spans="1:20" x14ac:dyDescent="0.3">
      <c r="A4" s="9">
        <v>1331</v>
      </c>
      <c r="B4" s="9">
        <v>0.96018031555221639</v>
      </c>
      <c r="C4" s="9">
        <v>0</v>
      </c>
      <c r="D4" s="9">
        <v>846</v>
      </c>
      <c r="E4" s="9">
        <v>485</v>
      </c>
      <c r="F4" s="9">
        <v>793</v>
      </c>
      <c r="G4" s="9">
        <v>53</v>
      </c>
      <c r="H4" s="9">
        <v>0</v>
      </c>
      <c r="I4" s="9">
        <v>793</v>
      </c>
      <c r="J4" s="9">
        <v>53</v>
      </c>
      <c r="K4" s="9">
        <v>0</v>
      </c>
      <c r="M4" s="3">
        <f t="shared" si="3"/>
        <v>0.93735224586288413</v>
      </c>
      <c r="N4" s="3">
        <f t="shared" si="4"/>
        <v>0.67893835616438358</v>
      </c>
      <c r="P4" s="9">
        <f t="shared" si="5"/>
        <v>0.93735224586288413</v>
      </c>
      <c r="Q4" s="9">
        <f t="shared" si="6"/>
        <v>0.67893835616438358</v>
      </c>
      <c r="R4" s="9"/>
      <c r="S4" s="9">
        <v>0</v>
      </c>
      <c r="T4" s="9">
        <f t="shared" si="7"/>
        <v>0</v>
      </c>
    </row>
    <row r="5" spans="1:20" x14ac:dyDescent="0.3">
      <c r="A5" s="9">
        <v>1331</v>
      </c>
      <c r="B5" s="9">
        <v>0.96543951915852744</v>
      </c>
      <c r="C5" s="9">
        <v>0</v>
      </c>
      <c r="D5" s="9">
        <v>805</v>
      </c>
      <c r="E5" s="9">
        <v>526</v>
      </c>
      <c r="F5" s="9">
        <v>759</v>
      </c>
      <c r="G5" s="9">
        <v>46</v>
      </c>
      <c r="H5" s="9">
        <v>0</v>
      </c>
      <c r="I5" s="9">
        <v>759</v>
      </c>
      <c r="J5" s="9">
        <v>46</v>
      </c>
      <c r="K5" s="9">
        <v>0</v>
      </c>
      <c r="M5" s="3">
        <f t="shared" si="3"/>
        <v>0.94285714285714284</v>
      </c>
      <c r="N5" s="3">
        <f t="shared" si="4"/>
        <v>0.64982876712328763</v>
      </c>
      <c r="P5" s="9">
        <f t="shared" si="5"/>
        <v>0.94285714285714284</v>
      </c>
      <c r="Q5" s="9">
        <f t="shared" si="6"/>
        <v>0.64982876712328763</v>
      </c>
      <c r="R5" s="9"/>
      <c r="S5" s="9">
        <v>0</v>
      </c>
      <c r="T5" s="9">
        <f t="shared" si="7"/>
        <v>0</v>
      </c>
    </row>
    <row r="6" spans="1:20" x14ac:dyDescent="0.3">
      <c r="A6" s="9">
        <v>1331</v>
      </c>
      <c r="B6" s="9">
        <v>0.94891059353869267</v>
      </c>
      <c r="C6" s="9">
        <v>0</v>
      </c>
      <c r="D6" s="9">
        <v>941</v>
      </c>
      <c r="E6" s="9">
        <v>390</v>
      </c>
      <c r="F6" s="9">
        <v>873</v>
      </c>
      <c r="G6" s="9">
        <v>68</v>
      </c>
      <c r="H6" s="9">
        <v>0</v>
      </c>
      <c r="I6" s="9">
        <v>873</v>
      </c>
      <c r="J6" s="9">
        <v>68</v>
      </c>
      <c r="K6" s="9">
        <v>0</v>
      </c>
      <c r="M6" s="3">
        <f t="shared" si="3"/>
        <v>0.92773645058448462</v>
      </c>
      <c r="N6" s="3">
        <f t="shared" si="4"/>
        <v>0.74743150684931503</v>
      </c>
      <c r="P6" s="9">
        <f t="shared" si="5"/>
        <v>0.92773645058448462</v>
      </c>
      <c r="Q6" s="9">
        <f t="shared" si="6"/>
        <v>0.74743150684931503</v>
      </c>
      <c r="R6" s="9"/>
      <c r="S6" s="9">
        <v>0</v>
      </c>
      <c r="T6" s="9">
        <f t="shared" si="7"/>
        <v>0</v>
      </c>
    </row>
    <row r="7" spans="1:20" x14ac:dyDescent="0.3">
      <c r="A7" s="9">
        <v>1331</v>
      </c>
      <c r="B7" s="9">
        <v>0.93613824192336592</v>
      </c>
      <c r="C7" s="9">
        <v>0</v>
      </c>
      <c r="D7" s="9">
        <v>1012</v>
      </c>
      <c r="E7" s="9">
        <v>319</v>
      </c>
      <c r="F7" s="9">
        <v>927</v>
      </c>
      <c r="G7" s="9">
        <v>85</v>
      </c>
      <c r="H7" s="9">
        <v>0</v>
      </c>
      <c r="I7" s="9">
        <v>927</v>
      </c>
      <c r="J7" s="9">
        <v>85</v>
      </c>
      <c r="K7" s="9">
        <v>0</v>
      </c>
      <c r="M7" s="3">
        <f t="shared" si="3"/>
        <v>0.91600790513833996</v>
      </c>
      <c r="N7" s="3">
        <f t="shared" si="4"/>
        <v>0.79366438356164382</v>
      </c>
      <c r="P7" s="9">
        <f t="shared" si="5"/>
        <v>0.91600790513833996</v>
      </c>
      <c r="Q7" s="9">
        <f t="shared" si="6"/>
        <v>0.79366438356164382</v>
      </c>
      <c r="R7" s="9"/>
      <c r="S7" s="9">
        <v>0</v>
      </c>
      <c r="T7" s="9">
        <f t="shared" si="7"/>
        <v>0</v>
      </c>
    </row>
    <row r="8" spans="1:20" x14ac:dyDescent="0.3">
      <c r="A8" s="9">
        <v>1331</v>
      </c>
      <c r="B8" s="9">
        <v>0.94665664913598802</v>
      </c>
      <c r="C8" s="9">
        <v>0</v>
      </c>
      <c r="D8" s="9">
        <v>925</v>
      </c>
      <c r="E8" s="9">
        <v>406</v>
      </c>
      <c r="F8" s="9">
        <v>854</v>
      </c>
      <c r="G8" s="9">
        <v>71</v>
      </c>
      <c r="H8" s="9">
        <v>0</v>
      </c>
      <c r="I8" s="9">
        <v>854</v>
      </c>
      <c r="J8" s="9">
        <v>71</v>
      </c>
      <c r="K8" s="9">
        <v>0</v>
      </c>
      <c r="M8" s="3">
        <f t="shared" si="3"/>
        <v>0.92324324324324325</v>
      </c>
      <c r="N8" s="3">
        <f t="shared" si="4"/>
        <v>0.73116438356164382</v>
      </c>
      <c r="P8" s="9">
        <f t="shared" si="5"/>
        <v>0.92324324324324325</v>
      </c>
      <c r="Q8" s="9">
        <f t="shared" si="6"/>
        <v>0.73116438356164382</v>
      </c>
      <c r="R8" s="9"/>
      <c r="S8" s="9">
        <v>0</v>
      </c>
      <c r="T8" s="9">
        <f t="shared" si="7"/>
        <v>0</v>
      </c>
    </row>
    <row r="9" spans="1:20" x14ac:dyDescent="0.3">
      <c r="A9" s="9">
        <v>1331</v>
      </c>
      <c r="B9" s="9">
        <v>0.95942900075131476</v>
      </c>
      <c r="C9" s="9">
        <v>0</v>
      </c>
      <c r="D9" s="9">
        <v>860</v>
      </c>
      <c r="E9" s="9">
        <v>471</v>
      </c>
      <c r="F9" s="9">
        <v>806</v>
      </c>
      <c r="G9" s="9">
        <v>54</v>
      </c>
      <c r="H9" s="9">
        <v>0</v>
      </c>
      <c r="I9" s="9">
        <v>806</v>
      </c>
      <c r="J9" s="9">
        <v>54</v>
      </c>
      <c r="K9" s="9">
        <v>0</v>
      </c>
      <c r="M9" s="3">
        <f t="shared" si="3"/>
        <v>0.93720930232558142</v>
      </c>
      <c r="N9" s="3">
        <f t="shared" si="4"/>
        <v>0.69006849315068497</v>
      </c>
      <c r="P9" s="9">
        <f t="shared" si="5"/>
        <v>0.93720930232558142</v>
      </c>
      <c r="Q9" s="9">
        <f t="shared" si="6"/>
        <v>0.69006849315068497</v>
      </c>
      <c r="R9" s="9"/>
      <c r="S9" s="9">
        <v>0</v>
      </c>
      <c r="T9" s="9">
        <f t="shared" si="7"/>
        <v>0</v>
      </c>
    </row>
    <row r="10" spans="1:20" x14ac:dyDescent="0.3">
      <c r="A10" s="9">
        <v>1331</v>
      </c>
      <c r="B10" s="9">
        <v>0.95792637114951162</v>
      </c>
      <c r="C10" s="9">
        <v>0</v>
      </c>
      <c r="D10" s="9">
        <v>870</v>
      </c>
      <c r="E10" s="9">
        <v>461</v>
      </c>
      <c r="F10" s="9">
        <v>814</v>
      </c>
      <c r="G10" s="9">
        <v>56</v>
      </c>
      <c r="H10" s="9">
        <v>0</v>
      </c>
      <c r="I10" s="9">
        <v>814</v>
      </c>
      <c r="J10" s="9">
        <v>56</v>
      </c>
      <c r="K10" s="9">
        <v>0</v>
      </c>
      <c r="M10" s="3">
        <f t="shared" si="3"/>
        <v>0.93563218390804592</v>
      </c>
      <c r="N10" s="3">
        <f t="shared" si="4"/>
        <v>0.69691780821917804</v>
      </c>
      <c r="P10" s="9">
        <f t="shared" si="5"/>
        <v>0.93563218390804592</v>
      </c>
      <c r="Q10" s="9">
        <f t="shared" si="6"/>
        <v>0.69691780821917804</v>
      </c>
      <c r="R10" s="9"/>
      <c r="S10" s="9">
        <v>0</v>
      </c>
      <c r="T10" s="9">
        <f t="shared" si="7"/>
        <v>0</v>
      </c>
    </row>
    <row r="11" spans="1:20" x14ac:dyDescent="0.3">
      <c r="A11" s="9">
        <v>1331</v>
      </c>
      <c r="B11" s="9">
        <v>0.95792637114951162</v>
      </c>
      <c r="C11" s="9">
        <v>0</v>
      </c>
      <c r="D11" s="9">
        <v>865</v>
      </c>
      <c r="E11" s="9">
        <v>466</v>
      </c>
      <c r="F11" s="9">
        <v>809</v>
      </c>
      <c r="G11" s="9">
        <v>56</v>
      </c>
      <c r="H11" s="9">
        <v>0</v>
      </c>
      <c r="I11" s="9">
        <v>809</v>
      </c>
      <c r="J11" s="9">
        <v>56</v>
      </c>
      <c r="K11" s="9">
        <v>0</v>
      </c>
      <c r="M11" s="3">
        <f t="shared" si="3"/>
        <v>0.93526011560693645</v>
      </c>
      <c r="N11" s="3">
        <f t="shared" si="4"/>
        <v>0.69263698630136983</v>
      </c>
      <c r="P11" s="9">
        <f t="shared" si="5"/>
        <v>0.93526011560693645</v>
      </c>
      <c r="Q11" s="9">
        <f t="shared" si="6"/>
        <v>0.69263698630136983</v>
      </c>
      <c r="R11" s="9"/>
      <c r="S11" s="9">
        <v>0</v>
      </c>
      <c r="T11" s="9">
        <f t="shared" si="7"/>
        <v>0</v>
      </c>
    </row>
    <row r="12" spans="1:20" s="11" customFormat="1" x14ac:dyDescent="0.3">
      <c r="D12" s="5">
        <f>AVERAGE(D2:D11)</f>
        <v>905</v>
      </c>
      <c r="F12" s="5">
        <f>AVERAGE(F2:F11)</f>
        <v>841</v>
      </c>
      <c r="H12" s="5">
        <f>AVERAGE(H2:H11)</f>
        <v>0</v>
      </c>
      <c r="I12" s="5">
        <f>AVERAGE(I2:I11)</f>
        <v>841</v>
      </c>
      <c r="M12" s="5">
        <f>AVERAGE(M2:M11)</f>
        <v>0.92985115812450858</v>
      </c>
      <c r="N12" s="5">
        <f>AVERAGE(N2:N11)</f>
        <v>0.72003424657534232</v>
      </c>
      <c r="O12" s="4" t="s">
        <v>14</v>
      </c>
      <c r="P12" s="8">
        <f t="shared" ref="P12:Q12" si="8">AVERAGE(P2:P11)</f>
        <v>0.92985115812450858</v>
      </c>
      <c r="Q12" s="8">
        <f t="shared" si="8"/>
        <v>0.72003424657534232</v>
      </c>
      <c r="S12" s="5">
        <f t="shared" ref="S12:T12" si="9">AVERAGE(S2:S11)</f>
        <v>0</v>
      </c>
      <c r="T12" s="5">
        <f t="shared" si="9"/>
        <v>0</v>
      </c>
    </row>
    <row r="13" spans="1:20" s="11" customFormat="1" x14ac:dyDescent="0.3">
      <c r="G13" s="5"/>
      <c r="I13" s="11">
        <f>I12+J13</f>
        <v>905</v>
      </c>
      <c r="J13" s="5">
        <f>AVERAGE(J2:J11)</f>
        <v>64</v>
      </c>
      <c r="K13" s="5">
        <f>AVERAGE(K2:K11)</f>
        <v>0</v>
      </c>
      <c r="M13" s="3">
        <f>STDEV(M2:M11)</f>
        <v>9.000152427157437E-3</v>
      </c>
      <c r="N13" s="3">
        <f>STDEV(N2:N11)</f>
        <v>4.5051569088290215E-2</v>
      </c>
      <c r="O13" s="6" t="s">
        <v>15</v>
      </c>
    </row>
    <row r="14" spans="1:20" s="11" customFormat="1" x14ac:dyDescent="0.3">
      <c r="M14" s="11">
        <f>MIN(M2:M11)</f>
        <v>0.91600790513833996</v>
      </c>
      <c r="N14" s="11">
        <f>MIN(N2:N11)</f>
        <v>0.64982876712328763</v>
      </c>
      <c r="O14" s="11" t="s">
        <v>16</v>
      </c>
    </row>
    <row r="15" spans="1:20" s="11" customFormat="1" x14ac:dyDescent="0.3">
      <c r="M15" s="11">
        <f>MAX(M2:M11)</f>
        <v>0.94285714285714284</v>
      </c>
      <c r="N15" s="11">
        <f>MAX(N2:N11)</f>
        <v>0.79366438356164382</v>
      </c>
      <c r="O15" s="11" t="s">
        <v>17</v>
      </c>
    </row>
    <row r="16" spans="1:20" s="11" customFormat="1" x14ac:dyDescent="0.3">
      <c r="A16" s="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87CD3-C4EA-48BE-A3C7-DFDA7DD432CB}">
  <dimension ref="A1:T15"/>
  <sheetViews>
    <sheetView workbookViewId="0">
      <selection activeCell="A16" sqref="A2:XFD16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  <c r="P1" s="7" t="s">
        <v>19</v>
      </c>
      <c r="Q1" s="7" t="s">
        <v>20</v>
      </c>
      <c r="S1" s="7" t="s">
        <v>21</v>
      </c>
      <c r="T1" s="7" t="s">
        <v>22</v>
      </c>
    </row>
    <row r="2" spans="1:20" x14ac:dyDescent="0.3">
      <c r="A2" s="10">
        <v>1331</v>
      </c>
      <c r="B2" s="10">
        <v>0.89406461307287755</v>
      </c>
      <c r="C2" s="10">
        <v>0</v>
      </c>
      <c r="D2" s="10">
        <v>1250</v>
      </c>
      <c r="E2" s="10">
        <v>81</v>
      </c>
      <c r="F2" s="10">
        <v>1109</v>
      </c>
      <c r="G2" s="10">
        <v>141</v>
      </c>
      <c r="H2" s="10">
        <v>0</v>
      </c>
      <c r="I2" s="10">
        <v>1109</v>
      </c>
      <c r="J2" s="10">
        <v>141</v>
      </c>
      <c r="K2" s="10">
        <v>0</v>
      </c>
      <c r="M2" s="3">
        <f>F2/D2</f>
        <v>0.88719999999999999</v>
      </c>
      <c r="N2" s="3">
        <f>F2/1168</f>
        <v>0.94948630136986301</v>
      </c>
      <c r="P2" s="10">
        <f>I2/(I2+J2)</f>
        <v>0.88719999999999999</v>
      </c>
      <c r="Q2" s="10">
        <f>I2/1168</f>
        <v>0.94948630136986301</v>
      </c>
      <c r="R2" s="10"/>
      <c r="S2" s="10">
        <v>0</v>
      </c>
      <c r="T2" s="10">
        <f>H2/5</f>
        <v>0</v>
      </c>
    </row>
    <row r="3" spans="1:20" x14ac:dyDescent="0.3">
      <c r="A3" s="10">
        <v>1331</v>
      </c>
      <c r="B3" s="10">
        <v>0.88955672426746812</v>
      </c>
      <c r="C3" s="10">
        <v>0</v>
      </c>
      <c r="D3" s="10">
        <v>1276</v>
      </c>
      <c r="E3" s="10">
        <v>55</v>
      </c>
      <c r="F3" s="10">
        <v>1129</v>
      </c>
      <c r="G3" s="10">
        <v>147</v>
      </c>
      <c r="H3" s="10">
        <v>0</v>
      </c>
      <c r="I3" s="10">
        <v>1129</v>
      </c>
      <c r="J3" s="10">
        <v>147</v>
      </c>
      <c r="K3" s="10">
        <v>0</v>
      </c>
      <c r="M3" s="3">
        <f t="shared" ref="M3:M11" si="0">F3/D3</f>
        <v>0.88479623824451414</v>
      </c>
      <c r="N3" s="3">
        <f t="shared" ref="N3:N11" si="1">F3/1168</f>
        <v>0.96660958904109584</v>
      </c>
      <c r="P3" s="10">
        <f t="shared" ref="P3:P11" si="2">I3/(I3+J3)</f>
        <v>0.88479623824451414</v>
      </c>
      <c r="Q3" s="10">
        <f t="shared" ref="Q3:Q11" si="3">I3/1168</f>
        <v>0.96660958904109584</v>
      </c>
      <c r="R3" s="10"/>
      <c r="S3" s="10">
        <v>0</v>
      </c>
      <c r="T3" s="10">
        <f t="shared" ref="T3:T11" si="4">H3/5</f>
        <v>0</v>
      </c>
    </row>
    <row r="4" spans="1:20" x14ac:dyDescent="0.3">
      <c r="A4" s="10">
        <v>1331</v>
      </c>
      <c r="B4" s="10">
        <v>0.89481592787377906</v>
      </c>
      <c r="C4" s="10">
        <v>0</v>
      </c>
      <c r="D4" s="10">
        <v>1238</v>
      </c>
      <c r="E4" s="10">
        <v>93</v>
      </c>
      <c r="F4" s="10">
        <v>1098</v>
      </c>
      <c r="G4" s="10">
        <v>140</v>
      </c>
      <c r="H4" s="10">
        <v>0</v>
      </c>
      <c r="I4" s="10">
        <v>1098</v>
      </c>
      <c r="J4" s="10">
        <v>140</v>
      </c>
      <c r="K4" s="10">
        <v>0</v>
      </c>
      <c r="M4" s="3">
        <f t="shared" si="0"/>
        <v>0.88691437802907913</v>
      </c>
      <c r="N4" s="3">
        <f t="shared" si="1"/>
        <v>0.94006849315068497</v>
      </c>
      <c r="P4" s="10">
        <f t="shared" si="2"/>
        <v>0.88691437802907913</v>
      </c>
      <c r="Q4" s="10">
        <f t="shared" si="3"/>
        <v>0.94006849315068497</v>
      </c>
      <c r="R4" s="10"/>
      <c r="S4" s="10">
        <v>0</v>
      </c>
      <c r="T4" s="10">
        <f t="shared" si="4"/>
        <v>0</v>
      </c>
    </row>
    <row r="5" spans="1:20" x14ac:dyDescent="0.3">
      <c r="A5" s="10">
        <v>1331</v>
      </c>
      <c r="B5" s="10">
        <v>0.90833959429000755</v>
      </c>
      <c r="C5" s="10">
        <v>0</v>
      </c>
      <c r="D5" s="10">
        <v>1161</v>
      </c>
      <c r="E5" s="10">
        <v>170</v>
      </c>
      <c r="F5" s="10">
        <v>1039</v>
      </c>
      <c r="G5" s="10">
        <v>122</v>
      </c>
      <c r="H5" s="10">
        <v>0</v>
      </c>
      <c r="I5" s="10">
        <v>1039</v>
      </c>
      <c r="J5" s="10">
        <v>122</v>
      </c>
      <c r="K5" s="10">
        <v>0</v>
      </c>
      <c r="M5" s="3">
        <f t="shared" si="0"/>
        <v>0.89491817398794138</v>
      </c>
      <c r="N5" s="3">
        <f t="shared" si="1"/>
        <v>0.88955479452054798</v>
      </c>
      <c r="P5" s="10">
        <f t="shared" si="2"/>
        <v>0.89491817398794138</v>
      </c>
      <c r="Q5" s="10">
        <f t="shared" si="3"/>
        <v>0.88955479452054798</v>
      </c>
      <c r="R5" s="10"/>
      <c r="S5" s="10">
        <v>0</v>
      </c>
      <c r="T5" s="10">
        <f t="shared" si="4"/>
        <v>0</v>
      </c>
    </row>
    <row r="6" spans="1:20" x14ac:dyDescent="0.3">
      <c r="A6" s="10">
        <v>1331</v>
      </c>
      <c r="B6" s="10">
        <v>0.89481592787377906</v>
      </c>
      <c r="C6" s="10">
        <v>0</v>
      </c>
      <c r="D6" s="10">
        <v>1247</v>
      </c>
      <c r="E6" s="10">
        <v>84</v>
      </c>
      <c r="F6" s="10">
        <v>1107</v>
      </c>
      <c r="G6" s="10">
        <v>140</v>
      </c>
      <c r="H6" s="10">
        <v>0</v>
      </c>
      <c r="I6" s="10">
        <v>1107</v>
      </c>
      <c r="J6" s="10">
        <v>140</v>
      </c>
      <c r="K6" s="10">
        <v>0</v>
      </c>
      <c r="M6" s="3">
        <f t="shared" si="0"/>
        <v>0.88773055332798712</v>
      </c>
      <c r="N6" s="3">
        <f t="shared" si="1"/>
        <v>0.94777397260273977</v>
      </c>
      <c r="P6" s="10">
        <f t="shared" si="2"/>
        <v>0.88773055332798712</v>
      </c>
      <c r="Q6" s="10">
        <f t="shared" si="3"/>
        <v>0.94777397260273977</v>
      </c>
      <c r="R6" s="10"/>
      <c r="S6" s="10">
        <v>0</v>
      </c>
      <c r="T6" s="10">
        <f t="shared" si="4"/>
        <v>0</v>
      </c>
    </row>
    <row r="7" spans="1:20" x14ac:dyDescent="0.3">
      <c r="A7" s="10">
        <v>1331</v>
      </c>
      <c r="B7" s="10">
        <v>0.88204357625845231</v>
      </c>
      <c r="C7" s="10">
        <v>0</v>
      </c>
      <c r="D7" s="10">
        <v>1303</v>
      </c>
      <c r="E7" s="10">
        <v>28</v>
      </c>
      <c r="F7" s="10">
        <v>1146</v>
      </c>
      <c r="G7" s="10">
        <v>157</v>
      </c>
      <c r="H7" s="10">
        <v>0</v>
      </c>
      <c r="I7" s="10">
        <v>1146</v>
      </c>
      <c r="J7" s="10">
        <v>157</v>
      </c>
      <c r="K7" s="10">
        <v>0</v>
      </c>
      <c r="M7" s="3">
        <f t="shared" si="0"/>
        <v>0.87950882578664624</v>
      </c>
      <c r="N7" s="3">
        <f t="shared" si="1"/>
        <v>0.98116438356164382</v>
      </c>
      <c r="P7" s="10">
        <f t="shared" si="2"/>
        <v>0.87950882578664624</v>
      </c>
      <c r="Q7" s="10">
        <f t="shared" si="3"/>
        <v>0.98116438356164382</v>
      </c>
      <c r="R7" s="10"/>
      <c r="S7" s="10">
        <v>0</v>
      </c>
      <c r="T7" s="10">
        <f t="shared" si="4"/>
        <v>0</v>
      </c>
    </row>
    <row r="8" spans="1:20" x14ac:dyDescent="0.3">
      <c r="A8" s="10">
        <v>1331</v>
      </c>
      <c r="B8" s="10">
        <v>0.90007513148009011</v>
      </c>
      <c r="C8" s="10">
        <v>0</v>
      </c>
      <c r="D8" s="10">
        <v>1217</v>
      </c>
      <c r="E8" s="10">
        <v>114</v>
      </c>
      <c r="F8" s="10">
        <v>1084</v>
      </c>
      <c r="G8" s="10">
        <v>133</v>
      </c>
      <c r="H8" s="10">
        <v>0</v>
      </c>
      <c r="I8" s="10">
        <v>1084</v>
      </c>
      <c r="J8" s="10">
        <v>133</v>
      </c>
      <c r="K8" s="10">
        <v>0</v>
      </c>
      <c r="M8" s="3">
        <f t="shared" si="0"/>
        <v>0.89071487263763349</v>
      </c>
      <c r="N8" s="3">
        <f t="shared" si="1"/>
        <v>0.92808219178082196</v>
      </c>
      <c r="P8" s="10">
        <f t="shared" si="2"/>
        <v>0.89071487263763349</v>
      </c>
      <c r="Q8" s="10">
        <f t="shared" si="3"/>
        <v>0.92808219178082196</v>
      </c>
      <c r="R8" s="10"/>
      <c r="S8" s="10">
        <v>0</v>
      </c>
      <c r="T8" s="10">
        <f t="shared" si="4"/>
        <v>0</v>
      </c>
    </row>
    <row r="9" spans="1:20" x14ac:dyDescent="0.3">
      <c r="A9" s="10">
        <v>1331</v>
      </c>
      <c r="B9" s="10">
        <v>0.90458302028549964</v>
      </c>
      <c r="C9" s="10">
        <v>0</v>
      </c>
      <c r="D9" s="10">
        <v>1184</v>
      </c>
      <c r="E9" s="10">
        <v>147</v>
      </c>
      <c r="F9" s="10">
        <v>1057</v>
      </c>
      <c r="G9" s="10">
        <v>127</v>
      </c>
      <c r="H9" s="10">
        <v>0</v>
      </c>
      <c r="I9" s="10">
        <v>1057</v>
      </c>
      <c r="J9" s="10">
        <v>127</v>
      </c>
      <c r="K9" s="10">
        <v>0</v>
      </c>
      <c r="M9" s="3">
        <f t="shared" si="0"/>
        <v>0.89273648648648651</v>
      </c>
      <c r="N9" s="3">
        <f t="shared" si="1"/>
        <v>0.90496575342465757</v>
      </c>
      <c r="P9" s="10">
        <f t="shared" si="2"/>
        <v>0.89273648648648651</v>
      </c>
      <c r="Q9" s="10">
        <f t="shared" si="3"/>
        <v>0.90496575342465757</v>
      </c>
      <c r="R9" s="10"/>
      <c r="S9" s="10">
        <v>0</v>
      </c>
      <c r="T9" s="10">
        <f t="shared" si="4"/>
        <v>0</v>
      </c>
    </row>
    <row r="10" spans="1:20" x14ac:dyDescent="0.3">
      <c r="A10" s="10">
        <v>1331</v>
      </c>
      <c r="B10" s="10">
        <v>0.9030803906836965</v>
      </c>
      <c r="C10" s="10">
        <v>0</v>
      </c>
      <c r="D10" s="10">
        <v>1196</v>
      </c>
      <c r="E10" s="10">
        <v>135</v>
      </c>
      <c r="F10" s="10">
        <v>1067</v>
      </c>
      <c r="G10" s="10">
        <v>129</v>
      </c>
      <c r="H10" s="10">
        <v>0</v>
      </c>
      <c r="I10" s="10">
        <v>1067</v>
      </c>
      <c r="J10" s="10">
        <v>129</v>
      </c>
      <c r="K10" s="10">
        <v>0</v>
      </c>
      <c r="M10" s="3">
        <f t="shared" si="0"/>
        <v>0.89214046822742477</v>
      </c>
      <c r="N10" s="3">
        <f t="shared" si="1"/>
        <v>0.91352739726027399</v>
      </c>
      <c r="P10" s="10">
        <f t="shared" si="2"/>
        <v>0.89214046822742477</v>
      </c>
      <c r="Q10" s="10">
        <f t="shared" si="3"/>
        <v>0.91352739726027399</v>
      </c>
      <c r="R10" s="10"/>
      <c r="S10" s="10">
        <v>0</v>
      </c>
      <c r="T10" s="10">
        <f t="shared" si="4"/>
        <v>0</v>
      </c>
    </row>
    <row r="11" spans="1:20" x14ac:dyDescent="0.3">
      <c r="A11" s="10">
        <v>1331</v>
      </c>
      <c r="B11" s="10">
        <v>0.90533433508640115</v>
      </c>
      <c r="C11" s="10">
        <v>0</v>
      </c>
      <c r="D11" s="10">
        <v>1188</v>
      </c>
      <c r="E11" s="10">
        <v>143</v>
      </c>
      <c r="F11" s="10">
        <v>1062</v>
      </c>
      <c r="G11" s="10">
        <v>126</v>
      </c>
      <c r="H11" s="10">
        <v>0</v>
      </c>
      <c r="I11" s="10">
        <v>1062</v>
      </c>
      <c r="J11" s="10">
        <v>126</v>
      </c>
      <c r="K11" s="10">
        <v>0</v>
      </c>
      <c r="M11" s="3">
        <f t="shared" si="0"/>
        <v>0.89393939393939392</v>
      </c>
      <c r="N11" s="3">
        <f t="shared" si="1"/>
        <v>0.90924657534246578</v>
      </c>
      <c r="P11" s="10">
        <f t="shared" si="2"/>
        <v>0.89393939393939392</v>
      </c>
      <c r="Q11" s="10">
        <f t="shared" si="3"/>
        <v>0.90924657534246578</v>
      </c>
      <c r="R11" s="10"/>
      <c r="S11" s="10">
        <v>0</v>
      </c>
      <c r="T11" s="10">
        <f t="shared" si="4"/>
        <v>0</v>
      </c>
    </row>
    <row r="12" spans="1:20" s="11" customFormat="1" x14ac:dyDescent="0.3">
      <c r="D12" s="5">
        <f>AVERAGE(D2:D11)</f>
        <v>1226</v>
      </c>
      <c r="F12" s="5">
        <f>AVERAGE(F2:F11)</f>
        <v>1089.8</v>
      </c>
      <c r="H12" s="5">
        <f>AVERAGE(H2:H11)</f>
        <v>0</v>
      </c>
      <c r="I12" s="5">
        <f>AVERAGE(I2:I11)</f>
        <v>1089.8</v>
      </c>
      <c r="M12" s="5">
        <f>AVERAGE(M2:M11)</f>
        <v>0.88905993906671077</v>
      </c>
      <c r="N12" s="5">
        <f>AVERAGE(N2:N11)</f>
        <v>0.93304794520547962</v>
      </c>
      <c r="O12" s="4" t="s">
        <v>14</v>
      </c>
      <c r="P12" s="8">
        <f t="shared" ref="P12:Q12" si="5">AVERAGE(P2:P11)</f>
        <v>0.88905993906671077</v>
      </c>
      <c r="Q12" s="8">
        <f t="shared" si="5"/>
        <v>0.93304794520547962</v>
      </c>
      <c r="S12" s="5">
        <f t="shared" ref="S12:T12" si="6">AVERAGE(S2:S11)</f>
        <v>0</v>
      </c>
      <c r="T12" s="5">
        <f t="shared" si="6"/>
        <v>0</v>
      </c>
    </row>
    <row r="13" spans="1:20" s="11" customFormat="1" x14ac:dyDescent="0.3">
      <c r="G13" s="5"/>
      <c r="I13" s="11">
        <f>I12+J13</f>
        <v>1226</v>
      </c>
      <c r="J13" s="5">
        <f>AVERAGE(J2:J11)</f>
        <v>136.19999999999999</v>
      </c>
      <c r="K13" s="5">
        <f>AVERAGE(K2:K11)</f>
        <v>0</v>
      </c>
      <c r="M13" s="3">
        <f>STDEV(M2:M11)</f>
        <v>4.7505139340817066E-3</v>
      </c>
      <c r="N13" s="3">
        <f>STDEV(N2:N11)</f>
        <v>2.9117422171085143E-2</v>
      </c>
      <c r="O13" s="6" t="s">
        <v>15</v>
      </c>
    </row>
    <row r="14" spans="1:20" s="11" customFormat="1" x14ac:dyDescent="0.3">
      <c r="M14" s="11">
        <f>MIN(M2:M11)</f>
        <v>0.87950882578664624</v>
      </c>
      <c r="N14" s="11">
        <f>MIN(N2:N11)</f>
        <v>0.88955479452054798</v>
      </c>
      <c r="O14" s="11" t="s">
        <v>16</v>
      </c>
    </row>
    <row r="15" spans="1:20" s="11" customFormat="1" x14ac:dyDescent="0.3">
      <c r="M15" s="11">
        <f>MAX(M2:M11)</f>
        <v>0.89491817398794138</v>
      </c>
      <c r="N15" s="11">
        <f>MAX(N2:N11)</f>
        <v>0.98116438356164382</v>
      </c>
      <c r="O15" s="1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4C66-FC02-48AB-8DE9-19A8E6E005AC}">
  <dimension ref="A1:T15"/>
  <sheetViews>
    <sheetView workbookViewId="0">
      <selection activeCell="A18" sqref="A2:XFD18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  <c r="P1" s="7" t="s">
        <v>19</v>
      </c>
      <c r="Q1" s="7" t="s">
        <v>20</v>
      </c>
      <c r="S1" s="7" t="s">
        <v>21</v>
      </c>
      <c r="T1" s="7" t="s">
        <v>22</v>
      </c>
    </row>
    <row r="2" spans="1:20" x14ac:dyDescent="0.3">
      <c r="A2">
        <v>1331</v>
      </c>
      <c r="B2">
        <v>0.85123966900000003</v>
      </c>
      <c r="C2">
        <v>49</v>
      </c>
      <c r="D2">
        <v>1282</v>
      </c>
      <c r="E2">
        <v>0</v>
      </c>
      <c r="F2">
        <v>1133</v>
      </c>
      <c r="G2">
        <v>149</v>
      </c>
      <c r="H2">
        <v>0</v>
      </c>
      <c r="I2">
        <v>1133</v>
      </c>
      <c r="J2">
        <v>149</v>
      </c>
      <c r="K2">
        <v>0</v>
      </c>
      <c r="M2" s="3">
        <f>F2/D2</f>
        <v>0.88377535101404059</v>
      </c>
      <c r="N2" s="3">
        <f>F2/1168</f>
        <v>0.97003424657534243</v>
      </c>
      <c r="O2" s="11"/>
      <c r="P2" s="10">
        <f>I2/(I2+J2)</f>
        <v>0.88377535101404059</v>
      </c>
      <c r="Q2" s="10">
        <f>I2/1168</f>
        <v>0.97003424657534243</v>
      </c>
      <c r="R2" s="10"/>
      <c r="S2" s="10">
        <v>0</v>
      </c>
      <c r="T2" s="10">
        <f>H2/5</f>
        <v>0</v>
      </c>
    </row>
    <row r="3" spans="1:20" x14ac:dyDescent="0.3">
      <c r="A3">
        <v>1331</v>
      </c>
      <c r="B3">
        <v>0.84297520699999995</v>
      </c>
      <c r="C3">
        <v>64</v>
      </c>
      <c r="D3">
        <v>1267</v>
      </c>
      <c r="E3">
        <v>0</v>
      </c>
      <c r="F3">
        <v>1122</v>
      </c>
      <c r="G3">
        <v>145</v>
      </c>
      <c r="H3">
        <v>0</v>
      </c>
      <c r="I3">
        <v>1122</v>
      </c>
      <c r="J3">
        <v>145</v>
      </c>
      <c r="K3">
        <v>0</v>
      </c>
      <c r="M3" s="3">
        <f t="shared" ref="M3:M11" si="0">F3/D3</f>
        <v>0.88555643251775851</v>
      </c>
      <c r="N3" s="3">
        <f t="shared" ref="N3:N11" si="1">F3/1168</f>
        <v>0.96061643835616439</v>
      </c>
      <c r="O3" s="11"/>
      <c r="P3" s="10">
        <f t="shared" ref="P3:P11" si="2">I3/(I3+J3)</f>
        <v>0.88555643251775851</v>
      </c>
      <c r="Q3" s="10">
        <f t="shared" ref="Q3:Q11" si="3">I3/1168</f>
        <v>0.96061643835616439</v>
      </c>
      <c r="R3" s="10"/>
      <c r="S3" s="10">
        <v>0</v>
      </c>
      <c r="T3" s="10">
        <f t="shared" ref="T3:T11" si="4">H3/5</f>
        <v>0</v>
      </c>
    </row>
    <row r="4" spans="1:20" x14ac:dyDescent="0.3">
      <c r="A4">
        <v>1331</v>
      </c>
      <c r="B4">
        <v>0.84823440999999999</v>
      </c>
      <c r="C4">
        <v>53</v>
      </c>
      <c r="D4">
        <v>1278</v>
      </c>
      <c r="E4">
        <v>0</v>
      </c>
      <c r="F4">
        <v>1129</v>
      </c>
      <c r="G4">
        <v>149</v>
      </c>
      <c r="H4">
        <v>0</v>
      </c>
      <c r="I4">
        <v>1129</v>
      </c>
      <c r="J4">
        <v>149</v>
      </c>
      <c r="K4">
        <v>0</v>
      </c>
      <c r="M4" s="3">
        <f t="shared" si="0"/>
        <v>0.88341158059467917</v>
      </c>
      <c r="N4" s="3">
        <f t="shared" si="1"/>
        <v>0.96660958904109584</v>
      </c>
      <c r="O4" s="11"/>
      <c r="P4" s="10">
        <f t="shared" si="2"/>
        <v>0.88341158059467917</v>
      </c>
      <c r="Q4" s="10">
        <f t="shared" si="3"/>
        <v>0.96660958904109584</v>
      </c>
      <c r="R4" s="10"/>
      <c r="S4" s="10">
        <v>0</v>
      </c>
      <c r="T4" s="10">
        <f t="shared" si="4"/>
        <v>0</v>
      </c>
    </row>
    <row r="5" spans="1:20" x14ac:dyDescent="0.3">
      <c r="A5">
        <v>1331</v>
      </c>
      <c r="B5">
        <v>0.86100676200000004</v>
      </c>
      <c r="C5">
        <v>28</v>
      </c>
      <c r="D5">
        <v>1303</v>
      </c>
      <c r="E5">
        <v>0</v>
      </c>
      <c r="F5">
        <v>1146</v>
      </c>
      <c r="G5">
        <v>157</v>
      </c>
      <c r="H5">
        <v>0</v>
      </c>
      <c r="I5">
        <v>1146</v>
      </c>
      <c r="J5">
        <v>157</v>
      </c>
      <c r="K5">
        <v>0</v>
      </c>
      <c r="M5" s="3">
        <f t="shared" si="0"/>
        <v>0.87950882578664624</v>
      </c>
      <c r="N5" s="3">
        <f t="shared" si="1"/>
        <v>0.98116438356164382</v>
      </c>
      <c r="O5" s="11"/>
      <c r="P5" s="10">
        <f t="shared" si="2"/>
        <v>0.87950882578664624</v>
      </c>
      <c r="Q5" s="10">
        <f t="shared" si="3"/>
        <v>0.98116438356164382</v>
      </c>
      <c r="R5" s="10"/>
      <c r="S5" s="10">
        <v>0</v>
      </c>
      <c r="T5" s="10">
        <f t="shared" si="4"/>
        <v>0</v>
      </c>
    </row>
    <row r="6" spans="1:20" x14ac:dyDescent="0.3">
      <c r="A6">
        <v>1331</v>
      </c>
      <c r="B6">
        <v>0.84823440999999999</v>
      </c>
      <c r="C6">
        <v>52</v>
      </c>
      <c r="D6">
        <v>1279</v>
      </c>
      <c r="E6">
        <v>0</v>
      </c>
      <c r="F6">
        <v>1129</v>
      </c>
      <c r="G6">
        <v>150</v>
      </c>
      <c r="H6">
        <v>0</v>
      </c>
      <c r="I6">
        <v>1129</v>
      </c>
      <c r="J6">
        <v>150</v>
      </c>
      <c r="K6">
        <v>0</v>
      </c>
      <c r="M6" s="3">
        <f t="shared" si="0"/>
        <v>0.88272087568412827</v>
      </c>
      <c r="N6" s="3">
        <f t="shared" si="1"/>
        <v>0.96660958904109584</v>
      </c>
      <c r="O6" s="11"/>
      <c r="P6" s="10">
        <f t="shared" si="2"/>
        <v>0.88272087568412827</v>
      </c>
      <c r="Q6" s="10">
        <f t="shared" si="3"/>
        <v>0.96660958904109584</v>
      </c>
      <c r="R6" s="10"/>
      <c r="S6" s="10">
        <v>0</v>
      </c>
      <c r="T6" s="10">
        <f t="shared" si="4"/>
        <v>0</v>
      </c>
    </row>
    <row r="7" spans="1:20" x14ac:dyDescent="0.3">
      <c r="A7">
        <v>1331</v>
      </c>
      <c r="B7">
        <v>0.82118707700000004</v>
      </c>
      <c r="C7">
        <v>100</v>
      </c>
      <c r="D7">
        <v>1231</v>
      </c>
      <c r="E7">
        <v>0</v>
      </c>
      <c r="F7">
        <v>1093</v>
      </c>
      <c r="G7">
        <v>138</v>
      </c>
      <c r="H7">
        <v>0</v>
      </c>
      <c r="I7">
        <v>1093</v>
      </c>
      <c r="J7">
        <v>138</v>
      </c>
      <c r="K7">
        <v>0</v>
      </c>
      <c r="M7" s="3">
        <f t="shared" si="0"/>
        <v>0.88789601949634445</v>
      </c>
      <c r="N7" s="3">
        <f t="shared" si="1"/>
        <v>0.93578767123287676</v>
      </c>
      <c r="O7" s="11"/>
      <c r="P7" s="10">
        <f t="shared" si="2"/>
        <v>0.88789601949634445</v>
      </c>
      <c r="Q7" s="10">
        <f t="shared" si="3"/>
        <v>0.93578767123287676</v>
      </c>
      <c r="R7" s="10"/>
      <c r="S7" s="10">
        <v>0</v>
      </c>
      <c r="T7" s="10">
        <f t="shared" si="4"/>
        <v>0</v>
      </c>
    </row>
    <row r="8" spans="1:20" x14ac:dyDescent="0.3">
      <c r="A8">
        <v>1331</v>
      </c>
      <c r="B8">
        <v>0.84522915099999996</v>
      </c>
      <c r="C8">
        <v>57</v>
      </c>
      <c r="D8">
        <v>1274</v>
      </c>
      <c r="E8">
        <v>0</v>
      </c>
      <c r="F8">
        <v>1125</v>
      </c>
      <c r="G8">
        <v>149</v>
      </c>
      <c r="H8">
        <v>0</v>
      </c>
      <c r="I8">
        <v>1125</v>
      </c>
      <c r="J8">
        <v>149</v>
      </c>
      <c r="K8">
        <v>0</v>
      </c>
      <c r="M8" s="3">
        <f t="shared" si="0"/>
        <v>0.88304552590266872</v>
      </c>
      <c r="N8" s="3">
        <f t="shared" si="1"/>
        <v>0.96318493150684936</v>
      </c>
      <c r="O8" s="11"/>
      <c r="P8" s="10">
        <f t="shared" si="2"/>
        <v>0.88304552590266872</v>
      </c>
      <c r="Q8" s="10">
        <f t="shared" si="3"/>
        <v>0.96318493150684936</v>
      </c>
      <c r="R8" s="10"/>
      <c r="S8" s="10">
        <v>0</v>
      </c>
      <c r="T8" s="10">
        <f t="shared" si="4"/>
        <v>0</v>
      </c>
    </row>
    <row r="9" spans="1:20" x14ac:dyDescent="0.3">
      <c r="A9">
        <v>1331</v>
      </c>
      <c r="B9">
        <v>0.84823440999999999</v>
      </c>
      <c r="C9">
        <v>54</v>
      </c>
      <c r="D9">
        <v>1277</v>
      </c>
      <c r="E9">
        <v>0</v>
      </c>
      <c r="F9">
        <v>1129</v>
      </c>
      <c r="G9">
        <v>148</v>
      </c>
      <c r="H9">
        <v>0</v>
      </c>
      <c r="I9">
        <v>1129</v>
      </c>
      <c r="J9">
        <v>148</v>
      </c>
      <c r="K9">
        <v>0</v>
      </c>
      <c r="M9" s="3">
        <f t="shared" si="0"/>
        <v>0.88410336726703209</v>
      </c>
      <c r="N9" s="3">
        <f t="shared" si="1"/>
        <v>0.96660958904109584</v>
      </c>
      <c r="O9" s="11"/>
      <c r="P9" s="10">
        <f t="shared" si="2"/>
        <v>0.88410336726703209</v>
      </c>
      <c r="Q9" s="10">
        <f t="shared" si="3"/>
        <v>0.96660958904109584</v>
      </c>
      <c r="R9" s="10"/>
      <c r="S9" s="10">
        <v>0</v>
      </c>
      <c r="T9" s="10">
        <f t="shared" si="4"/>
        <v>0</v>
      </c>
    </row>
    <row r="10" spans="1:20" x14ac:dyDescent="0.3">
      <c r="A10">
        <v>1331</v>
      </c>
      <c r="B10">
        <v>0.85274229899999998</v>
      </c>
      <c r="C10">
        <v>43</v>
      </c>
      <c r="D10">
        <v>1288</v>
      </c>
      <c r="E10">
        <v>0</v>
      </c>
      <c r="F10">
        <v>1135</v>
      </c>
      <c r="G10">
        <v>153</v>
      </c>
      <c r="H10">
        <v>0</v>
      </c>
      <c r="I10">
        <v>1135</v>
      </c>
      <c r="J10">
        <v>153</v>
      </c>
      <c r="K10">
        <v>0</v>
      </c>
      <c r="M10" s="3">
        <f t="shared" si="0"/>
        <v>0.88121118012422361</v>
      </c>
      <c r="N10" s="3">
        <f t="shared" si="1"/>
        <v>0.97174657534246578</v>
      </c>
      <c r="O10" s="11"/>
      <c r="P10" s="10">
        <f t="shared" si="2"/>
        <v>0.88121118012422361</v>
      </c>
      <c r="Q10" s="10">
        <f t="shared" si="3"/>
        <v>0.97174657534246578</v>
      </c>
      <c r="R10" s="10"/>
      <c r="S10" s="10">
        <v>0</v>
      </c>
      <c r="T10" s="10">
        <f t="shared" si="4"/>
        <v>0</v>
      </c>
    </row>
    <row r="11" spans="1:20" x14ac:dyDescent="0.3">
      <c r="A11">
        <v>1331</v>
      </c>
      <c r="B11">
        <v>0.85274229899999998</v>
      </c>
      <c r="C11">
        <v>45</v>
      </c>
      <c r="D11">
        <v>1286</v>
      </c>
      <c r="E11">
        <v>0</v>
      </c>
      <c r="F11">
        <v>1135</v>
      </c>
      <c r="G11">
        <v>151</v>
      </c>
      <c r="H11">
        <v>0</v>
      </c>
      <c r="I11">
        <v>1135</v>
      </c>
      <c r="J11">
        <v>151</v>
      </c>
      <c r="K11">
        <v>0</v>
      </c>
      <c r="M11" s="3">
        <f t="shared" si="0"/>
        <v>0.8825816485225505</v>
      </c>
      <c r="N11" s="3">
        <f t="shared" si="1"/>
        <v>0.97174657534246578</v>
      </c>
      <c r="O11" s="11"/>
      <c r="P11" s="10">
        <f t="shared" si="2"/>
        <v>0.8825816485225505</v>
      </c>
      <c r="Q11" s="10">
        <f t="shared" si="3"/>
        <v>0.97174657534246578</v>
      </c>
      <c r="R11" s="10"/>
      <c r="S11" s="10">
        <v>0</v>
      </c>
      <c r="T11" s="10">
        <f t="shared" si="4"/>
        <v>0</v>
      </c>
    </row>
    <row r="12" spans="1:20" x14ac:dyDescent="0.3">
      <c r="D12" s="5">
        <f>AVERAGE(D2:D11)</f>
        <v>1276.5</v>
      </c>
      <c r="E12" s="11"/>
      <c r="F12" s="5">
        <f>AVERAGE(F2:F11)</f>
        <v>1127.5999999999999</v>
      </c>
      <c r="G12" s="11"/>
      <c r="H12" s="5">
        <f>AVERAGE(H2:H11)</f>
        <v>0</v>
      </c>
      <c r="I12" s="5">
        <f>AVERAGE(I2:I11)</f>
        <v>1127.5999999999999</v>
      </c>
      <c r="J12" s="11"/>
      <c r="K12" s="11"/>
      <c r="M12" s="5">
        <f>AVERAGE(M2:M11)</f>
        <v>0.88338108069100729</v>
      </c>
      <c r="N12" s="5">
        <f>AVERAGE(N2:N11)</f>
        <v>0.96541095890410966</v>
      </c>
      <c r="O12" s="4" t="s">
        <v>14</v>
      </c>
      <c r="P12" s="8">
        <f t="shared" ref="P12:Q12" si="5">AVERAGE(P2:P11)</f>
        <v>0.88338108069100729</v>
      </c>
      <c r="Q12" s="8">
        <f t="shared" si="5"/>
        <v>0.96541095890410966</v>
      </c>
      <c r="R12" s="10"/>
      <c r="S12" s="5">
        <f t="shared" ref="S12:T12" si="6">AVERAGE(S2:S11)</f>
        <v>0</v>
      </c>
      <c r="T12" s="5">
        <f t="shared" si="6"/>
        <v>0</v>
      </c>
    </row>
    <row r="13" spans="1:20" x14ac:dyDescent="0.3">
      <c r="D13" s="11"/>
      <c r="E13" s="11"/>
      <c r="F13" s="11"/>
      <c r="G13" s="5"/>
      <c r="H13" s="11"/>
      <c r="I13" s="11">
        <f>I12+J13</f>
        <v>1276.5</v>
      </c>
      <c r="J13" s="5">
        <f>AVERAGE(J2:J11)</f>
        <v>148.9</v>
      </c>
      <c r="K13" s="5">
        <f>AVERAGE(K2:K11)</f>
        <v>0</v>
      </c>
      <c r="M13" s="3">
        <f>STDEV(M2:M11)</f>
        <v>2.2775545167000814E-3</v>
      </c>
      <c r="N13" s="3">
        <f>STDEV(N2:N11)</f>
        <v>1.183036201646721E-2</v>
      </c>
      <c r="O13" s="6" t="s">
        <v>15</v>
      </c>
    </row>
    <row r="14" spans="1:20" x14ac:dyDescent="0.3">
      <c r="M14" s="11">
        <f>MIN(M2:M11)</f>
        <v>0.87950882578664624</v>
      </c>
      <c r="N14" s="11">
        <f>MIN(N2:N11)</f>
        <v>0.93578767123287676</v>
      </c>
      <c r="O14" s="11" t="s">
        <v>16</v>
      </c>
    </row>
    <row r="15" spans="1:20" x14ac:dyDescent="0.3">
      <c r="M15" s="11">
        <f>MAX(M2:M11)</f>
        <v>0.88789601949634445</v>
      </c>
      <c r="N15" s="11">
        <f>MAX(N2:N11)</f>
        <v>0.98116438356164382</v>
      </c>
      <c r="O15" s="1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DC3D-10B0-4AD7-9C2D-5A4C104152B9}">
  <dimension ref="A1:T17"/>
  <sheetViews>
    <sheetView workbookViewId="0">
      <selection activeCell="H21" sqref="H21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  <c r="P1" s="7" t="s">
        <v>19</v>
      </c>
      <c r="Q1" s="7" t="s">
        <v>20</v>
      </c>
      <c r="S1" s="7" t="s">
        <v>21</v>
      </c>
      <c r="T1" s="7" t="s">
        <v>22</v>
      </c>
    </row>
    <row r="2" spans="1:20" x14ac:dyDescent="0.3">
      <c r="A2" s="11">
        <v>2571</v>
      </c>
      <c r="B2" s="11">
        <v>0.94515752625437577</v>
      </c>
      <c r="C2" s="11">
        <v>0</v>
      </c>
      <c r="D2" s="11">
        <v>2411</v>
      </c>
      <c r="E2" s="11">
        <v>160</v>
      </c>
      <c r="F2" s="11">
        <v>2270</v>
      </c>
      <c r="G2" s="11">
        <v>141</v>
      </c>
      <c r="H2" s="11">
        <v>0</v>
      </c>
      <c r="I2" s="11">
        <v>2270</v>
      </c>
      <c r="J2" s="11">
        <v>141</v>
      </c>
      <c r="K2" s="11">
        <v>0</v>
      </c>
      <c r="M2" s="3">
        <f>F2/D2</f>
        <v>0.94151804230609704</v>
      </c>
      <c r="N2" s="11">
        <f>F2/2386</f>
        <v>0.95138306789606031</v>
      </c>
      <c r="O2" s="11"/>
      <c r="P2" s="11">
        <f>I2/(I2+J2)</f>
        <v>0.94151804230609704</v>
      </c>
      <c r="Q2" s="11">
        <f>I2/2381</f>
        <v>0.95338093238135235</v>
      </c>
      <c r="R2" s="11"/>
      <c r="S2" s="11">
        <v>0</v>
      </c>
      <c r="T2" s="11">
        <f>H2/5</f>
        <v>0</v>
      </c>
    </row>
    <row r="3" spans="1:20" x14ac:dyDescent="0.3">
      <c r="A3" s="11">
        <v>2571</v>
      </c>
      <c r="B3" s="11">
        <v>0.93971217425126408</v>
      </c>
      <c r="C3" s="11">
        <v>0</v>
      </c>
      <c r="D3" s="11">
        <v>2481</v>
      </c>
      <c r="E3" s="11">
        <v>90</v>
      </c>
      <c r="F3" s="11">
        <v>2326</v>
      </c>
      <c r="G3" s="11">
        <v>155</v>
      </c>
      <c r="H3" s="11">
        <v>0</v>
      </c>
      <c r="I3" s="11">
        <v>2326</v>
      </c>
      <c r="J3" s="11">
        <v>155</v>
      </c>
      <c r="K3" s="11">
        <v>0</v>
      </c>
      <c r="M3" s="3">
        <f t="shared" ref="M3:M11" si="0">F3/D3</f>
        <v>0.93752519145505842</v>
      </c>
      <c r="N3" s="11">
        <f t="shared" ref="N3:N11" si="1">F3/2386</f>
        <v>0.97485331098072092</v>
      </c>
      <c r="O3" s="11"/>
      <c r="P3" s="11">
        <f t="shared" ref="P3:P11" si="2">I3/(I3+J3)</f>
        <v>0.93752519145505842</v>
      </c>
      <c r="Q3" s="11">
        <f t="shared" ref="Q3:Q11" si="3">I3/2381</f>
        <v>0.97690046199076019</v>
      </c>
      <c r="R3" s="11"/>
      <c r="S3" s="11">
        <v>0</v>
      </c>
      <c r="T3" s="11">
        <f t="shared" ref="T3:T11" si="4">H3/5</f>
        <v>0</v>
      </c>
    </row>
    <row r="4" spans="1:20" x14ac:dyDescent="0.3">
      <c r="A4" s="11">
        <v>2571</v>
      </c>
      <c r="B4" s="11">
        <v>0.95215869311551926</v>
      </c>
      <c r="C4" s="11">
        <v>0</v>
      </c>
      <c r="D4" s="11">
        <v>2322</v>
      </c>
      <c r="E4" s="11">
        <v>249</v>
      </c>
      <c r="F4" s="11">
        <v>2199</v>
      </c>
      <c r="G4" s="11">
        <v>123</v>
      </c>
      <c r="H4" s="11">
        <v>0</v>
      </c>
      <c r="I4" s="11">
        <v>2199</v>
      </c>
      <c r="J4" s="11">
        <v>123</v>
      </c>
      <c r="K4" s="11">
        <v>0</v>
      </c>
      <c r="M4" s="3">
        <f t="shared" si="0"/>
        <v>0.94702842377260987</v>
      </c>
      <c r="N4" s="11">
        <f t="shared" si="1"/>
        <v>0.92162615255658009</v>
      </c>
      <c r="O4" s="11"/>
      <c r="P4" s="11">
        <f t="shared" si="2"/>
        <v>0.94702842377260987</v>
      </c>
      <c r="Q4" s="11">
        <f t="shared" si="3"/>
        <v>0.92356152876942466</v>
      </c>
      <c r="R4" s="11"/>
      <c r="S4" s="11">
        <v>0</v>
      </c>
      <c r="T4" s="11">
        <f t="shared" si="4"/>
        <v>0</v>
      </c>
    </row>
    <row r="5" spans="1:20" x14ac:dyDescent="0.3">
      <c r="A5" s="11">
        <v>2571</v>
      </c>
      <c r="B5" s="11">
        <v>0.94904706339945544</v>
      </c>
      <c r="C5" s="11">
        <v>0</v>
      </c>
      <c r="D5" s="11">
        <v>2368</v>
      </c>
      <c r="E5" s="11">
        <v>203</v>
      </c>
      <c r="F5" s="11">
        <v>2237</v>
      </c>
      <c r="G5" s="11">
        <v>131</v>
      </c>
      <c r="H5" s="11">
        <v>0</v>
      </c>
      <c r="I5" s="11">
        <v>2237</v>
      </c>
      <c r="J5" s="11">
        <v>131</v>
      </c>
      <c r="K5" s="11">
        <v>0</v>
      </c>
      <c r="M5" s="3">
        <f t="shared" si="0"/>
        <v>0.94467905405405406</v>
      </c>
      <c r="N5" s="11">
        <f t="shared" si="1"/>
        <v>0.93755238893545678</v>
      </c>
      <c r="O5" s="11"/>
      <c r="P5" s="11">
        <f t="shared" si="2"/>
        <v>0.94467905405405406</v>
      </c>
      <c r="Q5" s="11">
        <f t="shared" si="3"/>
        <v>0.93952120957580854</v>
      </c>
      <c r="R5" s="11"/>
      <c r="S5" s="11">
        <v>0</v>
      </c>
      <c r="T5" s="11">
        <f t="shared" si="4"/>
        <v>0</v>
      </c>
    </row>
    <row r="6" spans="1:20" x14ac:dyDescent="0.3">
      <c r="A6" s="11">
        <v>2571</v>
      </c>
      <c r="B6" s="11">
        <v>0.93776740567872419</v>
      </c>
      <c r="C6" s="11">
        <v>0</v>
      </c>
      <c r="D6" s="11">
        <v>2486</v>
      </c>
      <c r="E6" s="11">
        <v>85</v>
      </c>
      <c r="F6" s="11">
        <v>2326</v>
      </c>
      <c r="G6" s="11">
        <v>160</v>
      </c>
      <c r="H6" s="11">
        <v>0</v>
      </c>
      <c r="I6" s="11">
        <v>2326</v>
      </c>
      <c r="J6" s="11">
        <v>160</v>
      </c>
      <c r="K6" s="11">
        <v>0</v>
      </c>
      <c r="M6" s="3">
        <f t="shared" si="0"/>
        <v>0.93563958165728078</v>
      </c>
      <c r="N6" s="11">
        <f t="shared" si="1"/>
        <v>0.97485331098072092</v>
      </c>
      <c r="O6" s="11"/>
      <c r="P6" s="11">
        <f t="shared" si="2"/>
        <v>0.93563958165728078</v>
      </c>
      <c r="Q6" s="11">
        <f t="shared" si="3"/>
        <v>0.97690046199076019</v>
      </c>
      <c r="R6" s="11"/>
      <c r="S6" s="11">
        <v>0</v>
      </c>
      <c r="T6" s="11">
        <f t="shared" si="4"/>
        <v>0</v>
      </c>
    </row>
    <row r="7" spans="1:20" x14ac:dyDescent="0.3">
      <c r="A7" s="11">
        <v>2571</v>
      </c>
      <c r="B7" s="11">
        <v>0.94671334111240757</v>
      </c>
      <c r="C7" s="11">
        <v>0</v>
      </c>
      <c r="D7" s="11">
        <v>2385</v>
      </c>
      <c r="E7" s="11">
        <v>186</v>
      </c>
      <c r="F7" s="11">
        <v>2248</v>
      </c>
      <c r="G7" s="11">
        <v>137</v>
      </c>
      <c r="H7" s="11">
        <v>0</v>
      </c>
      <c r="I7" s="11">
        <v>2248</v>
      </c>
      <c r="J7" s="11">
        <v>137</v>
      </c>
      <c r="K7" s="11">
        <v>0</v>
      </c>
      <c r="M7" s="3">
        <f t="shared" si="0"/>
        <v>0.94255765199161423</v>
      </c>
      <c r="N7" s="11">
        <f t="shared" si="1"/>
        <v>0.94216261525565803</v>
      </c>
      <c r="O7" s="11"/>
      <c r="P7" s="11">
        <f t="shared" si="2"/>
        <v>0.94255765199161423</v>
      </c>
      <c r="Q7" s="11">
        <f t="shared" si="3"/>
        <v>0.94414111717765647</v>
      </c>
      <c r="R7" s="11"/>
      <c r="S7" s="11">
        <v>0</v>
      </c>
      <c r="T7" s="11">
        <f t="shared" si="4"/>
        <v>0</v>
      </c>
    </row>
    <row r="8" spans="1:20" x14ac:dyDescent="0.3">
      <c r="A8" s="11">
        <v>2571</v>
      </c>
      <c r="B8" s="11">
        <v>0.94399066511085183</v>
      </c>
      <c r="C8" s="11">
        <v>0</v>
      </c>
      <c r="D8" s="11">
        <v>2424</v>
      </c>
      <c r="E8" s="11">
        <v>147</v>
      </c>
      <c r="F8" s="11">
        <v>2280</v>
      </c>
      <c r="G8" s="11">
        <v>144</v>
      </c>
      <c r="H8" s="11">
        <v>0</v>
      </c>
      <c r="I8" s="11">
        <v>2280</v>
      </c>
      <c r="J8" s="11">
        <v>144</v>
      </c>
      <c r="K8" s="11">
        <v>0</v>
      </c>
      <c r="M8" s="3">
        <f t="shared" si="0"/>
        <v>0.94059405940594054</v>
      </c>
      <c r="N8" s="11">
        <f t="shared" si="1"/>
        <v>0.95557418273260686</v>
      </c>
      <c r="O8" s="11"/>
      <c r="P8" s="11">
        <f t="shared" si="2"/>
        <v>0.94059405940594054</v>
      </c>
      <c r="Q8" s="11">
        <f t="shared" si="3"/>
        <v>0.95758084838303237</v>
      </c>
      <c r="R8" s="11"/>
      <c r="S8" s="11">
        <v>0</v>
      </c>
      <c r="T8" s="11">
        <f t="shared" si="4"/>
        <v>0</v>
      </c>
    </row>
    <row r="9" spans="1:20" x14ac:dyDescent="0.3">
      <c r="A9" s="11">
        <v>2571</v>
      </c>
      <c r="B9" s="11">
        <v>0.94321275768183588</v>
      </c>
      <c r="C9" s="11">
        <v>0</v>
      </c>
      <c r="D9" s="11">
        <v>2438</v>
      </c>
      <c r="E9" s="11">
        <v>133</v>
      </c>
      <c r="F9" s="11">
        <v>2292</v>
      </c>
      <c r="G9" s="11">
        <v>146</v>
      </c>
      <c r="H9" s="11">
        <v>0</v>
      </c>
      <c r="I9" s="11">
        <v>2292</v>
      </c>
      <c r="J9" s="11">
        <v>146</v>
      </c>
      <c r="K9" s="11">
        <v>0</v>
      </c>
      <c r="M9" s="3">
        <f t="shared" si="0"/>
        <v>0.94011484823625924</v>
      </c>
      <c r="N9" s="11">
        <f t="shared" si="1"/>
        <v>0.9606035205364627</v>
      </c>
      <c r="O9" s="11"/>
      <c r="P9" s="11">
        <f t="shared" si="2"/>
        <v>0.94011484823625924</v>
      </c>
      <c r="Q9" s="11">
        <f t="shared" si="3"/>
        <v>0.96262074758504834</v>
      </c>
      <c r="R9" s="11"/>
      <c r="S9" s="11">
        <v>0</v>
      </c>
      <c r="T9" s="11">
        <f t="shared" si="4"/>
        <v>0</v>
      </c>
    </row>
    <row r="10" spans="1:20" x14ac:dyDescent="0.3">
      <c r="A10" s="11">
        <v>2571</v>
      </c>
      <c r="B10" s="11">
        <v>0.94126798910929599</v>
      </c>
      <c r="C10" s="11">
        <v>0</v>
      </c>
      <c r="D10" s="11">
        <v>2438</v>
      </c>
      <c r="E10" s="11">
        <v>133</v>
      </c>
      <c r="F10" s="11">
        <v>2287</v>
      </c>
      <c r="G10" s="11">
        <v>151</v>
      </c>
      <c r="H10" s="11">
        <v>0</v>
      </c>
      <c r="I10" s="11">
        <v>2287</v>
      </c>
      <c r="J10" s="11">
        <v>151</v>
      </c>
      <c r="K10" s="11">
        <v>0</v>
      </c>
      <c r="M10" s="3">
        <f t="shared" si="0"/>
        <v>0.93806398687448733</v>
      </c>
      <c r="N10" s="11">
        <f t="shared" si="1"/>
        <v>0.95850796311818942</v>
      </c>
      <c r="O10" s="11"/>
      <c r="P10" s="11">
        <f t="shared" si="2"/>
        <v>0.93806398687448733</v>
      </c>
      <c r="Q10" s="11">
        <f t="shared" si="3"/>
        <v>0.96052078958420828</v>
      </c>
      <c r="R10" s="11"/>
      <c r="S10" s="11">
        <v>0</v>
      </c>
      <c r="T10" s="11">
        <f t="shared" si="4"/>
        <v>0</v>
      </c>
    </row>
    <row r="11" spans="1:20" x14ac:dyDescent="0.3">
      <c r="A11" s="11">
        <v>2571</v>
      </c>
      <c r="B11" s="11">
        <v>0.94865810968494746</v>
      </c>
      <c r="C11" s="11">
        <v>0</v>
      </c>
      <c r="D11" s="11">
        <v>2362</v>
      </c>
      <c r="E11" s="11">
        <v>209</v>
      </c>
      <c r="F11" s="11">
        <v>2230</v>
      </c>
      <c r="G11" s="11">
        <v>132</v>
      </c>
      <c r="H11" s="11">
        <v>0</v>
      </c>
      <c r="I11" s="11">
        <v>2230</v>
      </c>
      <c r="J11" s="11">
        <v>132</v>
      </c>
      <c r="K11" s="11">
        <v>0</v>
      </c>
      <c r="M11" s="3">
        <f t="shared" si="0"/>
        <v>0.94411515664690937</v>
      </c>
      <c r="N11" s="11">
        <f t="shared" si="1"/>
        <v>0.93461860854987422</v>
      </c>
      <c r="O11" s="11"/>
      <c r="P11" s="11">
        <f t="shared" si="2"/>
        <v>0.94411515664690937</v>
      </c>
      <c r="Q11" s="11">
        <f t="shared" si="3"/>
        <v>0.93658126837463251</v>
      </c>
      <c r="R11" s="11"/>
      <c r="S11" s="11">
        <v>0</v>
      </c>
      <c r="T11" s="11">
        <f t="shared" si="4"/>
        <v>0</v>
      </c>
    </row>
    <row r="12" spans="1:20" s="11" customFormat="1" x14ac:dyDescent="0.3">
      <c r="D12" s="5">
        <f>AVERAGE(D2:D11)</f>
        <v>2411.5</v>
      </c>
      <c r="F12" s="5">
        <f>AVERAGE(F2:F11)</f>
        <v>2269.5</v>
      </c>
      <c r="H12" s="5">
        <f>AVERAGE(H2:H11)</f>
        <v>0</v>
      </c>
      <c r="I12" s="5">
        <f>AVERAGE(I2:I11)</f>
        <v>2269.5</v>
      </c>
      <c r="M12" s="5">
        <f>AVERAGE(M2:M11)</f>
        <v>0.94118359964003095</v>
      </c>
      <c r="N12" s="5">
        <f>AVERAGE(N2:N11)</f>
        <v>0.95117351215423296</v>
      </c>
      <c r="O12" s="4" t="s">
        <v>14</v>
      </c>
      <c r="P12" s="8">
        <f>AVERAGE(P2:P11)</f>
        <v>0.94118359964003095</v>
      </c>
      <c r="Q12" s="8">
        <f t="shared" ref="Q12" si="5">AVERAGE(Q2:Q11)</f>
        <v>0.95317093658126839</v>
      </c>
      <c r="S12" s="5">
        <f t="shared" ref="S12:T12" si="6">AVERAGE(S2:S11)</f>
        <v>0</v>
      </c>
      <c r="T12" s="5">
        <f t="shared" si="6"/>
        <v>0</v>
      </c>
    </row>
    <row r="13" spans="1:20" s="11" customFormat="1" x14ac:dyDescent="0.3">
      <c r="G13" s="5"/>
      <c r="I13" s="11">
        <f>I12+J13</f>
        <v>2411.5</v>
      </c>
      <c r="J13" s="5">
        <f>AVERAGE(J2:J11)</f>
        <v>142</v>
      </c>
      <c r="K13" s="5"/>
      <c r="M13" s="3">
        <f>STDEV(M2:M11)</f>
        <v>3.5326402755225259E-3</v>
      </c>
      <c r="N13" s="3">
        <f>STDEV(N2:N11)</f>
        <v>1.7312286395974631E-2</v>
      </c>
      <c r="O13" s="6" t="s">
        <v>15</v>
      </c>
    </row>
    <row r="14" spans="1:20" x14ac:dyDescent="0.3">
      <c r="M14" s="11">
        <f>MIN(M2:M11)</f>
        <v>0.93563958165728078</v>
      </c>
      <c r="N14" s="11">
        <f>MIN(N2:N11)</f>
        <v>0.92162615255658009</v>
      </c>
      <c r="O14" s="11" t="s">
        <v>16</v>
      </c>
    </row>
    <row r="15" spans="1:20" x14ac:dyDescent="0.3">
      <c r="M15" s="11">
        <f>MAX(M2:M11)</f>
        <v>0.94702842377260987</v>
      </c>
      <c r="N15" s="11">
        <f>MAX(N2:N11)</f>
        <v>0.97485331098072092</v>
      </c>
      <c r="O15" s="11" t="s">
        <v>17</v>
      </c>
    </row>
    <row r="17" spans="1:1" x14ac:dyDescent="0.3">
      <c r="A17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6157-4F76-449B-B230-E5F2B40D7572}">
  <dimension ref="A1:T15"/>
  <sheetViews>
    <sheetView workbookViewId="0">
      <selection activeCell="A18" sqref="A2:XFD18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  <c r="P1" s="7" t="s">
        <v>19</v>
      </c>
      <c r="Q1" s="7" t="s">
        <v>20</v>
      </c>
      <c r="S1" s="7" t="s">
        <v>21</v>
      </c>
      <c r="T1" s="7" t="s">
        <v>22</v>
      </c>
    </row>
    <row r="2" spans="1:20" x14ac:dyDescent="0.3">
      <c r="A2">
        <v>2571</v>
      </c>
      <c r="B2">
        <v>0.90392843300000003</v>
      </c>
      <c r="C2">
        <v>88</v>
      </c>
      <c r="D2">
        <v>2483</v>
      </c>
      <c r="E2">
        <v>0</v>
      </c>
      <c r="F2">
        <v>2324</v>
      </c>
      <c r="G2">
        <v>159</v>
      </c>
      <c r="H2">
        <v>0</v>
      </c>
      <c r="I2">
        <v>2324</v>
      </c>
      <c r="J2">
        <v>159</v>
      </c>
      <c r="K2">
        <v>0</v>
      </c>
      <c r="M2" s="3">
        <f>F2/D2</f>
        <v>0.93596455900120823</v>
      </c>
      <c r="N2" s="11">
        <f>F2/2386</f>
        <v>0.97401508801341152</v>
      </c>
      <c r="O2" s="11"/>
      <c r="P2" s="11">
        <f>I2/(I2+J2)</f>
        <v>0.93596455900120823</v>
      </c>
      <c r="Q2" s="11">
        <f>I2/2381</f>
        <v>0.97606047879042424</v>
      </c>
      <c r="R2" s="11"/>
      <c r="S2" s="11">
        <v>0</v>
      </c>
      <c r="T2" s="11">
        <f>H2/5</f>
        <v>0</v>
      </c>
    </row>
    <row r="3" spans="1:20" x14ac:dyDescent="0.3">
      <c r="A3">
        <v>2571</v>
      </c>
      <c r="B3">
        <v>0.89225982100000001</v>
      </c>
      <c r="C3">
        <v>126</v>
      </c>
      <c r="D3">
        <v>2445</v>
      </c>
      <c r="E3">
        <v>0</v>
      </c>
      <c r="F3">
        <v>2294</v>
      </c>
      <c r="G3">
        <v>151</v>
      </c>
      <c r="H3">
        <v>0</v>
      </c>
      <c r="I3">
        <v>2294</v>
      </c>
      <c r="J3">
        <v>151</v>
      </c>
      <c r="K3">
        <v>0</v>
      </c>
      <c r="M3" s="3">
        <f t="shared" ref="M3:M11" si="0">F3/D3</f>
        <v>0.93824130879345602</v>
      </c>
      <c r="N3" s="11">
        <f t="shared" ref="N3:N11" si="1">F3/2386</f>
        <v>0.96144174350377198</v>
      </c>
      <c r="O3" s="11"/>
      <c r="P3" s="11">
        <f t="shared" ref="P3:P11" si="2">I3/(I3+J3)</f>
        <v>0.93824130879345602</v>
      </c>
      <c r="Q3" s="11">
        <f t="shared" ref="Q3:Q11" si="3">I3/2381</f>
        <v>0.9634607307853843</v>
      </c>
      <c r="R3" s="11"/>
      <c r="S3" s="11">
        <v>0</v>
      </c>
      <c r="T3" s="11">
        <f t="shared" ref="T3:T11" si="4">H3/5</f>
        <v>0</v>
      </c>
    </row>
    <row r="4" spans="1:20" x14ac:dyDescent="0.3">
      <c r="A4">
        <v>2571</v>
      </c>
      <c r="B4">
        <v>0.90353947899999998</v>
      </c>
      <c r="C4">
        <v>90</v>
      </c>
      <c r="D4">
        <v>2481</v>
      </c>
      <c r="E4">
        <v>0</v>
      </c>
      <c r="F4">
        <v>2323</v>
      </c>
      <c r="G4">
        <v>158</v>
      </c>
      <c r="H4">
        <v>0</v>
      </c>
      <c r="I4">
        <v>2323</v>
      </c>
      <c r="J4">
        <v>158</v>
      </c>
      <c r="K4">
        <v>0</v>
      </c>
      <c r="M4" s="3">
        <f t="shared" si="0"/>
        <v>0.93631600161225315</v>
      </c>
      <c r="N4" s="11">
        <f t="shared" si="1"/>
        <v>0.97359597652975693</v>
      </c>
      <c r="O4" s="11"/>
      <c r="P4" s="11">
        <f t="shared" si="2"/>
        <v>0.93631600161225315</v>
      </c>
      <c r="Q4" s="11">
        <f t="shared" si="3"/>
        <v>0.9756404871902562</v>
      </c>
      <c r="R4" s="11"/>
      <c r="S4" s="11">
        <v>0</v>
      </c>
      <c r="T4" s="11">
        <f t="shared" si="4"/>
        <v>0</v>
      </c>
    </row>
    <row r="5" spans="1:20" x14ac:dyDescent="0.3">
      <c r="A5">
        <v>2571</v>
      </c>
      <c r="B5">
        <v>0.90704006199999998</v>
      </c>
      <c r="C5">
        <v>80</v>
      </c>
      <c r="D5">
        <v>2491</v>
      </c>
      <c r="E5">
        <v>0</v>
      </c>
      <c r="F5">
        <v>2332</v>
      </c>
      <c r="G5">
        <v>159</v>
      </c>
      <c r="H5">
        <v>0</v>
      </c>
      <c r="I5">
        <v>2332</v>
      </c>
      <c r="J5">
        <v>159</v>
      </c>
      <c r="K5">
        <v>0</v>
      </c>
      <c r="M5" s="3">
        <f t="shared" si="0"/>
        <v>0.93617021276595747</v>
      </c>
      <c r="N5" s="11">
        <f t="shared" si="1"/>
        <v>0.97736797988264879</v>
      </c>
      <c r="O5" s="11"/>
      <c r="P5" s="11">
        <f t="shared" si="2"/>
        <v>0.93617021276595747</v>
      </c>
      <c r="Q5" s="11">
        <f t="shared" si="3"/>
        <v>0.97942041159176818</v>
      </c>
      <c r="R5" s="11"/>
      <c r="S5" s="11">
        <v>0</v>
      </c>
      <c r="T5" s="11">
        <f t="shared" si="4"/>
        <v>0</v>
      </c>
    </row>
    <row r="6" spans="1:20" x14ac:dyDescent="0.3">
      <c r="A6">
        <v>2571</v>
      </c>
      <c r="B6">
        <v>0.88992609899999997</v>
      </c>
      <c r="C6">
        <v>137</v>
      </c>
      <c r="D6">
        <v>2434</v>
      </c>
      <c r="E6">
        <v>0</v>
      </c>
      <c r="F6">
        <v>2288</v>
      </c>
      <c r="G6">
        <v>146</v>
      </c>
      <c r="H6">
        <v>0</v>
      </c>
      <c r="I6">
        <v>2288</v>
      </c>
      <c r="J6">
        <v>146</v>
      </c>
      <c r="K6">
        <v>0</v>
      </c>
      <c r="M6" s="3">
        <f t="shared" si="0"/>
        <v>0.94001643385373868</v>
      </c>
      <c r="N6" s="11">
        <f t="shared" si="1"/>
        <v>0.95892707460184412</v>
      </c>
      <c r="O6" s="11"/>
      <c r="P6" s="11">
        <f t="shared" si="2"/>
        <v>0.94001643385373868</v>
      </c>
      <c r="Q6" s="11">
        <f t="shared" si="3"/>
        <v>0.96094078118437631</v>
      </c>
      <c r="R6" s="11"/>
      <c r="S6" s="11">
        <v>0</v>
      </c>
      <c r="T6" s="11">
        <f t="shared" si="4"/>
        <v>0</v>
      </c>
    </row>
    <row r="7" spans="1:20" x14ac:dyDescent="0.3">
      <c r="A7">
        <v>2571</v>
      </c>
      <c r="B7">
        <v>0.90548424699999996</v>
      </c>
      <c r="C7">
        <v>84</v>
      </c>
      <c r="D7">
        <v>2487</v>
      </c>
      <c r="E7">
        <v>0</v>
      </c>
      <c r="F7">
        <v>2328</v>
      </c>
      <c r="G7">
        <v>159</v>
      </c>
      <c r="H7">
        <v>0</v>
      </c>
      <c r="I7">
        <v>2328</v>
      </c>
      <c r="J7">
        <v>159</v>
      </c>
      <c r="K7">
        <v>0</v>
      </c>
      <c r="M7" s="3">
        <f t="shared" si="0"/>
        <v>0.93606755126658625</v>
      </c>
      <c r="N7" s="11">
        <f t="shared" si="1"/>
        <v>0.97569153394803021</v>
      </c>
      <c r="O7" s="11"/>
      <c r="P7" s="11">
        <f t="shared" si="2"/>
        <v>0.93606755126658625</v>
      </c>
      <c r="Q7" s="11">
        <f t="shared" si="3"/>
        <v>0.97774044519109615</v>
      </c>
      <c r="R7" s="11"/>
      <c r="S7" s="11">
        <v>0</v>
      </c>
      <c r="T7" s="11">
        <f t="shared" si="4"/>
        <v>0</v>
      </c>
    </row>
    <row r="8" spans="1:20" x14ac:dyDescent="0.3">
      <c r="A8">
        <v>2571</v>
      </c>
      <c r="B8">
        <v>0.90237261800000002</v>
      </c>
      <c r="C8">
        <v>95</v>
      </c>
      <c r="D8">
        <v>2476</v>
      </c>
      <c r="E8">
        <v>0</v>
      </c>
      <c r="F8">
        <v>2320</v>
      </c>
      <c r="G8">
        <v>156</v>
      </c>
      <c r="H8">
        <v>0</v>
      </c>
      <c r="I8">
        <v>2320</v>
      </c>
      <c r="J8">
        <v>156</v>
      </c>
      <c r="K8">
        <v>0</v>
      </c>
      <c r="M8" s="3">
        <f t="shared" si="0"/>
        <v>0.93699515347334406</v>
      </c>
      <c r="N8" s="11">
        <f t="shared" si="1"/>
        <v>0.97233864207879295</v>
      </c>
      <c r="O8" s="11"/>
      <c r="P8" s="11">
        <f t="shared" si="2"/>
        <v>0.93699515347334406</v>
      </c>
      <c r="Q8" s="11">
        <f t="shared" si="3"/>
        <v>0.97438051238975221</v>
      </c>
      <c r="R8" s="11"/>
      <c r="S8" s="11">
        <v>0</v>
      </c>
      <c r="T8" s="11">
        <f t="shared" si="4"/>
        <v>0</v>
      </c>
    </row>
    <row r="9" spans="1:20" x14ac:dyDescent="0.3">
      <c r="A9">
        <v>2571</v>
      </c>
      <c r="B9">
        <v>0.893037729</v>
      </c>
      <c r="C9">
        <v>127</v>
      </c>
      <c r="D9">
        <v>2444</v>
      </c>
      <c r="E9">
        <v>0</v>
      </c>
      <c r="F9">
        <v>2296</v>
      </c>
      <c r="G9">
        <v>148</v>
      </c>
      <c r="H9">
        <v>0</v>
      </c>
      <c r="I9">
        <v>2296</v>
      </c>
      <c r="J9">
        <v>148</v>
      </c>
      <c r="K9">
        <v>0</v>
      </c>
      <c r="M9" s="3">
        <f t="shared" si="0"/>
        <v>0.93944353518821599</v>
      </c>
      <c r="N9" s="11">
        <f t="shared" si="1"/>
        <v>0.96227996647108127</v>
      </c>
      <c r="O9" s="11"/>
      <c r="P9" s="11">
        <f t="shared" si="2"/>
        <v>0.93944353518821599</v>
      </c>
      <c r="Q9" s="11">
        <f t="shared" si="3"/>
        <v>0.96430071398572026</v>
      </c>
      <c r="R9" s="11"/>
      <c r="S9" s="11">
        <v>0</v>
      </c>
      <c r="T9" s="11">
        <f t="shared" si="4"/>
        <v>0</v>
      </c>
    </row>
    <row r="10" spans="1:20" x14ac:dyDescent="0.3">
      <c r="A10">
        <v>2571</v>
      </c>
      <c r="B10">
        <v>0.89225982100000001</v>
      </c>
      <c r="C10">
        <v>125</v>
      </c>
      <c r="D10">
        <v>2446</v>
      </c>
      <c r="E10">
        <v>0</v>
      </c>
      <c r="F10">
        <v>2294</v>
      </c>
      <c r="G10">
        <v>152</v>
      </c>
      <c r="H10">
        <v>0</v>
      </c>
      <c r="I10">
        <v>2294</v>
      </c>
      <c r="J10">
        <v>152</v>
      </c>
      <c r="K10">
        <v>0</v>
      </c>
      <c r="M10" s="3">
        <f t="shared" si="0"/>
        <v>0.93785772690106295</v>
      </c>
      <c r="N10" s="11">
        <f t="shared" si="1"/>
        <v>0.96144174350377198</v>
      </c>
      <c r="O10" s="11"/>
      <c r="P10" s="11">
        <f t="shared" si="2"/>
        <v>0.93785772690106295</v>
      </c>
      <c r="Q10" s="11">
        <f t="shared" si="3"/>
        <v>0.9634607307853843</v>
      </c>
      <c r="R10" s="11"/>
      <c r="S10" s="11">
        <v>0</v>
      </c>
      <c r="T10" s="11">
        <f t="shared" si="4"/>
        <v>0</v>
      </c>
    </row>
    <row r="11" spans="1:20" x14ac:dyDescent="0.3">
      <c r="A11">
        <v>2571</v>
      </c>
      <c r="B11">
        <v>0.89381563600000002</v>
      </c>
      <c r="C11">
        <v>123</v>
      </c>
      <c r="D11">
        <v>2448</v>
      </c>
      <c r="E11">
        <v>0</v>
      </c>
      <c r="F11">
        <v>2298</v>
      </c>
      <c r="G11">
        <v>150</v>
      </c>
      <c r="H11">
        <v>0</v>
      </c>
      <c r="I11">
        <v>2298</v>
      </c>
      <c r="J11">
        <v>150</v>
      </c>
      <c r="K11">
        <v>0</v>
      </c>
      <c r="M11" s="3">
        <f t="shared" si="0"/>
        <v>0.93872549019607843</v>
      </c>
      <c r="N11" s="11">
        <f t="shared" si="1"/>
        <v>0.96311818943839056</v>
      </c>
      <c r="O11" s="11"/>
      <c r="P11" s="11">
        <f t="shared" si="2"/>
        <v>0.93872549019607843</v>
      </c>
      <c r="Q11" s="11">
        <f t="shared" si="3"/>
        <v>0.96514069718605633</v>
      </c>
      <c r="R11" s="11"/>
      <c r="S11" s="11">
        <v>0</v>
      </c>
      <c r="T11" s="11">
        <f t="shared" si="4"/>
        <v>0</v>
      </c>
    </row>
    <row r="12" spans="1:20" s="11" customFormat="1" x14ac:dyDescent="0.3">
      <c r="D12" s="5">
        <f>AVERAGE(D2:D11)</f>
        <v>2463.5</v>
      </c>
      <c r="F12" s="5">
        <f>AVERAGE(F2:F11)</f>
        <v>2309.6999999999998</v>
      </c>
      <c r="H12" s="5">
        <f>AVERAGE(H2:H11)</f>
        <v>0</v>
      </c>
      <c r="I12" s="5">
        <f>AVERAGE(I2:I11)</f>
        <v>2309.6999999999998</v>
      </c>
      <c r="M12" s="5">
        <f>AVERAGE(M2:M11)</f>
        <v>0.93757979730519025</v>
      </c>
      <c r="N12" s="5">
        <f>AVERAGE(N2:N11)</f>
        <v>0.96802179379714981</v>
      </c>
      <c r="O12" s="4" t="s">
        <v>14</v>
      </c>
      <c r="P12" s="8">
        <f>AVERAGE(P2:P11)</f>
        <v>0.93757979730519025</v>
      </c>
      <c r="Q12" s="8">
        <f t="shared" ref="Q12" si="5">AVERAGE(Q2:Q11)</f>
        <v>0.97005459890802181</v>
      </c>
      <c r="S12" s="5">
        <f t="shared" ref="S12:T12" si="6">AVERAGE(S2:S11)</f>
        <v>0</v>
      </c>
      <c r="T12" s="5">
        <f t="shared" si="6"/>
        <v>0</v>
      </c>
    </row>
    <row r="13" spans="1:20" s="11" customFormat="1" x14ac:dyDescent="0.3">
      <c r="G13" s="5"/>
      <c r="I13" s="11">
        <f>I12+J13</f>
        <v>2463.5</v>
      </c>
      <c r="J13" s="5">
        <f>AVERAGE(J2:J11)</f>
        <v>153.80000000000001</v>
      </c>
      <c r="K13" s="5"/>
      <c r="M13" s="3">
        <f>STDEV(M2:M11)</f>
        <v>1.4929452796669709E-3</v>
      </c>
      <c r="N13" s="3">
        <f>STDEV(N2:N11)</f>
        <v>7.1346130770316048E-3</v>
      </c>
      <c r="O13" s="6" t="s">
        <v>15</v>
      </c>
    </row>
    <row r="14" spans="1:20" x14ac:dyDescent="0.3">
      <c r="M14" s="11">
        <f>MIN(M2:M11)</f>
        <v>0.93596455900120823</v>
      </c>
      <c r="N14" s="11">
        <f>MIN(N2:N11)</f>
        <v>0.95892707460184412</v>
      </c>
      <c r="O14" s="11" t="s">
        <v>16</v>
      </c>
    </row>
    <row r="15" spans="1:20" x14ac:dyDescent="0.3">
      <c r="M15" s="11">
        <f>MAX(M2:M11)</f>
        <v>0.94001643385373868</v>
      </c>
      <c r="N15" s="11">
        <f>MAX(N2:N11)</f>
        <v>0.97736797988264879</v>
      </c>
      <c r="O15" s="11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FBC3-EAEF-48D4-A8F3-B9EF46605382}">
  <dimension ref="A1:T15"/>
  <sheetViews>
    <sheetView tabSelected="1" workbookViewId="0">
      <selection activeCell="E21" sqref="E21"/>
    </sheetView>
  </sheetViews>
  <sheetFormatPr defaultRowHeight="14.4" x14ac:dyDescent="0.3"/>
  <cols>
    <col min="13" max="13" width="12" bestFit="1" customWidth="1"/>
    <col min="14" max="14" width="10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2" t="s">
        <v>12</v>
      </c>
      <c r="N1" s="2" t="s">
        <v>13</v>
      </c>
      <c r="P1" s="7" t="s">
        <v>19</v>
      </c>
      <c r="Q1" s="7" t="s">
        <v>20</v>
      </c>
      <c r="S1" s="7" t="s">
        <v>21</v>
      </c>
      <c r="T1" s="7" t="s">
        <v>22</v>
      </c>
    </row>
    <row r="2" spans="1:20" x14ac:dyDescent="0.3">
      <c r="A2">
        <v>2571</v>
      </c>
      <c r="B2">
        <v>0.85258654199999995</v>
      </c>
      <c r="C2">
        <v>259</v>
      </c>
      <c r="D2">
        <v>2312</v>
      </c>
      <c r="E2">
        <v>0</v>
      </c>
      <c r="F2">
        <v>2192</v>
      </c>
      <c r="G2">
        <v>120</v>
      </c>
      <c r="H2">
        <v>0</v>
      </c>
      <c r="I2">
        <v>2192</v>
      </c>
      <c r="J2">
        <v>120</v>
      </c>
      <c r="K2">
        <v>0</v>
      </c>
      <c r="M2" s="3">
        <f>F2/D2</f>
        <v>0.94809688581314877</v>
      </c>
      <c r="N2" s="11">
        <f>F2/2386</f>
        <v>0.91869237217099753</v>
      </c>
      <c r="P2" s="11">
        <f>I2/(I2+J2)</f>
        <v>0.94809688581314877</v>
      </c>
      <c r="Q2" s="11">
        <f>I2/2381</f>
        <v>0.92062158756824863</v>
      </c>
      <c r="R2" s="11"/>
      <c r="S2" s="11">
        <v>0</v>
      </c>
      <c r="T2" s="11">
        <f>H2/5</f>
        <v>0</v>
      </c>
    </row>
    <row r="3" spans="1:20" x14ac:dyDescent="0.3">
      <c r="A3">
        <v>2571</v>
      </c>
      <c r="B3">
        <v>0.84636328299999997</v>
      </c>
      <c r="C3">
        <v>278</v>
      </c>
      <c r="D3">
        <v>2293</v>
      </c>
      <c r="E3">
        <v>0</v>
      </c>
      <c r="F3">
        <v>2176</v>
      </c>
      <c r="G3">
        <v>117</v>
      </c>
      <c r="H3">
        <v>0</v>
      </c>
      <c r="I3">
        <v>2176</v>
      </c>
      <c r="J3">
        <v>117</v>
      </c>
      <c r="K3">
        <v>0</v>
      </c>
      <c r="M3" s="3">
        <f t="shared" ref="M3:M11" si="0">F3/D3</f>
        <v>0.9489751417357174</v>
      </c>
      <c r="N3" s="11">
        <f t="shared" ref="N3:N11" si="1">F3/2386</f>
        <v>0.911986588432523</v>
      </c>
      <c r="P3" s="11">
        <f t="shared" ref="P3:P11" si="2">I3/(I3+J3)</f>
        <v>0.9489751417357174</v>
      </c>
      <c r="Q3" s="11">
        <f t="shared" ref="Q3:Q11" si="3">I3/2381</f>
        <v>0.91390172196556074</v>
      </c>
      <c r="R3" s="11"/>
      <c r="S3" s="11">
        <v>0</v>
      </c>
      <c r="T3" s="11">
        <f t="shared" ref="T3:T11" si="4">H3/5</f>
        <v>0</v>
      </c>
    </row>
    <row r="4" spans="1:20" x14ac:dyDescent="0.3">
      <c r="A4">
        <v>2571</v>
      </c>
      <c r="B4">
        <v>0.85919875499999998</v>
      </c>
      <c r="C4">
        <v>236</v>
      </c>
      <c r="D4">
        <v>2335</v>
      </c>
      <c r="E4">
        <v>0</v>
      </c>
      <c r="F4">
        <v>2209</v>
      </c>
      <c r="G4">
        <v>126</v>
      </c>
      <c r="H4">
        <v>0</v>
      </c>
      <c r="I4">
        <v>2209</v>
      </c>
      <c r="J4">
        <v>126</v>
      </c>
      <c r="K4">
        <v>0</v>
      </c>
      <c r="M4" s="3">
        <f t="shared" si="0"/>
        <v>0.94603854389721631</v>
      </c>
      <c r="N4" s="11">
        <f t="shared" si="1"/>
        <v>0.92581726739312653</v>
      </c>
      <c r="P4" s="11">
        <f t="shared" si="2"/>
        <v>0.94603854389721631</v>
      </c>
      <c r="Q4" s="11">
        <f t="shared" si="3"/>
        <v>0.92776144477110456</v>
      </c>
      <c r="R4" s="11"/>
      <c r="S4" s="11">
        <v>0</v>
      </c>
      <c r="T4" s="11">
        <f t="shared" si="4"/>
        <v>0</v>
      </c>
    </row>
    <row r="5" spans="1:20" x14ac:dyDescent="0.3">
      <c r="A5">
        <v>2571</v>
      </c>
      <c r="B5">
        <v>0.85880980200000001</v>
      </c>
      <c r="C5">
        <v>238</v>
      </c>
      <c r="D5">
        <v>2333</v>
      </c>
      <c r="E5">
        <v>0</v>
      </c>
      <c r="F5">
        <v>2208</v>
      </c>
      <c r="G5">
        <v>125</v>
      </c>
      <c r="H5">
        <v>0</v>
      </c>
      <c r="I5">
        <v>2208</v>
      </c>
      <c r="J5">
        <v>125</v>
      </c>
      <c r="K5">
        <v>0</v>
      </c>
      <c r="M5" s="3">
        <f t="shared" si="0"/>
        <v>0.94642091727389632</v>
      </c>
      <c r="N5" s="11">
        <f t="shared" si="1"/>
        <v>0.92539815590947194</v>
      </c>
      <c r="P5" s="11">
        <f t="shared" si="2"/>
        <v>0.94642091727389632</v>
      </c>
      <c r="Q5" s="11">
        <f t="shared" si="3"/>
        <v>0.92734145317093664</v>
      </c>
      <c r="R5" s="11"/>
      <c r="S5" s="11">
        <v>0</v>
      </c>
      <c r="T5" s="11">
        <f t="shared" si="4"/>
        <v>0</v>
      </c>
    </row>
    <row r="6" spans="1:20" x14ac:dyDescent="0.3">
      <c r="A6">
        <v>2571</v>
      </c>
      <c r="B6">
        <v>0.84908595899999995</v>
      </c>
      <c r="C6">
        <v>269</v>
      </c>
      <c r="D6">
        <v>2302</v>
      </c>
      <c r="E6">
        <v>0</v>
      </c>
      <c r="F6">
        <v>2183</v>
      </c>
      <c r="G6">
        <v>119</v>
      </c>
      <c r="H6">
        <v>0</v>
      </c>
      <c r="I6">
        <v>2183</v>
      </c>
      <c r="J6">
        <v>119</v>
      </c>
      <c r="K6">
        <v>0</v>
      </c>
      <c r="M6" s="3">
        <f t="shared" si="0"/>
        <v>0.94830582102519545</v>
      </c>
      <c r="N6" s="11">
        <f t="shared" si="1"/>
        <v>0.91492036881810557</v>
      </c>
      <c r="P6" s="11">
        <f t="shared" si="2"/>
        <v>0.94830582102519545</v>
      </c>
      <c r="Q6" s="11">
        <f t="shared" si="3"/>
        <v>0.91684166316673665</v>
      </c>
      <c r="R6" s="11"/>
      <c r="S6" s="11">
        <v>0</v>
      </c>
      <c r="T6" s="11">
        <f t="shared" si="4"/>
        <v>0</v>
      </c>
    </row>
    <row r="7" spans="1:20" x14ac:dyDescent="0.3">
      <c r="A7">
        <v>2571</v>
      </c>
      <c r="B7">
        <v>0.86581096800000001</v>
      </c>
      <c r="C7">
        <v>214</v>
      </c>
      <c r="D7">
        <v>2357</v>
      </c>
      <c r="E7">
        <v>0</v>
      </c>
      <c r="F7">
        <v>2226</v>
      </c>
      <c r="G7">
        <v>131</v>
      </c>
      <c r="H7">
        <v>0</v>
      </c>
      <c r="I7">
        <v>2226</v>
      </c>
      <c r="J7">
        <v>131</v>
      </c>
      <c r="K7">
        <v>0</v>
      </c>
      <c r="M7" s="3">
        <f t="shared" si="0"/>
        <v>0.94442087399236319</v>
      </c>
      <c r="N7" s="11">
        <f t="shared" si="1"/>
        <v>0.93294216261525564</v>
      </c>
      <c r="P7" s="11">
        <f t="shared" si="2"/>
        <v>0.94442087399236319</v>
      </c>
      <c r="Q7" s="11">
        <f t="shared" si="3"/>
        <v>0.93490130197396049</v>
      </c>
      <c r="R7" s="11"/>
      <c r="S7" s="11">
        <v>0</v>
      </c>
      <c r="T7" s="11">
        <f t="shared" si="4"/>
        <v>0</v>
      </c>
    </row>
    <row r="8" spans="1:20" x14ac:dyDescent="0.3">
      <c r="A8">
        <v>2571</v>
      </c>
      <c r="B8">
        <v>0.84908595899999995</v>
      </c>
      <c r="C8">
        <v>269</v>
      </c>
      <c r="D8">
        <v>2302</v>
      </c>
      <c r="E8">
        <v>0</v>
      </c>
      <c r="F8">
        <v>2183</v>
      </c>
      <c r="G8">
        <v>119</v>
      </c>
      <c r="H8">
        <v>0</v>
      </c>
      <c r="I8">
        <v>2183</v>
      </c>
      <c r="J8">
        <v>119</v>
      </c>
      <c r="K8">
        <v>0</v>
      </c>
      <c r="M8" s="3">
        <f t="shared" si="0"/>
        <v>0.94830582102519545</v>
      </c>
      <c r="N8" s="11">
        <f t="shared" si="1"/>
        <v>0.91492036881810557</v>
      </c>
      <c r="P8" s="11">
        <f t="shared" si="2"/>
        <v>0.94830582102519545</v>
      </c>
      <c r="Q8" s="11">
        <f t="shared" si="3"/>
        <v>0.91684166316673665</v>
      </c>
      <c r="R8" s="11"/>
      <c r="S8" s="11">
        <v>0</v>
      </c>
      <c r="T8" s="11">
        <f t="shared" si="4"/>
        <v>0</v>
      </c>
    </row>
    <row r="9" spans="1:20" x14ac:dyDescent="0.3">
      <c r="A9">
        <v>2571</v>
      </c>
      <c r="B9">
        <v>0.84441851400000001</v>
      </c>
      <c r="C9">
        <v>285</v>
      </c>
      <c r="D9">
        <v>2286</v>
      </c>
      <c r="E9">
        <v>0</v>
      </c>
      <c r="F9">
        <v>2171</v>
      </c>
      <c r="G9">
        <v>115</v>
      </c>
      <c r="H9">
        <v>0</v>
      </c>
      <c r="I9">
        <v>2171</v>
      </c>
      <c r="J9">
        <v>115</v>
      </c>
      <c r="K9">
        <v>0</v>
      </c>
      <c r="M9" s="3">
        <f t="shared" si="0"/>
        <v>0.94969378827646544</v>
      </c>
      <c r="N9" s="11">
        <f t="shared" si="1"/>
        <v>0.90989103101424984</v>
      </c>
      <c r="P9" s="11">
        <f t="shared" si="2"/>
        <v>0.94969378827646544</v>
      </c>
      <c r="Q9" s="11">
        <f t="shared" si="3"/>
        <v>0.91180176396472068</v>
      </c>
      <c r="R9" s="11"/>
      <c r="S9" s="11">
        <v>0</v>
      </c>
      <c r="T9" s="11">
        <f t="shared" si="4"/>
        <v>0</v>
      </c>
    </row>
    <row r="10" spans="1:20" x14ac:dyDescent="0.3">
      <c r="A10">
        <v>2571</v>
      </c>
      <c r="B10">
        <v>0.83702839399999995</v>
      </c>
      <c r="C10">
        <v>307</v>
      </c>
      <c r="D10">
        <v>2264</v>
      </c>
      <c r="E10">
        <v>0</v>
      </c>
      <c r="F10">
        <v>2152</v>
      </c>
      <c r="G10">
        <v>112</v>
      </c>
      <c r="H10">
        <v>0</v>
      </c>
      <c r="I10">
        <v>2152</v>
      </c>
      <c r="J10">
        <v>112</v>
      </c>
      <c r="K10">
        <v>0</v>
      </c>
      <c r="M10" s="3">
        <f t="shared" si="0"/>
        <v>0.95053003533568903</v>
      </c>
      <c r="N10" s="11">
        <f t="shared" si="1"/>
        <v>0.90192791282481144</v>
      </c>
      <c r="P10" s="11">
        <f t="shared" si="2"/>
        <v>0.95053003533568903</v>
      </c>
      <c r="Q10" s="11">
        <f t="shared" si="3"/>
        <v>0.90382192356152879</v>
      </c>
      <c r="R10" s="11"/>
      <c r="S10" s="11">
        <v>0</v>
      </c>
      <c r="T10" s="11">
        <f t="shared" si="4"/>
        <v>0</v>
      </c>
    </row>
    <row r="11" spans="1:20" x14ac:dyDescent="0.3">
      <c r="A11">
        <v>2571</v>
      </c>
      <c r="B11">
        <v>0.85064177399999996</v>
      </c>
      <c r="C11">
        <v>266</v>
      </c>
      <c r="D11">
        <v>2305</v>
      </c>
      <c r="E11">
        <v>0</v>
      </c>
      <c r="F11">
        <v>2187</v>
      </c>
      <c r="G11">
        <v>118</v>
      </c>
      <c r="H11">
        <v>0</v>
      </c>
      <c r="I11">
        <v>2187</v>
      </c>
      <c r="J11">
        <v>118</v>
      </c>
      <c r="K11">
        <v>0</v>
      </c>
      <c r="M11" s="3">
        <f t="shared" si="0"/>
        <v>0.94880694143167033</v>
      </c>
      <c r="N11" s="11">
        <f t="shared" si="1"/>
        <v>0.91659681475272425</v>
      </c>
      <c r="P11" s="11">
        <f t="shared" si="2"/>
        <v>0.94880694143167033</v>
      </c>
      <c r="Q11" s="11">
        <f t="shared" si="3"/>
        <v>0.91852162956740868</v>
      </c>
      <c r="R11" s="11"/>
      <c r="S11" s="11">
        <v>0</v>
      </c>
      <c r="T11" s="11">
        <f t="shared" si="4"/>
        <v>0</v>
      </c>
    </row>
    <row r="12" spans="1:20" s="11" customFormat="1" x14ac:dyDescent="0.3">
      <c r="D12" s="5">
        <f>AVERAGE(D2:D11)</f>
        <v>2308.9</v>
      </c>
      <c r="F12" s="5">
        <f>AVERAGE(F2:F11)</f>
        <v>2188.6999999999998</v>
      </c>
      <c r="H12" s="5">
        <f>AVERAGE(H2:H11)</f>
        <v>0</v>
      </c>
      <c r="I12" s="5">
        <f>AVERAGE(I2:I11)</f>
        <v>2188.6999999999998</v>
      </c>
      <c r="M12" s="5">
        <f>AVERAGE(M2:M11)</f>
        <v>0.94795947698065564</v>
      </c>
      <c r="N12" s="5">
        <f>AVERAGE(N2:N11)</f>
        <v>0.91730930427493695</v>
      </c>
      <c r="O12" s="4" t="s">
        <v>14</v>
      </c>
      <c r="P12" s="8">
        <f>AVERAGE(P2:P11)</f>
        <v>0.94795947698065564</v>
      </c>
      <c r="Q12" s="8">
        <f t="shared" ref="Q12" si="5">AVERAGE(Q2:Q11)</f>
        <v>0.91923561528769415</v>
      </c>
      <c r="S12" s="5">
        <f t="shared" ref="S12:T12" si="6">AVERAGE(S2:S11)</f>
        <v>0</v>
      </c>
      <c r="T12" s="5">
        <f t="shared" si="6"/>
        <v>0</v>
      </c>
    </row>
    <row r="13" spans="1:20" s="11" customFormat="1" x14ac:dyDescent="0.3">
      <c r="G13" s="5"/>
      <c r="I13" s="11">
        <f>I12+J13</f>
        <v>2308.8999999999996</v>
      </c>
      <c r="J13" s="5">
        <f>AVERAGE(J2:J11)</f>
        <v>120.2</v>
      </c>
      <c r="K13" s="5"/>
      <c r="M13" s="3">
        <f>STDEV(M2:M11)</f>
        <v>1.8319093679214278E-3</v>
      </c>
      <c r="N13" s="3">
        <f>STDEV(N2:N11)</f>
        <v>8.9192989602693545E-3</v>
      </c>
      <c r="O13" s="6" t="s">
        <v>15</v>
      </c>
    </row>
    <row r="14" spans="1:20" x14ac:dyDescent="0.3">
      <c r="M14" s="11">
        <f>MIN(M2:M11)</f>
        <v>0.94442087399236319</v>
      </c>
      <c r="N14" s="11">
        <f>MIN(N2:N11)</f>
        <v>0.90192791282481144</v>
      </c>
      <c r="O14" s="11" t="s">
        <v>16</v>
      </c>
    </row>
    <row r="15" spans="1:20" x14ac:dyDescent="0.3">
      <c r="M15" s="11">
        <f>MAX(M2:M11)</f>
        <v>0.95053003533568903</v>
      </c>
      <c r="N15" s="11">
        <f>MAX(N2:N11)</f>
        <v>0.93294216261525564</v>
      </c>
      <c r="O15" s="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OS_alpha_0.05</vt:lpstr>
      <vt:lpstr>OS_alpha_0.10</vt:lpstr>
      <vt:lpstr>OS_alpha_0.15</vt:lpstr>
      <vt:lpstr>QT_alpha_0.05</vt:lpstr>
      <vt:lpstr>QT_alpha_0.10</vt:lpstr>
      <vt:lpstr>QT_alpha_0.15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2025-02-06T13:19:22Z</dcterms:created>
  <dcterms:modified xsi:type="dcterms:W3CDTF">2025-10-01T19:42:40Z</dcterms:modified>
</cp:coreProperties>
</file>