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4\"/>
    </mc:Choice>
  </mc:AlternateContent>
  <xr:revisionPtr revIDLastSave="0" documentId="13_ncr:1_{2121511B-9122-463F-A7CA-7BCCBEF351DF}" xr6:coauthVersionLast="47" xr6:coauthVersionMax="47" xr10:uidLastSave="{00000000-0000-0000-0000-000000000000}"/>
  <bookViews>
    <workbookView xWindow="-108" yWindow="-108" windowWidth="23256" windowHeight="12456" xr2:uid="{B0C5BD31-C52B-4121-95DB-AF5FC3A2B390}"/>
  </bookViews>
  <sheets>
    <sheet name="LApredict" sheetId="1" r:id="rId1"/>
    <sheet name="DeepJIT" sheetId="2" r:id="rId2"/>
    <sheet name="CodeBERT4JIT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3" l="1"/>
  <c r="O24" i="3"/>
  <c r="D14" i="2"/>
  <c r="D8" i="1"/>
  <c r="D27" i="1"/>
  <c r="D24" i="1"/>
  <c r="D21" i="1"/>
  <c r="D14" i="1"/>
  <c r="D11" i="1"/>
  <c r="J11" i="1"/>
  <c r="P11" i="1" s="1"/>
  <c r="H24" i="3"/>
  <c r="H21" i="3"/>
  <c r="H26" i="3" s="1"/>
  <c r="D27" i="3"/>
  <c r="D24" i="3"/>
  <c r="D21" i="3"/>
  <c r="Q24" i="3"/>
  <c r="G24" i="3"/>
  <c r="R21" i="3"/>
  <c r="L21" i="3"/>
  <c r="L26" i="3" s="1"/>
  <c r="K21" i="3"/>
  <c r="N21" i="3" s="1"/>
  <c r="I21" i="3"/>
  <c r="O21" i="3" s="1"/>
  <c r="G21" i="3"/>
  <c r="D14" i="3"/>
  <c r="R24" i="2"/>
  <c r="N24" i="2"/>
  <c r="D27" i="2"/>
  <c r="D24" i="2"/>
  <c r="D21" i="2"/>
  <c r="D11" i="2"/>
  <c r="D8" i="2"/>
  <c r="N5" i="3"/>
  <c r="O10" i="3"/>
  <c r="N10" i="3"/>
  <c r="D11" i="3"/>
  <c r="D8" i="3"/>
  <c r="I8" i="3"/>
  <c r="G8" i="3" s="1"/>
  <c r="H8" i="3"/>
  <c r="H12" i="3" s="1"/>
  <c r="L11" i="3"/>
  <c r="R11" i="3" s="1"/>
  <c r="K11" i="3"/>
  <c r="I11" i="3"/>
  <c r="H11" i="3"/>
  <c r="L8" i="3"/>
  <c r="R8" i="3" s="1"/>
  <c r="K8" i="3"/>
  <c r="J8" i="3" s="1"/>
  <c r="G24" i="2"/>
  <c r="L26" i="2"/>
  <c r="L27" i="2" s="1"/>
  <c r="R27" i="2" s="1"/>
  <c r="I26" i="2"/>
  <c r="L24" i="2"/>
  <c r="J24" i="2" s="1"/>
  <c r="Q24" i="2"/>
  <c r="I24" i="2"/>
  <c r="L21" i="2"/>
  <c r="K21" i="2"/>
  <c r="Q21" i="2" s="1"/>
  <c r="I21" i="2"/>
  <c r="H21" i="2"/>
  <c r="G21" i="2" s="1"/>
  <c r="L11" i="2"/>
  <c r="R11" i="2" s="1"/>
  <c r="K11" i="2"/>
  <c r="Q11" i="2" s="1"/>
  <c r="I11" i="2"/>
  <c r="H11" i="2"/>
  <c r="G11" i="2" s="1"/>
  <c r="L8" i="2"/>
  <c r="R8" i="2" s="1"/>
  <c r="K8" i="2"/>
  <c r="Q8" i="2" s="1"/>
  <c r="I8" i="2"/>
  <c r="I13" i="2" s="1"/>
  <c r="H8" i="2"/>
  <c r="L24" i="1"/>
  <c r="R24" i="1" s="1"/>
  <c r="K24" i="1"/>
  <c r="Q24" i="1" s="1"/>
  <c r="I24" i="1"/>
  <c r="H24" i="1"/>
  <c r="G24" i="1" s="1"/>
  <c r="L21" i="1"/>
  <c r="L26" i="1" s="1"/>
  <c r="L27" i="1" s="1"/>
  <c r="R27" i="1" s="1"/>
  <c r="K21" i="1"/>
  <c r="Q21" i="1" s="1"/>
  <c r="I21" i="1"/>
  <c r="H21" i="1"/>
  <c r="D10" i="1"/>
  <c r="L11" i="1"/>
  <c r="R11" i="1" s="1"/>
  <c r="K11" i="1"/>
  <c r="Q11" i="1" s="1"/>
  <c r="I11" i="1"/>
  <c r="H11" i="1"/>
  <c r="G11" i="1" s="1"/>
  <c r="O7" i="1"/>
  <c r="L8" i="1"/>
  <c r="R8" i="1" s="1"/>
  <c r="K8" i="1"/>
  <c r="J8" i="1" s="1"/>
  <c r="I8" i="1"/>
  <c r="H8" i="1"/>
  <c r="R10" i="3"/>
  <c r="G21" i="1" l="1"/>
  <c r="H12" i="1"/>
  <c r="G8" i="1"/>
  <c r="M11" i="1"/>
  <c r="J21" i="1"/>
  <c r="P21" i="1" s="1"/>
  <c r="P8" i="1"/>
  <c r="J24" i="1"/>
  <c r="K12" i="1"/>
  <c r="K14" i="1" s="1"/>
  <c r="H26" i="1"/>
  <c r="I26" i="1"/>
  <c r="I12" i="1"/>
  <c r="O21" i="2"/>
  <c r="K13" i="2"/>
  <c r="K14" i="2" s="1"/>
  <c r="Q14" i="2" s="1"/>
  <c r="M24" i="2"/>
  <c r="P24" i="2"/>
  <c r="H13" i="2"/>
  <c r="L13" i="2"/>
  <c r="L14" i="2" s="1"/>
  <c r="R14" i="2" s="1"/>
  <c r="R21" i="2"/>
  <c r="O24" i="2"/>
  <c r="H26" i="2"/>
  <c r="G8" i="2"/>
  <c r="N21" i="2"/>
  <c r="J8" i="2"/>
  <c r="P8" i="2" s="1"/>
  <c r="J21" i="2"/>
  <c r="P21" i="2" s="1"/>
  <c r="J11" i="2"/>
  <c r="M11" i="2" s="1"/>
  <c r="J14" i="2"/>
  <c r="P14" i="2" s="1"/>
  <c r="K26" i="2"/>
  <c r="K27" i="2" s="1"/>
  <c r="J11" i="3"/>
  <c r="J21" i="3"/>
  <c r="M21" i="3" s="1"/>
  <c r="I26" i="3"/>
  <c r="P21" i="3"/>
  <c r="K26" i="3"/>
  <c r="K27" i="3" s="1"/>
  <c r="P11" i="3"/>
  <c r="L12" i="3"/>
  <c r="L14" i="3" s="1"/>
  <c r="R14" i="3" s="1"/>
  <c r="Q21" i="3"/>
  <c r="P8" i="3"/>
  <c r="J24" i="3"/>
  <c r="R24" i="3"/>
  <c r="N24" i="3"/>
  <c r="L27" i="3"/>
  <c r="R27" i="3" s="1"/>
  <c r="P11" i="2"/>
  <c r="M8" i="3"/>
  <c r="N8" i="3"/>
  <c r="O8" i="3"/>
  <c r="Q8" i="3"/>
  <c r="G11" i="3"/>
  <c r="M11" i="3" s="1"/>
  <c r="K12" i="3"/>
  <c r="K14" i="3" s="1"/>
  <c r="N11" i="3"/>
  <c r="O11" i="3"/>
  <c r="Q11" i="3"/>
  <c r="O21" i="1"/>
  <c r="Q8" i="1"/>
  <c r="K26" i="1"/>
  <c r="K27" i="1" s="1"/>
  <c r="L12" i="1"/>
  <c r="L14" i="1" s="1"/>
  <c r="R14" i="1" s="1"/>
  <c r="N11" i="2"/>
  <c r="O11" i="2"/>
  <c r="N8" i="2"/>
  <c r="O8" i="2"/>
  <c r="N8" i="1"/>
  <c r="N24" i="1"/>
  <c r="O24" i="1"/>
  <c r="R21" i="1"/>
  <c r="N21" i="1"/>
  <c r="O8" i="1"/>
  <c r="N11" i="1"/>
  <c r="O11" i="1"/>
  <c r="O10" i="1"/>
  <c r="Q27" i="1" l="1"/>
  <c r="J27" i="1"/>
  <c r="Q14" i="1"/>
  <c r="J14" i="1"/>
  <c r="M24" i="1"/>
  <c r="P24" i="1"/>
  <c r="Q27" i="2"/>
  <c r="J27" i="2"/>
  <c r="Q14" i="3"/>
  <c r="J14" i="3"/>
  <c r="J27" i="3"/>
  <c r="Q27" i="3"/>
  <c r="P24" i="3"/>
  <c r="M24" i="3"/>
  <c r="O5" i="3"/>
  <c r="R5" i="3"/>
  <c r="R15" i="3" s="1"/>
  <c r="R7" i="3"/>
  <c r="P14" i="1" l="1"/>
  <c r="P27" i="1"/>
  <c r="P27" i="2"/>
  <c r="P14" i="3"/>
  <c r="P27" i="3"/>
  <c r="D10" i="3"/>
  <c r="D7" i="3"/>
  <c r="D5" i="3"/>
  <c r="D18" i="3"/>
  <c r="D20" i="3"/>
  <c r="D23" i="3"/>
  <c r="D10" i="2"/>
  <c r="D7" i="2"/>
  <c r="D5" i="2"/>
  <c r="D23" i="2"/>
  <c r="D20" i="2"/>
  <c r="D18" i="2"/>
  <c r="D23" i="1"/>
  <c r="D20" i="1"/>
  <c r="D18" i="1"/>
  <c r="D7" i="1"/>
  <c r="D5" i="1"/>
  <c r="R5" i="1" l="1"/>
  <c r="R15" i="1" s="1"/>
  <c r="Q5" i="1"/>
  <c r="Q15" i="1" s="1"/>
  <c r="R23" i="1"/>
  <c r="Q23" i="1"/>
  <c r="R20" i="1"/>
  <c r="Q20" i="1"/>
  <c r="R18" i="1"/>
  <c r="R28" i="1" s="1"/>
  <c r="Q18" i="1"/>
  <c r="Q28" i="1" s="1"/>
  <c r="R10" i="1"/>
  <c r="Q10" i="1"/>
  <c r="R7" i="1"/>
  <c r="Q7" i="1"/>
  <c r="R23" i="3"/>
  <c r="Q23" i="3"/>
  <c r="R20" i="3"/>
  <c r="Q20" i="3"/>
  <c r="R18" i="3"/>
  <c r="R28" i="3" s="1"/>
  <c r="Q18" i="3"/>
  <c r="Q28" i="3" s="1"/>
  <c r="Q10" i="3"/>
  <c r="Q7" i="3"/>
  <c r="Q5" i="3"/>
  <c r="Q15" i="3" s="1"/>
  <c r="Q7" i="2"/>
  <c r="Q5" i="2"/>
  <c r="Q15" i="2" s="1"/>
  <c r="Q10" i="2"/>
  <c r="R5" i="2"/>
  <c r="R15" i="2" s="1"/>
  <c r="R7" i="2"/>
  <c r="R10" i="2"/>
  <c r="R18" i="2"/>
  <c r="R28" i="2" s="1"/>
  <c r="R23" i="2"/>
  <c r="R20" i="2"/>
  <c r="O23" i="3"/>
  <c r="O20" i="3"/>
  <c r="O18" i="3"/>
  <c r="O7" i="3"/>
  <c r="G23" i="2"/>
  <c r="G27" i="2" s="1"/>
  <c r="M27" i="2" s="1"/>
  <c r="G20" i="2"/>
  <c r="G18" i="2"/>
  <c r="O20" i="2"/>
  <c r="O23" i="2"/>
  <c r="O18" i="2"/>
  <c r="O10" i="2"/>
  <c r="O7" i="2"/>
  <c r="O5" i="2"/>
  <c r="O5" i="1"/>
  <c r="O18" i="1"/>
  <c r="O20" i="1"/>
  <c r="G18" i="3"/>
  <c r="G20" i="3"/>
  <c r="G23" i="3"/>
  <c r="G27" i="3" s="1"/>
  <c r="M27" i="3" s="1"/>
  <c r="Q20" i="2"/>
  <c r="J23" i="1"/>
  <c r="J20" i="1"/>
  <c r="J18" i="1"/>
  <c r="J10" i="1"/>
  <c r="J7" i="1"/>
  <c r="J5" i="1"/>
  <c r="J23" i="2"/>
  <c r="J20" i="2"/>
  <c r="J18" i="2"/>
  <c r="P18" i="2" s="1"/>
  <c r="P28" i="2" s="1"/>
  <c r="J10" i="2"/>
  <c r="J7" i="2"/>
  <c r="P7" i="2" s="1"/>
  <c r="J5" i="2"/>
  <c r="P5" i="2" s="1"/>
  <c r="P15" i="2" s="1"/>
  <c r="G23" i="1"/>
  <c r="G20" i="1"/>
  <c r="G18" i="1"/>
  <c r="G10" i="1"/>
  <c r="G7" i="1"/>
  <c r="G5" i="1"/>
  <c r="G10" i="2"/>
  <c r="G14" i="2" s="1"/>
  <c r="G7" i="2"/>
  <c r="G5" i="2"/>
  <c r="G10" i="3"/>
  <c r="G14" i="3" s="1"/>
  <c r="M14" i="3" s="1"/>
  <c r="G7" i="3"/>
  <c r="J23" i="3"/>
  <c r="J20" i="3"/>
  <c r="J18" i="3"/>
  <c r="J10" i="3"/>
  <c r="J7" i="3"/>
  <c r="P7" i="3" s="1"/>
  <c r="J5" i="3"/>
  <c r="G5" i="3"/>
  <c r="N10" i="2"/>
  <c r="N23" i="3"/>
  <c r="M10" i="2" l="1"/>
  <c r="M10" i="3"/>
  <c r="M5" i="3"/>
  <c r="G27" i="1"/>
  <c r="M27" i="1" s="1"/>
  <c r="G14" i="1"/>
  <c r="M14" i="1" s="1"/>
  <c r="M23" i="3"/>
  <c r="M20" i="3"/>
  <c r="M18" i="3"/>
  <c r="M7" i="3"/>
  <c r="Q23" i="2"/>
  <c r="P23" i="2"/>
  <c r="N23" i="2"/>
  <c r="M23" i="2"/>
  <c r="P20" i="2"/>
  <c r="N20" i="2"/>
  <c r="M20" i="2"/>
  <c r="Q18" i="2"/>
  <c r="Q28" i="2" s="1"/>
  <c r="N18" i="2"/>
  <c r="M18" i="2"/>
  <c r="P10" i="2"/>
  <c r="N7" i="2"/>
  <c r="M7" i="2"/>
  <c r="N5" i="2"/>
  <c r="M5" i="2"/>
  <c r="P18" i="3"/>
  <c r="P28" i="3" s="1"/>
  <c r="P5" i="3"/>
  <c r="P15" i="3" s="1"/>
  <c r="N18" i="1"/>
  <c r="M18" i="1"/>
  <c r="P18" i="1"/>
  <c r="P28" i="1" s="1"/>
  <c r="P23" i="3"/>
  <c r="P20" i="3"/>
  <c r="N20" i="3"/>
  <c r="N18" i="3"/>
  <c r="P10" i="3"/>
  <c r="N7" i="3"/>
  <c r="M5" i="1"/>
  <c r="N5" i="1" l="1"/>
  <c r="P23" i="1" l="1"/>
  <c r="P20" i="1"/>
  <c r="P5" i="1"/>
  <c r="P15" i="1" s="1"/>
  <c r="M23" i="1"/>
  <c r="M20" i="1"/>
  <c r="M10" i="1"/>
  <c r="M7" i="1"/>
  <c r="P10" i="1"/>
  <c r="P7" i="1"/>
  <c r="O23" i="1" l="1"/>
  <c r="N23" i="1"/>
  <c r="N20" i="1"/>
  <c r="N10" i="1"/>
  <c r="N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Xhulja Shahini</author>
  </authors>
  <commentList>
    <comment ref="H14" authorId="0" shapeId="0" xr:uid="{CB3B6281-BD7F-47CF-B5D7-465A2B7BBFE8}">
      <text>
        <r>
          <rPr>
            <b/>
            <sz val="9"/>
            <color indexed="81"/>
            <rFont val="Tahoma"/>
            <family val="2"/>
          </rPr>
          <t>Xhulja Shahini:</t>
        </r>
        <r>
          <rPr>
            <sz val="9"/>
            <color indexed="81"/>
            <rFont val="Tahoma"/>
            <family val="2"/>
          </rPr>
          <t xml:space="preserve">
This is the number of total clean predictions made by LA - what has already been flagged.
Get the CM of LA!!!</t>
        </r>
      </text>
    </comment>
  </commentList>
</comments>
</file>

<file path=xl/sharedStrings.xml><?xml version="1.0" encoding="utf-8"?>
<sst xmlns="http://schemas.openxmlformats.org/spreadsheetml/2006/main" count="122" uniqueCount="31">
  <si>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</si>
  <si>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</si>
  <si>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</si>
  <si>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</si>
  <si>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</si>
  <si>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</si>
  <si>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</si>
  <si>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</si>
  <si>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</si>
  <si>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</si>
  <si>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</si>
  <si>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</si>
  <si>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</si>
  <si>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</si>
  <si>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</si>
  <si>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</si>
  <si>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</si>
  <si>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</si>
  <si>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</si>
  <si>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</si>
  <si>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>Test avg</t>
  </si>
  <si>
    <t>0.9</t>
  </si>
  <si>
    <t>0.85</t>
  </si>
  <si>
    <t>Test AVG</t>
  </si>
  <si>
    <t xml:space="preserve">OPENSTACK </t>
  </si>
  <si>
    <t xml:space="preserve">QT </t>
  </si>
  <si>
    <t>C2</t>
  </si>
  <si>
    <t>C3</t>
  </si>
  <si>
    <t>C4</t>
  </si>
  <si>
    <t>C1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</si>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</sst>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name val="Calibri"/>
      <family val="2"/>
    </font>
    <font>
      <b/>
      <sz val="11"/>
      <color theme="9"/>
      <name val="Calibri"/>
      <family val="2"/>
    </font>
    <font>
      <sz val="11"/>
      <name val="Arial"/>
      <family val="2"/>
    </font>
    <font>
      <sz val="11"/>
      <color theme="8" tint="0.39997558519241921"/>
      <name val="Aptos Narrow"/>
      <family val="2"/>
      <scheme val="minor"/>
    </font>
    <font>
      <b/>
      <sz val="11"/>
      <color theme="6"/>
      <name val="Calibri"/>
      <family val="2"/>
    </font>
    <font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89999084444715716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2" fontId="0" fillId="0" borderId="0" xfId="0" applyNumberFormat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2" fontId="5" fillId="0" borderId="0" xfId="0" applyNumberFormat="1" applyFont="1"/>
    <xf numFmtId="1" fontId="0" fillId="0" borderId="0" xfId="0" applyNumberFormat="1"/>
    <xf numFmtId="0" fontId="6" fillId="3" borderId="2" xfId="0" applyFont="1" applyFill="1" applyBorder="1" applyAlignment="1">
      <alignment horizontal="center" vertical="top"/>
    </xf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2" fontId="13" fillId="0" borderId="0" xfId="0" applyNumberFormat="1" applyFont="1"/>
    <xf numFmtId="2" fontId="10" fillId="0" borderId="0" xfId="0" applyNumberFormat="1" applyFont="1"/>
    <xf numFmtId="1" fontId="10" fillId="0" borderId="0" xfId="0" applyNumberFormat="1" applyFont="1"/>
    <xf numFmtId="0" fontId="11" fillId="0" borderId="0" xfId="0" applyFont="1"/>
    <xf numFmtId="2" fontId="11" fillId="0" borderId="0" xfId="0" applyNumberFormat="1" applyFont="1"/>
    <xf numFmtId="0" fontId="9" fillId="0" borderId="0" xfId="0" applyFont="1"/>
    <xf numFmtId="2" fontId="9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733-01D5-4605-A879-4EE4F769F6E9}">
  <dimension ref="A1:R30"/>
  <sheetViews>
    <sheetView tabSelected="1" workbookViewId="0">
      <selection activeCell="K14" sqref="K14"/>
    </sheetView>
  </sheetViews>
  <sheetFormatPr defaultRowHeight="14.4" x14ac:dyDescent="0.3"/>
  <cols>
    <col min="8" max="9" width="8.88671875" style="14"/>
    <col min="14" max="15" width="11.6640625" customWidth="1"/>
    <col min="16" max="16" width="12.44140625" customWidth="1"/>
  </cols>
  <sheetData>
    <row r="1" spans="1:18" x14ac:dyDescent="0.3">
      <c r="D1" s="17" t="s">
        <v>0</v>
      </c>
      <c r="E1" s="17"/>
      <c r="F1" s="17"/>
      <c r="G1" s="18" t="s">
        <v>1</v>
      </c>
      <c r="H1" s="19"/>
      <c r="I1" s="19"/>
      <c r="J1" s="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13" t="s">
        <v>9</v>
      </c>
      <c r="I2" s="13" t="s">
        <v>10</v>
      </c>
      <c r="J2" s="5" t="s">
        <v>11</v>
      </c>
      <c r="K2" s="2" t="s">
        <v>12</v>
      </c>
      <c r="L2" s="2" t="s">
        <v>13</v>
      </c>
      <c r="M2" s="9" t="s">
        <v>14</v>
      </c>
      <c r="N2" s="2" t="s">
        <v>15</v>
      </c>
      <c r="O2" s="2" t="s">
        <v>16</v>
      </c>
      <c r="P2" s="10" t="s">
        <v>17</v>
      </c>
      <c r="Q2" s="6" t="s">
        <v>18</v>
      </c>
      <c r="R2" s="6" t="s">
        <v>19</v>
      </c>
    </row>
    <row r="4" spans="1:18" ht="25.95" customHeight="1" x14ac:dyDescent="0.3">
      <c r="A4" s="20" t="s">
        <v>24</v>
      </c>
      <c r="B4" s="20"/>
      <c r="C4" s="20"/>
      <c r="D4" s="20"/>
      <c r="E4" s="20"/>
      <c r="F4" s="20"/>
      <c r="G4" s="21"/>
      <c r="H4" s="20"/>
      <c r="I4" s="20"/>
      <c r="J4" s="21"/>
      <c r="K4" s="20"/>
      <c r="L4" s="20"/>
      <c r="M4" s="20"/>
      <c r="N4" s="20"/>
      <c r="O4" s="20"/>
      <c r="P4" s="20"/>
    </row>
    <row r="5" spans="1:18" x14ac:dyDescent="0.3">
      <c r="A5" t="s">
        <v>29</v>
      </c>
      <c r="B5" t="s">
        <v>20</v>
      </c>
      <c r="C5">
        <v>4552</v>
      </c>
      <c r="D5">
        <f>SUM(E5:F5)</f>
        <v>3382</v>
      </c>
      <c r="E5">
        <v>2934</v>
      </c>
      <c r="F5">
        <v>448</v>
      </c>
      <c r="G5" s="12">
        <f>SUM(H5:I5)</f>
        <v>1853.6</v>
      </c>
      <c r="H5" s="14">
        <v>1808</v>
      </c>
      <c r="I5" s="15">
        <v>45.6</v>
      </c>
      <c r="J5">
        <f>SUM(K5:L5)</f>
        <v>1690</v>
      </c>
      <c r="K5">
        <v>1655</v>
      </c>
      <c r="L5">
        <v>35</v>
      </c>
      <c r="M5" s="11">
        <f>J5/G5</f>
        <v>0.91173931808372899</v>
      </c>
      <c r="N5" s="8">
        <f>K5/H5</f>
        <v>0.91537610619469023</v>
      </c>
      <c r="O5" s="8">
        <f>L5/I5</f>
        <v>0.76754385964912275</v>
      </c>
      <c r="P5" s="11">
        <f>J5/D5</f>
        <v>0.4997043169722058</v>
      </c>
      <c r="Q5" s="8">
        <f>K5/E5</f>
        <v>0.56407634628493519</v>
      </c>
      <c r="R5" s="8">
        <f>L5/F5</f>
        <v>7.8125E-2</v>
      </c>
    </row>
    <row r="6" spans="1:18" x14ac:dyDescent="0.3">
      <c r="M6" s="11"/>
      <c r="N6" s="8"/>
      <c r="P6" s="11"/>
      <c r="Q6" s="8"/>
    </row>
    <row r="7" spans="1:18" s="27" customFormat="1" x14ac:dyDescent="0.3">
      <c r="A7" s="27" t="s">
        <v>21</v>
      </c>
      <c r="B7" s="27" t="s">
        <v>23</v>
      </c>
      <c r="C7" s="27">
        <v>4552</v>
      </c>
      <c r="D7" s="27">
        <f>SUM(E7:F7)</f>
        <v>3382</v>
      </c>
      <c r="E7" s="27">
        <v>2934</v>
      </c>
      <c r="F7" s="27">
        <v>448</v>
      </c>
      <c r="G7" s="27">
        <f>SUM(H7:I7)</f>
        <v>2750</v>
      </c>
      <c r="H7" s="27">
        <v>2670</v>
      </c>
      <c r="I7" s="27">
        <v>80</v>
      </c>
      <c r="J7" s="31">
        <f>SUM(K7:L7)</f>
        <v>2449.4499999999998</v>
      </c>
      <c r="K7" s="31">
        <v>2391.4499999999998</v>
      </c>
      <c r="L7" s="27">
        <v>58</v>
      </c>
      <c r="M7" s="28">
        <f>J7/G7</f>
        <v>0.89070909090909089</v>
      </c>
      <c r="N7" s="28">
        <f>K7/H7</f>
        <v>0.89567415730337074</v>
      </c>
      <c r="O7" s="28">
        <f>L7/I7</f>
        <v>0.72499999999999998</v>
      </c>
      <c r="P7" s="28">
        <f>J7/D7</f>
        <v>0.72426079243051444</v>
      </c>
      <c r="Q7" s="28">
        <f>K7/E7</f>
        <v>0.81508179959100202</v>
      </c>
      <c r="R7" s="28">
        <f>L7/F7</f>
        <v>0.12946428571428573</v>
      </c>
    </row>
    <row r="8" spans="1:18" s="22" customFormat="1" x14ac:dyDescent="0.3">
      <c r="A8" s="22" t="s">
        <v>26</v>
      </c>
      <c r="D8">
        <f>SUM(E8:F8)</f>
        <v>3382</v>
      </c>
      <c r="E8" s="22">
        <v>2934</v>
      </c>
      <c r="F8" s="22">
        <v>448</v>
      </c>
      <c r="G8" s="12">
        <f>SUM(H8:I8)</f>
        <v>896.4</v>
      </c>
      <c r="H8" s="23">
        <f>H7-H5</f>
        <v>862</v>
      </c>
      <c r="I8" s="33">
        <f>I7-I5</f>
        <v>34.4</v>
      </c>
      <c r="J8" s="12">
        <f>SUM(K8:L8)</f>
        <v>759.44999999999982</v>
      </c>
      <c r="K8" s="23">
        <f>K7-K5</f>
        <v>736.44999999999982</v>
      </c>
      <c r="L8" s="23">
        <f>L7-L5</f>
        <v>23</v>
      </c>
      <c r="M8" s="24"/>
      <c r="N8" s="25">
        <f>K8/H8</f>
        <v>0.85435034802784204</v>
      </c>
      <c r="O8" s="25">
        <f>L8/I8</f>
        <v>0.66860465116279078</v>
      </c>
      <c r="P8" s="11">
        <f>J8/D8</f>
        <v>0.22455647545830865</v>
      </c>
      <c r="Q8" s="25">
        <f>K8/E8</f>
        <v>0.25100545330606672</v>
      </c>
      <c r="R8" s="25">
        <f>L8/F8</f>
        <v>5.1339285714285712E-2</v>
      </c>
    </row>
    <row r="9" spans="1:18" x14ac:dyDescent="0.3">
      <c r="M9" s="11"/>
      <c r="N9" s="8"/>
      <c r="P9" s="11"/>
      <c r="Q9" s="8"/>
      <c r="R9" s="8"/>
    </row>
    <row r="10" spans="1:18" s="27" customFormat="1" x14ac:dyDescent="0.3">
      <c r="A10" s="27" t="s">
        <v>22</v>
      </c>
      <c r="B10" s="27" t="s">
        <v>20</v>
      </c>
      <c r="C10" s="27">
        <v>4552</v>
      </c>
      <c r="D10" s="27">
        <f>SUM(E10:F10)</f>
        <v>3382</v>
      </c>
      <c r="E10" s="27">
        <v>2934</v>
      </c>
      <c r="F10" s="27">
        <v>448</v>
      </c>
      <c r="G10" s="27">
        <f>SUM(H10:I10)</f>
        <v>3327</v>
      </c>
      <c r="H10" s="27">
        <v>3171</v>
      </c>
      <c r="I10" s="27">
        <v>156</v>
      </c>
      <c r="J10" s="27">
        <f>SUM(K10:L10)</f>
        <v>2888</v>
      </c>
      <c r="K10" s="27">
        <v>2791</v>
      </c>
      <c r="L10" s="27">
        <v>97</v>
      </c>
      <c r="M10" s="28">
        <f>J10/G10</f>
        <v>0.86804929365795014</v>
      </c>
      <c r="N10" s="28">
        <f>K10/H10</f>
        <v>0.88016398612425106</v>
      </c>
      <c r="O10" s="28">
        <f>L10/I10</f>
        <v>0.62179487179487181</v>
      </c>
      <c r="P10" s="28">
        <f>J10/D10</f>
        <v>0.8539325842696629</v>
      </c>
      <c r="Q10" s="28">
        <f t="shared" ref="Q10:Q14" si="0">K10/E10</f>
        <v>0.95126107702794815</v>
      </c>
      <c r="R10" s="28">
        <f>L10/F10</f>
        <v>0.21651785714285715</v>
      </c>
    </row>
    <row r="11" spans="1:18" s="22" customFormat="1" x14ac:dyDescent="0.3">
      <c r="A11" s="22" t="s">
        <v>27</v>
      </c>
      <c r="D11">
        <f>SUM(E11:F11)</f>
        <v>3382</v>
      </c>
      <c r="E11" s="22">
        <v>2934</v>
      </c>
      <c r="F11" s="22">
        <v>448</v>
      </c>
      <c r="G11">
        <f>SUM(H11:I11)</f>
        <v>577</v>
      </c>
      <c r="H11" s="22">
        <f>H10-H7</f>
        <v>501</v>
      </c>
      <c r="I11" s="22">
        <f>I10-I7</f>
        <v>76</v>
      </c>
      <c r="J11" s="12">
        <f>SUM(K11:L11)</f>
        <v>438.55000000000018</v>
      </c>
      <c r="K11" s="22">
        <f>K10-K7</f>
        <v>399.55000000000018</v>
      </c>
      <c r="L11" s="22">
        <f>L10-L7</f>
        <v>39</v>
      </c>
      <c r="M11" s="11">
        <f>J11/G11</f>
        <v>0.7600519930675913</v>
      </c>
      <c r="N11" s="25">
        <f>K11/H11</f>
        <v>0.79750499001996045</v>
      </c>
      <c r="O11" s="25">
        <f>L11/I11</f>
        <v>0.51315789473684215</v>
      </c>
      <c r="P11" s="11">
        <f>J11/D11</f>
        <v>0.12967179183914848</v>
      </c>
      <c r="Q11" s="25">
        <f t="shared" si="0"/>
        <v>0.13617927743694622</v>
      </c>
      <c r="R11" s="25">
        <f>L11/F11</f>
        <v>8.7053571428571425E-2</v>
      </c>
    </row>
    <row r="12" spans="1:18" s="29" customFormat="1" x14ac:dyDescent="0.3">
      <c r="H12" s="29">
        <f>SUM(H5,H8,H11)</f>
        <v>3171</v>
      </c>
      <c r="I12" s="29">
        <f>SUM(I5,I8,I11)</f>
        <v>156</v>
      </c>
      <c r="K12" s="29">
        <f>SUM(K5,K8,K11)</f>
        <v>2791</v>
      </c>
      <c r="L12" s="29">
        <f>SUM(L5,L8,L11)</f>
        <v>97</v>
      </c>
      <c r="M12" s="30"/>
      <c r="N12" s="30"/>
      <c r="O12" s="30"/>
      <c r="P12" s="30"/>
      <c r="Q12" s="30"/>
      <c r="R12" s="30"/>
    </row>
    <row r="13" spans="1:18" s="22" customFormat="1" x14ac:dyDescent="0.3">
      <c r="M13" s="24"/>
      <c r="N13" s="25"/>
      <c r="O13" s="25"/>
      <c r="P13" s="24"/>
      <c r="Q13" s="25"/>
      <c r="R13" s="25"/>
    </row>
    <row r="14" spans="1:18" x14ac:dyDescent="0.3">
      <c r="A14" s="22" t="s">
        <v>28</v>
      </c>
      <c r="D14">
        <f>SUM(E14:F14)</f>
        <v>3382</v>
      </c>
      <c r="E14" s="22">
        <v>2934</v>
      </c>
      <c r="F14" s="22">
        <v>448</v>
      </c>
      <c r="G14">
        <f>C10-G10</f>
        <v>1225</v>
      </c>
      <c r="H14" s="34" t="s">
        <v>30</v>
      </c>
      <c r="I14" s="34" t="s">
        <v>30</v>
      </c>
      <c r="J14" s="12">
        <f>SUM(K14:L14)</f>
        <v>494</v>
      </c>
      <c r="K14">
        <f>E10-K12</f>
        <v>143</v>
      </c>
      <c r="L14">
        <f>F10-L12</f>
        <v>351</v>
      </c>
      <c r="M14" s="11">
        <f>J14/G14</f>
        <v>0.40326530612244899</v>
      </c>
      <c r="O14" s="16"/>
      <c r="P14" s="11">
        <f>J14/D14</f>
        <v>0.14606741573033707</v>
      </c>
      <c r="Q14" s="25">
        <f t="shared" si="0"/>
        <v>4.8738922972051804E-2</v>
      </c>
      <c r="R14" s="25">
        <f>L14/F14</f>
        <v>0.7834821428571429</v>
      </c>
    </row>
    <row r="15" spans="1:18" x14ac:dyDescent="0.3">
      <c r="A15" s="22"/>
      <c r="E15" s="22"/>
      <c r="F15" s="22"/>
      <c r="M15" s="11"/>
      <c r="O15" s="16"/>
      <c r="P15" s="25">
        <f>SUM(P5,P8,P11,P14)</f>
        <v>1</v>
      </c>
      <c r="Q15" s="25">
        <f>SUM(Q5,Q8,Q11,Q14)</f>
        <v>1</v>
      </c>
      <c r="R15" s="25">
        <f>SUM(R5,R8,R11,R14)</f>
        <v>1</v>
      </c>
    </row>
    <row r="16" spans="1:18" ht="25.95" customHeight="1" x14ac:dyDescent="0.3">
      <c r="A16" s="20" t="s">
        <v>25</v>
      </c>
      <c r="B16" s="20"/>
      <c r="C16" s="20"/>
      <c r="D16" s="20"/>
      <c r="E16" s="20"/>
      <c r="F16" s="20"/>
      <c r="G16" s="21"/>
      <c r="H16" s="20"/>
      <c r="I16" s="20"/>
      <c r="J16" s="21"/>
      <c r="K16" s="20"/>
      <c r="L16" s="20"/>
      <c r="M16" s="20"/>
      <c r="N16" s="20"/>
      <c r="O16" s="20"/>
      <c r="P16" s="20"/>
      <c r="Q16" s="8"/>
      <c r="R16" s="8"/>
    </row>
    <row r="17" spans="1:18" x14ac:dyDescent="0.3">
      <c r="G17" s="1"/>
      <c r="J17" s="1"/>
    </row>
    <row r="18" spans="1:18" x14ac:dyDescent="0.3">
      <c r="A18" t="s">
        <v>29</v>
      </c>
      <c r="B18" t="s">
        <v>20</v>
      </c>
      <c r="C18">
        <v>4783</v>
      </c>
      <c r="D18">
        <f>SUM(E18:F18)</f>
        <v>3504</v>
      </c>
      <c r="E18">
        <v>3195</v>
      </c>
      <c r="F18">
        <v>309</v>
      </c>
      <c r="G18">
        <f>SUM(H18:I18)</f>
        <v>2597</v>
      </c>
      <c r="H18" s="14">
        <v>2593</v>
      </c>
      <c r="I18" s="14">
        <v>4</v>
      </c>
      <c r="J18" s="12">
        <f>SUM(K18:L18)</f>
        <v>2359.9499999999998</v>
      </c>
      <c r="K18">
        <v>2359</v>
      </c>
      <c r="L18" s="12">
        <v>0.95</v>
      </c>
      <c r="M18" s="11">
        <f>J18/G18</f>
        <v>0.90872160184828643</v>
      </c>
      <c r="N18" s="8">
        <f>K18/H18</f>
        <v>0.90975703817971465</v>
      </c>
      <c r="O18" s="8">
        <f>L18/I18</f>
        <v>0.23749999999999999</v>
      </c>
      <c r="P18" s="11">
        <f>J18/D18</f>
        <v>0.6735017123287671</v>
      </c>
      <c r="Q18" s="8">
        <f>K18/E18</f>
        <v>0.73834115805946787</v>
      </c>
      <c r="R18" s="8">
        <f>L18/F18</f>
        <v>3.0744336569579287E-3</v>
      </c>
    </row>
    <row r="19" spans="1:18" x14ac:dyDescent="0.3">
      <c r="M19" s="11"/>
      <c r="P19" s="11"/>
    </row>
    <row r="20" spans="1:18" s="27" customFormat="1" x14ac:dyDescent="0.3">
      <c r="A20" s="27" t="s">
        <v>21</v>
      </c>
      <c r="B20" s="27" t="s">
        <v>20</v>
      </c>
      <c r="C20" s="27">
        <v>4783</v>
      </c>
      <c r="D20" s="27">
        <f>SUM(E20:F20)</f>
        <v>3504</v>
      </c>
      <c r="E20" s="27">
        <v>3195</v>
      </c>
      <c r="F20" s="27">
        <v>309</v>
      </c>
      <c r="G20" s="27">
        <f>SUM(H20:I20)</f>
        <v>3847</v>
      </c>
      <c r="H20" s="27">
        <v>3308</v>
      </c>
      <c r="I20" s="27">
        <v>539</v>
      </c>
      <c r="J20" s="27">
        <f>SUM(K20:L20)</f>
        <v>3093</v>
      </c>
      <c r="K20" s="27">
        <v>2974</v>
      </c>
      <c r="L20" s="27">
        <v>119</v>
      </c>
      <c r="M20" s="28">
        <f>J20/G20</f>
        <v>0.80400311931375101</v>
      </c>
      <c r="N20" s="28">
        <f>K20/H20</f>
        <v>0.89903264812575578</v>
      </c>
      <c r="O20" s="28">
        <f>L20/I20</f>
        <v>0.22077922077922077</v>
      </c>
      <c r="P20" s="28">
        <f>J20/D20</f>
        <v>0.8827054794520548</v>
      </c>
      <c r="Q20" s="28">
        <f>K20/E20</f>
        <v>0.930829420970266</v>
      </c>
      <c r="R20" s="28">
        <f>L20/F20</f>
        <v>0.38511326860841422</v>
      </c>
    </row>
    <row r="21" spans="1:18" s="22" customFormat="1" x14ac:dyDescent="0.3">
      <c r="A21" s="22" t="s">
        <v>26</v>
      </c>
      <c r="D21">
        <f>SUM(E21:F21)</f>
        <v>3504</v>
      </c>
      <c r="E21">
        <v>3195</v>
      </c>
      <c r="F21">
        <v>309</v>
      </c>
      <c r="G21">
        <f>SUM(H21:I21)</f>
        <v>1250</v>
      </c>
      <c r="H21" s="23">
        <f>H20-H18</f>
        <v>715</v>
      </c>
      <c r="I21" s="23">
        <f>I20-I18</f>
        <v>535</v>
      </c>
      <c r="J21">
        <f>SUM(K21:L21)</f>
        <v>733.05</v>
      </c>
      <c r="K21" s="23">
        <f>K20-K18</f>
        <v>615</v>
      </c>
      <c r="L21" s="33">
        <f>L20-L18</f>
        <v>118.05</v>
      </c>
      <c r="M21" s="24"/>
      <c r="N21" s="25">
        <f>K21/H21</f>
        <v>0.8601398601398601</v>
      </c>
      <c r="O21" s="25">
        <f>L21/I21</f>
        <v>0.22065420560747662</v>
      </c>
      <c r="P21" s="11">
        <f>J21/D21</f>
        <v>0.20920376712328767</v>
      </c>
      <c r="Q21" s="25">
        <f>K21/E21</f>
        <v>0.19248826291079812</v>
      </c>
      <c r="R21" s="25">
        <f>L21/F21</f>
        <v>0.3820388349514563</v>
      </c>
    </row>
    <row r="22" spans="1:18" s="22" customFormat="1" x14ac:dyDescent="0.3">
      <c r="E22"/>
      <c r="F22"/>
      <c r="G22" s="23"/>
      <c r="H22" s="23"/>
      <c r="I22" s="23"/>
      <c r="K22" s="23"/>
      <c r="L22" s="23"/>
      <c r="M22" s="24"/>
      <c r="N22" s="25"/>
      <c r="O22" s="25"/>
      <c r="P22" s="24"/>
      <c r="Q22" s="25"/>
      <c r="R22" s="25"/>
    </row>
    <row r="23" spans="1:18" s="27" customFormat="1" x14ac:dyDescent="0.3">
      <c r="A23" s="27" t="s">
        <v>22</v>
      </c>
      <c r="B23" s="27" t="s">
        <v>20</v>
      </c>
      <c r="C23" s="27">
        <v>4783</v>
      </c>
      <c r="D23" s="27">
        <f>SUM(E23:F23)</f>
        <v>3504</v>
      </c>
      <c r="E23" s="27">
        <v>3195</v>
      </c>
      <c r="F23" s="27">
        <v>309</v>
      </c>
      <c r="G23" s="27">
        <f>SUM(H23:I23)</f>
        <v>4454</v>
      </c>
      <c r="H23" s="27">
        <v>3352</v>
      </c>
      <c r="I23" s="27">
        <v>1102</v>
      </c>
      <c r="J23" s="27">
        <f>SUM(K23:L23)</f>
        <v>3279</v>
      </c>
      <c r="K23" s="27">
        <v>3001</v>
      </c>
      <c r="L23" s="27">
        <v>278</v>
      </c>
      <c r="M23" s="28">
        <f>J23/G23</f>
        <v>0.7361921867983835</v>
      </c>
      <c r="N23" s="28">
        <f>K23/H23</f>
        <v>0.89528639618138428</v>
      </c>
      <c r="O23" s="28">
        <f>L23/I23</f>
        <v>0.25226860254083483</v>
      </c>
      <c r="P23" s="28">
        <f>J23/D23</f>
        <v>0.93578767123287676</v>
      </c>
      <c r="Q23" s="28">
        <f>K23/E23</f>
        <v>0.9392801251956181</v>
      </c>
      <c r="R23" s="28">
        <f>L23/F23</f>
        <v>0.89967637540453071</v>
      </c>
    </row>
    <row r="24" spans="1:18" s="22" customFormat="1" x14ac:dyDescent="0.3">
      <c r="A24" s="22" t="s">
        <v>27</v>
      </c>
      <c r="D24">
        <f>SUM(E24:F24)</f>
        <v>3504</v>
      </c>
      <c r="E24">
        <v>3195</v>
      </c>
      <c r="F24">
        <v>309</v>
      </c>
      <c r="G24">
        <f>SUM(H24:I24)</f>
        <v>607</v>
      </c>
      <c r="H24" s="22">
        <f>H23-H20</f>
        <v>44</v>
      </c>
      <c r="I24" s="22">
        <f>I23-I20</f>
        <v>563</v>
      </c>
      <c r="J24">
        <f>SUM(K24:L24)</f>
        <v>186</v>
      </c>
      <c r="K24" s="22">
        <f>K23-K20</f>
        <v>27</v>
      </c>
      <c r="L24" s="22">
        <f>L23-L20</f>
        <v>159</v>
      </c>
      <c r="M24" s="11">
        <f>J24/G24</f>
        <v>0.30642504118616143</v>
      </c>
      <c r="N24" s="25">
        <f>K24/H24</f>
        <v>0.61363636363636365</v>
      </c>
      <c r="O24" s="25">
        <f>L24/I24</f>
        <v>0.28241563055062169</v>
      </c>
      <c r="P24" s="11">
        <f>J24/D24</f>
        <v>5.3082191780821915E-2</v>
      </c>
      <c r="Q24" s="25">
        <f>K24/E24</f>
        <v>8.4507042253521118E-3</v>
      </c>
      <c r="R24" s="25">
        <f>L24/F24</f>
        <v>0.5145631067961165</v>
      </c>
    </row>
    <row r="25" spans="1:18" s="22" customFormat="1" x14ac:dyDescent="0.3">
      <c r="D25"/>
      <c r="E25"/>
      <c r="F25"/>
      <c r="G25"/>
      <c r="J25"/>
      <c r="M25" s="11"/>
      <c r="N25" s="25"/>
      <c r="O25" s="25"/>
      <c r="P25" s="11"/>
      <c r="Q25" s="25"/>
      <c r="R25" s="25"/>
    </row>
    <row r="26" spans="1:18" s="29" customFormat="1" x14ac:dyDescent="0.3">
      <c r="H26" s="29">
        <f>SUM(H18,H21,H24)</f>
        <v>3352</v>
      </c>
      <c r="I26" s="29">
        <f>SUM(I18,I21,I24)</f>
        <v>1102</v>
      </c>
      <c r="K26" s="29">
        <f>SUM(K18,K21,K24)</f>
        <v>3001</v>
      </c>
      <c r="L26" s="32">
        <f>SUM(L18,L21,L24)</f>
        <v>278</v>
      </c>
      <c r="M26" s="30"/>
      <c r="N26" s="30"/>
      <c r="O26" s="30"/>
      <c r="P26" s="30"/>
      <c r="Q26" s="30"/>
      <c r="R26" s="30"/>
    </row>
    <row r="27" spans="1:18" x14ac:dyDescent="0.3">
      <c r="A27" s="22" t="s">
        <v>28</v>
      </c>
      <c r="D27">
        <f>SUM(E27:F27)</f>
        <v>3504</v>
      </c>
      <c r="E27">
        <v>3195</v>
      </c>
      <c r="F27">
        <v>309</v>
      </c>
      <c r="G27">
        <f>C23-G23</f>
        <v>329</v>
      </c>
      <c r="J27">
        <f>SUM(K27:L27)</f>
        <v>225</v>
      </c>
      <c r="K27">
        <f>E23-K26</f>
        <v>194</v>
      </c>
      <c r="L27">
        <f>F23-L26</f>
        <v>31</v>
      </c>
      <c r="M27" s="11">
        <f>J27/G27</f>
        <v>0.68389057750759874</v>
      </c>
      <c r="O27" s="16"/>
      <c r="P27" s="11">
        <f>J27/D27</f>
        <v>6.4212328767123295E-2</v>
      </c>
      <c r="Q27" s="25">
        <f>K27/E27</f>
        <v>6.0719874804381846E-2</v>
      </c>
      <c r="R27" s="25">
        <f>L27/F27</f>
        <v>0.10032362459546926</v>
      </c>
    </row>
    <row r="28" spans="1:18" x14ac:dyDescent="0.3">
      <c r="P28" s="8">
        <f>SUM(P18,P21,P24,P27)</f>
        <v>1</v>
      </c>
      <c r="Q28" s="8">
        <f>SUM(Q18,Q21,Q24,Q27)</f>
        <v>1</v>
      </c>
      <c r="R28" s="8">
        <f>SUM(R18,R21,R24,R27)</f>
        <v>1</v>
      </c>
    </row>
    <row r="29" spans="1:18" x14ac:dyDescent="0.3">
      <c r="A29" s="7"/>
    </row>
    <row r="30" spans="1:18" x14ac:dyDescent="0.3">
      <c r="A30" s="7"/>
    </row>
  </sheetData>
  <mergeCells count="4">
    <mergeCell ref="D1:F1"/>
    <mergeCell ref="G1:I1"/>
    <mergeCell ref="A4:P4"/>
    <mergeCell ref="A16:P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290-E7C8-4639-B698-0D0F44331E1D}">
  <dimension ref="A1:R29"/>
  <sheetViews>
    <sheetView topLeftCell="A22" workbookViewId="0">
      <selection activeCell="L24" sqref="L24"/>
    </sheetView>
  </sheetViews>
  <sheetFormatPr defaultRowHeight="14.4" x14ac:dyDescent="0.3"/>
  <cols>
    <col min="8" max="9" width="8.88671875" style="14"/>
    <col min="14" max="15" width="11.6640625" customWidth="1"/>
    <col min="16" max="16" width="12.44140625" customWidth="1"/>
  </cols>
  <sheetData>
    <row r="1" spans="1:18" x14ac:dyDescent="0.3">
      <c r="D1" s="17" t="s">
        <v>0</v>
      </c>
      <c r="E1" s="17"/>
      <c r="F1" s="17"/>
      <c r="G1" s="18" t="s">
        <v>1</v>
      </c>
      <c r="H1" s="19"/>
      <c r="I1" s="19"/>
      <c r="J1" s="1"/>
    </row>
    <row r="2" spans="1:18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13" t="s">
        <v>9</v>
      </c>
      <c r="I2" s="13" t="s">
        <v>10</v>
      </c>
      <c r="J2" s="5" t="s">
        <v>11</v>
      </c>
      <c r="K2" s="2" t="s">
        <v>12</v>
      </c>
      <c r="L2" s="2" t="s">
        <v>13</v>
      </c>
      <c r="M2" s="9" t="s">
        <v>14</v>
      </c>
      <c r="N2" s="2" t="s">
        <v>15</v>
      </c>
      <c r="O2" s="2" t="s">
        <v>16</v>
      </c>
      <c r="P2" s="10" t="s">
        <v>17</v>
      </c>
      <c r="Q2" s="6" t="s">
        <v>18</v>
      </c>
      <c r="R2" s="6" t="s">
        <v>19</v>
      </c>
    </row>
    <row r="4" spans="1:18" ht="25.95" customHeight="1" x14ac:dyDescent="0.3">
      <c r="A4" s="20" t="s">
        <v>24</v>
      </c>
      <c r="B4" s="20"/>
      <c r="C4" s="20"/>
      <c r="D4" s="20"/>
      <c r="E4" s="20"/>
      <c r="F4" s="20"/>
      <c r="G4" s="21"/>
      <c r="H4" s="20"/>
      <c r="I4" s="20"/>
      <c r="J4" s="21"/>
      <c r="K4" s="20"/>
      <c r="L4" s="20"/>
      <c r="M4" s="20"/>
      <c r="N4" s="20"/>
      <c r="O4" s="20"/>
      <c r="P4" s="20"/>
    </row>
    <row r="5" spans="1:18" x14ac:dyDescent="0.3">
      <c r="A5" t="s">
        <v>29</v>
      </c>
      <c r="B5" t="s">
        <v>20</v>
      </c>
      <c r="C5">
        <v>1331</v>
      </c>
      <c r="D5">
        <f>SUM(E5:F5)</f>
        <v>1036</v>
      </c>
      <c r="E5">
        <v>957</v>
      </c>
      <c r="F5">
        <v>79</v>
      </c>
      <c r="G5">
        <f>SUM(H5:I5)</f>
        <v>895</v>
      </c>
      <c r="H5" s="14">
        <v>837</v>
      </c>
      <c r="I5" s="14">
        <v>58</v>
      </c>
      <c r="J5">
        <f>SUM(K5:L5)</f>
        <v>797</v>
      </c>
      <c r="K5">
        <v>785</v>
      </c>
      <c r="L5">
        <v>12</v>
      </c>
      <c r="M5" s="11">
        <f>J5/G5</f>
        <v>0.89050279329608939</v>
      </c>
      <c r="N5" s="8">
        <f>K5/H5</f>
        <v>0.93787335722819598</v>
      </c>
      <c r="O5" s="8">
        <f>L5/I5</f>
        <v>0.20689655172413793</v>
      </c>
      <c r="P5" s="11">
        <f>J5/D5</f>
        <v>0.76930501930501927</v>
      </c>
      <c r="Q5" s="8">
        <f>K5/E5</f>
        <v>0.82027168234064785</v>
      </c>
      <c r="R5" s="8">
        <f>L5/F5</f>
        <v>0.15189873417721519</v>
      </c>
    </row>
    <row r="6" spans="1:18" x14ac:dyDescent="0.3">
      <c r="M6" s="11"/>
      <c r="N6" s="8"/>
      <c r="P6" s="11"/>
      <c r="Q6" s="8"/>
    </row>
    <row r="7" spans="1:18" s="27" customFormat="1" x14ac:dyDescent="0.3">
      <c r="A7" s="27" t="s">
        <v>21</v>
      </c>
      <c r="B7" s="27" t="s">
        <v>20</v>
      </c>
      <c r="C7" s="27">
        <v>1331</v>
      </c>
      <c r="D7" s="27">
        <f>SUM(E7:F7)</f>
        <v>1036</v>
      </c>
      <c r="E7" s="27">
        <v>957</v>
      </c>
      <c r="F7" s="27">
        <v>79</v>
      </c>
      <c r="G7" s="27">
        <f>SUM(H7:I7)</f>
        <v>1126</v>
      </c>
      <c r="H7" s="27">
        <v>955</v>
      </c>
      <c r="I7" s="27">
        <v>171</v>
      </c>
      <c r="J7" s="27">
        <f>SUM(K7:L7)</f>
        <v>916</v>
      </c>
      <c r="K7" s="27">
        <v>874</v>
      </c>
      <c r="L7" s="27">
        <v>42</v>
      </c>
      <c r="M7" s="28">
        <f>J7/G7</f>
        <v>0.81349911190053281</v>
      </c>
      <c r="N7" s="28">
        <f>K7/H7</f>
        <v>0.91518324607329848</v>
      </c>
      <c r="O7" s="28">
        <f>L7/I7</f>
        <v>0.24561403508771928</v>
      </c>
      <c r="P7" s="28">
        <f>J7/D7</f>
        <v>0.88416988416988418</v>
      </c>
      <c r="Q7" s="28">
        <f>K7/E7</f>
        <v>0.9132706374085684</v>
      </c>
      <c r="R7" s="28">
        <f>L7/F7</f>
        <v>0.53164556962025311</v>
      </c>
    </row>
    <row r="8" spans="1:18" s="22" customFormat="1" x14ac:dyDescent="0.3">
      <c r="A8" s="22" t="s">
        <v>26</v>
      </c>
      <c r="D8">
        <f>SUM(E8:F8)</f>
        <v>1036</v>
      </c>
      <c r="E8">
        <v>957</v>
      </c>
      <c r="F8">
        <v>79</v>
      </c>
      <c r="G8">
        <f>SUM(H8:I8)</f>
        <v>231</v>
      </c>
      <c r="H8" s="23">
        <f>H7-H5</f>
        <v>118</v>
      </c>
      <c r="I8" s="23">
        <f>I7-I5</f>
        <v>113</v>
      </c>
      <c r="J8">
        <f>SUM(K8:L8)</f>
        <v>119</v>
      </c>
      <c r="K8" s="23">
        <f>K7-K5</f>
        <v>89</v>
      </c>
      <c r="L8" s="23">
        <f>L7-L5</f>
        <v>30</v>
      </c>
      <c r="M8" s="24"/>
      <c r="N8" s="25">
        <f>K8/H8</f>
        <v>0.75423728813559321</v>
      </c>
      <c r="O8" s="25">
        <f>L8/I8</f>
        <v>0.26548672566371684</v>
      </c>
      <c r="P8" s="11">
        <f>J8/D8</f>
        <v>0.11486486486486487</v>
      </c>
      <c r="Q8" s="25">
        <f>K8/E8</f>
        <v>9.299895506792058E-2</v>
      </c>
      <c r="R8" s="25">
        <f>L8/F8</f>
        <v>0.379746835443038</v>
      </c>
    </row>
    <row r="9" spans="1:18" x14ac:dyDescent="0.3">
      <c r="M9" s="11"/>
      <c r="N9" s="8"/>
      <c r="P9" s="11"/>
      <c r="Q9" s="8"/>
      <c r="R9" s="8"/>
    </row>
    <row r="10" spans="1:18" s="27" customFormat="1" x14ac:dyDescent="0.3">
      <c r="A10" s="27" t="s">
        <v>22</v>
      </c>
      <c r="B10" s="27" t="s">
        <v>20</v>
      </c>
      <c r="C10" s="27">
        <v>1331</v>
      </c>
      <c r="D10" s="27">
        <f>SUM(E10:F10)</f>
        <v>1036</v>
      </c>
      <c r="E10" s="27">
        <v>957</v>
      </c>
      <c r="F10" s="27">
        <v>79</v>
      </c>
      <c r="G10" s="27">
        <f>SUM(H10:I10)</f>
        <v>1188</v>
      </c>
      <c r="H10" s="27">
        <v>990</v>
      </c>
      <c r="I10" s="27">
        <v>198</v>
      </c>
      <c r="J10" s="27">
        <f>SUM(K10:L10)</f>
        <v>957</v>
      </c>
      <c r="K10" s="27">
        <v>908</v>
      </c>
      <c r="L10" s="27">
        <v>49</v>
      </c>
      <c r="M10" s="28">
        <f>J10/G10</f>
        <v>0.80555555555555558</v>
      </c>
      <c r="N10" s="28">
        <f>K10/H10</f>
        <v>0.91717171717171719</v>
      </c>
      <c r="O10" s="28">
        <f>L10/I10</f>
        <v>0.24747474747474749</v>
      </c>
      <c r="P10" s="28">
        <f>J10/D10</f>
        <v>0.92374517374517373</v>
      </c>
      <c r="Q10" s="28">
        <f t="shared" ref="Q10:Q11" si="0">K10/E10</f>
        <v>0.94879832810867293</v>
      </c>
      <c r="R10" s="28">
        <f>L10/F10</f>
        <v>0.620253164556962</v>
      </c>
    </row>
    <row r="11" spans="1:18" s="22" customFormat="1" x14ac:dyDescent="0.3">
      <c r="A11" s="22" t="s">
        <v>27</v>
      </c>
      <c r="D11">
        <f>SUM(E11:F11)</f>
        <v>1036</v>
      </c>
      <c r="E11">
        <v>957</v>
      </c>
      <c r="F11">
        <v>79</v>
      </c>
      <c r="G11">
        <f>SUM(H11:I11)</f>
        <v>62</v>
      </c>
      <c r="H11" s="22">
        <f>H10-H7</f>
        <v>35</v>
      </c>
      <c r="I11" s="22">
        <f>I10-I7</f>
        <v>27</v>
      </c>
      <c r="J11">
        <f>SUM(K11:L11)</f>
        <v>41</v>
      </c>
      <c r="K11" s="22">
        <f>K10-K7</f>
        <v>34</v>
      </c>
      <c r="L11" s="22">
        <f>L10-L7</f>
        <v>7</v>
      </c>
      <c r="M11" s="11">
        <f>J11/G11</f>
        <v>0.66129032258064513</v>
      </c>
      <c r="N11" s="25">
        <f>K11/H11</f>
        <v>0.97142857142857142</v>
      </c>
      <c r="O11" s="25">
        <f>L11/I11</f>
        <v>0.25925925925925924</v>
      </c>
      <c r="P11" s="11">
        <f>J11/D11</f>
        <v>3.9575289575289573E-2</v>
      </c>
      <c r="Q11" s="25">
        <f t="shared" si="0"/>
        <v>3.5527690700104496E-2</v>
      </c>
      <c r="R11" s="25">
        <f>L11/F11</f>
        <v>8.8607594936708861E-2</v>
      </c>
    </row>
    <row r="12" spans="1:18" s="22" customFormat="1" x14ac:dyDescent="0.3">
      <c r="D12"/>
      <c r="E12"/>
      <c r="F12"/>
      <c r="G12"/>
      <c r="J12"/>
      <c r="M12" s="11"/>
      <c r="N12" s="25"/>
      <c r="O12" s="25"/>
      <c r="P12" s="11"/>
      <c r="Q12" s="25"/>
      <c r="R12" s="25"/>
    </row>
    <row r="13" spans="1:18" s="29" customFormat="1" x14ac:dyDescent="0.3">
      <c r="H13" s="29">
        <f>SUM(H5,H8,H11)</f>
        <v>990</v>
      </c>
      <c r="I13" s="29">
        <f>SUM(I5,I8,I11)</f>
        <v>198</v>
      </c>
      <c r="J13" s="27"/>
      <c r="K13" s="29">
        <f>SUM(K5,K8,K11)</f>
        <v>908</v>
      </c>
      <c r="L13" s="29">
        <f>SUM(L5,L8,L11)</f>
        <v>49</v>
      </c>
      <c r="M13" s="30"/>
      <c r="N13" s="30"/>
      <c r="O13" s="30"/>
      <c r="P13" s="30"/>
      <c r="Q13" s="30"/>
      <c r="R13" s="30"/>
    </row>
    <row r="14" spans="1:18" x14ac:dyDescent="0.3">
      <c r="A14" s="22" t="s">
        <v>28</v>
      </c>
      <c r="D14">
        <f>SUM(E14:F14)</f>
        <v>1036</v>
      </c>
      <c r="E14">
        <v>957</v>
      </c>
      <c r="F14">
        <v>79</v>
      </c>
      <c r="G14">
        <f>C10-G10</f>
        <v>143</v>
      </c>
      <c r="J14">
        <f>SUM(K14:L14)</f>
        <v>79</v>
      </c>
      <c r="K14">
        <f>E10-K13</f>
        <v>49</v>
      </c>
      <c r="L14">
        <f>F10-L13</f>
        <v>30</v>
      </c>
      <c r="M14" s="11"/>
      <c r="O14" s="16"/>
      <c r="P14" s="11">
        <f>J14/D14</f>
        <v>7.6254826254826255E-2</v>
      </c>
      <c r="Q14" s="25">
        <f t="shared" ref="Q14" si="1">K14/E14</f>
        <v>5.1201671891327065E-2</v>
      </c>
      <c r="R14" s="25">
        <f>L14/F14</f>
        <v>0.379746835443038</v>
      </c>
    </row>
    <row r="15" spans="1:18" x14ac:dyDescent="0.3">
      <c r="A15" s="22"/>
      <c r="E15" s="22"/>
      <c r="F15" s="22"/>
      <c r="M15" s="11"/>
      <c r="O15" s="16"/>
      <c r="P15" s="25">
        <f>SUM(P5,P8,P11,P14)</f>
        <v>1</v>
      </c>
      <c r="Q15" s="25">
        <f>SUM(Q5,Q8,Q11,Q14)</f>
        <v>1</v>
      </c>
      <c r="R15" s="25">
        <f>SUM(R5,R8,R11,R14)</f>
        <v>1</v>
      </c>
    </row>
    <row r="16" spans="1:18" ht="25.95" customHeight="1" x14ac:dyDescent="0.3">
      <c r="A16" s="20" t="s">
        <v>25</v>
      </c>
      <c r="B16" s="20"/>
      <c r="C16" s="20"/>
      <c r="D16" s="20"/>
      <c r="E16" s="20"/>
      <c r="F16" s="20"/>
      <c r="G16" s="21"/>
      <c r="H16" s="20"/>
      <c r="I16" s="20"/>
      <c r="J16" s="21"/>
      <c r="K16" s="20"/>
      <c r="L16" s="20"/>
      <c r="M16" s="20"/>
      <c r="N16" s="20"/>
      <c r="O16" s="20"/>
      <c r="P16" s="20"/>
    </row>
    <row r="17" spans="1:18" x14ac:dyDescent="0.3">
      <c r="G17" s="1"/>
      <c r="J17" s="1"/>
    </row>
    <row r="18" spans="1:18" x14ac:dyDescent="0.3">
      <c r="A18" t="s">
        <v>29</v>
      </c>
      <c r="B18" t="s">
        <v>20</v>
      </c>
      <c r="C18">
        <v>2571</v>
      </c>
      <c r="D18">
        <f>SUM(E18:F18)</f>
        <v>2227</v>
      </c>
      <c r="E18">
        <v>2153</v>
      </c>
      <c r="F18">
        <v>74</v>
      </c>
      <c r="G18">
        <f>SUM(H18:I18)</f>
        <v>2317</v>
      </c>
      <c r="H18" s="14">
        <v>2207</v>
      </c>
      <c r="I18" s="14">
        <v>110</v>
      </c>
      <c r="J18">
        <f>SUM(K18:L18)</f>
        <v>2126.5</v>
      </c>
      <c r="K18">
        <v>2105</v>
      </c>
      <c r="L18" s="12">
        <v>21.5</v>
      </c>
      <c r="M18" s="11">
        <f>J18/G18</f>
        <v>0.91778161415623649</v>
      </c>
      <c r="N18" s="8">
        <f>K18/H18</f>
        <v>0.95378341640235609</v>
      </c>
      <c r="O18" s="8">
        <f>L18/I18</f>
        <v>0.19545454545454546</v>
      </c>
      <c r="P18" s="11">
        <f>J18/D18</f>
        <v>0.95487202514593628</v>
      </c>
      <c r="Q18" s="8">
        <f>K18/E18</f>
        <v>0.97770552717138881</v>
      </c>
      <c r="R18" s="8">
        <f>L18/F18</f>
        <v>0.29054054054054052</v>
      </c>
    </row>
    <row r="19" spans="1:18" x14ac:dyDescent="0.3">
      <c r="M19" s="11"/>
      <c r="P19" s="11"/>
    </row>
    <row r="20" spans="1:18" s="27" customFormat="1" x14ac:dyDescent="0.3">
      <c r="A20" s="27" t="s">
        <v>21</v>
      </c>
      <c r="B20" s="27" t="s">
        <v>20</v>
      </c>
      <c r="C20" s="27">
        <v>2571</v>
      </c>
      <c r="D20" s="27">
        <f>SUM(E20:F20)</f>
        <v>2227</v>
      </c>
      <c r="E20" s="27">
        <v>2153</v>
      </c>
      <c r="F20" s="27">
        <v>74</v>
      </c>
      <c r="G20" s="27">
        <f>SUM(H20:I20)</f>
        <v>2431</v>
      </c>
      <c r="H20" s="27">
        <v>2231</v>
      </c>
      <c r="I20" s="27">
        <v>200</v>
      </c>
      <c r="J20" s="27">
        <f>SUM(K20:L20)</f>
        <v>2167.5</v>
      </c>
      <c r="K20" s="27">
        <v>2126</v>
      </c>
      <c r="L20" s="31">
        <v>41.5</v>
      </c>
      <c r="M20" s="28">
        <f>J20/G20</f>
        <v>0.89160839160839156</v>
      </c>
      <c r="N20" s="28">
        <f>K20/H20</f>
        <v>0.95293590318242938</v>
      </c>
      <c r="O20" s="28">
        <f>L20/I20</f>
        <v>0.20749999999999999</v>
      </c>
      <c r="P20" s="28">
        <f>J20/D20</f>
        <v>0.97328244274809161</v>
      </c>
      <c r="Q20" s="28">
        <f>K20/E20</f>
        <v>0.98745935903390614</v>
      </c>
      <c r="R20" s="28">
        <f>L20/F20</f>
        <v>0.56081081081081086</v>
      </c>
    </row>
    <row r="21" spans="1:18" s="22" customFormat="1" x14ac:dyDescent="0.3">
      <c r="A21" s="22" t="s">
        <v>26</v>
      </c>
      <c r="D21">
        <f>SUM(E21:F21)</f>
        <v>2227</v>
      </c>
      <c r="E21">
        <v>2153</v>
      </c>
      <c r="F21">
        <v>74</v>
      </c>
      <c r="G21">
        <f>SUM(H21:I21)</f>
        <v>114</v>
      </c>
      <c r="H21" s="23">
        <f>H20-H18</f>
        <v>24</v>
      </c>
      <c r="I21" s="23">
        <f>I20-I18</f>
        <v>90</v>
      </c>
      <c r="J21">
        <f>SUM(K21:L21)</f>
        <v>41</v>
      </c>
      <c r="K21" s="23">
        <f>K20-K18</f>
        <v>21</v>
      </c>
      <c r="L21" s="23">
        <f>L20-L18</f>
        <v>20</v>
      </c>
      <c r="M21" s="24"/>
      <c r="N21" s="25">
        <f>K21/H21</f>
        <v>0.875</v>
      </c>
      <c r="O21" s="25">
        <f>L21/I21</f>
        <v>0.22222222222222221</v>
      </c>
      <c r="P21" s="11">
        <f>J21/D21</f>
        <v>1.8410417602155366E-2</v>
      </c>
      <c r="Q21" s="25">
        <f>K21/E21</f>
        <v>9.7538318625174179E-3</v>
      </c>
      <c r="R21" s="25">
        <f>L21/F21</f>
        <v>0.27027027027027029</v>
      </c>
    </row>
    <row r="22" spans="1:18" x14ac:dyDescent="0.3">
      <c r="M22" s="11"/>
      <c r="P22" s="11"/>
    </row>
    <row r="23" spans="1:18" s="27" customFormat="1" x14ac:dyDescent="0.3">
      <c r="A23" s="27" t="s">
        <v>22</v>
      </c>
      <c r="B23" s="27" t="s">
        <v>20</v>
      </c>
      <c r="C23" s="27">
        <v>2571</v>
      </c>
      <c r="D23" s="27">
        <f>SUM(E23:F23)</f>
        <v>2227</v>
      </c>
      <c r="E23" s="27">
        <v>2153</v>
      </c>
      <c r="F23" s="27">
        <v>74</v>
      </c>
      <c r="G23" s="27">
        <f>SUM(H23:I23)</f>
        <v>2356</v>
      </c>
      <c r="H23" s="27">
        <v>2116</v>
      </c>
      <c r="I23" s="27">
        <v>240</v>
      </c>
      <c r="J23" s="27">
        <f>SUM(K23:L23)</f>
        <v>2076</v>
      </c>
      <c r="K23" s="27">
        <v>2026</v>
      </c>
      <c r="L23" s="27">
        <v>50</v>
      </c>
      <c r="M23" s="28">
        <f>J23/G23</f>
        <v>0.88115449915110355</v>
      </c>
      <c r="N23" s="28">
        <f>K23/H23</f>
        <v>0.9574669187145558</v>
      </c>
      <c r="O23" s="28">
        <f>L23/I23</f>
        <v>0.20833333333333334</v>
      </c>
      <c r="P23" s="28">
        <f>J23/D23</f>
        <v>0.93219577907498874</v>
      </c>
      <c r="Q23" s="28">
        <f>K23/E23</f>
        <v>0.94101254064096607</v>
      </c>
      <c r="R23" s="28">
        <f>L23/F23</f>
        <v>0.67567567567567566</v>
      </c>
    </row>
    <row r="24" spans="1:18" s="22" customFormat="1" x14ac:dyDescent="0.3">
      <c r="A24" s="22" t="s">
        <v>27</v>
      </c>
      <c r="D24">
        <f>SUM(E24:F24)</f>
        <v>2227</v>
      </c>
      <c r="E24">
        <v>2153</v>
      </c>
      <c r="F24">
        <v>74</v>
      </c>
      <c r="G24">
        <f>SUM(H24:I24)</f>
        <v>40</v>
      </c>
      <c r="H24" s="22">
        <v>0</v>
      </c>
      <c r="I24" s="22">
        <f>I23-I20</f>
        <v>40</v>
      </c>
      <c r="J24">
        <f>SUM(K24:L24)</f>
        <v>8.5</v>
      </c>
      <c r="K24" s="22">
        <v>0</v>
      </c>
      <c r="L24" s="26">
        <f>L23-L20</f>
        <v>8.5</v>
      </c>
      <c r="M24" s="11">
        <f>J24/G24</f>
        <v>0.21249999999999999</v>
      </c>
      <c r="N24" s="25" t="e">
        <f>K24/H24</f>
        <v>#DIV/0!</v>
      </c>
      <c r="O24" s="25">
        <f>L24/I24</f>
        <v>0.21249999999999999</v>
      </c>
      <c r="P24" s="11">
        <f>J24/D24</f>
        <v>3.8167938931297708E-3</v>
      </c>
      <c r="Q24" s="25">
        <f t="shared" ref="Q24:Q26" si="2">K24/E24</f>
        <v>0</v>
      </c>
      <c r="R24" s="25">
        <f>L24/F24</f>
        <v>0.11486486486486487</v>
      </c>
    </row>
    <row r="25" spans="1:18" s="22" customFormat="1" x14ac:dyDescent="0.3">
      <c r="D25"/>
      <c r="E25"/>
      <c r="F25"/>
      <c r="G25"/>
      <c r="J25"/>
      <c r="M25" s="11"/>
      <c r="N25" s="25"/>
      <c r="O25" s="25"/>
      <c r="P25" s="11"/>
      <c r="Q25" s="25"/>
      <c r="R25" s="25"/>
    </row>
    <row r="26" spans="1:18" s="29" customFormat="1" x14ac:dyDescent="0.3">
      <c r="H26" s="29">
        <f>SUM(H18,H21,H24)</f>
        <v>2231</v>
      </c>
      <c r="I26" s="29">
        <f>SUM(I18,I21,I24)</f>
        <v>240</v>
      </c>
      <c r="J26" s="27"/>
      <c r="K26" s="29">
        <f>SUM(K18,K21,K24)</f>
        <v>2126</v>
      </c>
      <c r="L26" s="29">
        <f>SUM(L18,L21,L24)</f>
        <v>50</v>
      </c>
      <c r="M26" s="28"/>
      <c r="N26" s="30"/>
      <c r="O26" s="30"/>
      <c r="P26" s="30"/>
      <c r="Q26" s="30"/>
      <c r="R26" s="30"/>
    </row>
    <row r="27" spans="1:18" x14ac:dyDescent="0.3">
      <c r="A27" s="22" t="s">
        <v>28</v>
      </c>
      <c r="D27">
        <f>SUM(E27:F27)</f>
        <v>2227</v>
      </c>
      <c r="E27">
        <v>2153</v>
      </c>
      <c r="F27">
        <v>74</v>
      </c>
      <c r="G27">
        <f>C23-G23</f>
        <v>215</v>
      </c>
      <c r="J27">
        <f>SUM(K27:L27)</f>
        <v>51</v>
      </c>
      <c r="K27">
        <f>E23-K26</f>
        <v>27</v>
      </c>
      <c r="L27">
        <f>F23-L26</f>
        <v>24</v>
      </c>
      <c r="M27" s="11">
        <f>J27/G27</f>
        <v>0.23720930232558141</v>
      </c>
      <c r="O27" s="16"/>
      <c r="P27" s="11">
        <f>J27/D27</f>
        <v>2.2900763358778626E-2</v>
      </c>
      <c r="Q27" s="25">
        <f t="shared" ref="Q27" si="3">K27/E27</f>
        <v>1.2540640966093822E-2</v>
      </c>
      <c r="R27" s="25">
        <f>L27/F27</f>
        <v>0.32432432432432434</v>
      </c>
    </row>
    <row r="28" spans="1:18" x14ac:dyDescent="0.3">
      <c r="A28" s="22"/>
      <c r="E28" s="22"/>
      <c r="F28" s="22"/>
      <c r="M28" s="11"/>
      <c r="O28" s="16"/>
      <c r="P28" s="25">
        <f>SUM(P18,P21,P24,P27)</f>
        <v>1</v>
      </c>
      <c r="Q28" s="25">
        <f>SUM(Q18,Q21,Q24,Q27)</f>
        <v>1</v>
      </c>
      <c r="R28" s="25">
        <f>SUM(R18,R21,R24,R27)</f>
        <v>1</v>
      </c>
    </row>
    <row r="29" spans="1:18" x14ac:dyDescent="0.3">
      <c r="A29" s="7"/>
    </row>
  </sheetData>
  <mergeCells count="4">
    <mergeCell ref="D1:F1"/>
    <mergeCell ref="G1:I1"/>
    <mergeCell ref="A4:P4"/>
    <mergeCell ref="A16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484-16DF-422C-86AE-5058005F179A}">
  <dimension ref="A1:R30"/>
  <sheetViews>
    <sheetView topLeftCell="A13" workbookViewId="0">
      <selection activeCell="A31" sqref="A31"/>
    </sheetView>
  </sheetViews>
  <sheetFormatPr defaultRowHeight="14.4" x14ac:dyDescent="0.3"/>
  <cols>
    <col min="8" max="9" width="8.88671875" style="14"/>
    <col min="14" max="15" width="11.6640625" customWidth="1"/>
    <col min="16" max="16" width="12.44140625" customWidth="1"/>
  </cols>
  <sheetData>
    <row r="1" spans="1:18" x14ac:dyDescent="0.3">
      <c r="D1" s="17" t="s">
        <v>0</v>
      </c>
      <c r="E1" s="17"/>
      <c r="F1" s="17"/>
      <c r="G1" s="18" t="s">
        <v>1</v>
      </c>
      <c r="H1" s="18"/>
      <c r="I1" s="18"/>
      <c r="J1" s="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13" t="s">
        <v>9</v>
      </c>
      <c r="I2" s="13" t="s">
        <v>10</v>
      </c>
      <c r="J2" s="5" t="s">
        <v>11</v>
      </c>
      <c r="K2" s="2" t="s">
        <v>12</v>
      </c>
      <c r="L2" s="2" t="s">
        <v>13</v>
      </c>
      <c r="M2" s="9" t="s">
        <v>14</v>
      </c>
      <c r="N2" s="2" t="s">
        <v>15</v>
      </c>
      <c r="O2" s="2" t="s">
        <v>16</v>
      </c>
      <c r="P2" s="10" t="s">
        <v>17</v>
      </c>
      <c r="Q2" s="6" t="s">
        <v>18</v>
      </c>
      <c r="R2" s="6" t="s">
        <v>19</v>
      </c>
    </row>
    <row r="4" spans="1:18" ht="25.95" customHeight="1" x14ac:dyDescent="0.3">
      <c r="A4" s="20" t="s">
        <v>24</v>
      </c>
      <c r="B4" s="20"/>
      <c r="C4" s="20"/>
      <c r="D4" s="20"/>
      <c r="E4" s="20"/>
      <c r="F4" s="20"/>
      <c r="G4" s="21"/>
      <c r="H4" s="20"/>
      <c r="I4" s="20"/>
      <c r="J4" s="21"/>
      <c r="K4" s="20"/>
      <c r="L4" s="20"/>
      <c r="M4" s="20"/>
      <c r="N4" s="20"/>
      <c r="O4" s="20"/>
      <c r="P4" s="20"/>
    </row>
    <row r="5" spans="1:18" x14ac:dyDescent="0.3">
      <c r="A5" t="s">
        <v>29</v>
      </c>
      <c r="B5" t="s">
        <v>20</v>
      </c>
      <c r="C5">
        <v>1331</v>
      </c>
      <c r="D5">
        <f>SUM(E5:F5)</f>
        <v>1075</v>
      </c>
      <c r="E5">
        <v>997</v>
      </c>
      <c r="F5">
        <v>78</v>
      </c>
      <c r="G5">
        <f>SUM(H5:I5)</f>
        <v>983</v>
      </c>
      <c r="H5" s="14">
        <v>939</v>
      </c>
      <c r="I5" s="14">
        <v>44</v>
      </c>
      <c r="J5" s="12">
        <f>SUM(K5:L5)</f>
        <v>884.4</v>
      </c>
      <c r="K5">
        <v>879</v>
      </c>
      <c r="L5" s="12">
        <v>5.4</v>
      </c>
      <c r="M5" s="11">
        <f>J5/G5</f>
        <v>0.89969481180061039</v>
      </c>
      <c r="N5" s="8">
        <f>K5/H5</f>
        <v>0.93610223642172519</v>
      </c>
      <c r="O5" s="8">
        <f>L5/I5</f>
        <v>0.12272727272727274</v>
      </c>
      <c r="P5" s="11">
        <f>J5/D5</f>
        <v>0.82269767441860464</v>
      </c>
      <c r="Q5" s="8">
        <f>K5/E5</f>
        <v>0.88164493480441319</v>
      </c>
      <c r="R5" s="8">
        <f>L5/F5</f>
        <v>6.9230769230769235E-2</v>
      </c>
    </row>
    <row r="6" spans="1:18" x14ac:dyDescent="0.3">
      <c r="J6" s="12"/>
      <c r="M6" s="11"/>
      <c r="N6" s="8"/>
      <c r="P6" s="11"/>
      <c r="Q6" s="8"/>
    </row>
    <row r="7" spans="1:18" s="27" customFormat="1" x14ac:dyDescent="0.3">
      <c r="A7" s="27" t="s">
        <v>21</v>
      </c>
      <c r="B7" s="27" t="s">
        <v>20</v>
      </c>
      <c r="C7" s="27">
        <v>1331</v>
      </c>
      <c r="D7" s="27">
        <f>SUM(E7:F7)</f>
        <v>1075</v>
      </c>
      <c r="E7" s="27">
        <v>997</v>
      </c>
      <c r="F7" s="27">
        <v>78</v>
      </c>
      <c r="G7" s="27">
        <f>SUM(H7:I7)</f>
        <v>1218</v>
      </c>
      <c r="H7" s="27">
        <v>1035</v>
      </c>
      <c r="I7" s="27">
        <v>183</v>
      </c>
      <c r="J7" s="31">
        <f>SUM(K7:L7)</f>
        <v>1007.5</v>
      </c>
      <c r="K7" s="27">
        <v>956</v>
      </c>
      <c r="L7" s="31">
        <v>51.5</v>
      </c>
      <c r="M7" s="28">
        <f>J7/G7</f>
        <v>0.82717569786535305</v>
      </c>
      <c r="N7" s="28">
        <f>K7/H7</f>
        <v>0.92367149758454103</v>
      </c>
      <c r="O7" s="28">
        <f>L7/I7</f>
        <v>0.28142076502732238</v>
      </c>
      <c r="P7" s="28">
        <f>J7/D7</f>
        <v>0.93720930232558142</v>
      </c>
      <c r="Q7" s="28">
        <f>K7/E7</f>
        <v>0.95887662988966904</v>
      </c>
      <c r="R7" s="28">
        <f>L7/F7</f>
        <v>0.66025641025641024</v>
      </c>
    </row>
    <row r="8" spans="1:18" s="22" customFormat="1" x14ac:dyDescent="0.3">
      <c r="A8" s="22" t="s">
        <v>26</v>
      </c>
      <c r="D8">
        <f>SUM(E8:F8)</f>
        <v>1075</v>
      </c>
      <c r="E8">
        <v>997</v>
      </c>
      <c r="F8">
        <v>78</v>
      </c>
      <c r="G8">
        <f>SUM(H8:I8)</f>
        <v>235</v>
      </c>
      <c r="H8" s="23">
        <f>H7-H5</f>
        <v>96</v>
      </c>
      <c r="I8" s="23">
        <f>I7-I5</f>
        <v>139</v>
      </c>
      <c r="J8" s="12">
        <f>SUM(K8:L8)</f>
        <v>123.1</v>
      </c>
      <c r="K8" s="23">
        <f>K7-K5</f>
        <v>77</v>
      </c>
      <c r="L8" s="33">
        <f>L7-L5</f>
        <v>46.1</v>
      </c>
      <c r="M8" s="11">
        <f>J8/G8</f>
        <v>0.5238297872340425</v>
      </c>
      <c r="N8" s="25">
        <f>K8/H8</f>
        <v>0.80208333333333337</v>
      </c>
      <c r="O8" s="25">
        <f>L8/I8</f>
        <v>0.33165467625899281</v>
      </c>
      <c r="P8" s="11">
        <f>J8/D8</f>
        <v>0.11451162790697673</v>
      </c>
      <c r="Q8" s="25">
        <f>K8/E8</f>
        <v>7.7231695085255764E-2</v>
      </c>
      <c r="R8" s="25">
        <f>L8/F8</f>
        <v>0.59102564102564104</v>
      </c>
    </row>
    <row r="9" spans="1:18" x14ac:dyDescent="0.3">
      <c r="J9" s="12"/>
      <c r="M9" s="11"/>
      <c r="N9" s="8"/>
      <c r="P9" s="11"/>
      <c r="Q9" s="8"/>
      <c r="R9" s="8"/>
    </row>
    <row r="10" spans="1:18" s="27" customFormat="1" x14ac:dyDescent="0.3">
      <c r="A10" s="27" t="s">
        <v>22</v>
      </c>
      <c r="B10" s="27" t="s">
        <v>20</v>
      </c>
      <c r="C10" s="27">
        <v>1331</v>
      </c>
      <c r="D10" s="27">
        <f>SUM(E10:F10)</f>
        <v>1075</v>
      </c>
      <c r="E10" s="27">
        <v>997</v>
      </c>
      <c r="F10" s="27">
        <v>78</v>
      </c>
      <c r="G10" s="27">
        <f>SUM(H10:I10)</f>
        <v>1250</v>
      </c>
      <c r="H10" s="27">
        <v>1048</v>
      </c>
      <c r="I10" s="27">
        <v>202</v>
      </c>
      <c r="J10" s="31">
        <f>SUM(K10:L10)</f>
        <v>1023</v>
      </c>
      <c r="K10" s="27">
        <v>965</v>
      </c>
      <c r="L10" s="27">
        <v>58</v>
      </c>
      <c r="M10" s="28">
        <f>J10/G10</f>
        <v>0.81840000000000002</v>
      </c>
      <c r="N10" s="28">
        <f>K10/H10</f>
        <v>0.92080152671755722</v>
      </c>
      <c r="O10" s="28">
        <f>L10/I10</f>
        <v>0.28712871287128711</v>
      </c>
      <c r="P10" s="28">
        <f>J10/D10</f>
        <v>0.95162790697674415</v>
      </c>
      <c r="Q10" s="28">
        <f t="shared" ref="Q10:Q14" si="0">K10/E10</f>
        <v>0.96790371113340024</v>
      </c>
      <c r="R10" s="28">
        <f>L10/F10</f>
        <v>0.74358974358974361</v>
      </c>
    </row>
    <row r="11" spans="1:18" s="22" customFormat="1" x14ac:dyDescent="0.3">
      <c r="A11" s="22" t="s">
        <v>27</v>
      </c>
      <c r="D11">
        <f>SUM(E11:F11)</f>
        <v>1075</v>
      </c>
      <c r="E11">
        <v>997</v>
      </c>
      <c r="F11">
        <v>78</v>
      </c>
      <c r="G11">
        <f>SUM(H11:I11)</f>
        <v>32</v>
      </c>
      <c r="H11" s="22">
        <f>H10-H7</f>
        <v>13</v>
      </c>
      <c r="I11" s="22">
        <f>I10-I7</f>
        <v>19</v>
      </c>
      <c r="J11" s="12">
        <f>SUM(K11:L11)</f>
        <v>15.5</v>
      </c>
      <c r="K11" s="22">
        <f>K10-K7</f>
        <v>9</v>
      </c>
      <c r="L11" s="26">
        <f>L10-L7</f>
        <v>6.5</v>
      </c>
      <c r="M11" s="11">
        <f>J11/G11</f>
        <v>0.484375</v>
      </c>
      <c r="N11" s="25">
        <f>K11/H11</f>
        <v>0.69230769230769229</v>
      </c>
      <c r="O11" s="25">
        <f>L11/I11</f>
        <v>0.34210526315789475</v>
      </c>
      <c r="P11" s="11">
        <f>J11/D11</f>
        <v>1.441860465116279E-2</v>
      </c>
      <c r="Q11" s="25">
        <f t="shared" si="0"/>
        <v>9.0270812437311942E-3</v>
      </c>
      <c r="R11" s="25">
        <f>L11/F11</f>
        <v>8.3333333333333329E-2</v>
      </c>
    </row>
    <row r="12" spans="1:18" s="22" customFormat="1" x14ac:dyDescent="0.3">
      <c r="H12" s="22">
        <f>SUM(H5,H8,H11)</f>
        <v>1048</v>
      </c>
      <c r="I12" s="22">
        <f>SUM(I5,I8,I11)</f>
        <v>202</v>
      </c>
      <c r="K12" s="22">
        <f>SUM(K5,K8,K11)</f>
        <v>965</v>
      </c>
      <c r="L12" s="22">
        <f>SUM(L5,L8,L11)</f>
        <v>58</v>
      </c>
      <c r="M12" s="25"/>
      <c r="N12" s="25"/>
      <c r="O12" s="25"/>
      <c r="P12" s="25"/>
      <c r="Q12" s="25"/>
      <c r="R12" s="25"/>
    </row>
    <row r="13" spans="1:18" s="22" customFormat="1" x14ac:dyDescent="0.3">
      <c r="M13" s="24"/>
      <c r="N13" s="25"/>
      <c r="O13" s="25"/>
      <c r="P13" s="24"/>
      <c r="Q13" s="25"/>
      <c r="R13" s="25"/>
    </row>
    <row r="14" spans="1:18" x14ac:dyDescent="0.3">
      <c r="A14" s="22" t="s">
        <v>28</v>
      </c>
      <c r="D14">
        <f>SUM(E14:F14)</f>
        <v>1075</v>
      </c>
      <c r="E14">
        <v>997</v>
      </c>
      <c r="F14">
        <v>78</v>
      </c>
      <c r="G14">
        <f>C10-G10</f>
        <v>81</v>
      </c>
      <c r="J14">
        <f>SUM(K14:L14)</f>
        <v>52</v>
      </c>
      <c r="K14">
        <f>E10-K12</f>
        <v>32</v>
      </c>
      <c r="L14">
        <f>F10-L12</f>
        <v>20</v>
      </c>
      <c r="M14" s="11">
        <f>J14/G14</f>
        <v>0.64197530864197527</v>
      </c>
      <c r="O14" s="16"/>
      <c r="P14" s="11">
        <f>J14/D14</f>
        <v>4.8372093023255812E-2</v>
      </c>
      <c r="Q14" s="25">
        <f t="shared" si="0"/>
        <v>3.2096288866599799E-2</v>
      </c>
      <c r="R14" s="25">
        <f>L14/F14</f>
        <v>0.25641025641025639</v>
      </c>
    </row>
    <row r="15" spans="1:18" x14ac:dyDescent="0.3">
      <c r="A15" s="22"/>
      <c r="E15" s="22"/>
      <c r="F15" s="22"/>
      <c r="M15" s="11"/>
      <c r="O15" s="16"/>
      <c r="P15" s="25">
        <f>SUM(P5,P8,P11,P14)</f>
        <v>1</v>
      </c>
      <c r="Q15" s="25">
        <f>SUM(Q5,Q8,Q11,Q14)</f>
        <v>0.99999999999999989</v>
      </c>
      <c r="R15" s="25">
        <f>SUM(R5,R8,R11,R14)</f>
        <v>1</v>
      </c>
    </row>
    <row r="16" spans="1:18" ht="25.95" customHeight="1" x14ac:dyDescent="0.3">
      <c r="A16" s="20" t="s">
        <v>25</v>
      </c>
      <c r="B16" s="20"/>
      <c r="C16" s="20"/>
      <c r="D16" s="20"/>
      <c r="E16" s="20"/>
      <c r="F16" s="20"/>
      <c r="G16" s="21"/>
      <c r="H16" s="20"/>
      <c r="I16" s="20"/>
      <c r="J16" s="21"/>
      <c r="K16" s="20"/>
      <c r="L16" s="20"/>
      <c r="M16" s="20"/>
      <c r="N16" s="20"/>
      <c r="O16" s="20"/>
      <c r="P16" s="20"/>
    </row>
    <row r="17" spans="1:18" ht="13.2" customHeight="1" x14ac:dyDescent="0.3">
      <c r="G17" s="1"/>
      <c r="J17" s="1"/>
    </row>
    <row r="18" spans="1:18" x14ac:dyDescent="0.3">
      <c r="A18" t="s">
        <v>29</v>
      </c>
      <c r="B18" t="s">
        <v>20</v>
      </c>
      <c r="C18">
        <v>2571</v>
      </c>
      <c r="D18">
        <f>SUM(E18:F18)</f>
        <v>2095</v>
      </c>
      <c r="E18">
        <v>1995</v>
      </c>
      <c r="F18">
        <v>100</v>
      </c>
      <c r="G18">
        <f>SUM(H18:I18)</f>
        <v>2241</v>
      </c>
      <c r="H18" s="14">
        <v>1986</v>
      </c>
      <c r="I18" s="14">
        <v>255</v>
      </c>
      <c r="J18">
        <f>SUM(K18:L18)</f>
        <v>1957</v>
      </c>
      <c r="K18">
        <v>1915</v>
      </c>
      <c r="L18">
        <v>42</v>
      </c>
      <c r="M18" s="11">
        <f>J18/G18</f>
        <v>0.8732708612226685</v>
      </c>
      <c r="N18" s="8">
        <f>K18/H18</f>
        <v>0.96424974823766363</v>
      </c>
      <c r="O18" s="8">
        <f>L18/I18</f>
        <v>0.16470588235294117</v>
      </c>
      <c r="P18" s="11">
        <f>J18/D18</f>
        <v>0.93412887828162294</v>
      </c>
      <c r="Q18" s="8">
        <f>K18/E18</f>
        <v>0.95989974937343359</v>
      </c>
      <c r="R18" s="8">
        <f>L18/F18</f>
        <v>0.42</v>
      </c>
    </row>
    <row r="19" spans="1:18" x14ac:dyDescent="0.3">
      <c r="M19" s="11"/>
      <c r="P19" s="11"/>
    </row>
    <row r="20" spans="1:18" s="27" customFormat="1" x14ac:dyDescent="0.3">
      <c r="A20" s="27" t="s">
        <v>21</v>
      </c>
      <c r="B20" s="27" t="s">
        <v>20</v>
      </c>
      <c r="C20" s="27">
        <v>2571</v>
      </c>
      <c r="D20" s="27">
        <f>SUM(E20:F20)</f>
        <v>2095</v>
      </c>
      <c r="E20" s="27">
        <v>1995</v>
      </c>
      <c r="F20" s="27">
        <v>100</v>
      </c>
      <c r="G20" s="27">
        <f>SUM(H20:I20)</f>
        <v>2374</v>
      </c>
      <c r="H20" s="27">
        <v>2020</v>
      </c>
      <c r="I20" s="27">
        <v>354</v>
      </c>
      <c r="J20" s="27">
        <f>SUM(K20:L20)</f>
        <v>2008</v>
      </c>
      <c r="K20" s="27">
        <v>1947</v>
      </c>
      <c r="L20" s="27">
        <v>61</v>
      </c>
      <c r="M20" s="28">
        <f>J20/G20</f>
        <v>0.84582982308340349</v>
      </c>
      <c r="N20" s="28">
        <f>K20/H20</f>
        <v>0.96386138613861383</v>
      </c>
      <c r="O20" s="28">
        <f>L20/I20</f>
        <v>0.17231638418079095</v>
      </c>
      <c r="P20" s="28">
        <f>J20/D20</f>
        <v>0.95847255369928397</v>
      </c>
      <c r="Q20" s="28">
        <f>K20/E20</f>
        <v>0.97593984962406011</v>
      </c>
      <c r="R20" s="28">
        <f>L20/F20</f>
        <v>0.61</v>
      </c>
    </row>
    <row r="21" spans="1:18" s="22" customFormat="1" x14ac:dyDescent="0.3">
      <c r="A21" s="22" t="s">
        <v>26</v>
      </c>
      <c r="D21">
        <f>SUM(E21:F21)</f>
        <v>2095</v>
      </c>
      <c r="E21">
        <v>1995</v>
      </c>
      <c r="F21">
        <v>100</v>
      </c>
      <c r="G21">
        <f>SUM(H21:I21)</f>
        <v>133</v>
      </c>
      <c r="H21" s="23">
        <f>H20-H18</f>
        <v>34</v>
      </c>
      <c r="I21" s="23">
        <f>I20-I18</f>
        <v>99</v>
      </c>
      <c r="J21">
        <f>SUM(K21:L21)</f>
        <v>51</v>
      </c>
      <c r="K21" s="23">
        <f>K20-K18</f>
        <v>32</v>
      </c>
      <c r="L21" s="23">
        <f>L20-L18</f>
        <v>19</v>
      </c>
      <c r="M21" s="11">
        <f>J21/G21</f>
        <v>0.38345864661654133</v>
      </c>
      <c r="N21" s="25">
        <f>K21/H21</f>
        <v>0.94117647058823528</v>
      </c>
      <c r="O21" s="25">
        <f>L21/I21</f>
        <v>0.19191919191919191</v>
      </c>
      <c r="P21" s="11">
        <f>J21/D21</f>
        <v>2.4343675417661099E-2</v>
      </c>
      <c r="Q21" s="25">
        <f>K21/E21</f>
        <v>1.6040100250626566E-2</v>
      </c>
      <c r="R21" s="25">
        <f>L21/F21</f>
        <v>0.19</v>
      </c>
    </row>
    <row r="22" spans="1:18" x14ac:dyDescent="0.3">
      <c r="M22" s="11"/>
      <c r="P22" s="11"/>
    </row>
    <row r="23" spans="1:18" s="27" customFormat="1" x14ac:dyDescent="0.3">
      <c r="A23" s="27" t="s">
        <v>22</v>
      </c>
      <c r="B23" s="27" t="s">
        <v>20</v>
      </c>
      <c r="C23" s="27">
        <v>2571</v>
      </c>
      <c r="D23" s="27">
        <f>SUM(E23:F23)</f>
        <v>2095</v>
      </c>
      <c r="E23" s="27">
        <v>1995</v>
      </c>
      <c r="F23" s="27">
        <v>100</v>
      </c>
      <c r="G23" s="27">
        <f>SUM(H23:I23)</f>
        <v>2203</v>
      </c>
      <c r="H23" s="27">
        <v>2021</v>
      </c>
      <c r="I23" s="27">
        <v>182</v>
      </c>
      <c r="J23" s="27">
        <f>SUM(K23:L23)</f>
        <v>1971</v>
      </c>
      <c r="K23" s="27">
        <v>1944</v>
      </c>
      <c r="L23" s="27">
        <v>27</v>
      </c>
      <c r="M23" s="28">
        <f>J23/G23</f>
        <v>0.89468906037221974</v>
      </c>
      <c r="N23" s="28">
        <f>K23/H23</f>
        <v>0.96190004948045527</v>
      </c>
      <c r="O23" s="28">
        <f>L23/I23</f>
        <v>0.14835164835164835</v>
      </c>
      <c r="P23" s="28">
        <f>J23/D23</f>
        <v>0.94081145584725534</v>
      </c>
      <c r="Q23" s="28">
        <f>K23/E23</f>
        <v>0.97443609022556388</v>
      </c>
      <c r="R23" s="28">
        <f>L23/F23</f>
        <v>0.27</v>
      </c>
    </row>
    <row r="24" spans="1:18" s="22" customFormat="1" x14ac:dyDescent="0.3">
      <c r="A24" s="22" t="s">
        <v>27</v>
      </c>
      <c r="D24">
        <f>SUM(E24:F24)</f>
        <v>2095</v>
      </c>
      <c r="E24">
        <v>1995</v>
      </c>
      <c r="F24">
        <v>100</v>
      </c>
      <c r="G24">
        <f>SUM(H24:I24)</f>
        <v>1</v>
      </c>
      <c r="H24" s="22">
        <f>H23-H20</f>
        <v>1</v>
      </c>
      <c r="I24" s="22">
        <v>0</v>
      </c>
      <c r="J24">
        <f>SUM(K24:L24)</f>
        <v>0</v>
      </c>
      <c r="K24" s="22">
        <v>0</v>
      </c>
      <c r="L24" s="22">
        <v>0</v>
      </c>
      <c r="M24" s="11">
        <f>J24/G24</f>
        <v>0</v>
      </c>
      <c r="N24" s="25">
        <f>K24/H24</f>
        <v>0</v>
      </c>
      <c r="O24" s="25" t="e">
        <f>L24/I24</f>
        <v>#DIV/0!</v>
      </c>
      <c r="P24" s="11">
        <f>J24/D24</f>
        <v>0</v>
      </c>
      <c r="Q24" s="25">
        <f t="shared" ref="Q24:Q28" si="1">K24/E24</f>
        <v>0</v>
      </c>
      <c r="R24" s="25">
        <f>L24/F24</f>
        <v>0</v>
      </c>
    </row>
    <row r="25" spans="1:18" s="22" customFormat="1" x14ac:dyDescent="0.3">
      <c r="D25"/>
      <c r="E25"/>
      <c r="F25"/>
      <c r="G25"/>
      <c r="J25"/>
      <c r="M25" s="11"/>
      <c r="N25" s="25"/>
      <c r="O25" s="25"/>
      <c r="P25" s="11"/>
      <c r="Q25" s="25"/>
      <c r="R25" s="25"/>
    </row>
    <row r="26" spans="1:18" s="29" customFormat="1" x14ac:dyDescent="0.3">
      <c r="H26" s="29">
        <f>SUM(H18,H21,H24)</f>
        <v>2021</v>
      </c>
      <c r="I26" s="29">
        <f>SUM(I18,I21,I24)</f>
        <v>354</v>
      </c>
      <c r="K26" s="29">
        <f>SUM(K18,K21,K24)</f>
        <v>1947</v>
      </c>
      <c r="L26" s="29">
        <f>SUM(L18,L21,L24)</f>
        <v>61</v>
      </c>
      <c r="M26" s="30"/>
      <c r="N26" s="30"/>
      <c r="O26" s="30"/>
      <c r="P26" s="30"/>
      <c r="Q26" s="30"/>
      <c r="R26" s="30"/>
    </row>
    <row r="27" spans="1:18" x14ac:dyDescent="0.3">
      <c r="A27" s="22" t="s">
        <v>28</v>
      </c>
      <c r="D27">
        <f>SUM(E27:F27)</f>
        <v>2095</v>
      </c>
      <c r="E27">
        <v>1995</v>
      </c>
      <c r="F27">
        <v>100</v>
      </c>
      <c r="G27">
        <f>C23-G23</f>
        <v>368</v>
      </c>
      <c r="J27">
        <f>SUM(K27:L27)</f>
        <v>87</v>
      </c>
      <c r="K27">
        <f>E23-K26</f>
        <v>48</v>
      </c>
      <c r="L27">
        <f>F23-L26</f>
        <v>39</v>
      </c>
      <c r="M27" s="11">
        <f>J27/G27</f>
        <v>0.23641304347826086</v>
      </c>
      <c r="O27" s="16"/>
      <c r="P27" s="11">
        <f>J27/D27</f>
        <v>4.1527446300715989E-2</v>
      </c>
      <c r="Q27" s="25">
        <f t="shared" ref="Q27:Q28" si="2">K27/E27</f>
        <v>2.4060150375939851E-2</v>
      </c>
      <c r="R27" s="25">
        <f>L27/F27</f>
        <v>0.39</v>
      </c>
    </row>
    <row r="28" spans="1:18" x14ac:dyDescent="0.3">
      <c r="A28" s="22"/>
      <c r="E28" s="22"/>
      <c r="F28" s="22"/>
      <c r="M28" s="11"/>
      <c r="O28" s="25"/>
      <c r="P28" s="25">
        <f>SUM(P18,P21,P24,P27)</f>
        <v>1</v>
      </c>
      <c r="Q28" s="25">
        <f>SUM(Q18,Q21,Q24,Q27)</f>
        <v>1</v>
      </c>
      <c r="R28" s="25">
        <f>SUM(R18,R21,R24,R27)</f>
        <v>1</v>
      </c>
    </row>
    <row r="29" spans="1:18" x14ac:dyDescent="0.3">
      <c r="A29" s="7"/>
    </row>
    <row r="30" spans="1:18" x14ac:dyDescent="0.3">
      <c r="A30" s="7"/>
    </row>
  </sheetData>
  <mergeCells count="4">
    <mergeCell ref="D1:F1"/>
    <mergeCell ref="G1:I1"/>
    <mergeCell ref="A4:P4"/>
    <mergeCell ref="A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2025-09-11T18:53:41Z</dcterms:created>
  <dcterms:modified xsi:type="dcterms:W3CDTF">2025-10-04T20:11:51Z</dcterms:modified>
</cp:coreProperties>
</file>