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hulj\Desktop\CPa\EX2\CPa_effectivenes_pre_vs_post_calibration\"/>
    </mc:Choice>
  </mc:AlternateContent>
  <xr:revisionPtr revIDLastSave="0" documentId="13_ncr:1_{FA734ECC-EEBD-46FE-90EE-BE3EE67B0865}" xr6:coauthVersionLast="47" xr6:coauthVersionMax="47" xr10:uidLastSave="{00000000-0000-0000-0000-000000000000}"/>
  <bookViews>
    <workbookView xWindow="-108" yWindow="-108" windowWidth="23256" windowHeight="12456" activeTab="2" xr2:uid="{B0C5BD31-C52B-4121-95DB-AF5FC3A2B390}"/>
  </bookViews>
  <sheets>
    <sheet name="LApredict" sheetId="1" r:id="rId1"/>
    <sheet name="DeepJIT" sheetId="2" r:id="rId2"/>
    <sheet name="CodeBERT4J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2" l="1"/>
  <c r="N17" i="3"/>
  <c r="O17" i="3"/>
  <c r="L8" i="2"/>
  <c r="R17" i="2" l="1"/>
  <c r="Q17" i="2"/>
  <c r="P17" i="2"/>
  <c r="O17" i="2"/>
  <c r="N17" i="2"/>
  <c r="M17" i="2"/>
  <c r="R15" i="2"/>
  <c r="Q15" i="2"/>
  <c r="P15" i="2"/>
  <c r="O15" i="2"/>
  <c r="N15" i="2"/>
  <c r="M15" i="2"/>
  <c r="R13" i="2"/>
  <c r="Q13" i="2"/>
  <c r="P13" i="2"/>
  <c r="O13" i="2"/>
  <c r="N13" i="2"/>
  <c r="M13" i="2"/>
  <c r="Q9" i="2"/>
  <c r="P9" i="2"/>
  <c r="O9" i="2"/>
  <c r="M9" i="2"/>
  <c r="Q7" i="2"/>
  <c r="P7" i="2"/>
  <c r="O7" i="2"/>
  <c r="N7" i="2"/>
  <c r="M7" i="2"/>
  <c r="Q5" i="2"/>
  <c r="P5" i="2"/>
  <c r="O5" i="2"/>
  <c r="N5" i="2"/>
  <c r="M5" i="2"/>
  <c r="N5" i="3"/>
  <c r="M5" i="3"/>
  <c r="R13" i="3"/>
  <c r="Q13" i="3"/>
  <c r="P13" i="3"/>
  <c r="R17" i="3"/>
  <c r="Q17" i="3"/>
  <c r="R15" i="3"/>
  <c r="Q15" i="3"/>
  <c r="R9" i="3"/>
  <c r="Q9" i="3"/>
  <c r="R7" i="3"/>
  <c r="Q7" i="3"/>
  <c r="R5" i="3"/>
  <c r="Q5" i="3"/>
  <c r="P5" i="3"/>
  <c r="O13" i="1"/>
  <c r="N13" i="1"/>
  <c r="M13" i="1"/>
  <c r="P13" i="1"/>
  <c r="R17" i="1"/>
  <c r="Q17" i="1"/>
  <c r="R15" i="1"/>
  <c r="Q15" i="1"/>
  <c r="Q13" i="1"/>
  <c r="R13" i="1"/>
  <c r="P17" i="3"/>
  <c r="M17" i="3"/>
  <c r="P15" i="3"/>
  <c r="O15" i="3"/>
  <c r="N15" i="3"/>
  <c r="M15" i="3"/>
  <c r="O13" i="3"/>
  <c r="N13" i="3"/>
  <c r="M13" i="3"/>
  <c r="P9" i="3"/>
  <c r="O9" i="3"/>
  <c r="N9" i="3"/>
  <c r="M9" i="3"/>
  <c r="P7" i="3"/>
  <c r="O7" i="3"/>
  <c r="N7" i="3"/>
  <c r="M7" i="3"/>
  <c r="O5" i="3"/>
  <c r="M5" i="1"/>
  <c r="N5" i="1" l="1"/>
  <c r="O5" i="1"/>
  <c r="R5" i="1"/>
  <c r="P17" i="1" l="1"/>
  <c r="P15" i="1"/>
  <c r="P5" i="1"/>
  <c r="M17" i="1"/>
  <c r="M15" i="1"/>
  <c r="M9" i="1"/>
  <c r="M7" i="1"/>
  <c r="P9" i="1"/>
  <c r="P7" i="1"/>
  <c r="R9" i="1"/>
  <c r="R7" i="1"/>
  <c r="Q9" i="1"/>
  <c r="Q7" i="1"/>
  <c r="Q5" i="1"/>
  <c r="O17" i="1" l="1"/>
  <c r="N17" i="1"/>
  <c r="O15" i="1"/>
  <c r="N15" i="1"/>
  <c r="O9" i="1"/>
  <c r="N9" i="1"/>
  <c r="O7" i="1"/>
  <c r="N7" i="1"/>
</calcChain>
</file>

<file path=xl/sharedStrings.xml><?xml version="1.0" encoding="utf-8"?>
<sst xmlns="http://schemas.openxmlformats.org/spreadsheetml/2006/main" count="108" uniqueCount="33">
  <si>
    <t>Correct predictions made by Lapredict</t>
  </si>
  <si>
    <t>Predictions with prob. &gt; alpha</t>
  </si>
  <si>
    <t>Alpha</t>
  </si>
  <si>
    <t>Data subset</t>
  </si>
  <si>
    <t>Total Rows</t>
  </si>
  <si>
    <t>Tot. Correct Predictions</t>
  </si>
  <si>
    <t>Tot. Correct Clean Predictions</t>
  </si>
  <si>
    <t>Tot. Correct Fault-prone Predictions</t>
  </si>
  <si>
    <t>Nr. flagged predictions</t>
  </si>
  <si>
    <t>Nr. flagged Clean</t>
  </si>
  <si>
    <t>Nr. flagged Fault-prone</t>
  </si>
  <si>
    <t>Nr. correctly flagged predictions</t>
  </si>
  <si>
    <t>Nr. correctly flagged Clean</t>
  </si>
  <si>
    <t>Nr. correctly flagged Fault-prone</t>
  </si>
  <si>
    <t>Precision</t>
  </si>
  <si>
    <t>Precision-clean</t>
  </si>
  <si>
    <t>Precision-Fault-prone</t>
  </si>
  <si>
    <t>Recall</t>
  </si>
  <si>
    <t>Recall-clean</t>
  </si>
  <si>
    <t>Recall Fault-prone</t>
  </si>
  <si>
    <t>0.95</t>
  </si>
  <si>
    <t>Test avg</t>
  </si>
  <si>
    <t>0.9</t>
  </si>
  <si>
    <t>0.85</t>
  </si>
  <si>
    <t>Test AVG</t>
  </si>
  <si>
    <t xml:space="preserve">OPENSTACK </t>
  </si>
  <si>
    <t xml:space="preserve">QT </t>
  </si>
  <si>
    <t>Platt-scaled LApredict with openstack makes 3701 correct predictions (197 fault-prone ; 3504 clean)</t>
  </si>
  <si>
    <t>Platt-scaled LApredict with openstack makes 4089 correct predictions (23 fault-prone ; 4067 clean)</t>
  </si>
  <si>
    <t>Platt_scaled CodeBERT4JIT makes 1163 correct predictions on Openstack dataset (11: fault-prone; 1152 clean)</t>
  </si>
  <si>
    <t>Platt_scaled CodeBERT4JIT makes 2384 correct predictions on QT dataset (11: fault-prone; 2374 clean)</t>
  </si>
  <si>
    <t>Platt-scaled DeepJIT on Openstack made 1168 correct predictions (0 fault-prone; 1168 Clean)</t>
  </si>
  <si>
    <t>Platt-scaled DeepJIT on QT made 2386 correct predictions (5 fault-prone; 2381 Clean)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</si>
</sst>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9"/>
      <name val="Aptos Narrow"/>
      <family val="2"/>
      <scheme val="minor"/>
    </font>
    <font>
      <b/>
      <sz val="11"/>
      <name val="Calibri"/>
      <family val="2"/>
    </font>
    <font>
      <b/>
      <sz val="11"/>
      <color theme="9"/>
      <name val="Calibri"/>
      <family val="2"/>
    </font>
    <font>
      <sz val="11"/>
      <name val="Arial"/>
      <family val="2"/>
    </font>
    <font>
      <sz val="11"/>
      <color theme="8" tint="0.3999755851924192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3" tint="0.89999084444715716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top"/>
    </xf>
    <xf numFmtId="0" fontId="2" fillId="4" borderId="2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0" borderId="0" xfId="0" applyFont="1" applyAlignment="1">
      <alignment horizontal="left"/>
    </xf>
    <xf numFmtId="2" fontId="0" fillId="0" borderId="0" xfId="0" applyNumberFormat="1"/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2" fontId="5" fillId="0" borderId="0" xfId="0" applyNumberFormat="1" applyFont="1"/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5C733-01D5-4605-A879-4EE4F769F6E9}">
  <dimension ref="A1:R22"/>
  <sheetViews>
    <sheetView workbookViewId="0">
      <selection activeCell="M1" sqref="M1:R1048576"/>
    </sheetView>
  </sheetViews>
  <sheetFormatPr defaultRowHeight="14.4" x14ac:dyDescent="0.3"/>
  <cols>
    <col min="14" max="15" width="11.6640625" customWidth="1"/>
    <col min="16" max="16" width="12.44140625" customWidth="1"/>
  </cols>
  <sheetData>
    <row r="1" spans="1:18" x14ac:dyDescent="0.3">
      <c r="D1" s="13" t="s">
        <v>0</v>
      </c>
      <c r="E1" s="13"/>
      <c r="F1" s="13"/>
      <c r="G1" s="14" t="s">
        <v>1</v>
      </c>
      <c r="H1" s="15"/>
      <c r="I1" s="15"/>
      <c r="J1" s="1"/>
    </row>
    <row r="2" spans="1:18" ht="28.05" customHeight="1" x14ac:dyDescent="0.3">
      <c r="A2" t="s">
        <v>2</v>
      </c>
      <c r="B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4" t="s">
        <v>8</v>
      </c>
      <c r="H2" s="5" t="s">
        <v>9</v>
      </c>
      <c r="I2" s="5" t="s">
        <v>10</v>
      </c>
      <c r="J2" s="6" t="s">
        <v>11</v>
      </c>
      <c r="K2" s="2" t="s">
        <v>12</v>
      </c>
      <c r="L2" s="2" t="s">
        <v>13</v>
      </c>
      <c r="M2" s="10" t="s">
        <v>14</v>
      </c>
      <c r="N2" s="2" t="s">
        <v>15</v>
      </c>
      <c r="O2" s="2" t="s">
        <v>16</v>
      </c>
      <c r="P2" s="11" t="s">
        <v>17</v>
      </c>
      <c r="Q2" s="7" t="s">
        <v>18</v>
      </c>
      <c r="R2" s="7" t="s">
        <v>19</v>
      </c>
    </row>
    <row r="3" spans="1:18" x14ac:dyDescent="0.3">
      <c r="G3" s="1"/>
      <c r="J3" s="1"/>
    </row>
    <row r="4" spans="1:18" ht="25.95" customHeight="1" x14ac:dyDescent="0.3">
      <c r="A4" s="16" t="s">
        <v>25</v>
      </c>
      <c r="B4" s="16"/>
      <c r="C4" s="16"/>
      <c r="D4" s="16"/>
      <c r="E4" s="16"/>
      <c r="F4" s="16"/>
      <c r="G4" s="17"/>
      <c r="H4" s="16"/>
      <c r="I4" s="16"/>
      <c r="J4" s="17"/>
      <c r="K4" s="16"/>
      <c r="L4" s="16"/>
      <c r="M4" s="16"/>
      <c r="N4" s="16"/>
      <c r="O4" s="16"/>
      <c r="P4" s="16"/>
    </row>
    <row r="5" spans="1:18" x14ac:dyDescent="0.3">
      <c r="A5" t="s">
        <v>20</v>
      </c>
      <c r="B5" t="s">
        <v>21</v>
      </c>
      <c r="C5">
        <v>4552</v>
      </c>
      <c r="D5">
        <v>3701</v>
      </c>
      <c r="E5">
        <v>3504</v>
      </c>
      <c r="F5">
        <v>197</v>
      </c>
      <c r="G5">
        <v>1837</v>
      </c>
      <c r="H5">
        <v>1651</v>
      </c>
      <c r="I5">
        <v>186</v>
      </c>
      <c r="J5">
        <v>1673</v>
      </c>
      <c r="K5">
        <v>1639</v>
      </c>
      <c r="L5">
        <v>34</v>
      </c>
      <c r="M5" s="12">
        <f>J5/G5</f>
        <v>0.91072400653238972</v>
      </c>
      <c r="N5" s="9">
        <f>K5/H5</f>
        <v>0.99273167777104787</v>
      </c>
      <c r="O5" s="9">
        <f>L5/I5</f>
        <v>0.18279569892473119</v>
      </c>
      <c r="P5" s="12">
        <f>J5/D5</f>
        <v>0.45203998919211025</v>
      </c>
      <c r="Q5" s="9">
        <f>K5/3504</f>
        <v>0.46775114155251141</v>
      </c>
      <c r="R5" s="9">
        <f>L5/197</f>
        <v>0.17258883248730963</v>
      </c>
    </row>
    <row r="6" spans="1:18" x14ac:dyDescent="0.3">
      <c r="M6" s="12"/>
      <c r="N6" s="9"/>
      <c r="O6" s="9"/>
      <c r="P6" s="12"/>
    </row>
    <row r="7" spans="1:18" x14ac:dyDescent="0.3">
      <c r="A7" t="s">
        <v>22</v>
      </c>
      <c r="B7" t="s">
        <v>24</v>
      </c>
      <c r="C7">
        <v>4552</v>
      </c>
      <c r="D7">
        <v>3701</v>
      </c>
      <c r="E7">
        <v>3504</v>
      </c>
      <c r="F7">
        <v>197</v>
      </c>
      <c r="G7">
        <v>2750</v>
      </c>
      <c r="H7">
        <v>2415</v>
      </c>
      <c r="I7">
        <v>335</v>
      </c>
      <c r="J7">
        <v>2449</v>
      </c>
      <c r="K7">
        <v>2392</v>
      </c>
      <c r="L7">
        <v>57</v>
      </c>
      <c r="M7" s="12">
        <f>J7/G7</f>
        <v>0.89054545454545453</v>
      </c>
      <c r="N7" s="9">
        <f>K7/H7</f>
        <v>0.99047619047619051</v>
      </c>
      <c r="O7" s="9">
        <f>L7/I7</f>
        <v>0.17014925373134329</v>
      </c>
      <c r="P7" s="12">
        <f>J7/D7</f>
        <v>0.66171305052688467</v>
      </c>
      <c r="Q7" s="9">
        <f>K7/3504</f>
        <v>0.68264840182648401</v>
      </c>
      <c r="R7" s="9">
        <f>L7/197</f>
        <v>0.28934010152284262</v>
      </c>
    </row>
    <row r="8" spans="1:18" x14ac:dyDescent="0.3">
      <c r="M8" s="12"/>
      <c r="N8" s="9"/>
      <c r="O8" s="9"/>
      <c r="P8" s="12"/>
    </row>
    <row r="9" spans="1:18" x14ac:dyDescent="0.3">
      <c r="A9" t="s">
        <v>23</v>
      </c>
      <c r="B9" t="s">
        <v>21</v>
      </c>
      <c r="C9">
        <v>4552</v>
      </c>
      <c r="D9">
        <v>3701</v>
      </c>
      <c r="E9">
        <v>3504</v>
      </c>
      <c r="F9">
        <v>197</v>
      </c>
      <c r="G9">
        <v>3506</v>
      </c>
      <c r="H9">
        <v>2989</v>
      </c>
      <c r="I9">
        <v>517</v>
      </c>
      <c r="J9">
        <v>3030</v>
      </c>
      <c r="K9">
        <v>2944</v>
      </c>
      <c r="L9">
        <v>86</v>
      </c>
      <c r="M9" s="12">
        <f>J9/G9</f>
        <v>0.86423274386765547</v>
      </c>
      <c r="N9" s="9">
        <f>K9/H9</f>
        <v>0.9849447975911676</v>
      </c>
      <c r="O9" s="9">
        <f>L9/I9</f>
        <v>0.16634429400386846</v>
      </c>
      <c r="P9" s="12">
        <f>J9/D9</f>
        <v>0.81869764928397726</v>
      </c>
      <c r="Q9" s="9">
        <f>K9/3504</f>
        <v>0.84018264840182644</v>
      </c>
      <c r="R9" s="9">
        <f>L9/197</f>
        <v>0.43654822335025378</v>
      </c>
    </row>
    <row r="10" spans="1:18" x14ac:dyDescent="0.3">
      <c r="M10" s="12"/>
    </row>
    <row r="11" spans="1:18" ht="25.95" customHeight="1" x14ac:dyDescent="0.3">
      <c r="A11" s="16" t="s">
        <v>26</v>
      </c>
      <c r="B11" s="16"/>
      <c r="C11" s="16"/>
      <c r="D11" s="16"/>
      <c r="E11" s="16"/>
      <c r="F11" s="16"/>
      <c r="G11" s="17"/>
      <c r="H11" s="16"/>
      <c r="I11" s="16"/>
      <c r="J11" s="17"/>
      <c r="K11" s="16"/>
      <c r="L11" s="16"/>
      <c r="M11" s="16"/>
      <c r="N11" s="16"/>
      <c r="O11" s="16"/>
      <c r="P11" s="16"/>
    </row>
    <row r="13" spans="1:18" x14ac:dyDescent="0.3">
      <c r="A13" t="s">
        <v>20</v>
      </c>
      <c r="B13" t="s">
        <v>21</v>
      </c>
      <c r="C13">
        <v>4783</v>
      </c>
      <c r="D13">
        <v>4089</v>
      </c>
      <c r="E13">
        <v>4067</v>
      </c>
      <c r="F13">
        <v>23</v>
      </c>
      <c r="G13">
        <v>2618</v>
      </c>
      <c r="H13">
        <v>2379</v>
      </c>
      <c r="I13">
        <v>239</v>
      </c>
      <c r="J13">
        <v>2378</v>
      </c>
      <c r="K13">
        <v>2376</v>
      </c>
      <c r="L13">
        <v>2</v>
      </c>
      <c r="M13" s="12">
        <f>J13/G13</f>
        <v>0.90832696715049654</v>
      </c>
      <c r="N13" s="9">
        <f>K13/H13</f>
        <v>0.99873896595208067</v>
      </c>
      <c r="O13" s="9">
        <f>L13/I13</f>
        <v>8.368200836820083E-3</v>
      </c>
      <c r="P13" s="12">
        <f>J13/D13</f>
        <v>0.58156028368794321</v>
      </c>
      <c r="Q13" s="9">
        <f>K13/4067</f>
        <v>0.58421440865502827</v>
      </c>
      <c r="R13" s="9">
        <f>L13/23</f>
        <v>8.6956521739130432E-2</v>
      </c>
    </row>
    <row r="14" spans="1:18" x14ac:dyDescent="0.3">
      <c r="M14" s="12"/>
      <c r="P14" s="12"/>
    </row>
    <row r="15" spans="1:18" x14ac:dyDescent="0.3">
      <c r="A15" t="s">
        <v>22</v>
      </c>
      <c r="B15" t="s">
        <v>21</v>
      </c>
      <c r="C15">
        <v>4783</v>
      </c>
      <c r="D15">
        <v>4089</v>
      </c>
      <c r="E15">
        <v>4067</v>
      </c>
      <c r="F15">
        <v>23</v>
      </c>
      <c r="G15">
        <v>4020</v>
      </c>
      <c r="H15">
        <v>3535</v>
      </c>
      <c r="I15">
        <v>485</v>
      </c>
      <c r="J15">
        <v>3535</v>
      </c>
      <c r="K15">
        <v>3530</v>
      </c>
      <c r="L15">
        <v>5</v>
      </c>
      <c r="M15" s="12">
        <f>J15/G15</f>
        <v>0.87935323383084574</v>
      </c>
      <c r="N15" s="9">
        <f>K15/H15</f>
        <v>0.99858557284299854</v>
      </c>
      <c r="O15" s="9">
        <f>L15/I15</f>
        <v>1.0309278350515464E-2</v>
      </c>
      <c r="P15" s="12">
        <f>J15/D15</f>
        <v>0.86451455123502075</v>
      </c>
      <c r="Q15" s="9">
        <f>K15/4067</f>
        <v>0.86796164248832064</v>
      </c>
      <c r="R15" s="9">
        <f>L15/23</f>
        <v>0.21739130434782608</v>
      </c>
    </row>
    <row r="16" spans="1:18" x14ac:dyDescent="0.3">
      <c r="M16" s="12"/>
      <c r="P16" s="12"/>
    </row>
    <row r="17" spans="1:18" x14ac:dyDescent="0.3">
      <c r="A17" t="s">
        <v>23</v>
      </c>
      <c r="B17" t="s">
        <v>21</v>
      </c>
      <c r="C17">
        <v>4783</v>
      </c>
      <c r="D17">
        <v>4089</v>
      </c>
      <c r="E17">
        <v>4067</v>
      </c>
      <c r="F17">
        <v>23</v>
      </c>
      <c r="G17">
        <v>4709</v>
      </c>
      <c r="H17">
        <v>4039</v>
      </c>
      <c r="I17">
        <v>670</v>
      </c>
      <c r="J17">
        <v>4039</v>
      </c>
      <c r="K17">
        <v>4021</v>
      </c>
      <c r="L17">
        <v>18</v>
      </c>
      <c r="M17" s="12">
        <f>J17/G17</f>
        <v>0.85771926098959439</v>
      </c>
      <c r="N17" s="9">
        <f>K17/H17</f>
        <v>0.99554345134934386</v>
      </c>
      <c r="O17" s="9">
        <f>L17/I17</f>
        <v>2.6865671641791045E-2</v>
      </c>
      <c r="P17" s="12">
        <f>J17/D17</f>
        <v>0.98777207141110301</v>
      </c>
      <c r="Q17" s="9">
        <f>K17/4067</f>
        <v>0.98868945168428812</v>
      </c>
      <c r="R17" s="9">
        <f>L17/23</f>
        <v>0.78260869565217395</v>
      </c>
    </row>
    <row r="21" spans="1:18" x14ac:dyDescent="0.3">
      <c r="A21" s="8" t="s">
        <v>27</v>
      </c>
    </row>
    <row r="22" spans="1:18" x14ac:dyDescent="0.3">
      <c r="A22" s="8" t="s">
        <v>28</v>
      </c>
    </row>
  </sheetData>
  <mergeCells count="4">
    <mergeCell ref="D1:F1"/>
    <mergeCell ref="G1:I1"/>
    <mergeCell ref="A4:P4"/>
    <mergeCell ref="A11:P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F290-E7C8-4639-B698-0D0F44331E1D}">
  <dimension ref="A1:R22"/>
  <sheetViews>
    <sheetView workbookViewId="0">
      <selection activeCell="O9" sqref="O9"/>
    </sheetView>
  </sheetViews>
  <sheetFormatPr defaultRowHeight="14.4" x14ac:dyDescent="0.3"/>
  <cols>
    <col min="14" max="15" width="11.6640625" customWidth="1"/>
    <col min="16" max="16" width="12.44140625" customWidth="1"/>
  </cols>
  <sheetData>
    <row r="1" spans="1:18" x14ac:dyDescent="0.3">
      <c r="D1" s="13" t="s">
        <v>0</v>
      </c>
      <c r="E1" s="13"/>
      <c r="F1" s="13"/>
      <c r="G1" s="14" t="s">
        <v>1</v>
      </c>
      <c r="H1" s="15"/>
      <c r="I1" s="15"/>
      <c r="J1" s="1"/>
    </row>
    <row r="2" spans="1:18" x14ac:dyDescent="0.3">
      <c r="A2" t="s">
        <v>2</v>
      </c>
      <c r="B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4" t="s">
        <v>8</v>
      </c>
      <c r="H2" s="5" t="s">
        <v>9</v>
      </c>
      <c r="I2" s="5" t="s">
        <v>10</v>
      </c>
      <c r="J2" s="6" t="s">
        <v>11</v>
      </c>
      <c r="K2" s="2" t="s">
        <v>12</v>
      </c>
      <c r="L2" s="2" t="s">
        <v>13</v>
      </c>
      <c r="M2" s="10" t="s">
        <v>14</v>
      </c>
      <c r="N2" s="2" t="s">
        <v>15</v>
      </c>
      <c r="O2" s="2" t="s">
        <v>16</v>
      </c>
      <c r="P2" s="11" t="s">
        <v>17</v>
      </c>
      <c r="Q2" s="7" t="s">
        <v>18</v>
      </c>
      <c r="R2" s="7" t="s">
        <v>19</v>
      </c>
    </row>
    <row r="4" spans="1:18" ht="25.95" customHeight="1" x14ac:dyDescent="0.3">
      <c r="A4" s="16" t="s">
        <v>25</v>
      </c>
      <c r="B4" s="16"/>
      <c r="C4" s="16"/>
      <c r="D4" s="16"/>
      <c r="E4" s="16"/>
      <c r="F4" s="16"/>
      <c r="G4" s="17"/>
      <c r="H4" s="16"/>
      <c r="I4" s="16"/>
      <c r="J4" s="17"/>
      <c r="K4" s="16"/>
      <c r="L4" s="16"/>
      <c r="M4" s="16"/>
      <c r="N4" s="16"/>
      <c r="O4" s="16"/>
      <c r="P4" s="16"/>
    </row>
    <row r="5" spans="1:18" x14ac:dyDescent="0.3">
      <c r="A5" t="s">
        <v>20</v>
      </c>
      <c r="B5" t="s">
        <v>21</v>
      </c>
      <c r="C5">
        <v>1331</v>
      </c>
      <c r="D5">
        <v>1168</v>
      </c>
      <c r="E5">
        <v>1168</v>
      </c>
      <c r="F5">
        <v>0</v>
      </c>
      <c r="G5">
        <v>905</v>
      </c>
      <c r="H5">
        <v>841</v>
      </c>
      <c r="I5">
        <v>64</v>
      </c>
      <c r="J5">
        <v>841</v>
      </c>
      <c r="K5">
        <v>841</v>
      </c>
      <c r="L5">
        <v>0</v>
      </c>
      <c r="M5" s="12">
        <f>J5/G5</f>
        <v>0.92928176795580109</v>
      </c>
      <c r="N5" s="9">
        <f>K5/H5</f>
        <v>1</v>
      </c>
      <c r="O5" s="9">
        <f>L5/I5</f>
        <v>0</v>
      </c>
      <c r="P5" s="12">
        <f>J5/D5</f>
        <v>0.72003424657534243</v>
      </c>
      <c r="Q5" s="9">
        <f>K5/E5</f>
        <v>0.72003424657534243</v>
      </c>
      <c r="R5" s="9">
        <v>0</v>
      </c>
    </row>
    <row r="6" spans="1:18" x14ac:dyDescent="0.3">
      <c r="M6" s="12"/>
      <c r="N6" s="9"/>
      <c r="O6" s="9"/>
      <c r="P6" s="12"/>
    </row>
    <row r="7" spans="1:18" x14ac:dyDescent="0.3">
      <c r="A7" t="s">
        <v>22</v>
      </c>
      <c r="B7" t="s">
        <v>21</v>
      </c>
      <c r="C7">
        <v>1331</v>
      </c>
      <c r="D7">
        <v>1168</v>
      </c>
      <c r="E7">
        <v>1168</v>
      </c>
      <c r="F7">
        <v>0</v>
      </c>
      <c r="G7">
        <v>1222</v>
      </c>
      <c r="H7">
        <v>1087</v>
      </c>
      <c r="I7">
        <v>135</v>
      </c>
      <c r="J7">
        <v>1087</v>
      </c>
      <c r="K7">
        <v>1087</v>
      </c>
      <c r="L7">
        <v>0</v>
      </c>
      <c r="M7" s="12">
        <f>J7/G7</f>
        <v>0.88952536824877249</v>
      </c>
      <c r="N7" s="9">
        <f>K7/H7</f>
        <v>1</v>
      </c>
      <c r="O7" s="9">
        <f>L7/I7</f>
        <v>0</v>
      </c>
      <c r="P7" s="12">
        <f>J7/D7</f>
        <v>0.93065068493150682</v>
      </c>
      <c r="Q7" s="9">
        <f>K7/E7</f>
        <v>0.93065068493150682</v>
      </c>
      <c r="R7" s="9">
        <v>0</v>
      </c>
    </row>
    <row r="8" spans="1:18" x14ac:dyDescent="0.3">
      <c r="L8">
        <f>L7+K7</f>
        <v>1087</v>
      </c>
      <c r="M8" s="12"/>
      <c r="N8" s="9"/>
      <c r="O8" s="9"/>
      <c r="P8" s="12"/>
    </row>
    <row r="9" spans="1:18" x14ac:dyDescent="0.3">
      <c r="A9" t="s">
        <v>23</v>
      </c>
      <c r="B9" t="s">
        <v>21</v>
      </c>
      <c r="C9">
        <v>1331</v>
      </c>
      <c r="D9">
        <v>1168</v>
      </c>
      <c r="E9">
        <v>1168</v>
      </c>
      <c r="F9">
        <v>0</v>
      </c>
      <c r="G9">
        <v>1273</v>
      </c>
      <c r="H9">
        <v>1125</v>
      </c>
      <c r="I9">
        <v>148</v>
      </c>
      <c r="J9">
        <v>1126</v>
      </c>
      <c r="K9">
        <v>1125</v>
      </c>
      <c r="L9">
        <v>1</v>
      </c>
      <c r="M9" s="12">
        <f>J9/G9</f>
        <v>0.88452474469756481</v>
      </c>
      <c r="N9" s="9">
        <f>K9/H9</f>
        <v>1</v>
      </c>
      <c r="O9" s="9">
        <f>L9/I9</f>
        <v>6.7567567567567571E-3</v>
      </c>
      <c r="P9" s="12">
        <f>J9/D9</f>
        <v>0.96404109589041098</v>
      </c>
      <c r="Q9" s="9">
        <f>K9/E9</f>
        <v>0.96318493150684936</v>
      </c>
      <c r="R9" s="9">
        <v>0</v>
      </c>
    </row>
    <row r="10" spans="1:18" x14ac:dyDescent="0.3">
      <c r="M10" s="12"/>
    </row>
    <row r="11" spans="1:18" ht="25.95" customHeight="1" x14ac:dyDescent="0.3">
      <c r="A11" s="16" t="s">
        <v>26</v>
      </c>
      <c r="B11" s="16"/>
      <c r="C11" s="16"/>
      <c r="D11" s="16"/>
      <c r="E11" s="16"/>
      <c r="F11" s="16"/>
      <c r="G11" s="17"/>
      <c r="H11" s="16"/>
      <c r="I11" s="16"/>
      <c r="J11" s="17"/>
      <c r="K11" s="16"/>
      <c r="L11" s="16"/>
      <c r="M11" s="16"/>
      <c r="N11" s="16"/>
      <c r="O11" s="16"/>
      <c r="P11" s="16"/>
    </row>
    <row r="13" spans="1:18" x14ac:dyDescent="0.3">
      <c r="A13" t="s">
        <v>20</v>
      </c>
      <c r="B13" t="s">
        <v>21</v>
      </c>
      <c r="C13">
        <v>2571</v>
      </c>
      <c r="D13">
        <v>2386</v>
      </c>
      <c r="E13">
        <v>2381</v>
      </c>
      <c r="F13">
        <v>5</v>
      </c>
      <c r="G13">
        <v>2404</v>
      </c>
      <c r="H13">
        <v>2263</v>
      </c>
      <c r="I13">
        <v>142</v>
      </c>
      <c r="J13">
        <v>2263</v>
      </c>
      <c r="K13">
        <v>2263</v>
      </c>
      <c r="L13">
        <v>0</v>
      </c>
      <c r="M13" s="12">
        <f>J13/G13</f>
        <v>0.94134775374376045</v>
      </c>
      <c r="N13" s="9">
        <f>K13/H13</f>
        <v>1</v>
      </c>
      <c r="O13" s="9">
        <f>L13/I13</f>
        <v>0</v>
      </c>
      <c r="P13" s="12">
        <f>J13/D13</f>
        <v>0.94844928751047775</v>
      </c>
      <c r="Q13" s="9">
        <f>K13/E13</f>
        <v>0.95044099118017644</v>
      </c>
      <c r="R13" s="9">
        <f>L13/F13</f>
        <v>0</v>
      </c>
    </row>
    <row r="14" spans="1:18" x14ac:dyDescent="0.3">
      <c r="M14" s="12"/>
      <c r="P14" s="12"/>
    </row>
    <row r="15" spans="1:18" x14ac:dyDescent="0.3">
      <c r="A15" t="s">
        <v>22</v>
      </c>
      <c r="B15" t="s">
        <v>21</v>
      </c>
      <c r="C15">
        <v>2571</v>
      </c>
      <c r="D15">
        <v>2386</v>
      </c>
      <c r="E15">
        <v>2381</v>
      </c>
      <c r="F15">
        <v>5</v>
      </c>
      <c r="G15">
        <v>2470</v>
      </c>
      <c r="H15">
        <v>2315</v>
      </c>
      <c r="I15">
        <v>155</v>
      </c>
      <c r="J15">
        <v>2315</v>
      </c>
      <c r="K15">
        <v>2315</v>
      </c>
      <c r="L15">
        <v>0</v>
      </c>
      <c r="M15" s="12">
        <f>J15/G15</f>
        <v>0.93724696356275305</v>
      </c>
      <c r="N15" s="9">
        <f>K15/H15</f>
        <v>1</v>
      </c>
      <c r="O15" s="9">
        <f>L15/I15</f>
        <v>0</v>
      </c>
      <c r="P15" s="12">
        <f>J15/D15</f>
        <v>0.97024308466051967</v>
      </c>
      <c r="Q15" s="9">
        <f>K15/E15</f>
        <v>0.97228055438891225</v>
      </c>
      <c r="R15" s="9">
        <f>L15/F15</f>
        <v>0</v>
      </c>
    </row>
    <row r="16" spans="1:18" x14ac:dyDescent="0.3">
      <c r="M16" s="12"/>
      <c r="P16" s="12"/>
    </row>
    <row r="17" spans="1:18" x14ac:dyDescent="0.3">
      <c r="A17" t="s">
        <v>23</v>
      </c>
      <c r="B17" t="s">
        <v>21</v>
      </c>
      <c r="C17">
        <v>2571</v>
      </c>
      <c r="D17">
        <v>2386</v>
      </c>
      <c r="E17">
        <v>2381</v>
      </c>
      <c r="F17">
        <v>5</v>
      </c>
      <c r="G17">
        <v>2314</v>
      </c>
      <c r="H17">
        <v>2191</v>
      </c>
      <c r="I17">
        <v>123</v>
      </c>
      <c r="J17">
        <v>2191</v>
      </c>
      <c r="K17">
        <v>2191</v>
      </c>
      <c r="L17">
        <v>0</v>
      </c>
      <c r="M17" s="12">
        <f>J17/G17</f>
        <v>0.94684528954191871</v>
      </c>
      <c r="N17" s="9">
        <f>K17/H17</f>
        <v>1</v>
      </c>
      <c r="O17" s="9">
        <f>L17/I17</f>
        <v>0</v>
      </c>
      <c r="P17" s="12">
        <f>J17/D17</f>
        <v>0.91827326068734283</v>
      </c>
      <c r="Q17" s="9">
        <f>K17/E17</f>
        <v>0.9202015959680806</v>
      </c>
      <c r="R17" s="9">
        <f>L17/F17</f>
        <v>0</v>
      </c>
    </row>
    <row r="21" spans="1:18" x14ac:dyDescent="0.3">
      <c r="A21" s="8" t="s">
        <v>31</v>
      </c>
    </row>
    <row r="22" spans="1:18" x14ac:dyDescent="0.3">
      <c r="A22" s="8" t="s">
        <v>32</v>
      </c>
    </row>
  </sheetData>
  <mergeCells count="4">
    <mergeCell ref="D1:F1"/>
    <mergeCell ref="G1:I1"/>
    <mergeCell ref="A4:P4"/>
    <mergeCell ref="A11:P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1484-16DF-422C-86AE-5058005F179A}">
  <dimension ref="A1:R22"/>
  <sheetViews>
    <sheetView tabSelected="1" workbookViewId="0">
      <selection activeCell="S5" sqref="S5"/>
    </sheetView>
  </sheetViews>
  <sheetFormatPr defaultRowHeight="14.4" x14ac:dyDescent="0.3"/>
  <cols>
    <col min="14" max="15" width="11.6640625" customWidth="1"/>
    <col min="16" max="16" width="12.44140625" customWidth="1"/>
  </cols>
  <sheetData>
    <row r="1" spans="1:18" x14ac:dyDescent="0.3">
      <c r="D1" s="13" t="s">
        <v>0</v>
      </c>
      <c r="E1" s="13"/>
      <c r="F1" s="13"/>
      <c r="G1" s="14" t="s">
        <v>1</v>
      </c>
      <c r="H1" s="15"/>
      <c r="I1" s="15"/>
      <c r="J1" s="1"/>
    </row>
    <row r="2" spans="1:18" ht="28.05" customHeight="1" x14ac:dyDescent="0.3">
      <c r="A2" t="s">
        <v>2</v>
      </c>
      <c r="B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4" t="s">
        <v>8</v>
      </c>
      <c r="H2" s="5" t="s">
        <v>9</v>
      </c>
      <c r="I2" s="5" t="s">
        <v>10</v>
      </c>
      <c r="J2" s="6" t="s">
        <v>11</v>
      </c>
      <c r="K2" s="2" t="s">
        <v>12</v>
      </c>
      <c r="L2" s="2" t="s">
        <v>13</v>
      </c>
      <c r="M2" s="10" t="s">
        <v>14</v>
      </c>
      <c r="N2" s="2" t="s">
        <v>15</v>
      </c>
      <c r="O2" s="2" t="s">
        <v>16</v>
      </c>
      <c r="P2" s="11" t="s">
        <v>17</v>
      </c>
      <c r="Q2" s="7" t="s">
        <v>18</v>
      </c>
      <c r="R2" s="7" t="s">
        <v>19</v>
      </c>
    </row>
    <row r="4" spans="1:18" ht="25.95" customHeight="1" x14ac:dyDescent="0.3">
      <c r="A4" s="16" t="s">
        <v>25</v>
      </c>
      <c r="B4" s="16"/>
      <c r="C4" s="16"/>
      <c r="D4" s="16"/>
      <c r="E4" s="16"/>
      <c r="F4" s="16"/>
      <c r="G4" s="17"/>
      <c r="H4" s="16"/>
      <c r="I4" s="16"/>
      <c r="J4" s="17"/>
      <c r="K4" s="16"/>
      <c r="L4" s="16"/>
      <c r="M4" s="16"/>
      <c r="N4" s="16"/>
      <c r="O4" s="16"/>
      <c r="P4" s="16"/>
    </row>
    <row r="5" spans="1:18" x14ac:dyDescent="0.3">
      <c r="A5" t="s">
        <v>20</v>
      </c>
      <c r="B5" t="s">
        <v>21</v>
      </c>
      <c r="C5">
        <v>1331</v>
      </c>
      <c r="D5">
        <v>1163</v>
      </c>
      <c r="E5">
        <v>1152</v>
      </c>
      <c r="F5">
        <v>11</v>
      </c>
      <c r="G5">
        <v>979</v>
      </c>
      <c r="H5">
        <v>913</v>
      </c>
      <c r="I5">
        <v>66</v>
      </c>
      <c r="J5">
        <v>913</v>
      </c>
      <c r="K5">
        <v>913</v>
      </c>
      <c r="L5">
        <v>0</v>
      </c>
      <c r="M5" s="12">
        <f>J5/G5</f>
        <v>0.93258426966292129</v>
      </c>
      <c r="N5" s="9">
        <f>K5/H5</f>
        <v>1</v>
      </c>
      <c r="O5" s="9">
        <f>L5/I5</f>
        <v>0</v>
      </c>
      <c r="P5" s="12">
        <f>J5/D5</f>
        <v>0.78503869303525364</v>
      </c>
      <c r="Q5" s="9">
        <f>K5/E5</f>
        <v>0.79253472222222221</v>
      </c>
      <c r="R5" s="9">
        <f>L5/F5</f>
        <v>0</v>
      </c>
    </row>
    <row r="6" spans="1:18" x14ac:dyDescent="0.3">
      <c r="M6" s="12"/>
      <c r="N6" s="9"/>
      <c r="O6" s="9"/>
      <c r="P6" s="12"/>
    </row>
    <row r="7" spans="1:18" x14ac:dyDescent="0.3">
      <c r="A7" t="s">
        <v>22</v>
      </c>
      <c r="B7" t="s">
        <v>21</v>
      </c>
      <c r="C7">
        <v>1331</v>
      </c>
      <c r="D7">
        <v>1163</v>
      </c>
      <c r="E7">
        <v>1152</v>
      </c>
      <c r="F7">
        <v>11</v>
      </c>
      <c r="G7">
        <v>1246</v>
      </c>
      <c r="H7">
        <v>1115</v>
      </c>
      <c r="I7">
        <v>131</v>
      </c>
      <c r="J7">
        <v>1115</v>
      </c>
      <c r="K7">
        <v>1114</v>
      </c>
      <c r="L7">
        <v>1</v>
      </c>
      <c r="M7" s="12">
        <f>J7/G7</f>
        <v>0.89486356340288919</v>
      </c>
      <c r="N7" s="9">
        <f>K7/H7</f>
        <v>0.99910313901345293</v>
      </c>
      <c r="O7" s="9">
        <f>L7/I7</f>
        <v>7.6335877862595417E-3</v>
      </c>
      <c r="P7" s="12">
        <f>J7/D7</f>
        <v>0.95872742906276875</v>
      </c>
      <c r="Q7" s="9">
        <f>K7/E7</f>
        <v>0.96701388888888884</v>
      </c>
      <c r="R7" s="9">
        <f>L7/F7</f>
        <v>9.0909090909090912E-2</v>
      </c>
    </row>
    <row r="8" spans="1:18" x14ac:dyDescent="0.3">
      <c r="M8" s="12"/>
      <c r="N8" s="9"/>
      <c r="O8" s="9"/>
      <c r="P8" s="12"/>
    </row>
    <row r="9" spans="1:18" x14ac:dyDescent="0.3">
      <c r="A9" t="s">
        <v>23</v>
      </c>
      <c r="B9" t="s">
        <v>21</v>
      </c>
      <c r="C9">
        <v>1331</v>
      </c>
      <c r="D9">
        <v>1163</v>
      </c>
      <c r="E9">
        <v>1152</v>
      </c>
      <c r="F9">
        <v>11</v>
      </c>
      <c r="G9">
        <v>1283</v>
      </c>
      <c r="H9">
        <v>1141</v>
      </c>
      <c r="I9">
        <v>142</v>
      </c>
      <c r="J9">
        <v>1137</v>
      </c>
      <c r="K9">
        <v>1133</v>
      </c>
      <c r="L9">
        <v>4</v>
      </c>
      <c r="M9" s="12">
        <f>J9/G9</f>
        <v>0.88620420888542484</v>
      </c>
      <c r="N9" s="9">
        <f>K9/H9</f>
        <v>0.99298860648553899</v>
      </c>
      <c r="O9" s="9">
        <f>L9/I9</f>
        <v>2.8169014084507043E-2</v>
      </c>
      <c r="P9" s="12">
        <f>J9/D9</f>
        <v>0.97764402407566642</v>
      </c>
      <c r="Q9" s="9">
        <f>K9/E9</f>
        <v>0.98350694444444442</v>
      </c>
      <c r="R9" s="9">
        <f>L9/F9</f>
        <v>0.36363636363636365</v>
      </c>
    </row>
    <row r="10" spans="1:18" x14ac:dyDescent="0.3">
      <c r="M10" s="12"/>
    </row>
    <row r="11" spans="1:18" ht="25.95" customHeight="1" x14ac:dyDescent="0.3">
      <c r="A11" s="16" t="s">
        <v>26</v>
      </c>
      <c r="B11" s="16"/>
      <c r="C11" s="16"/>
      <c r="D11" s="16"/>
      <c r="E11" s="16"/>
      <c r="F11" s="16"/>
      <c r="G11" s="17"/>
      <c r="H11" s="16"/>
      <c r="I11" s="16"/>
      <c r="J11" s="17"/>
      <c r="K11" s="16"/>
      <c r="L11" s="16"/>
      <c r="M11" s="16"/>
      <c r="N11" s="16"/>
      <c r="O11" s="16"/>
      <c r="P11" s="16"/>
    </row>
    <row r="12" spans="1:18" ht="13.2" customHeight="1" x14ac:dyDescent="0.3">
      <c r="G12" s="1"/>
      <c r="J12" s="1"/>
    </row>
    <row r="13" spans="1:18" x14ac:dyDescent="0.3">
      <c r="A13" t="s">
        <v>20</v>
      </c>
      <c r="B13" t="s">
        <v>21</v>
      </c>
      <c r="C13">
        <v>2571</v>
      </c>
      <c r="D13">
        <v>2384</v>
      </c>
      <c r="E13">
        <v>2374</v>
      </c>
      <c r="F13">
        <v>11</v>
      </c>
      <c r="G13">
        <v>2369</v>
      </c>
      <c r="H13">
        <v>2239</v>
      </c>
      <c r="I13">
        <v>130</v>
      </c>
      <c r="J13">
        <v>2239</v>
      </c>
      <c r="K13">
        <v>2238</v>
      </c>
      <c r="L13">
        <v>1</v>
      </c>
      <c r="M13" s="12">
        <f>J13/G13</f>
        <v>0.94512452511608269</v>
      </c>
      <c r="N13" s="9">
        <f>K13/H13</f>
        <v>0.99955337204108974</v>
      </c>
      <c r="O13" s="9">
        <f>L13/I13</f>
        <v>7.6923076923076927E-3</v>
      </c>
      <c r="P13" s="12">
        <f>J13/D13</f>
        <v>0.93917785234899331</v>
      </c>
      <c r="Q13" s="9">
        <f>K13/E13</f>
        <v>0.94271272114574556</v>
      </c>
      <c r="R13" s="9">
        <f>L13/F13</f>
        <v>9.0909090909090912E-2</v>
      </c>
    </row>
    <row r="14" spans="1:18" x14ac:dyDescent="0.3">
      <c r="M14" s="12"/>
      <c r="P14" s="12"/>
    </row>
    <row r="15" spans="1:18" x14ac:dyDescent="0.3">
      <c r="A15" t="s">
        <v>22</v>
      </c>
      <c r="B15" t="s">
        <v>21</v>
      </c>
      <c r="C15">
        <v>2571</v>
      </c>
      <c r="D15">
        <v>2384</v>
      </c>
      <c r="E15">
        <v>2374</v>
      </c>
      <c r="F15">
        <v>11</v>
      </c>
      <c r="G15">
        <v>2468</v>
      </c>
      <c r="H15">
        <v>2319</v>
      </c>
      <c r="I15">
        <v>149</v>
      </c>
      <c r="J15">
        <v>2319</v>
      </c>
      <c r="K15">
        <v>2318</v>
      </c>
      <c r="L15">
        <v>1</v>
      </c>
      <c r="M15" s="12">
        <f>J15/G15</f>
        <v>0.93962722852512159</v>
      </c>
      <c r="N15" s="9">
        <f>K15/H15</f>
        <v>0.99956877964639934</v>
      </c>
      <c r="O15" s="9">
        <f>L15/I15</f>
        <v>6.7114093959731542E-3</v>
      </c>
      <c r="P15" s="12">
        <f>J15/D15</f>
        <v>0.97273489932885904</v>
      </c>
      <c r="Q15" s="9">
        <f>K15/E15</f>
        <v>0.97641112047177758</v>
      </c>
      <c r="R15" s="9">
        <f>L15/F15</f>
        <v>9.0909090909090912E-2</v>
      </c>
    </row>
    <row r="16" spans="1:18" x14ac:dyDescent="0.3">
      <c r="M16" s="12"/>
      <c r="P16" s="12"/>
    </row>
    <row r="17" spans="1:18" x14ac:dyDescent="0.3">
      <c r="A17" t="s">
        <v>23</v>
      </c>
      <c r="B17" t="s">
        <v>21</v>
      </c>
      <c r="C17">
        <v>2571</v>
      </c>
      <c r="D17">
        <v>2384</v>
      </c>
      <c r="E17">
        <v>2374</v>
      </c>
      <c r="F17">
        <v>11</v>
      </c>
      <c r="G17">
        <v>2295</v>
      </c>
      <c r="H17">
        <v>2180</v>
      </c>
      <c r="I17">
        <v>115</v>
      </c>
      <c r="J17">
        <v>2180</v>
      </c>
      <c r="K17">
        <v>2180</v>
      </c>
      <c r="L17">
        <v>0</v>
      </c>
      <c r="M17" s="12">
        <f>J17/G17</f>
        <v>0.94989106753812635</v>
      </c>
      <c r="N17" s="9">
        <f>K17/H17</f>
        <v>1</v>
      </c>
      <c r="O17" s="9">
        <f>L17/I17</f>
        <v>0</v>
      </c>
      <c r="P17" s="12">
        <f>J17/D17</f>
        <v>0.91442953020134232</v>
      </c>
      <c r="Q17" s="9">
        <f>K17/E17</f>
        <v>0.91828138163437234</v>
      </c>
      <c r="R17" s="9">
        <f>L17/F17</f>
        <v>0</v>
      </c>
    </row>
    <row r="21" spans="1:18" x14ac:dyDescent="0.3">
      <c r="A21" s="8" t="s">
        <v>29</v>
      </c>
    </row>
    <row r="22" spans="1:18" x14ac:dyDescent="0.3">
      <c r="A22" s="8" t="s">
        <v>30</v>
      </c>
    </row>
  </sheetData>
  <mergeCells count="4">
    <mergeCell ref="D1:F1"/>
    <mergeCell ref="G1:I1"/>
    <mergeCell ref="A4:P4"/>
    <mergeCell ref="A11:P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LApredict</vt:lpstr>
      <vt:lpstr>DeepJIT</vt:lpstr>
      <vt:lpstr>CodeBERT4JIT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Xhulja Shahini</dc:creator>
  <cp:lastModifiedBy>Xhulja Shahini</cp:lastModifiedBy>
  <dcterms:created xsi:type="dcterms:W3CDTF">2025-09-11T18:53:41Z</dcterms:created>
  <dcterms:modified xsi:type="dcterms:W3CDTF">2025-09-14T19:57:00Z</dcterms:modified>
</cp:coreProperties>
</file>