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LApredict" sheetId="1" state="visible" r:id="rId2"/>
    <sheet name="DeepJIT" sheetId="2" state="visible" r:id="rId3"/>
    <sheet name="CodeBERT4JIT" sheetId="3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<sst xmlns="http://schemas.openxmlformats.org/spreadsheetml/2006/main" count="55" uniqueCount="55">
  <si>
    <t xml:space="preserve">Correct predictions made by Lapredict</t>
  </si>
  <si>
    <t xml:space="preserve">Predictions with prob. &gt; alpha</t>
  </si>
  <si>
    <t>Alpha</t>
  </si>
  <si>
    <t xml:space="preserve">Data subset</t>
  </si>
  <si>
    <t xml:space="preserve">Total Rows</t>
  </si>
  <si>
    <t xml:space="preserve">Tot. Correct Predictions</t>
  </si>
  <si>
    <t xml:space="preserve">Tot. Correct Clean Predictions</t>
  </si>
  <si>
    <t xml:space="preserve">Tot. Correct Fault-prone Predictions</t>
  </si>
  <si>
    <t xml:space="preserve">Nr. flagged predictions</t>
  </si>
  <si>
    <t xml:space="preserve">Nr. flagged Clean</t>
  </si>
  <si>
    <t xml:space="preserve">Nr. flagged Fault-prone</t>
  </si>
  <si>
    <t xml:space="preserve">Nr. correctly flagged predictions</t>
  </si>
  <si>
    <t xml:space="preserve">Nr. correctly flagged Clean</t>
  </si>
  <si>
    <t xml:space="preserve">Nr. correctly flagged Fault-prone</t>
  </si>
  <si>
    <t>Precision</t>
  </si>
  <si>
    <t>Precision-clean</t>
  </si>
  <si>
    <t>Precision-Fault-prone</t>
  </si>
  <si>
    <t>Recall</t>
  </si>
  <si>
    <t>Recall-clean</t>
  </si>
  <si>
    <t xml:space="preserve">Recall Fault-prone</t>
  </si>
  <si>
    <t xml:space="preserve">OPENSTACK </t>
  </si>
  <si>
    <t>0.95</t>
  </si>
  <si>
    <t xml:space="preserve">Test avg</t>
  </si>
  <si>
    <t>0.91</t>
  </si>
  <si>
    <t>0.45</t>
  </si>
  <si>
    <t>0.9</t>
  </si>
  <si>
    <t xml:space="preserve">Test AVG</t>
  </si>
  <si>
    <t>0.89</t>
  </si>
  <si>
    <t>0.67</t>
  </si>
  <si>
    <t>0.85</t>
  </si>
  <si>
    <t>0.86</t>
  </si>
  <si>
    <t>0.82</t>
  </si>
  <si>
    <t xml:space="preserve">QT </t>
  </si>
  <si>
    <t>0.60</t>
  </si>
  <si>
    <t>0.88</t>
  </si>
  <si>
    <t>0.87</t>
  </si>
  <si>
    <t>0.99</t>
  </si>
  <si>
    <t xml:space="preserve">LApredict with Openstack makes 3707 correct predictions; 3506 clean and 201 fault-prone</t>
  </si>
  <si>
    <t xml:space="preserve">LApredict with QT makes 4088 correct predictions; 4063 clean and 25 fault-prone</t>
  </si>
  <si>
    <t>0.77</t>
  </si>
  <si>
    <t>0.76</t>
  </si>
  <si>
    <t>0.70</t>
  </si>
  <si>
    <t>0.81</t>
  </si>
  <si>
    <t>0.31</t>
  </si>
  <si>
    <t>0.80</t>
  </si>
  <si>
    <t>0.59</t>
  </si>
  <si>
    <t>0.78</t>
  </si>
  <si>
    <t xml:space="preserve">DeepJIT with Openstack makes 777 correct predictions; 639 clean and 138 fault-prone</t>
  </si>
  <si>
    <t xml:space="preserve">DeepJIT with QT makes 1851 correct predictions; 1727 clean and 124 fault-prone</t>
  </si>
  <si>
    <t>0.93</t>
  </si>
  <si>
    <t>0.79</t>
  </si>
  <si>
    <t>0.92</t>
  </si>
  <si>
    <t>0.94</t>
  </si>
  <si>
    <t xml:space="preserve">CodeBERT4JIT with openstack makes 1144 correct predictions, where 1111 are clean and 33 fault prone</t>
  </si>
  <si>
    <t xml:space="preserve">CodeBERT4JIT with QT makes 2355 correct predictions; 2326  clean, 29 fault-prone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</si>
</sst>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1.000000"/>
      <color theme="1"/>
      <name val="Aptos Narrow"/>
      <scheme val="minor"/>
    </font>
    <font>
      <sz val="11.000000"/>
      <color theme="9"/>
      <name val="Aptos Narrow"/>
      <scheme val="minor"/>
    </font>
    <font>
      <b/>
      <sz val="11.000000"/>
      <name val="Calibri"/>
    </font>
    <font>
      <b/>
      <sz val="11.000000"/>
      <color theme="9"/>
      <name val="Calibri"/>
    </font>
    <font>
      <sz val="11.000000"/>
      <color theme="8" tint="0.39997558519241921"/>
      <name val="Aptos Narrow"/>
      <scheme val="minor"/>
    </font>
    <font>
      <sz val="11.000000"/>
      <name val="Arial"/>
    </font>
    <font>
      <sz val="11.000000"/>
      <color rgb="FF7030A0"/>
      <name val="Aptos Narrow"/>
      <scheme val="minor"/>
    </font>
    <font>
      <sz val="11.000000"/>
      <color theme="8" tint="-0.249977111117893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1" fillId="0" borderId="0" numFmtId="0" xfId="0" applyFont="1"/>
    <xf fontId="0" fillId="2" borderId="1" numFmtId="0" xfId="0" applyFill="1" applyBorder="1" applyAlignment="1">
      <alignment horizontal="center"/>
    </xf>
    <xf fontId="1" fillId="3" borderId="1" numFmtId="0" xfId="0" applyFont="1" applyFill="1" applyBorder="1" applyAlignment="1">
      <alignment horizontal="center"/>
    </xf>
    <xf fontId="0" fillId="3" borderId="1" numFmtId="0" xfId="0" applyFill="1" applyBorder="1" applyAlignment="1">
      <alignment horizontal="center"/>
    </xf>
    <xf fontId="2" fillId="0" borderId="2" numFmtId="0" xfId="0" applyFont="1" applyBorder="1" applyAlignment="1">
      <alignment horizontal="center" vertical="top"/>
    </xf>
    <xf fontId="2" fillId="2" borderId="2" numFmtId="0" xfId="0" applyFont="1" applyFill="1" applyBorder="1" applyAlignment="1">
      <alignment horizontal="center" vertical="top"/>
    </xf>
    <xf fontId="3" fillId="3" borderId="2" numFmtId="0" xfId="0" applyFont="1" applyFill="1" applyBorder="1" applyAlignment="1">
      <alignment horizontal="center" vertical="top"/>
    </xf>
    <xf fontId="2" fillId="3" borderId="2" numFmtId="0" xfId="0" applyFont="1" applyFill="1" applyBorder="1" applyAlignment="1">
      <alignment horizontal="center" vertical="top"/>
    </xf>
    <xf fontId="3" fillId="0" borderId="2" numFmtId="0" xfId="0" applyFont="1" applyBorder="1" applyAlignment="1">
      <alignment horizontal="center" vertical="top"/>
    </xf>
    <xf fontId="2" fillId="4" borderId="2" numFmtId="0" xfId="0" applyFont="1" applyFill="1" applyBorder="1" applyAlignment="1">
      <alignment horizontal="center" vertical="top"/>
    </xf>
    <xf fontId="2" fillId="4" borderId="3" numFmtId="0" xfId="0" applyFont="1" applyFill="1" applyBorder="1" applyAlignment="1">
      <alignment horizontal="center" vertical="top"/>
    </xf>
    <xf fontId="2" fillId="0" borderId="3" numFmtId="0" xfId="0" applyFont="1" applyBorder="1" applyAlignment="1">
      <alignment horizontal="center" vertical="top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  <xf fontId="4" fillId="0" borderId="0" numFmtId="2" xfId="0" applyNumberFormat="1" applyFont="1"/>
    <xf fontId="0" fillId="0" borderId="0" numFmtId="2" xfId="0" applyNumberFormat="1"/>
    <xf fontId="0" fillId="0" borderId="0" numFmtId="2" xfId="0" applyNumberFormat="1">
      <protection hidden="0" locked="1"/>
    </xf>
    <xf fontId="5" fillId="0" borderId="0" numFmtId="0" xfId="0" applyFont="1" applyAlignment="1">
      <alignment horizontal="left"/>
    </xf>
    <xf fontId="6" fillId="0" borderId="0" numFmtId="0" xfId="0" applyFont="1"/>
    <xf fontId="7" fillId="0" borderId="0" numFmtId="0" xfId="0" applyFont="1"/>
    <xf fontId="7" fillId="0" borderId="0" numFmtId="0" xfId="0" applyFont="1" applyAlignment="1">
      <alignment horizontal="right"/>
    </xf>
    <xf fontId="0" fillId="0" borderId="0" numFmtId="0" xfId="0" applyAlignment="1">
      <alignment horizontal="right"/>
    </xf>
    <xf fontId="2" fillId="4" borderId="2" numFmtId="0" xfId="0" applyFont="1" applyFill="1" applyBorder="1" applyAlignment="1">
      <alignment horizontal="right" vertical="top"/>
    </xf>
    <xf fontId="2" fillId="4" borderId="3" numFmtId="0" xfId="0" applyFont="1" applyFill="1" applyBorder="1" applyAlignment="1">
      <alignment horizontal="right" vertical="top"/>
    </xf>
    <xf fontId="4" fillId="0" borderId="0" numFmtId="2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nlyoffice.com/jsaProject" Target="jsaProject.bin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10" workbookViewId="0">
      <selection activeCell="N14" activeCellId="0" sqref="N14"/>
    </sheetView>
  </sheetViews>
  <sheetFormatPr defaultRowHeight="14.25"/>
  <cols>
    <col customWidth="1" min="3" max="3" width="8.88671875"/>
    <col customWidth="1" min="4" max="6" width="16"/>
    <col customWidth="1" min="7" max="7" style="1" width="15.44140625"/>
    <col customWidth="1" min="8" max="9" width="11"/>
    <col customWidth="1" min="10" max="10" style="1" width="15.88671875"/>
    <col customWidth="1" min="11" max="12" width="15.88671875"/>
    <col customWidth="1" min="13" max="13" width="9.75390625"/>
    <col customWidth="1" min="14" max="15" width="11.625"/>
    <col customWidth="1" min="16" max="16" width="12.44140625"/>
  </cols>
  <sheetData>
    <row r="1">
      <c r="D1" s="2" t="s">
        <v>0</v>
      </c>
      <c r="E1" s="2"/>
      <c r="F1" s="2"/>
      <c r="G1" s="3" t="s">
        <v>1</v>
      </c>
      <c r="H1" s="4"/>
      <c r="I1" s="4"/>
    </row>
    <row r="2" ht="28.050000000000001" customHeight="1">
      <c r="A2" t="s">
        <v>2</v>
      </c>
      <c r="B2" t="s">
        <v>3</v>
      </c>
      <c r="C2" s="5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8" t="s">
        <v>9</v>
      </c>
      <c r="I2" s="8" t="s">
        <v>10</v>
      </c>
      <c r="J2" s="9" t="s">
        <v>11</v>
      </c>
      <c r="K2" s="5" t="s">
        <v>12</v>
      </c>
      <c r="L2" s="5" t="s">
        <v>13</v>
      </c>
      <c r="M2" s="10" t="s">
        <v>14</v>
      </c>
      <c r="N2" s="5" t="s">
        <v>15</v>
      </c>
      <c r="O2" s="5" t="s">
        <v>16</v>
      </c>
      <c r="P2" s="11" t="s">
        <v>17</v>
      </c>
      <c r="Q2" s="12" t="s">
        <v>18</v>
      </c>
      <c r="R2" s="12" t="s">
        <v>19</v>
      </c>
    </row>
    <row r="4" ht="25.949999999999999" customHeight="1">
      <c r="A4" s="13" t="s">
        <v>20</v>
      </c>
      <c r="B4" s="13"/>
      <c r="C4" s="13"/>
      <c r="D4" s="13"/>
      <c r="E4" s="13"/>
      <c r="F4" s="13"/>
      <c r="G4" s="14"/>
      <c r="H4" s="13"/>
      <c r="I4" s="13"/>
      <c r="J4" s="14"/>
      <c r="K4" s="13"/>
      <c r="L4" s="13"/>
      <c r="M4" s="13"/>
      <c r="N4" s="13"/>
      <c r="O4" s="13"/>
      <c r="P4" s="13"/>
    </row>
    <row r="5">
      <c r="A5" t="s">
        <v>21</v>
      </c>
      <c r="B5" t="s">
        <v>22</v>
      </c>
      <c r="C5">
        <v>4552</v>
      </c>
      <c r="D5">
        <v>3707</v>
      </c>
      <c r="G5" s="1">
        <v>1812</v>
      </c>
      <c r="H5">
        <v>1629</v>
      </c>
      <c r="I5">
        <v>183</v>
      </c>
      <c r="J5" s="1">
        <v>1654</v>
      </c>
      <c r="K5">
        <v>1621</v>
      </c>
      <c r="L5">
        <v>33</v>
      </c>
      <c r="M5" s="15" t="s">
        <v>23</v>
      </c>
      <c r="N5" s="16">
        <f>K5/H5</f>
        <v>0.99508901166359731</v>
      </c>
      <c r="O5" s="16">
        <f>L5/I5</f>
        <v>0.18032786885245902</v>
      </c>
      <c r="P5" s="15" t="s">
        <v>24</v>
      </c>
      <c r="Q5" s="16">
        <f>K5/3506</f>
        <v>0.46235025670279523</v>
      </c>
      <c r="R5" s="16">
        <f>L5/201</f>
        <v>0.16417910447761194</v>
      </c>
    </row>
    <row r="6">
      <c r="M6" s="15"/>
      <c r="N6" s="16"/>
      <c r="O6" s="16"/>
      <c r="P6" s="15"/>
    </row>
    <row r="7">
      <c r="A7" t="s">
        <v>25</v>
      </c>
      <c r="B7" t="s">
        <v>26</v>
      </c>
      <c r="C7">
        <v>4552</v>
      </c>
      <c r="D7">
        <v>3707</v>
      </c>
      <c r="G7" s="1">
        <v>2772</v>
      </c>
      <c r="H7">
        <v>2437</v>
      </c>
      <c r="I7">
        <v>335</v>
      </c>
      <c r="J7" s="1">
        <v>2467</v>
      </c>
      <c r="K7">
        <v>2415</v>
      </c>
      <c r="L7">
        <v>52</v>
      </c>
      <c r="M7" s="15" t="s">
        <v>27</v>
      </c>
      <c r="N7" s="17">
        <f>K7/H7</f>
        <v>0.99097250718096019</v>
      </c>
      <c r="O7" s="17">
        <f>L7/I7</f>
        <v>0.15522388059701492</v>
      </c>
      <c r="P7" s="15" t="s">
        <v>28</v>
      </c>
      <c r="Q7" s="16">
        <f>K7/3506</f>
        <v>0.68881916714204217</v>
      </c>
      <c r="R7" s="16">
        <f>L7/201</f>
        <v>0.25870646766169153</v>
      </c>
    </row>
    <row r="8">
      <c r="M8" s="15"/>
      <c r="N8" s="16"/>
      <c r="O8" s="16"/>
      <c r="P8" s="15"/>
    </row>
    <row r="9">
      <c r="A9" t="s">
        <v>29</v>
      </c>
      <c r="B9" t="s">
        <v>22</v>
      </c>
      <c r="C9">
        <v>4552</v>
      </c>
      <c r="D9">
        <v>3707</v>
      </c>
      <c r="G9" s="1">
        <v>3528</v>
      </c>
      <c r="H9">
        <v>3001</v>
      </c>
      <c r="I9">
        <v>527</v>
      </c>
      <c r="J9" s="1">
        <v>3049</v>
      </c>
      <c r="K9">
        <v>2958</v>
      </c>
      <c r="L9">
        <v>92</v>
      </c>
      <c r="M9" s="15" t="s">
        <v>30</v>
      </c>
      <c r="N9" s="17">
        <f>K9/H9</f>
        <v>0.98567144285238251</v>
      </c>
      <c r="O9" s="17">
        <f>L9/I9</f>
        <v>0.17457305502846299</v>
      </c>
      <c r="P9" s="15" t="s">
        <v>31</v>
      </c>
      <c r="Q9" s="16">
        <f>K9/3506</f>
        <v>0.84369652025099828</v>
      </c>
      <c r="R9" s="16">
        <f>L9/201</f>
        <v>0.45771144278606968</v>
      </c>
    </row>
    <row r="12" ht="25.949999999999999" customHeight="1">
      <c r="A12" s="13" t="s">
        <v>32</v>
      </c>
      <c r="B12" s="13"/>
      <c r="C12" s="13"/>
      <c r="D12" s="13"/>
      <c r="E12" s="13"/>
      <c r="F12" s="13"/>
      <c r="G12" s="14"/>
      <c r="H12" s="13"/>
      <c r="I12" s="13"/>
      <c r="J12" s="14"/>
      <c r="K12" s="13"/>
      <c r="L12" s="13"/>
      <c r="M12" s="13"/>
      <c r="N12" s="13"/>
      <c r="O12" s="13"/>
      <c r="P12" s="13"/>
    </row>
    <row r="13">
      <c r="A13" t="s">
        <v>21</v>
      </c>
      <c r="B13" t="s">
        <v>22</v>
      </c>
      <c r="C13">
        <v>4783</v>
      </c>
      <c r="D13">
        <v>4088</v>
      </c>
      <c r="G13" s="1">
        <v>2706</v>
      </c>
      <c r="H13">
        <v>2456</v>
      </c>
      <c r="I13">
        <v>250</v>
      </c>
      <c r="J13" s="1">
        <v>2455</v>
      </c>
      <c r="K13">
        <v>2454</v>
      </c>
      <c r="L13">
        <v>1</v>
      </c>
      <c r="M13" s="15" t="s">
        <v>23</v>
      </c>
      <c r="N13" s="17">
        <f>K13/H13</f>
        <v>0.999185667752443</v>
      </c>
      <c r="O13" s="17">
        <f>L13/I13</f>
        <v>0.0040000000000000001</v>
      </c>
      <c r="P13" s="15" t="s">
        <v>33</v>
      </c>
      <c r="Q13" s="16">
        <f>K13/4063</f>
        <v>0.6039872015751907</v>
      </c>
      <c r="R13" s="16">
        <f>L13/25</f>
        <v>0.040000000000000001</v>
      </c>
    </row>
    <row r="14">
      <c r="M14" s="15"/>
      <c r="P14" s="15"/>
    </row>
    <row r="15">
      <c r="A15" t="s">
        <v>25</v>
      </c>
      <c r="B15" t="s">
        <v>22</v>
      </c>
      <c r="C15">
        <v>4783</v>
      </c>
      <c r="D15">
        <v>4088</v>
      </c>
      <c r="G15" s="1">
        <v>4049</v>
      </c>
      <c r="H15">
        <v>3558</v>
      </c>
      <c r="I15">
        <v>491</v>
      </c>
      <c r="J15" s="1">
        <v>3558</v>
      </c>
      <c r="K15">
        <v>3553</v>
      </c>
      <c r="L15">
        <v>5</v>
      </c>
      <c r="M15" s="15" t="s">
        <v>34</v>
      </c>
      <c r="N15" s="17">
        <f>K15/H15</f>
        <v>0.99859471613265882</v>
      </c>
      <c r="O15" s="17">
        <f>L15/I15</f>
        <v>0.010183299389002037</v>
      </c>
      <c r="P15" s="15" t="s">
        <v>35</v>
      </c>
      <c r="Q15" s="16">
        <f>K15/4063</f>
        <v>0.87447698744769875</v>
      </c>
      <c r="R15" s="16">
        <f>L15/25</f>
        <v>0.20000000000000001</v>
      </c>
    </row>
    <row r="16">
      <c r="M16" s="15"/>
      <c r="P16" s="15"/>
    </row>
    <row r="17">
      <c r="A17" t="s">
        <v>29</v>
      </c>
      <c r="B17" t="s">
        <v>22</v>
      </c>
      <c r="C17">
        <v>4783</v>
      </c>
      <c r="D17">
        <v>4088</v>
      </c>
      <c r="G17" s="1">
        <v>4698</v>
      </c>
      <c r="H17">
        <v>4031</v>
      </c>
      <c r="I17">
        <v>667</v>
      </c>
      <c r="J17" s="1">
        <v>4034</v>
      </c>
      <c r="K17">
        <v>4019</v>
      </c>
      <c r="L17">
        <v>15</v>
      </c>
      <c r="M17" s="15" t="s">
        <v>30</v>
      </c>
      <c r="N17" s="17">
        <f>K17/H17</f>
        <v>0.99702307119821387</v>
      </c>
      <c r="O17" s="17">
        <f>L17/I17</f>
        <v>0.022488755622188907</v>
      </c>
      <c r="P17" s="15" t="s">
        <v>36</v>
      </c>
      <c r="Q17" s="16">
        <f>K17/4063</f>
        <v>0.98917056362293876</v>
      </c>
      <c r="R17" s="16">
        <f>L17/25</f>
        <v>0.59999999999999998</v>
      </c>
    </row>
    <row r="21" ht="14.25">
      <c r="A21" s="18" t="s">
        <v>37</v>
      </c>
    </row>
    <row r="22" ht="14.25">
      <c r="A22" s="18" t="s">
        <v>38</v>
      </c>
    </row>
  </sheetData>
  <mergeCells count="4">
    <mergeCell ref="D1:F1"/>
    <mergeCell ref="G1:I1"/>
    <mergeCell ref="A4:P4"/>
    <mergeCell ref="A12:P1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8" activeCellId="0" sqref="F18"/>
    </sheetView>
  </sheetViews>
  <sheetFormatPr defaultRowHeight="14.4"/>
  <cols>
    <col customWidth="1" min="3" max="5" width="10.33203125"/>
    <col customWidth="1" min="6" max="6" width="9.33203125"/>
    <col customWidth="1" min="7" max="7" style="19" width="19.33203125"/>
    <col customWidth="1" min="8" max="9" width="6.109375"/>
    <col customWidth="1" min="10" max="10" style="1" width="12.33203125"/>
    <col customWidth="1" min="11" max="12" width="8.77734375"/>
    <col bestFit="1" customWidth="1" min="13" max="13" style="20" width="8.77734375"/>
    <col customWidth="1" min="14" max="15" width="8.77734375"/>
    <col bestFit="1" customWidth="1" min="16" max="16" style="20" width="8.77734375"/>
    <col bestFit="1" customWidth="1" min="17" max="18" width="8.77734375"/>
  </cols>
  <sheetData>
    <row r="1">
      <c r="D1" s="2" t="s">
        <v>0</v>
      </c>
      <c r="E1" s="2"/>
      <c r="F1" s="2"/>
      <c r="G1" s="3" t="s">
        <v>1</v>
      </c>
      <c r="H1" s="4"/>
      <c r="I1" s="4"/>
      <c r="M1"/>
      <c r="P1"/>
    </row>
    <row r="2" ht="28.050000000000001" customHeight="1">
      <c r="A2" t="s">
        <v>2</v>
      </c>
      <c r="B2" t="s">
        <v>3</v>
      </c>
      <c r="C2" s="5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8" t="s">
        <v>9</v>
      </c>
      <c r="I2" s="8" t="s">
        <v>10</v>
      </c>
      <c r="J2" s="9" t="s">
        <v>11</v>
      </c>
      <c r="K2" s="5" t="s">
        <v>12</v>
      </c>
      <c r="L2" s="5" t="s">
        <v>13</v>
      </c>
      <c r="M2" s="10" t="s">
        <v>14</v>
      </c>
      <c r="N2" s="5" t="s">
        <v>15</v>
      </c>
      <c r="O2" s="5" t="s">
        <v>16</v>
      </c>
      <c r="P2" s="11" t="s">
        <v>17</v>
      </c>
      <c r="Q2" s="12" t="s">
        <v>18</v>
      </c>
      <c r="R2" s="12" t="s">
        <v>19</v>
      </c>
    </row>
    <row r="3">
      <c r="G3" s="1"/>
      <c r="M3"/>
      <c r="P3"/>
    </row>
    <row r="4" ht="25.949999999999999" customHeight="1">
      <c r="A4" s="13" t="s">
        <v>20</v>
      </c>
      <c r="B4" s="13"/>
      <c r="C4" s="13"/>
      <c r="D4" s="13"/>
      <c r="E4" s="13"/>
      <c r="F4" s="13"/>
      <c r="G4" s="14"/>
      <c r="H4" s="13"/>
      <c r="I4" s="13"/>
      <c r="J4" s="14"/>
      <c r="K4" s="13"/>
      <c r="L4" s="13"/>
      <c r="M4" s="13"/>
      <c r="N4" s="13"/>
      <c r="O4" s="13"/>
      <c r="P4" s="13"/>
    </row>
    <row r="5">
      <c r="A5" t="s">
        <v>21</v>
      </c>
      <c r="B5" t="s">
        <v>22</v>
      </c>
      <c r="C5">
        <v>1331</v>
      </c>
      <c r="D5">
        <v>1168</v>
      </c>
      <c r="F5">
        <f>G5/C5</f>
        <v>0.2742299023290759</v>
      </c>
      <c r="G5" s="1">
        <v>365</v>
      </c>
      <c r="H5">
        <v>335</v>
      </c>
      <c r="I5">
        <v>29</v>
      </c>
      <c r="J5" s="1">
        <v>286</v>
      </c>
      <c r="K5">
        <v>261</v>
      </c>
      <c r="L5">
        <v>25</v>
      </c>
      <c r="M5" s="15" t="s">
        <v>39</v>
      </c>
      <c r="N5" s="16">
        <f>K5/H5</f>
        <v>0.77910447761194035</v>
      </c>
      <c r="O5" s="16">
        <f>L5/I5</f>
        <v>0.86206896551724133</v>
      </c>
      <c r="P5" s="15">
        <f>J5/777</f>
        <v>0.36808236808236811</v>
      </c>
      <c r="Q5" s="16">
        <f>K5/639</f>
        <v>0.40845070422535212</v>
      </c>
      <c r="R5" s="17">
        <f>L5/138</f>
        <v>0.18115942028985507</v>
      </c>
    </row>
    <row r="6">
      <c r="G6" s="1"/>
      <c r="M6" s="15"/>
      <c r="N6" s="16"/>
      <c r="O6" s="16"/>
      <c r="P6" s="15"/>
      <c r="Q6" s="16"/>
      <c r="R6" s="16"/>
    </row>
    <row r="7">
      <c r="A7" t="s">
        <v>25</v>
      </c>
      <c r="B7" t="s">
        <v>26</v>
      </c>
      <c r="C7">
        <v>1331</v>
      </c>
      <c r="D7">
        <v>1168</v>
      </c>
      <c r="G7" s="1">
        <v>615</v>
      </c>
      <c r="H7">
        <v>556</v>
      </c>
      <c r="I7">
        <v>59</v>
      </c>
      <c r="J7" s="1">
        <v>471</v>
      </c>
      <c r="K7">
        <v>421</v>
      </c>
      <c r="L7">
        <v>50</v>
      </c>
      <c r="M7" s="15" t="s">
        <v>40</v>
      </c>
      <c r="N7" s="17">
        <f>K7/H7</f>
        <v>0.7571942446043165</v>
      </c>
      <c r="O7" s="17">
        <f>L7/I7</f>
        <v>0.84745762711864403</v>
      </c>
      <c r="P7" s="15">
        <f>J7/777</f>
        <v>0.60617760617760619</v>
      </c>
      <c r="Q7" s="17">
        <f>K7/639</f>
        <v>0.65884194053208134</v>
      </c>
      <c r="R7" s="17">
        <f>L7/138</f>
        <v>0.36231884057971014</v>
      </c>
    </row>
    <row r="8">
      <c r="G8" s="1"/>
      <c r="M8" s="15"/>
      <c r="N8" s="16"/>
      <c r="O8" s="16"/>
      <c r="P8" s="15"/>
      <c r="Q8" s="16"/>
      <c r="R8" s="16"/>
    </row>
    <row r="9">
      <c r="A9" t="s">
        <v>29</v>
      </c>
      <c r="B9" t="s">
        <v>22</v>
      </c>
      <c r="C9">
        <v>1331</v>
      </c>
      <c r="D9">
        <v>1168</v>
      </c>
      <c r="G9" s="1">
        <v>730</v>
      </c>
      <c r="H9">
        <v>648</v>
      </c>
      <c r="I9">
        <v>82</v>
      </c>
      <c r="J9" s="1">
        <v>511</v>
      </c>
      <c r="K9">
        <v>438</v>
      </c>
      <c r="L9">
        <v>72</v>
      </c>
      <c r="M9" s="15" t="s">
        <v>41</v>
      </c>
      <c r="N9" s="17">
        <f>K9/H9</f>
        <v>0.67592592592592593</v>
      </c>
      <c r="O9" s="17">
        <f>L9/I9</f>
        <v>0.87804878048780488</v>
      </c>
      <c r="P9" s="15">
        <f>J9/777</f>
        <v>0.65765765765765771</v>
      </c>
      <c r="Q9" s="17">
        <f>K9/639</f>
        <v>0.68544600938967137</v>
      </c>
      <c r="R9" s="17">
        <f>L9/138</f>
        <v>0.52173913043478259</v>
      </c>
    </row>
    <row r="10">
      <c r="G10" s="1"/>
      <c r="M10"/>
      <c r="P10"/>
    </row>
    <row r="11">
      <c r="G11" s="1"/>
      <c r="M11"/>
      <c r="P11"/>
    </row>
    <row r="12" ht="25.949999999999999" customHeight="1">
      <c r="A12" s="13" t="s">
        <v>32</v>
      </c>
      <c r="B12" s="13"/>
      <c r="C12" s="13"/>
      <c r="D12" s="13"/>
      <c r="E12" s="13"/>
      <c r="F12" s="13"/>
      <c r="G12" s="14"/>
      <c r="H12" s="13"/>
      <c r="I12" s="13"/>
      <c r="J12" s="14"/>
      <c r="K12" s="13"/>
      <c r="L12" s="13"/>
      <c r="M12" s="13"/>
      <c r="N12" s="13"/>
      <c r="O12" s="13"/>
      <c r="P12" s="13"/>
    </row>
    <row r="13">
      <c r="A13" t="s">
        <v>21</v>
      </c>
      <c r="B13" t="s">
        <v>22</v>
      </c>
      <c r="C13">
        <v>2571</v>
      </c>
      <c r="D13">
        <v>1851</v>
      </c>
      <c r="G13" s="1">
        <v>691</v>
      </c>
      <c r="H13">
        <v>642</v>
      </c>
      <c r="I13">
        <v>49</v>
      </c>
      <c r="J13" s="1">
        <v>565</v>
      </c>
      <c r="K13">
        <v>523</v>
      </c>
      <c r="L13">
        <v>42</v>
      </c>
      <c r="M13" s="15" t="s">
        <v>42</v>
      </c>
      <c r="N13" s="17">
        <f>K13/H13</f>
        <v>0.81464174454828664</v>
      </c>
      <c r="O13" s="17">
        <f>L13/I13</f>
        <v>0.8571428571428571</v>
      </c>
      <c r="P13" s="15" t="s">
        <v>43</v>
      </c>
      <c r="Q13" s="16">
        <f>K13/1727</f>
        <v>0.30283729009843657</v>
      </c>
      <c r="R13" s="16">
        <f>L13/124</f>
        <v>0.33870967741935482</v>
      </c>
    </row>
    <row r="14">
      <c r="G14" s="1"/>
      <c r="M14" s="15"/>
      <c r="N14" s="16"/>
      <c r="O14" s="16"/>
      <c r="P14" s="15"/>
      <c r="Q14" s="16"/>
      <c r="R14" s="16"/>
    </row>
    <row r="15">
      <c r="A15" t="s">
        <v>25</v>
      </c>
      <c r="B15" t="s">
        <v>22</v>
      </c>
      <c r="C15">
        <v>2571</v>
      </c>
      <c r="D15">
        <v>1851</v>
      </c>
      <c r="G15" s="1">
        <v>1344</v>
      </c>
      <c r="H15">
        <v>1251</v>
      </c>
      <c r="I15">
        <v>93</v>
      </c>
      <c r="J15" s="1">
        <v>1083</v>
      </c>
      <c r="K15">
        <v>1011</v>
      </c>
      <c r="L15">
        <v>72</v>
      </c>
      <c r="M15" s="15" t="s">
        <v>44</v>
      </c>
      <c r="N15" s="17">
        <f>K15/H15</f>
        <v>0.80815347721822539</v>
      </c>
      <c r="O15" s="17">
        <f>L15/I15</f>
        <v>0.77419354838709675</v>
      </c>
      <c r="P15" s="15" t="s">
        <v>45</v>
      </c>
      <c r="Q15" s="17">
        <f>K15/1727</f>
        <v>0.58540822235089751</v>
      </c>
      <c r="R15" s="17">
        <f>L15/124</f>
        <v>0.58064516129032262</v>
      </c>
    </row>
    <row r="16">
      <c r="G16" s="1"/>
      <c r="M16" s="15"/>
      <c r="N16" s="16"/>
      <c r="O16" s="16"/>
      <c r="P16" s="15"/>
      <c r="Q16" s="16"/>
      <c r="R16" s="16"/>
    </row>
    <row r="17">
      <c r="A17" t="s">
        <v>29</v>
      </c>
      <c r="B17" t="s">
        <v>22</v>
      </c>
      <c r="C17">
        <v>2571</v>
      </c>
      <c r="D17">
        <v>1851</v>
      </c>
      <c r="G17" s="1">
        <v>1810</v>
      </c>
      <c r="H17">
        <v>1677</v>
      </c>
      <c r="I17">
        <v>133</v>
      </c>
      <c r="J17" s="1">
        <v>1406</v>
      </c>
      <c r="K17">
        <v>1310</v>
      </c>
      <c r="L17">
        <v>96</v>
      </c>
      <c r="M17" s="15" t="s">
        <v>46</v>
      </c>
      <c r="N17" s="17">
        <f>K17/H17</f>
        <v>0.78115682766845562</v>
      </c>
      <c r="O17" s="17">
        <f>L17/I17</f>
        <v>0.72180451127819545</v>
      </c>
      <c r="P17" s="15" t="s">
        <v>40</v>
      </c>
      <c r="Q17" s="17">
        <f>K17/1727</f>
        <v>0.75854082223508978</v>
      </c>
      <c r="R17" s="17">
        <f>L17/124</f>
        <v>0.77419354838709675</v>
      </c>
    </row>
    <row r="21" ht="14.4">
      <c r="A21" s="18" t="s">
        <v>47</v>
      </c>
    </row>
    <row r="22" ht="14.4">
      <c r="A22" s="18" t="s">
        <v>48</v>
      </c>
    </row>
  </sheetData>
  <mergeCells count="4">
    <mergeCell ref="D1:F1"/>
    <mergeCell ref="G1:I1"/>
    <mergeCell ref="A4:P4"/>
    <mergeCell ref="A12:P1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2" zoomScale="100" workbookViewId="0">
      <selection activeCell="G5" activeCellId="0" sqref="G5"/>
    </sheetView>
  </sheetViews>
  <sheetFormatPr defaultRowHeight="14.25"/>
  <cols>
    <col customWidth="1" min="3" max="6" width="8.88671875"/>
    <col customWidth="1" min="7" max="7" style="19" width="20.6640625"/>
    <col customWidth="1" min="8" max="9" width="8.88671875"/>
    <col customWidth="1" min="10" max="10" style="19" width="16.77734375"/>
    <col customWidth="1" min="11" max="12" width="8.88671875"/>
    <col min="13" max="13" style="21" width="9"/>
    <col customWidth="1" min="14" max="15" width="8.88671875"/>
    <col min="16" max="16" style="21" width="9"/>
  </cols>
  <sheetData>
    <row r="1">
      <c r="D1" s="2" t="s">
        <v>0</v>
      </c>
      <c r="E1" s="2"/>
      <c r="F1" s="2"/>
      <c r="G1" s="3" t="s">
        <v>1</v>
      </c>
      <c r="H1" s="4"/>
      <c r="I1" s="4"/>
      <c r="J1" s="1"/>
      <c r="M1" s="22"/>
      <c r="P1" s="22"/>
    </row>
    <row r="2" ht="28.050000000000001" customHeight="1">
      <c r="A2" t="s">
        <v>2</v>
      </c>
      <c r="B2" t="s">
        <v>3</v>
      </c>
      <c r="C2" s="5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8" t="s">
        <v>9</v>
      </c>
      <c r="I2" s="8" t="s">
        <v>10</v>
      </c>
      <c r="J2" s="9" t="s">
        <v>11</v>
      </c>
      <c r="K2" s="5" t="s">
        <v>12</v>
      </c>
      <c r="L2" s="5" t="s">
        <v>13</v>
      </c>
      <c r="M2" s="23" t="s">
        <v>14</v>
      </c>
      <c r="N2" s="5" t="s">
        <v>15</v>
      </c>
      <c r="O2" s="5" t="s">
        <v>16</v>
      </c>
      <c r="P2" s="24" t="s">
        <v>17</v>
      </c>
      <c r="Q2" s="12" t="s">
        <v>18</v>
      </c>
      <c r="R2" s="12" t="s">
        <v>19</v>
      </c>
    </row>
    <row r="3">
      <c r="G3" s="1"/>
      <c r="J3" s="1"/>
      <c r="M3" s="22"/>
      <c r="P3" s="22"/>
    </row>
    <row r="4" ht="25.949999999999999" customHeight="1">
      <c r="A4" s="13" t="s">
        <v>20</v>
      </c>
      <c r="B4" s="13"/>
      <c r="C4" s="13"/>
      <c r="D4" s="13"/>
      <c r="E4" s="13"/>
      <c r="F4" s="13"/>
      <c r="G4" s="14"/>
      <c r="H4" s="13"/>
      <c r="I4" s="13"/>
      <c r="J4" s="14"/>
      <c r="K4" s="13"/>
      <c r="L4" s="13"/>
      <c r="M4" s="13"/>
      <c r="N4" s="13"/>
      <c r="O4" s="13"/>
      <c r="P4" s="13"/>
    </row>
    <row r="5">
      <c r="A5" t="s">
        <v>21</v>
      </c>
      <c r="B5" t="s">
        <v>22</v>
      </c>
      <c r="C5">
        <v>1331</v>
      </c>
      <c r="D5">
        <v>1144</v>
      </c>
      <c r="G5" s="1">
        <v>967</v>
      </c>
      <c r="H5">
        <v>900</v>
      </c>
      <c r="I5">
        <v>67</v>
      </c>
      <c r="J5">
        <v>899</v>
      </c>
      <c r="K5">
        <v>896</v>
      </c>
      <c r="L5">
        <v>3</v>
      </c>
      <c r="M5" s="25" t="s">
        <v>49</v>
      </c>
      <c r="N5" s="16">
        <f>K5/H5</f>
        <v>0.99555555555555553</v>
      </c>
      <c r="O5" s="16">
        <f>L5/I5</f>
        <v>0.044776119402985072</v>
      </c>
      <c r="P5" s="25" t="s">
        <v>50</v>
      </c>
      <c r="Q5" s="16">
        <f>K5/1111</f>
        <v>0.80648064806480646</v>
      </c>
      <c r="R5" s="16">
        <f>L5/33</f>
        <v>0.090909090909090912</v>
      </c>
    </row>
    <row r="6">
      <c r="G6" s="1"/>
      <c r="J6" s="1"/>
      <c r="M6" s="25"/>
      <c r="N6" s="16"/>
      <c r="O6" s="16"/>
      <c r="P6" s="25"/>
      <c r="Q6" s="16"/>
      <c r="R6" s="16"/>
    </row>
    <row r="7">
      <c r="A7" t="s">
        <v>25</v>
      </c>
      <c r="B7" t="s">
        <v>22</v>
      </c>
      <c r="C7">
        <v>1331</v>
      </c>
      <c r="D7">
        <v>1144</v>
      </c>
      <c r="G7" s="1">
        <v>1227</v>
      </c>
      <c r="H7">
        <v>1097</v>
      </c>
      <c r="I7">
        <v>130</v>
      </c>
      <c r="J7" s="1">
        <v>1090</v>
      </c>
      <c r="K7">
        <v>1076</v>
      </c>
      <c r="L7">
        <v>14</v>
      </c>
      <c r="M7" s="25" t="s">
        <v>27</v>
      </c>
      <c r="N7" s="17">
        <f>K7/H7</f>
        <v>0.98085688240656332</v>
      </c>
      <c r="O7" s="17">
        <f>L7/I7</f>
        <v>0.1076923076923077</v>
      </c>
      <c r="P7" s="25" t="s">
        <v>21</v>
      </c>
      <c r="Q7" s="17">
        <f>K7/1111</f>
        <v>0.96849684968496852</v>
      </c>
      <c r="R7" s="17">
        <f>L7/33</f>
        <v>0.42424242424242425</v>
      </c>
    </row>
    <row r="8">
      <c r="G8" s="1"/>
      <c r="J8" s="1"/>
      <c r="M8" s="25"/>
      <c r="N8" s="16"/>
      <c r="O8" s="16"/>
      <c r="P8" s="25"/>
      <c r="Q8" s="16"/>
      <c r="R8" s="16"/>
    </row>
    <row r="9">
      <c r="A9" t="s">
        <v>29</v>
      </c>
      <c r="B9" t="s">
        <v>22</v>
      </c>
      <c r="C9">
        <v>1331</v>
      </c>
      <c r="D9">
        <v>1144</v>
      </c>
      <c r="G9" s="1">
        <v>1294</v>
      </c>
      <c r="H9">
        <v>1142</v>
      </c>
      <c r="I9">
        <v>152</v>
      </c>
      <c r="J9" s="1">
        <v>1128</v>
      </c>
      <c r="K9">
        <v>1106</v>
      </c>
      <c r="L9">
        <v>22</v>
      </c>
      <c r="M9" s="25" t="s">
        <v>35</v>
      </c>
      <c r="N9" s="17">
        <f>K9/H9</f>
        <v>0.968476357267951</v>
      </c>
      <c r="O9" s="17">
        <f>L9/I9</f>
        <v>0.14473684210526316</v>
      </c>
      <c r="P9" s="25" t="s">
        <v>36</v>
      </c>
      <c r="Q9" s="17">
        <f>K9/1111</f>
        <v>0.99549954995499546</v>
      </c>
      <c r="R9" s="17">
        <f>L9/33</f>
        <v>0.66666666666666663</v>
      </c>
    </row>
    <row r="10">
      <c r="G10" s="1"/>
      <c r="J10" s="1"/>
      <c r="M10" s="22"/>
      <c r="P10" s="22"/>
    </row>
    <row r="11">
      <c r="G11" s="1"/>
      <c r="J11" s="1"/>
      <c r="M11" s="22"/>
      <c r="P11" s="22"/>
    </row>
    <row r="12" ht="25.949999999999999" customHeight="1">
      <c r="A12" s="13" t="s">
        <v>32</v>
      </c>
      <c r="B12" s="13"/>
      <c r="C12" s="13"/>
      <c r="D12" s="13"/>
      <c r="E12" s="13"/>
      <c r="F12" s="13"/>
      <c r="G12" s="14"/>
      <c r="H12" s="13"/>
      <c r="I12" s="13"/>
      <c r="J12" s="14"/>
      <c r="K12" s="13"/>
      <c r="L12" s="13"/>
      <c r="M12" s="13"/>
      <c r="N12" s="13"/>
      <c r="O12" s="13"/>
      <c r="P12" s="13"/>
    </row>
    <row r="13">
      <c r="A13" t="s">
        <v>21</v>
      </c>
      <c r="B13" t="s">
        <v>22</v>
      </c>
      <c r="C13">
        <v>2571</v>
      </c>
      <c r="D13">
        <v>2355</v>
      </c>
      <c r="G13" s="1">
        <v>2278</v>
      </c>
      <c r="H13">
        <v>2164</v>
      </c>
      <c r="I13">
        <v>114</v>
      </c>
      <c r="J13" s="1">
        <v>2161</v>
      </c>
      <c r="K13">
        <v>2152</v>
      </c>
      <c r="L13">
        <v>9</v>
      </c>
      <c r="M13" s="25" t="s">
        <v>21</v>
      </c>
      <c r="N13" s="17">
        <f>K13/H13</f>
        <v>0.99445471349353054</v>
      </c>
      <c r="O13" s="17">
        <f>L13/I13</f>
        <v>0.078947368421052627</v>
      </c>
      <c r="P13" s="25" t="s">
        <v>51</v>
      </c>
      <c r="Q13" s="17">
        <f>K13/2326</f>
        <v>0.92519346517626833</v>
      </c>
      <c r="R13" s="17">
        <f>L13/29</f>
        <v>0.31034482758620691</v>
      </c>
    </row>
    <row r="14">
      <c r="G14" s="1"/>
      <c r="J14" s="1"/>
      <c r="M14" s="25"/>
      <c r="N14" s="16"/>
      <c r="O14" s="16"/>
      <c r="P14" s="25"/>
      <c r="Q14" s="16"/>
      <c r="R14" s="16"/>
    </row>
    <row r="15">
      <c r="A15" t="s">
        <v>25</v>
      </c>
      <c r="B15" t="s">
        <v>22</v>
      </c>
      <c r="C15">
        <v>2571</v>
      </c>
      <c r="D15">
        <v>2355</v>
      </c>
      <c r="G15">
        <v>2505</v>
      </c>
      <c r="H15">
        <v>2344</v>
      </c>
      <c r="I15">
        <v>161</v>
      </c>
      <c r="J15" s="1">
        <v>2322</v>
      </c>
      <c r="K15">
        <v>2302</v>
      </c>
      <c r="L15">
        <v>20</v>
      </c>
      <c r="M15" s="25" t="s">
        <v>49</v>
      </c>
      <c r="N15" s="17">
        <f>K15/H15</f>
        <v>0.98208191126279865</v>
      </c>
      <c r="O15" s="17">
        <f>L15/I15</f>
        <v>0.12422360248447205</v>
      </c>
      <c r="P15" s="25" t="s">
        <v>36</v>
      </c>
      <c r="Q15" s="17">
        <f>K15/2326</f>
        <v>0.98968185726569213</v>
      </c>
      <c r="R15" s="17">
        <f>L15/29</f>
        <v>0.68965517241379315</v>
      </c>
    </row>
    <row r="16">
      <c r="G16" s="1"/>
      <c r="J16" s="1"/>
      <c r="M16" s="25"/>
      <c r="N16" s="16"/>
      <c r="O16" s="16"/>
      <c r="P16" s="25"/>
      <c r="Q16" s="16"/>
      <c r="R16" s="16"/>
    </row>
    <row r="17">
      <c r="A17" t="s">
        <v>29</v>
      </c>
      <c r="B17" t="s">
        <v>22</v>
      </c>
      <c r="C17">
        <v>2571</v>
      </c>
      <c r="D17">
        <v>2355</v>
      </c>
      <c r="G17" s="1">
        <v>2317</v>
      </c>
      <c r="H17">
        <v>2196</v>
      </c>
      <c r="I17">
        <v>121</v>
      </c>
      <c r="J17" s="1">
        <v>2189</v>
      </c>
      <c r="K17">
        <v>2179</v>
      </c>
      <c r="L17">
        <v>10</v>
      </c>
      <c r="M17" s="25" t="s">
        <v>52</v>
      </c>
      <c r="N17" s="17">
        <f>K17/H17</f>
        <v>0.99225865209471764</v>
      </c>
      <c r="O17" s="17">
        <f>L17/I17</f>
        <v>0.082644628099173556</v>
      </c>
      <c r="P17" s="25" t="s">
        <v>49</v>
      </c>
      <c r="Q17" s="17">
        <f>K17/2326</f>
        <v>0.93680137575236455</v>
      </c>
      <c r="R17" s="17">
        <f>L17/29</f>
        <v>0.34482758620689657</v>
      </c>
    </row>
    <row r="21" ht="14.25">
      <c r="A21" s="18" t="s">
        <v>53</v>
      </c>
    </row>
    <row r="22" ht="14.25">
      <c r="A22" s="18" t="s">
        <v>54</v>
      </c>
    </row>
  </sheetData>
  <mergeCells count="4">
    <mergeCell ref="D1:F1"/>
    <mergeCell ref="G1:I1"/>
    <mergeCell ref="A4:P4"/>
    <mergeCell ref="A12:P1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Shahini, Xhulja (adj145b@uni-duisburg-essen.de)</cp:lastModifiedBy>
  <cp:revision>6</cp:revision>
  <dcterms:created xsi:type="dcterms:W3CDTF">2025-08-15T11:59:00Z</dcterms:created>
  <dcterms:modified xsi:type="dcterms:W3CDTF">2025-09-03T15:32:48Z</dcterms:modified>
</cp:coreProperties>
</file>