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3\"/>
    </mc:Choice>
  </mc:AlternateContent>
  <xr:revisionPtr revIDLastSave="0" documentId="13_ncr:1_{5D25C051-A2C1-4572-BBB7-2438356C8DE6}" xr6:coauthVersionLast="47" xr6:coauthVersionMax="47" xr10:uidLastSave="{00000000-0000-0000-0000-000000000000}"/>
  <bookViews>
    <workbookView xWindow="-108" yWindow="-108" windowWidth="23256" windowHeight="12456" activeTab="1" xr2:uid="{B0C5BD31-C52B-4121-95DB-AF5FC3A2B390}"/>
  </bookViews>
  <sheets>
    <sheet name="LApredict" sheetId="1" r:id="rId1"/>
    <sheet name="DeepJIT" sheetId="2" r:id="rId2"/>
    <sheet name="CodeBERT4J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2" l="1"/>
  <c r="R15" i="2"/>
  <c r="O17" i="1" l="1"/>
  <c r="Q15" i="1"/>
  <c r="O13" i="1"/>
  <c r="O5" i="1"/>
  <c r="O9" i="3" l="1"/>
  <c r="O17" i="3"/>
  <c r="R17" i="3"/>
  <c r="O13" i="3"/>
  <c r="J13" i="3"/>
  <c r="R5" i="1" l="1"/>
  <c r="O7" i="3"/>
  <c r="R15" i="3" l="1"/>
  <c r="R9" i="3"/>
  <c r="P5" i="2"/>
  <c r="Q15" i="2"/>
  <c r="P13" i="2"/>
  <c r="J17" i="1"/>
  <c r="J15" i="1"/>
  <c r="J13" i="1"/>
  <c r="J9" i="1"/>
  <c r="J7" i="1"/>
  <c r="J5" i="1"/>
  <c r="M5" i="1" s="1"/>
  <c r="J17" i="2"/>
  <c r="J15" i="2"/>
  <c r="J13" i="2"/>
  <c r="J9" i="2"/>
  <c r="J7" i="2"/>
  <c r="J5" i="2"/>
  <c r="G17" i="1"/>
  <c r="G15" i="1"/>
  <c r="G13" i="1"/>
  <c r="G9" i="1"/>
  <c r="G7" i="1"/>
  <c r="G5" i="1"/>
  <c r="G17" i="2"/>
  <c r="G15" i="2"/>
  <c r="G13" i="2"/>
  <c r="G9" i="2"/>
  <c r="G7" i="2"/>
  <c r="G5" i="2"/>
  <c r="N9" i="3"/>
  <c r="G9" i="3"/>
  <c r="Q5" i="3"/>
  <c r="N5" i="3"/>
  <c r="G7" i="3"/>
  <c r="J17" i="3"/>
  <c r="J15" i="3"/>
  <c r="J9" i="3"/>
  <c r="J7" i="3"/>
  <c r="J5" i="3"/>
  <c r="G17" i="3"/>
  <c r="G15" i="3"/>
  <c r="G13" i="3"/>
  <c r="G5" i="3"/>
  <c r="N9" i="2"/>
  <c r="N17" i="3"/>
  <c r="M17" i="3" l="1"/>
  <c r="M15" i="3"/>
  <c r="M13" i="3"/>
  <c r="M9" i="3"/>
  <c r="M7" i="3"/>
  <c r="M5" i="3"/>
  <c r="R17" i="2"/>
  <c r="Q17" i="2"/>
  <c r="P17" i="2"/>
  <c r="N17" i="2"/>
  <c r="M17" i="2"/>
  <c r="P15" i="2"/>
  <c r="N15" i="2"/>
  <c r="M15" i="2"/>
  <c r="R13" i="2"/>
  <c r="Q13" i="2"/>
  <c r="N13" i="2"/>
  <c r="M13" i="2"/>
  <c r="Q9" i="2"/>
  <c r="P9" i="2"/>
  <c r="M9" i="2"/>
  <c r="Q7" i="2"/>
  <c r="P7" i="2"/>
  <c r="N7" i="2"/>
  <c r="M7" i="2"/>
  <c r="Q5" i="2"/>
  <c r="N5" i="2"/>
  <c r="M5" i="2"/>
  <c r="Q13" i="3"/>
  <c r="P13" i="3"/>
  <c r="Q17" i="3"/>
  <c r="Q15" i="3"/>
  <c r="Q9" i="3"/>
  <c r="Q7" i="3"/>
  <c r="P5" i="3"/>
  <c r="N13" i="1"/>
  <c r="M13" i="1"/>
  <c r="P13" i="1"/>
  <c r="Q17" i="1"/>
  <c r="Q13" i="1"/>
  <c r="P17" i="3"/>
  <c r="P15" i="3"/>
  <c r="N15" i="3"/>
  <c r="N13" i="3"/>
  <c r="P9" i="3"/>
  <c r="P7" i="3"/>
  <c r="N7" i="3"/>
  <c r="N5" i="1" l="1"/>
  <c r="P17" i="1" l="1"/>
  <c r="P15" i="1"/>
  <c r="P5" i="1"/>
  <c r="M17" i="1"/>
  <c r="M15" i="1"/>
  <c r="M9" i="1"/>
  <c r="M7" i="1"/>
  <c r="P9" i="1"/>
  <c r="P7" i="1"/>
  <c r="R9" i="1"/>
  <c r="R7" i="1"/>
  <c r="Q9" i="1"/>
  <c r="Q7" i="1"/>
  <c r="Q5" i="1"/>
  <c r="N17" i="1" l="1"/>
  <c r="N15" i="1"/>
  <c r="N9" i="1"/>
  <c r="N7" i="1"/>
</calcChain>
</file>

<file path=xl/sharedStrings.xml><?xml version="1.0" encoding="utf-8"?>
<sst xmlns="http://schemas.openxmlformats.org/spreadsheetml/2006/main" count="109" uniqueCount="34">
  <si>
    <t>Correct predictions made by Lapredict</t>
  </si>
  <si>
    <t>Predictions with prob. &gt; alpha</t>
  </si>
  <si>
    <t>Alpha</t>
  </si>
  <si>
    <t>Data subset</t>
  </si>
  <si>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</si>
  <si>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</si>
  <si>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</si>
  <si>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</si>
  <si>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</si>
  <si>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</si>
  <si>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</si>
  <si>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</si>
  <si>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</si>
  <si>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</si>
  <si>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</si>
  <si>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</si>
  <si>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</si>
  <si>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</si>
  <si>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Recall-clean</t>
  </si>
  <si>
    <t>Recall Fault-prone</t>
  </si>
  <si>
    <t>0.95</t>
  </si>
  <si>
    <t>Test avg</t>
  </si>
  <si>
    <t>0.9</t>
  </si>
  <si>
    <t>0.85</t>
  </si>
  <si>
    <t>Test AVG</t>
  </si>
  <si>
    <t xml:space="preserve">OPENSTACK </t>
  </si>
  <si>
    <t xml:space="preserve">QT </t>
  </si>
  <si>
    <t>Platt-scaled LApredict with openstack makes 3701 correct predictions (197 fault-prone ; 3504 clean)</t>
  </si>
  <si>
    <t>Platt_scaled CodeBERT4JIT makes 1163 correct predictions on Openstack dataset (11: fault-prone; 1152 clean)</t>
  </si>
  <si>
    <t>Platt_scaled CodeBERT4JIT makes 2384 correct predictions on QT dataset (11: fault-prone; 2374 clean)</t>
  </si>
  <si>
    <t>Platt-scaled DeepJIT on Openstack made 1168 correct predictions (0 fault-prone; 1168 Clean)</t>
  </si>
  <si>
    <t>Platt-scaled DeepJIT on QT made 2386 correct predictions (5 fault-prone; 2381 Clean)</t>
  </si>
  <si>
    <t>Platt-scaled LApredict with QT makes 4089 correct predictions (23 fault-prone ; 4067 clean)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</si>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</sst>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name val="Calibri"/>
      <family val="2"/>
    </font>
    <font>
      <b/>
      <sz val="11"/>
      <color theme="9"/>
      <name val="Calibri"/>
      <family val="2"/>
    </font>
    <font>
      <sz val="11"/>
      <name val="Arial"/>
      <family val="2"/>
    </font>
    <font>
      <sz val="11"/>
      <color theme="8" tint="0.3999755851924192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3" tint="0.89999084444715716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2" fontId="0" fillId="0" borderId="0" xfId="0" applyNumberFormat="1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2" fontId="5" fillId="0" borderId="0" xfId="0" applyNumberFormat="1" applyFont="1"/>
    <xf numFmtId="1" fontId="0" fillId="0" borderId="0" xfId="0" applyNumberFormat="1"/>
    <xf numFmtId="0" fontId="6" fillId="0" borderId="0" xfId="0" applyFont="1"/>
    <xf numFmtId="2" fontId="7" fillId="0" borderId="0" xfId="0" applyNumberFormat="1" applyFont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C733-01D5-4605-A879-4EE4F769F6E9}">
  <dimension ref="A1:R22"/>
  <sheetViews>
    <sheetView topLeftCell="B1" workbookViewId="0">
      <selection activeCell="T17" sqref="T17"/>
    </sheetView>
  </sheetViews>
  <sheetFormatPr defaultRowHeight="14.4" x14ac:dyDescent="0.3"/>
  <cols>
    <col min="14" max="15" width="11.6640625" customWidth="1"/>
    <col min="16" max="16" width="12.44140625" customWidth="1"/>
  </cols>
  <sheetData>
    <row r="1" spans="1:18" x14ac:dyDescent="0.3">
      <c r="D1" s="16" t="s">
        <v>0</v>
      </c>
      <c r="E1" s="16"/>
      <c r="F1" s="16"/>
      <c r="G1" s="17" t="s">
        <v>1</v>
      </c>
      <c r="H1" s="18"/>
      <c r="I1" s="18"/>
      <c r="J1" s="1"/>
    </row>
    <row r="2" spans="1:18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0" t="s">
        <v>14</v>
      </c>
      <c r="N2" s="2" t="s">
        <v>15</v>
      </c>
      <c r="O2" s="2" t="s">
        <v>16</v>
      </c>
      <c r="P2" s="11" t="s">
        <v>17</v>
      </c>
      <c r="Q2" s="7" t="s">
        <v>18</v>
      </c>
      <c r="R2" s="7" t="s">
        <v>19</v>
      </c>
    </row>
    <row r="4" spans="1:18" ht="25.95" customHeight="1" x14ac:dyDescent="0.3">
      <c r="A4" s="19" t="s">
        <v>25</v>
      </c>
      <c r="B4" s="19"/>
      <c r="C4" s="19"/>
      <c r="D4" s="19"/>
      <c r="E4" s="19"/>
      <c r="F4" s="19"/>
      <c r="G4" s="20"/>
      <c r="H4" s="19"/>
      <c r="I4" s="19"/>
      <c r="J4" s="20"/>
      <c r="K4" s="19"/>
      <c r="L4" s="19"/>
      <c r="M4" s="19"/>
      <c r="N4" s="19"/>
      <c r="O4" s="19"/>
      <c r="P4" s="19"/>
    </row>
    <row r="5" spans="1:18" x14ac:dyDescent="0.3">
      <c r="A5" t="s">
        <v>20</v>
      </c>
      <c r="B5" t="s">
        <v>21</v>
      </c>
      <c r="C5">
        <v>4552</v>
      </c>
      <c r="D5">
        <v>3701</v>
      </c>
      <c r="E5">
        <v>3504</v>
      </c>
      <c r="F5">
        <v>197</v>
      </c>
      <c r="G5">
        <f>SUM(H5:I5)</f>
        <v>1834</v>
      </c>
      <c r="H5">
        <v>1791</v>
      </c>
      <c r="I5">
        <v>43</v>
      </c>
      <c r="J5">
        <f>SUM(K5:L5)</f>
        <v>1671</v>
      </c>
      <c r="K5">
        <v>1638</v>
      </c>
      <c r="L5">
        <v>33</v>
      </c>
      <c r="M5" s="12">
        <f>J5/G5</f>
        <v>0.91112322791712108</v>
      </c>
      <c r="N5" s="9">
        <f>K5/H5</f>
        <v>0.914572864321608</v>
      </c>
      <c r="O5" s="9">
        <f>L5/I5</f>
        <v>0.76744186046511631</v>
      </c>
      <c r="P5" s="12">
        <f>J5/D5</f>
        <v>0.45149959470413403</v>
      </c>
      <c r="Q5" s="9">
        <f>K5/3504</f>
        <v>0.46746575342465752</v>
      </c>
      <c r="R5" s="9">
        <f>L5/197</f>
        <v>0.16751269035532995</v>
      </c>
    </row>
    <row r="6" spans="1:18" x14ac:dyDescent="0.3">
      <c r="M6" s="12"/>
      <c r="N6" s="9"/>
      <c r="O6" s="9"/>
      <c r="P6" s="12"/>
    </row>
    <row r="7" spans="1:18" x14ac:dyDescent="0.3">
      <c r="A7" t="s">
        <v>22</v>
      </c>
      <c r="B7" t="s">
        <v>24</v>
      </c>
      <c r="C7">
        <v>4552</v>
      </c>
      <c r="D7">
        <v>3701</v>
      </c>
      <c r="E7">
        <v>3504</v>
      </c>
      <c r="F7">
        <v>197</v>
      </c>
      <c r="G7">
        <f>SUM(H7:I7)</f>
        <v>2782</v>
      </c>
      <c r="H7">
        <v>2705</v>
      </c>
      <c r="I7">
        <v>77</v>
      </c>
      <c r="J7">
        <f>SUM(K7:L7)</f>
        <v>2474</v>
      </c>
      <c r="K7">
        <v>2419</v>
      </c>
      <c r="L7">
        <v>55</v>
      </c>
      <c r="M7" s="12">
        <f>J7/G7</f>
        <v>0.88928828181164632</v>
      </c>
      <c r="N7" s="9">
        <f>K7/H7</f>
        <v>0.89426987060998153</v>
      </c>
      <c r="O7" s="9">
        <v>0.73</v>
      </c>
      <c r="P7" s="12">
        <f>J7/D7</f>
        <v>0.66846798162658738</v>
      </c>
      <c r="Q7" s="9">
        <f>K7/3504</f>
        <v>0.69035388127853881</v>
      </c>
      <c r="R7" s="9">
        <f>L7/197</f>
        <v>0.27918781725888325</v>
      </c>
    </row>
    <row r="8" spans="1:18" x14ac:dyDescent="0.3">
      <c r="M8" s="12"/>
      <c r="N8" s="9"/>
      <c r="O8" s="9"/>
      <c r="P8" s="12"/>
    </row>
    <row r="9" spans="1:18" x14ac:dyDescent="0.3">
      <c r="A9" t="s">
        <v>23</v>
      </c>
      <c r="B9" t="s">
        <v>21</v>
      </c>
      <c r="C9">
        <v>4552</v>
      </c>
      <c r="D9">
        <v>3701</v>
      </c>
      <c r="E9">
        <v>3504</v>
      </c>
      <c r="F9">
        <v>197</v>
      </c>
      <c r="G9">
        <f>SUM(H9:I9)</f>
        <v>3526</v>
      </c>
      <c r="H9">
        <v>3397</v>
      </c>
      <c r="I9">
        <v>129</v>
      </c>
      <c r="J9">
        <f>SUM(K9:L9)</f>
        <v>3045</v>
      </c>
      <c r="K9">
        <v>2960</v>
      </c>
      <c r="L9">
        <v>85</v>
      </c>
      <c r="M9" s="12">
        <f>J9/G9</f>
        <v>0.86358479863868409</v>
      </c>
      <c r="N9" s="9">
        <f>K9/H9</f>
        <v>0.87135707977627319</v>
      </c>
      <c r="O9" s="9">
        <v>0.68</v>
      </c>
      <c r="P9" s="12">
        <f>J9/D9</f>
        <v>0.82275060794379895</v>
      </c>
      <c r="Q9" s="9">
        <f>K9/3504</f>
        <v>0.84474885844748859</v>
      </c>
      <c r="R9" s="15">
        <f>L9/197</f>
        <v>0.43147208121827413</v>
      </c>
    </row>
    <row r="10" spans="1:18" x14ac:dyDescent="0.3">
      <c r="M10" s="12"/>
    </row>
    <row r="11" spans="1:18" ht="25.95" customHeight="1" x14ac:dyDescent="0.3">
      <c r="A11" s="19" t="s">
        <v>26</v>
      </c>
      <c r="B11" s="19"/>
      <c r="C11" s="19"/>
      <c r="D11" s="19"/>
      <c r="E11" s="19"/>
      <c r="F11" s="19"/>
      <c r="G11" s="20"/>
      <c r="H11" s="19"/>
      <c r="I11" s="19"/>
      <c r="J11" s="20"/>
      <c r="K11" s="19"/>
      <c r="L11" s="19"/>
      <c r="M11" s="19"/>
      <c r="N11" s="19"/>
      <c r="O11" s="19"/>
      <c r="P11" s="19"/>
    </row>
    <row r="12" spans="1:18" x14ac:dyDescent="0.3">
      <c r="G12" s="1"/>
      <c r="J12" s="1"/>
    </row>
    <row r="13" spans="1:18" x14ac:dyDescent="0.3">
      <c r="A13" t="s">
        <v>20</v>
      </c>
      <c r="B13" t="s">
        <v>21</v>
      </c>
      <c r="C13">
        <v>4783</v>
      </c>
      <c r="D13">
        <v>4089</v>
      </c>
      <c r="E13">
        <v>4067</v>
      </c>
      <c r="F13">
        <v>23</v>
      </c>
      <c r="G13" s="13">
        <f>SUM(H13:I13)</f>
        <v>2659.2</v>
      </c>
      <c r="H13">
        <v>2656</v>
      </c>
      <c r="I13" s="13">
        <v>3.2</v>
      </c>
      <c r="J13">
        <f>SUM(K13:L13)</f>
        <v>2413.5</v>
      </c>
      <c r="K13">
        <v>2413</v>
      </c>
      <c r="L13" s="13">
        <v>0.5</v>
      </c>
      <c r="M13" s="12">
        <f>J13/G13</f>
        <v>0.90760379061371843</v>
      </c>
      <c r="N13" s="9">
        <f>K13/H13</f>
        <v>0.90850903614457834</v>
      </c>
      <c r="O13" s="9">
        <f>L13/I13</f>
        <v>0.15625</v>
      </c>
      <c r="P13" s="12">
        <f>J13/D13</f>
        <v>0.59024211298606011</v>
      </c>
      <c r="Q13" s="9">
        <f>K13/4067</f>
        <v>0.59331202360462254</v>
      </c>
      <c r="R13" s="15">
        <v>0.03</v>
      </c>
    </row>
    <row r="14" spans="1:18" x14ac:dyDescent="0.3">
      <c r="M14" s="12"/>
      <c r="P14" s="12"/>
    </row>
    <row r="15" spans="1:18" x14ac:dyDescent="0.3">
      <c r="A15" t="s">
        <v>22</v>
      </c>
      <c r="B15" t="s">
        <v>21</v>
      </c>
      <c r="C15">
        <v>4783</v>
      </c>
      <c r="D15">
        <v>4089</v>
      </c>
      <c r="E15">
        <v>4067</v>
      </c>
      <c r="F15">
        <v>23</v>
      </c>
      <c r="G15">
        <f>SUM(H15:I15)</f>
        <v>4034</v>
      </c>
      <c r="H15">
        <v>4027</v>
      </c>
      <c r="I15">
        <v>7</v>
      </c>
      <c r="J15">
        <f>SUM(K15:L15)</f>
        <v>3547</v>
      </c>
      <c r="K15">
        <v>3543</v>
      </c>
      <c r="L15">
        <v>4</v>
      </c>
      <c r="M15" s="12">
        <f>J15/G15</f>
        <v>0.87927615270203274</v>
      </c>
      <c r="N15" s="9">
        <f>K15/H15</f>
        <v>0.87981127390116709</v>
      </c>
      <c r="O15" s="9">
        <v>0.39</v>
      </c>
      <c r="P15" s="12">
        <f>J15/D15</f>
        <v>0.86744925409635609</v>
      </c>
      <c r="Q15" s="9">
        <f>K15/4067</f>
        <v>0.8711581017949348</v>
      </c>
      <c r="R15" s="15">
        <v>0.15</v>
      </c>
    </row>
    <row r="16" spans="1:18" x14ac:dyDescent="0.3">
      <c r="M16" s="12"/>
      <c r="P16" s="12"/>
    </row>
    <row r="17" spans="1:18" x14ac:dyDescent="0.3">
      <c r="A17" t="s">
        <v>23</v>
      </c>
      <c r="B17" t="s">
        <v>21</v>
      </c>
      <c r="C17">
        <v>4783</v>
      </c>
      <c r="D17">
        <v>4089</v>
      </c>
      <c r="E17">
        <v>4067</v>
      </c>
      <c r="F17">
        <v>23</v>
      </c>
      <c r="G17">
        <f>SUM(H17:I17)</f>
        <v>3966</v>
      </c>
      <c r="H17">
        <v>3939</v>
      </c>
      <c r="I17">
        <v>27</v>
      </c>
      <c r="J17">
        <f>SUM(K17:L17)</f>
        <v>3489</v>
      </c>
      <c r="K17">
        <v>3475</v>
      </c>
      <c r="L17">
        <v>14</v>
      </c>
      <c r="M17" s="12">
        <f>J17/G17</f>
        <v>0.8797276853252648</v>
      </c>
      <c r="N17" s="9">
        <f>K17/H17</f>
        <v>0.88220360497588224</v>
      </c>
      <c r="O17" s="9">
        <f>L17/I17</f>
        <v>0.51851851851851849</v>
      </c>
      <c r="P17" s="12">
        <f>J17/D17</f>
        <v>0.8532648569332355</v>
      </c>
      <c r="Q17" s="9">
        <f>K17/4067</f>
        <v>0.85443816080649126</v>
      </c>
      <c r="R17" s="15">
        <v>0.55000000000000004</v>
      </c>
    </row>
    <row r="21" spans="1:18" x14ac:dyDescent="0.3">
      <c r="A21" s="8" t="s">
        <v>27</v>
      </c>
    </row>
    <row r="22" spans="1:18" x14ac:dyDescent="0.3">
      <c r="A22" s="8" t="s">
        <v>32</v>
      </c>
    </row>
  </sheetData>
  <mergeCells count="4">
    <mergeCell ref="D1:F1"/>
    <mergeCell ref="G1:I1"/>
    <mergeCell ref="A4:P4"/>
    <mergeCell ref="A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F290-E7C8-4639-B698-0D0F44331E1D}">
  <dimension ref="A1:W22"/>
  <sheetViews>
    <sheetView tabSelected="1" topLeftCell="D1" workbookViewId="0">
      <selection activeCell="O15" sqref="O15"/>
    </sheetView>
  </sheetViews>
  <sheetFormatPr defaultRowHeight="14.4" x14ac:dyDescent="0.3"/>
  <cols>
    <col min="7" max="7" width="10" bestFit="1" customWidth="1"/>
    <col min="14" max="15" width="11.6640625" customWidth="1"/>
    <col min="16" max="16" width="12.44140625" customWidth="1"/>
  </cols>
  <sheetData>
    <row r="1" spans="1:18" x14ac:dyDescent="0.3">
      <c r="D1" s="16" t="s">
        <v>0</v>
      </c>
      <c r="E1" s="16"/>
      <c r="F1" s="16"/>
      <c r="G1" s="17" t="s">
        <v>1</v>
      </c>
      <c r="H1" s="18"/>
      <c r="I1" s="18"/>
      <c r="J1" s="1"/>
    </row>
    <row r="2" spans="1:18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0" t="s">
        <v>14</v>
      </c>
      <c r="N2" s="2" t="s">
        <v>15</v>
      </c>
      <c r="O2" s="2" t="s">
        <v>16</v>
      </c>
      <c r="P2" s="11" t="s">
        <v>17</v>
      </c>
      <c r="Q2" s="7" t="s">
        <v>18</v>
      </c>
      <c r="R2" s="7" t="s">
        <v>19</v>
      </c>
    </row>
    <row r="4" spans="1:18" ht="25.95" customHeight="1" x14ac:dyDescent="0.3">
      <c r="A4" s="19" t="s">
        <v>25</v>
      </c>
      <c r="B4" s="19"/>
      <c r="C4" s="19"/>
      <c r="D4" s="19"/>
      <c r="E4" s="19"/>
      <c r="F4" s="19"/>
      <c r="G4" s="20"/>
      <c r="H4" s="19"/>
      <c r="I4" s="19"/>
      <c r="J4" s="20"/>
      <c r="K4" s="19"/>
      <c r="L4" s="19"/>
      <c r="M4" s="19"/>
      <c r="N4" s="19"/>
      <c r="O4" s="19"/>
      <c r="P4" s="19"/>
    </row>
    <row r="5" spans="1:18" x14ac:dyDescent="0.3">
      <c r="A5" t="s">
        <v>20</v>
      </c>
      <c r="B5" t="s">
        <v>21</v>
      </c>
      <c r="C5">
        <v>1331</v>
      </c>
      <c r="D5">
        <v>1168</v>
      </c>
      <c r="E5">
        <v>1168</v>
      </c>
      <c r="F5">
        <v>0</v>
      </c>
      <c r="G5">
        <f>SUM(H5:I5)</f>
        <v>902</v>
      </c>
      <c r="H5">
        <v>902</v>
      </c>
      <c r="I5">
        <v>0</v>
      </c>
      <c r="J5">
        <f>SUM(K5:L5)</f>
        <v>838</v>
      </c>
      <c r="K5">
        <v>838</v>
      </c>
      <c r="L5">
        <v>0</v>
      </c>
      <c r="M5" s="12">
        <f>J5/G5</f>
        <v>0.92904656319290468</v>
      </c>
      <c r="N5" s="9">
        <f>K5/H5</f>
        <v>0.92904656319290468</v>
      </c>
      <c r="O5" s="9">
        <v>0</v>
      </c>
      <c r="P5" s="12">
        <f>J5/D5</f>
        <v>0.71746575342465757</v>
      </c>
      <c r="Q5" s="9">
        <f>K5/E5</f>
        <v>0.71746575342465757</v>
      </c>
      <c r="R5" s="9">
        <v>0</v>
      </c>
    </row>
    <row r="6" spans="1:18" x14ac:dyDescent="0.3">
      <c r="M6" s="12"/>
      <c r="N6" s="9"/>
      <c r="O6" s="9"/>
      <c r="P6" s="12"/>
    </row>
    <row r="7" spans="1:18" x14ac:dyDescent="0.3">
      <c r="A7" t="s">
        <v>22</v>
      </c>
      <c r="B7" t="s">
        <v>21</v>
      </c>
      <c r="C7">
        <v>1331</v>
      </c>
      <c r="D7">
        <v>1168</v>
      </c>
      <c r="E7">
        <v>1168</v>
      </c>
      <c r="F7">
        <v>0</v>
      </c>
      <c r="G7">
        <f>SUM(H7:I7)</f>
        <v>1157</v>
      </c>
      <c r="H7">
        <v>1157</v>
      </c>
      <c r="I7">
        <v>0</v>
      </c>
      <c r="J7">
        <f>SUM(K7:L7)</f>
        <v>1040</v>
      </c>
      <c r="K7">
        <v>1040</v>
      </c>
      <c r="L7">
        <v>0</v>
      </c>
      <c r="M7" s="12">
        <f>J7/G7</f>
        <v>0.898876404494382</v>
      </c>
      <c r="N7" s="9">
        <f>K7/H7</f>
        <v>0.898876404494382</v>
      </c>
      <c r="O7" s="9">
        <v>0</v>
      </c>
      <c r="P7" s="12">
        <f>J7/D7</f>
        <v>0.8904109589041096</v>
      </c>
      <c r="Q7" s="9">
        <f>K7/E7</f>
        <v>0.8904109589041096</v>
      </c>
      <c r="R7" s="9">
        <v>0</v>
      </c>
    </row>
    <row r="8" spans="1:18" x14ac:dyDescent="0.3">
      <c r="M8" s="12"/>
      <c r="N8" s="9"/>
      <c r="O8" s="9"/>
      <c r="P8" s="12"/>
    </row>
    <row r="9" spans="1:18" x14ac:dyDescent="0.3">
      <c r="A9" t="s">
        <v>23</v>
      </c>
      <c r="B9" t="s">
        <v>21</v>
      </c>
      <c r="C9">
        <v>1331</v>
      </c>
      <c r="D9">
        <v>1168</v>
      </c>
      <c r="E9">
        <v>1168</v>
      </c>
      <c r="F9">
        <v>0</v>
      </c>
      <c r="G9">
        <f>SUM(H9:I9)</f>
        <v>1064</v>
      </c>
      <c r="H9">
        <v>1064</v>
      </c>
      <c r="I9">
        <v>0</v>
      </c>
      <c r="J9">
        <f>SUM(K9:L9)</f>
        <v>969</v>
      </c>
      <c r="K9">
        <v>969</v>
      </c>
      <c r="L9">
        <v>0</v>
      </c>
      <c r="M9" s="12">
        <f>J9/G9</f>
        <v>0.9107142857142857</v>
      </c>
      <c r="N9" s="9">
        <f>K9/H9</f>
        <v>0.9107142857142857</v>
      </c>
      <c r="O9" s="9">
        <v>0</v>
      </c>
      <c r="P9" s="12">
        <f>J9/D9</f>
        <v>0.82962328767123283</v>
      </c>
      <c r="Q9" s="9">
        <f>K9/E9</f>
        <v>0.82962328767123283</v>
      </c>
      <c r="R9" s="9">
        <v>0</v>
      </c>
    </row>
    <row r="10" spans="1:18" x14ac:dyDescent="0.3">
      <c r="M10" s="12"/>
    </row>
    <row r="11" spans="1:18" ht="25.95" customHeight="1" x14ac:dyDescent="0.3">
      <c r="A11" s="19" t="s">
        <v>26</v>
      </c>
      <c r="B11" s="19"/>
      <c r="C11" s="19"/>
      <c r="D11" s="19"/>
      <c r="E11" s="19"/>
      <c r="F11" s="19"/>
      <c r="G11" s="20"/>
      <c r="H11" s="19"/>
      <c r="I11" s="19"/>
      <c r="J11" s="20"/>
      <c r="K11" s="19"/>
      <c r="L11" s="19"/>
      <c r="M11" s="19"/>
      <c r="N11" s="19"/>
      <c r="O11" s="19"/>
      <c r="P11" s="19"/>
    </row>
    <row r="12" spans="1:18" x14ac:dyDescent="0.3">
      <c r="G12" s="1"/>
      <c r="J12" s="1"/>
    </row>
    <row r="13" spans="1:18" x14ac:dyDescent="0.3">
      <c r="A13" t="s">
        <v>20</v>
      </c>
      <c r="B13" t="s">
        <v>21</v>
      </c>
      <c r="C13">
        <v>2571</v>
      </c>
      <c r="D13">
        <v>2386</v>
      </c>
      <c r="E13">
        <v>2381</v>
      </c>
      <c r="F13">
        <v>5</v>
      </c>
      <c r="G13">
        <f>SUM(H13:I13)</f>
        <v>2391</v>
      </c>
      <c r="H13">
        <v>2391</v>
      </c>
      <c r="I13">
        <v>0</v>
      </c>
      <c r="J13">
        <f>SUM(K13:L13)</f>
        <v>2252</v>
      </c>
      <c r="K13">
        <v>2252</v>
      </c>
      <c r="L13">
        <v>0</v>
      </c>
      <c r="M13" s="12">
        <f>J13/G13</f>
        <v>0.94186532831451275</v>
      </c>
      <c r="N13" s="9">
        <f>K13/H13</f>
        <v>0.94186532831451275</v>
      </c>
      <c r="O13" s="9">
        <v>0</v>
      </c>
      <c r="P13" s="12">
        <f>J13/D13</f>
        <v>0.94383906119027661</v>
      </c>
      <c r="Q13" s="9">
        <f>K13/E13</f>
        <v>0.94582108357832839</v>
      </c>
      <c r="R13" s="9">
        <f>L13/F13</f>
        <v>0</v>
      </c>
    </row>
    <row r="14" spans="1:18" x14ac:dyDescent="0.3">
      <c r="M14" s="12"/>
      <c r="P14" s="12"/>
    </row>
    <row r="15" spans="1:18" x14ac:dyDescent="0.3">
      <c r="A15" t="s">
        <v>22</v>
      </c>
      <c r="B15" t="s">
        <v>21</v>
      </c>
      <c r="C15">
        <v>2571</v>
      </c>
      <c r="D15">
        <v>2386</v>
      </c>
      <c r="E15">
        <v>2381</v>
      </c>
      <c r="F15">
        <v>5</v>
      </c>
      <c r="G15" s="21">
        <f>SUM(H15:I15)</f>
        <v>2267.4</v>
      </c>
      <c r="H15">
        <v>2266</v>
      </c>
      <c r="I15" s="13">
        <v>1.4</v>
      </c>
      <c r="J15" s="13">
        <f>SUM(K15:L15)</f>
        <v>2154.5300000000002</v>
      </c>
      <c r="K15" s="13">
        <v>2154.5</v>
      </c>
      <c r="L15" s="13">
        <v>0.03</v>
      </c>
      <c r="M15" s="12">
        <f>J15/G15</f>
        <v>0.95022051689159392</v>
      </c>
      <c r="N15" s="9">
        <f>K15/H15</f>
        <v>0.95079435127978817</v>
      </c>
      <c r="O15" s="9">
        <f>L15/I15</f>
        <v>2.1428571428571429E-2</v>
      </c>
      <c r="P15" s="12">
        <f>J15/D15</f>
        <v>0.90298826487845774</v>
      </c>
      <c r="Q15" s="9">
        <f>K15/E15</f>
        <v>0.90487190256194872</v>
      </c>
      <c r="R15" s="9">
        <f>L15/F15</f>
        <v>6.0000000000000001E-3</v>
      </c>
    </row>
    <row r="16" spans="1:18" x14ac:dyDescent="0.3">
      <c r="M16" s="12"/>
      <c r="P16" s="12"/>
    </row>
    <row r="17" spans="1:23" x14ac:dyDescent="0.3">
      <c r="A17" t="s">
        <v>23</v>
      </c>
      <c r="B17" t="s">
        <v>21</v>
      </c>
      <c r="C17">
        <v>2571</v>
      </c>
      <c r="D17">
        <v>2386</v>
      </c>
      <c r="E17">
        <v>2381</v>
      </c>
      <c r="F17">
        <v>5</v>
      </c>
      <c r="G17">
        <f>SUM(H17:I17)</f>
        <v>2109</v>
      </c>
      <c r="H17">
        <v>2109</v>
      </c>
      <c r="I17">
        <v>0</v>
      </c>
      <c r="J17">
        <f>SUM(K17:L17)</f>
        <v>2021</v>
      </c>
      <c r="K17">
        <v>2021</v>
      </c>
      <c r="L17">
        <v>0</v>
      </c>
      <c r="M17" s="12">
        <f>J17/G17</f>
        <v>0.95827406353722144</v>
      </c>
      <c r="N17" s="9">
        <f>K17/H17</f>
        <v>0.95827406353722144</v>
      </c>
      <c r="O17" s="9">
        <v>0</v>
      </c>
      <c r="P17" s="12">
        <f>J17/D17</f>
        <v>0.84702430846605192</v>
      </c>
      <c r="Q17" s="9">
        <f>K17/E17</f>
        <v>0.84880302393952123</v>
      </c>
      <c r="R17" s="9">
        <f>L17/F17</f>
        <v>0</v>
      </c>
    </row>
    <row r="20" spans="1:23" x14ac:dyDescent="0.3">
      <c r="W20" t="s">
        <v>33</v>
      </c>
    </row>
    <row r="21" spans="1:23" x14ac:dyDescent="0.3">
      <c r="A21" s="8" t="s">
        <v>30</v>
      </c>
    </row>
    <row r="22" spans="1:23" x14ac:dyDescent="0.3">
      <c r="A22" s="8" t="s">
        <v>31</v>
      </c>
    </row>
  </sheetData>
  <mergeCells count="4">
    <mergeCell ref="D1:F1"/>
    <mergeCell ref="G1:I1"/>
    <mergeCell ref="A4:P4"/>
    <mergeCell ref="A11:P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1484-16DF-422C-86AE-5058005F179A}">
  <dimension ref="A1:S22"/>
  <sheetViews>
    <sheetView workbookViewId="0">
      <selection activeCell="J13" sqref="J13:J17"/>
    </sheetView>
  </sheetViews>
  <sheetFormatPr defaultRowHeight="14.4" x14ac:dyDescent="0.3"/>
  <cols>
    <col min="14" max="15" width="11.6640625" customWidth="1"/>
    <col min="16" max="16" width="12.44140625" customWidth="1"/>
  </cols>
  <sheetData>
    <row r="1" spans="1:19" x14ac:dyDescent="0.3">
      <c r="D1" s="16" t="s">
        <v>0</v>
      </c>
      <c r="E1" s="16"/>
      <c r="F1" s="16"/>
      <c r="G1" s="17" t="s">
        <v>1</v>
      </c>
      <c r="H1" s="17"/>
      <c r="I1" s="17"/>
      <c r="J1" s="1"/>
    </row>
    <row r="2" spans="1:19" ht="28.05" customHeight="1" x14ac:dyDescent="0.3">
      <c r="A2" t="s">
        <v>2</v>
      </c>
      <c r="B2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5" t="s">
        <v>9</v>
      </c>
      <c r="I2" s="5" t="s">
        <v>10</v>
      </c>
      <c r="J2" s="6" t="s">
        <v>11</v>
      </c>
      <c r="K2" s="2" t="s">
        <v>12</v>
      </c>
      <c r="L2" s="2" t="s">
        <v>13</v>
      </c>
      <c r="M2" s="10" t="s">
        <v>14</v>
      </c>
      <c r="N2" s="2" t="s">
        <v>15</v>
      </c>
      <c r="O2" s="2" t="s">
        <v>16</v>
      </c>
      <c r="P2" s="11" t="s">
        <v>17</v>
      </c>
      <c r="Q2" s="7" t="s">
        <v>18</v>
      </c>
      <c r="R2" s="7" t="s">
        <v>19</v>
      </c>
    </row>
    <row r="4" spans="1:19" ht="25.95" customHeight="1" x14ac:dyDescent="0.3">
      <c r="A4" s="19" t="s">
        <v>25</v>
      </c>
      <c r="B4" s="19"/>
      <c r="C4" s="19"/>
      <c r="D4" s="19"/>
      <c r="E4" s="19"/>
      <c r="F4" s="19"/>
      <c r="G4" s="20"/>
      <c r="H4" s="19"/>
      <c r="I4" s="19"/>
      <c r="J4" s="20"/>
      <c r="K4" s="19"/>
      <c r="L4" s="19"/>
      <c r="M4" s="19"/>
      <c r="N4" s="19"/>
      <c r="O4" s="19"/>
      <c r="P4" s="19"/>
    </row>
    <row r="5" spans="1:19" x14ac:dyDescent="0.3">
      <c r="A5" t="s">
        <v>20</v>
      </c>
      <c r="B5" t="s">
        <v>21</v>
      </c>
      <c r="C5">
        <v>1331</v>
      </c>
      <c r="D5">
        <v>1163</v>
      </c>
      <c r="E5">
        <v>1152</v>
      </c>
      <c r="F5">
        <v>11</v>
      </c>
      <c r="G5">
        <f>SUM(H5:I5)</f>
        <v>976</v>
      </c>
      <c r="H5">
        <v>975</v>
      </c>
      <c r="I5">
        <v>1</v>
      </c>
      <c r="J5" s="13">
        <f>SUM(K5:L5)</f>
        <v>908.01</v>
      </c>
      <c r="K5">
        <v>908</v>
      </c>
      <c r="L5">
        <v>0.01</v>
      </c>
      <c r="M5" s="12">
        <f>J5/G5</f>
        <v>0.93033811475409833</v>
      </c>
      <c r="N5" s="9">
        <f>K5/H5</f>
        <v>0.93128205128205133</v>
      </c>
      <c r="O5" s="9">
        <v>0.02</v>
      </c>
      <c r="P5" s="12">
        <f>J5/D5</f>
        <v>0.78074806534823726</v>
      </c>
      <c r="Q5" s="9">
        <f>K5/E5</f>
        <v>0.78819444444444442</v>
      </c>
      <c r="R5" s="9">
        <v>0.01</v>
      </c>
    </row>
    <row r="6" spans="1:19" x14ac:dyDescent="0.3">
      <c r="J6" s="13"/>
      <c r="M6" s="12"/>
      <c r="N6" s="9"/>
      <c r="O6" s="9"/>
      <c r="P6" s="12"/>
    </row>
    <row r="7" spans="1:19" x14ac:dyDescent="0.3">
      <c r="A7" t="s">
        <v>22</v>
      </c>
      <c r="B7" t="s">
        <v>21</v>
      </c>
      <c r="C7">
        <v>1331</v>
      </c>
      <c r="D7">
        <v>1163</v>
      </c>
      <c r="E7">
        <v>1152</v>
      </c>
      <c r="F7">
        <v>11</v>
      </c>
      <c r="G7" s="13">
        <f>SUM(H7:I7)</f>
        <v>1160.4000000000001</v>
      </c>
      <c r="H7">
        <v>1154</v>
      </c>
      <c r="I7" s="13">
        <v>6.4</v>
      </c>
      <c r="J7" s="13">
        <f>SUM(K7:L7)</f>
        <v>1055.8</v>
      </c>
      <c r="K7">
        <v>1054</v>
      </c>
      <c r="L7" s="13">
        <v>1.8</v>
      </c>
      <c r="M7" s="12">
        <f>J7/G7</f>
        <v>0.90985866942433635</v>
      </c>
      <c r="N7" s="9">
        <f>K7/H7</f>
        <v>0.91334488734835351</v>
      </c>
      <c r="O7" s="15">
        <f>L7/I7</f>
        <v>0.28125</v>
      </c>
      <c r="P7" s="12">
        <f>J7/D7</f>
        <v>0.90782459157351669</v>
      </c>
      <c r="Q7" s="9">
        <f>K7/E7</f>
        <v>0.91493055555555558</v>
      </c>
      <c r="R7" s="15">
        <v>0.18</v>
      </c>
      <c r="S7" s="9"/>
    </row>
    <row r="8" spans="1:19" x14ac:dyDescent="0.3">
      <c r="J8" s="13"/>
      <c r="M8" s="12"/>
      <c r="N8" s="9"/>
      <c r="O8" s="9"/>
      <c r="P8" s="12"/>
    </row>
    <row r="9" spans="1:19" x14ac:dyDescent="0.3">
      <c r="A9" t="s">
        <v>23</v>
      </c>
      <c r="B9" t="s">
        <v>21</v>
      </c>
      <c r="C9">
        <v>1331</v>
      </c>
      <c r="D9">
        <v>1163</v>
      </c>
      <c r="E9">
        <v>1152</v>
      </c>
      <c r="F9">
        <v>11</v>
      </c>
      <c r="G9" s="13">
        <f>SUM(H9:I9)</f>
        <v>1091.3</v>
      </c>
      <c r="H9">
        <v>1080</v>
      </c>
      <c r="I9" s="13">
        <v>11.3</v>
      </c>
      <c r="J9" s="13">
        <f>SUM(K9:L9)</f>
        <v>998.4</v>
      </c>
      <c r="K9">
        <v>995</v>
      </c>
      <c r="L9" s="13">
        <v>3.4</v>
      </c>
      <c r="M9" s="12">
        <f>J9/H9</f>
        <v>0.9244444444444444</v>
      </c>
      <c r="N9" s="9">
        <f>K9/H9</f>
        <v>0.92129629629629628</v>
      </c>
      <c r="O9" s="15">
        <f>L9/I9</f>
        <v>0.30088495575221236</v>
      </c>
      <c r="P9" s="12">
        <f>J9/D9</f>
        <v>0.85846947549441099</v>
      </c>
      <c r="Q9" s="9">
        <f>K9/E9</f>
        <v>0.86371527777777779</v>
      </c>
      <c r="R9" s="15">
        <f>L9/F9</f>
        <v>0.30909090909090908</v>
      </c>
    </row>
    <row r="10" spans="1:19" x14ac:dyDescent="0.3">
      <c r="M10" s="12"/>
      <c r="R10" s="14"/>
    </row>
    <row r="11" spans="1:19" ht="25.95" customHeight="1" x14ac:dyDescent="0.3">
      <c r="A11" s="19" t="s">
        <v>26</v>
      </c>
      <c r="B11" s="19"/>
      <c r="C11" s="19"/>
      <c r="D11" s="19"/>
      <c r="E11" s="19"/>
      <c r="F11" s="19"/>
      <c r="G11" s="20"/>
      <c r="H11" s="19"/>
      <c r="I11" s="19"/>
      <c r="J11" s="20"/>
      <c r="K11" s="19"/>
      <c r="L11" s="19"/>
      <c r="M11" s="19"/>
      <c r="N11" s="19"/>
      <c r="O11" s="19"/>
      <c r="P11" s="19"/>
    </row>
    <row r="12" spans="1:19" ht="13.2" customHeight="1" x14ac:dyDescent="0.3">
      <c r="G12" s="1"/>
      <c r="J12" s="1"/>
    </row>
    <row r="13" spans="1:19" x14ac:dyDescent="0.3">
      <c r="A13" t="s">
        <v>20</v>
      </c>
      <c r="B13" t="s">
        <v>21</v>
      </c>
      <c r="C13">
        <v>2571</v>
      </c>
      <c r="D13">
        <v>2384</v>
      </c>
      <c r="E13">
        <v>2374</v>
      </c>
      <c r="F13">
        <v>11</v>
      </c>
      <c r="G13" s="13">
        <f>SUM(H13:I13)</f>
        <v>2354.4</v>
      </c>
      <c r="H13">
        <v>2350</v>
      </c>
      <c r="I13" s="13">
        <v>4.4000000000000004</v>
      </c>
      <c r="J13" s="13">
        <f>SUM(K13:L13)</f>
        <v>2225.6999999999998</v>
      </c>
      <c r="K13">
        <v>2225</v>
      </c>
      <c r="L13" s="13">
        <v>0.7</v>
      </c>
      <c r="M13" s="12">
        <f>J13/G13</f>
        <v>0.94533639143730874</v>
      </c>
      <c r="N13" s="9">
        <f>K13/H13</f>
        <v>0.94680851063829785</v>
      </c>
      <c r="O13" s="15">
        <f>L13/I13</f>
        <v>0.15909090909090906</v>
      </c>
      <c r="P13" s="12">
        <f>J13/D13</f>
        <v>0.93359899328859053</v>
      </c>
      <c r="Q13" s="9">
        <f>K13/E13</f>
        <v>0.93723673125526541</v>
      </c>
      <c r="R13" s="9">
        <v>0.08</v>
      </c>
    </row>
    <row r="14" spans="1:19" x14ac:dyDescent="0.3">
      <c r="G14" s="13"/>
      <c r="I14" s="13"/>
      <c r="J14" s="13"/>
      <c r="M14" s="12"/>
      <c r="P14" s="12"/>
    </row>
    <row r="15" spans="1:19" x14ac:dyDescent="0.3">
      <c r="A15" t="s">
        <v>22</v>
      </c>
      <c r="B15" t="s">
        <v>21</v>
      </c>
      <c r="C15">
        <v>2571</v>
      </c>
      <c r="D15">
        <v>2384</v>
      </c>
      <c r="E15">
        <v>2374</v>
      </c>
      <c r="F15">
        <v>11</v>
      </c>
      <c r="G15" s="13">
        <f>SUM(H15:I15)</f>
        <v>2265</v>
      </c>
      <c r="H15">
        <v>2255</v>
      </c>
      <c r="I15" s="13">
        <v>10</v>
      </c>
      <c r="J15" s="13">
        <f>SUM(K15:L15)</f>
        <v>2148.4</v>
      </c>
      <c r="K15">
        <v>2146</v>
      </c>
      <c r="L15" s="13">
        <v>2.4</v>
      </c>
      <c r="M15" s="12">
        <f>J15/G15</f>
        <v>0.9485209713024283</v>
      </c>
      <c r="N15" s="9">
        <f>K15/H15</f>
        <v>0.95166297117516629</v>
      </c>
      <c r="O15" s="15">
        <v>0.25</v>
      </c>
      <c r="P15" s="12">
        <f>J15/D15</f>
        <v>0.90117449664429539</v>
      </c>
      <c r="Q15" s="9">
        <f>K15/E15</f>
        <v>0.90395956192080873</v>
      </c>
      <c r="R15" s="9">
        <f>L15/F15</f>
        <v>0.21818181818181817</v>
      </c>
    </row>
    <row r="16" spans="1:19" x14ac:dyDescent="0.3">
      <c r="G16" s="13"/>
      <c r="I16" s="13"/>
      <c r="J16" s="13"/>
      <c r="M16" s="12"/>
      <c r="P16" s="12"/>
    </row>
    <row r="17" spans="1:18" x14ac:dyDescent="0.3">
      <c r="A17" t="s">
        <v>23</v>
      </c>
      <c r="B17" t="s">
        <v>21</v>
      </c>
      <c r="C17">
        <v>2571</v>
      </c>
      <c r="D17">
        <v>2384</v>
      </c>
      <c r="E17">
        <v>2374</v>
      </c>
      <c r="F17">
        <v>11</v>
      </c>
      <c r="G17" s="13">
        <f>SUM(H17:I17)</f>
        <v>2115.1999999999998</v>
      </c>
      <c r="H17">
        <v>2112</v>
      </c>
      <c r="I17" s="13">
        <v>3.2</v>
      </c>
      <c r="J17" s="13">
        <f>SUM(K17:L17)</f>
        <v>2026.5</v>
      </c>
      <c r="K17">
        <v>2026</v>
      </c>
      <c r="L17">
        <v>0.5</v>
      </c>
      <c r="M17" s="12">
        <f>J17/G17</f>
        <v>0.95806543116490173</v>
      </c>
      <c r="N17" s="9">
        <f>K17/H17</f>
        <v>0.95928030303030298</v>
      </c>
      <c r="O17" s="15">
        <f>L17/I17</f>
        <v>0.15625</v>
      </c>
      <c r="P17" s="12">
        <f>J17/D17</f>
        <v>0.85004194630872487</v>
      </c>
      <c r="Q17" s="9">
        <f>K17/E17</f>
        <v>0.85341196293176069</v>
      </c>
      <c r="R17" s="9">
        <f>L17/F17</f>
        <v>4.5454545454545456E-2</v>
      </c>
    </row>
    <row r="21" spans="1:18" x14ac:dyDescent="0.3">
      <c r="A21" s="8" t="s">
        <v>28</v>
      </c>
    </row>
    <row r="22" spans="1:18" x14ac:dyDescent="0.3">
      <c r="A22" s="8" t="s">
        <v>29</v>
      </c>
    </row>
  </sheetData>
  <mergeCells count="4">
    <mergeCell ref="D1:F1"/>
    <mergeCell ref="G1:I1"/>
    <mergeCell ref="A4:P4"/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LApredict</vt:lpstr>
      <vt:lpstr>DeepJIT</vt:lpstr>
      <vt:lpstr>CodeBERT4JIT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2025-09-11T18:53:41Z</dcterms:created>
  <dcterms:modified xsi:type="dcterms:W3CDTF">2025-10-02T19:00:36Z</dcterms:modified>
</cp:coreProperties>
</file>