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us.herrera\Desktop\"/>
    </mc:Choice>
  </mc:AlternateContent>
  <bookViews>
    <workbookView xWindow="0" yWindow="0" windowWidth="19200" windowHeight="11535"/>
  </bookViews>
  <sheets>
    <sheet name="Basic Build" sheetId="1" r:id="rId1"/>
    <sheet name="Farming" sheetId="2" r:id="rId2"/>
    <sheet name="Tamer-Hunter" sheetId="3" r:id="rId3"/>
    <sheet name="Gunsling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M4" i="1"/>
  <c r="L4" i="1"/>
  <c r="K4" i="1"/>
  <c r="J4" i="1"/>
  <c r="I5" i="1"/>
  <c r="I6" i="1"/>
  <c r="I7" i="1"/>
  <c r="I8" i="1"/>
  <c r="I9" i="1"/>
  <c r="I10" i="1"/>
  <c r="I4" i="1"/>
  <c r="H4" i="1"/>
  <c r="H5" i="1"/>
  <c r="H6" i="1"/>
  <c r="H7" i="1"/>
  <c r="H8" i="1"/>
  <c r="H9" i="1"/>
  <c r="H10" i="1"/>
  <c r="C2" i="2"/>
  <c r="D2" i="2"/>
  <c r="D2" i="3"/>
  <c r="C2" i="3"/>
  <c r="D2" i="4"/>
  <c r="C2" i="4"/>
  <c r="D1" i="4"/>
  <c r="C1" i="4"/>
  <c r="D1" i="3"/>
  <c r="C1" i="3"/>
  <c r="D1" i="2"/>
  <c r="C1" i="2"/>
  <c r="D1" i="1"/>
  <c r="C1" i="1"/>
</calcChain>
</file>

<file path=xl/sharedStrings.xml><?xml version="1.0" encoding="utf-8"?>
<sst xmlns="http://schemas.openxmlformats.org/spreadsheetml/2006/main" count="271" uniqueCount="189">
  <si>
    <t>Tools</t>
  </si>
  <si>
    <t>Torch</t>
  </si>
  <si>
    <t>Stone Pick</t>
  </si>
  <si>
    <t>Stone Axe</t>
  </si>
  <si>
    <t>Metal Pick</t>
  </si>
  <si>
    <t>Metal Axe</t>
  </si>
  <si>
    <t>WaterSkin</t>
  </si>
  <si>
    <t>Basic Build</t>
  </si>
  <si>
    <t>Raft</t>
  </si>
  <si>
    <t>Resources</t>
  </si>
  <si>
    <t>Gunpowder</t>
  </si>
  <si>
    <t>Narcotic</t>
  </si>
  <si>
    <t>Cementing Paste</t>
  </si>
  <si>
    <t>Armor</t>
  </si>
  <si>
    <t>Cloth Hat</t>
  </si>
  <si>
    <t>Cloth Shirt</t>
  </si>
  <si>
    <t>Cloth Pants</t>
  </si>
  <si>
    <t>Cloth Shoes</t>
  </si>
  <si>
    <t>Cloth Gloves</t>
  </si>
  <si>
    <t>Hide Hat</t>
  </si>
  <si>
    <t>Hide Shirt</t>
  </si>
  <si>
    <t>Hide Pants</t>
  </si>
  <si>
    <t>Hide Shoes</t>
  </si>
  <si>
    <t>Hide Gloves</t>
  </si>
  <si>
    <t>Req Level</t>
  </si>
  <si>
    <t>Engram Points</t>
  </si>
  <si>
    <t>Weapons</t>
  </si>
  <si>
    <t>Pike</t>
  </si>
  <si>
    <t>Slingshot</t>
  </si>
  <si>
    <t>Bow</t>
  </si>
  <si>
    <t>CrossBow</t>
  </si>
  <si>
    <t>Stone Arrow</t>
  </si>
  <si>
    <t>Tranq Arrow</t>
  </si>
  <si>
    <t>Flare Gun</t>
  </si>
  <si>
    <t>Crafting</t>
  </si>
  <si>
    <t>Campfire</t>
  </si>
  <si>
    <t>Cooking Pot</t>
  </si>
  <si>
    <t>Mortar and Pestle</t>
  </si>
  <si>
    <t>Smithy</t>
  </si>
  <si>
    <t>Structures</t>
  </si>
  <si>
    <t>Thatch Foundation</t>
  </si>
  <si>
    <t>Thatch Wall</t>
  </si>
  <si>
    <t>Thatch Ceilling</t>
  </si>
  <si>
    <t>Thatch Doorframe</t>
  </si>
  <si>
    <t>Wooden Foundation</t>
  </si>
  <si>
    <t>Wooden Wall</t>
  </si>
  <si>
    <t>Wooden Ceilling</t>
  </si>
  <si>
    <t>Wooden Doorframe</t>
  </si>
  <si>
    <t>Wooden Door</t>
  </si>
  <si>
    <t>Thatch Door</t>
  </si>
  <si>
    <t>Simple Bed</t>
  </si>
  <si>
    <t>Hide Sleeping Bag</t>
  </si>
  <si>
    <t>Storage Box</t>
  </si>
  <si>
    <t>Large Storage Box</t>
  </si>
  <si>
    <t>Preserving Bin</t>
  </si>
  <si>
    <t>Spyglass</t>
  </si>
  <si>
    <t>Stone Foundation</t>
  </si>
  <si>
    <t>Stone Wall</t>
  </si>
  <si>
    <t>Stone Ceilling</t>
  </si>
  <si>
    <t>Stone Doorframe</t>
  </si>
  <si>
    <t>Blood Extraction Syringe</t>
  </si>
  <si>
    <t>Sparkpowder</t>
  </si>
  <si>
    <t>Spear</t>
  </si>
  <si>
    <t>Refining Forge</t>
  </si>
  <si>
    <t>Reinforced Wooden Door</t>
  </si>
  <si>
    <t>Farming</t>
  </si>
  <si>
    <t>Greenhouse Wall</t>
  </si>
  <si>
    <t>Greenhouse Ceiling</t>
  </si>
  <si>
    <t>Sloped Greenhouse Roof</t>
  </si>
  <si>
    <t>Optional</t>
  </si>
  <si>
    <t>Other structures from the greenhouse set doesn't give the effect and are only aestetics.</t>
  </si>
  <si>
    <t xml:space="preserve">
A fully upgraded greenhouse need to be larger (3x3 or more). A two walls high one will only gives 285% of Greenhouse Effect.
</t>
  </si>
  <si>
    <t>You can put two walls high on a 3x3 Greenhouse, but it will just be cosmetic : 3x3 with a single wall high is enough to get 300% bonus.</t>
  </si>
  <si>
    <t>Small Crop Plot</t>
  </si>
  <si>
    <t>Medium Crop Plot</t>
  </si>
  <si>
    <t>Large Crop Plot</t>
  </si>
  <si>
    <t>Compost Bin</t>
  </si>
  <si>
    <t>Stone Irrigation Pipe - Intake</t>
  </si>
  <si>
    <t>Stone Irrigation Pipe - Straight</t>
  </si>
  <si>
    <t>Stone Irrigation Pipe - Vertical</t>
  </si>
  <si>
    <t>Stone Irrigation Pipe - Inclined</t>
  </si>
  <si>
    <t>Stone Irrigation Pipe - Intersection</t>
  </si>
  <si>
    <t>Stone Irrigation Pipe - Tap</t>
  </si>
  <si>
    <t>Metal Irrigation Pipe - Tap(Intake)</t>
  </si>
  <si>
    <t>Metal Irrigation Pipe - Straight</t>
  </si>
  <si>
    <t>Metal Irrigation Pipe - Inclined</t>
  </si>
  <si>
    <t>Metal Irrigation Pipe - Intersection</t>
  </si>
  <si>
    <t>Metal Irrigation Pipe - Tap</t>
  </si>
  <si>
    <t>Metal Irrigation Pipe - Vertical</t>
  </si>
  <si>
    <t>Water Reservoir</t>
  </si>
  <si>
    <t>Metal Water Reservoir</t>
  </si>
  <si>
    <t>SCUBA Mask</t>
  </si>
  <si>
    <t>SCUBA Tank</t>
  </si>
  <si>
    <t>SCUBA Leggings</t>
  </si>
  <si>
    <t>Fabricator</t>
  </si>
  <si>
    <t>Parachute</t>
  </si>
  <si>
    <t>As he can learn the Metal Water Reservoir, can craft SCUBA Tank which is the mos critical item for underwater exploration</t>
  </si>
  <si>
    <t>Only if the base is going to be created far away from a water resource or going for the SCUBA armor set</t>
  </si>
  <si>
    <t>Polymer</t>
  </si>
  <si>
    <t>Only if going for SCUBA armor set</t>
  </si>
  <si>
    <t>Scope Attachment</t>
  </si>
  <si>
    <t>Holo-Scope Attachment</t>
  </si>
  <si>
    <t>As he has already the Scope Attachment, why not ?</t>
  </si>
  <si>
    <t>If want a better set of Irrigation pipes</t>
  </si>
  <si>
    <t>Ghillie Mask</t>
  </si>
  <si>
    <t>Ghillie Chestpiece</t>
  </si>
  <si>
    <t>Ghillie Gauntlets</t>
  </si>
  <si>
    <t>Ghillie Leggings</t>
  </si>
  <si>
    <t>Ghillie Boots</t>
  </si>
  <si>
    <t>Longneck Rifle</t>
  </si>
  <si>
    <t>Simple Rifle Ammo</t>
  </si>
  <si>
    <t>Tranquilizer Dart</t>
  </si>
  <si>
    <t>Advanced Rifle Bullet</t>
  </si>
  <si>
    <t>Advanced Sniper Bullet</t>
  </si>
  <si>
    <t>Assault Rifle</t>
  </si>
  <si>
    <t>Fabricated Sniper Rifle</t>
  </si>
  <si>
    <t>Wooden Club</t>
  </si>
  <si>
    <t>Rocket Launcher</t>
  </si>
  <si>
    <t>Grenade</t>
  </si>
  <si>
    <t>Rocket Propelled Grenade</t>
  </si>
  <si>
    <t>Dinosaur Gateway</t>
  </si>
  <si>
    <t>Dinosaur Gate</t>
  </si>
  <si>
    <t>Metal Dinosaur Gateway</t>
  </si>
  <si>
    <t>Stone Dinosaur Gateway</t>
  </si>
  <si>
    <t>Metal Dinosaur Gate</t>
  </si>
  <si>
    <t>Reinforced Dinosaur Gate</t>
  </si>
  <si>
    <t>Behemoth Gateway</t>
  </si>
  <si>
    <t>Behemoth Gate</t>
  </si>
  <si>
    <t>Behemoth Stone Dinosaur Gateway</t>
  </si>
  <si>
    <t>Behemoth Reinforced Dinosaur Gate</t>
  </si>
  <si>
    <t>Feeding Trough</t>
  </si>
  <si>
    <t>Metal Doorframe</t>
  </si>
  <si>
    <t>Riot Helmet</t>
  </si>
  <si>
    <t>Riot Chestpiece</t>
  </si>
  <si>
    <t>Riot Gauntlets</t>
  </si>
  <si>
    <t>Riot Leggings</t>
  </si>
  <si>
    <t>Riot Boots</t>
  </si>
  <si>
    <t>Simple Pistol</t>
  </si>
  <si>
    <t>Simple Bullet</t>
  </si>
  <si>
    <t>Fabricated Pistol</t>
  </si>
  <si>
    <t>Advanced Bullet</t>
  </si>
  <si>
    <t>Shotgun</t>
  </si>
  <si>
    <t>Simple Shotgun Ammo</t>
  </si>
  <si>
    <t>Pump-Action Shotgun</t>
  </si>
  <si>
    <t>Auto Turret</t>
  </si>
  <si>
    <t>Minigun Turret</t>
  </si>
  <si>
    <t>Catapult Turret</t>
  </si>
  <si>
    <t>Ballista Turret</t>
  </si>
  <si>
    <t>Primitive Cannon</t>
  </si>
  <si>
    <t>Cannon Ball</t>
  </si>
  <si>
    <t>Ballista Bolt</t>
  </si>
  <si>
    <t>With Optional</t>
  </si>
  <si>
    <t>Farming Build Without Optional</t>
  </si>
  <si>
    <t>Tamer-Gunter Basic Build</t>
  </si>
  <si>
    <t>Gunslinger Build</t>
  </si>
  <si>
    <t>Electrical Generator</t>
  </si>
  <si>
    <t>Straight Electrical Cable</t>
  </si>
  <si>
    <t>Electrical Cable Intersection</t>
  </si>
  <si>
    <t>Electrical Outlet</t>
  </si>
  <si>
    <t>Inclined Electrical Cable</t>
  </si>
  <si>
    <t>Vertical Electrical Cable</t>
  </si>
  <si>
    <t>Chitin Mask</t>
  </si>
  <si>
    <t>Chitin Chestpiece</t>
  </si>
  <si>
    <t>Chitin Leggings</t>
  </si>
  <si>
    <t>Chitin Gauntlets</t>
  </si>
  <si>
    <t>Chitin Boots</t>
  </si>
  <si>
    <t>Flak Helmet</t>
  </si>
  <si>
    <t>Flak Chestpiece</t>
  </si>
  <si>
    <t>Flak Leggings</t>
  </si>
  <si>
    <t>Flak Gauntlets</t>
  </si>
  <si>
    <t>Flak Boots</t>
  </si>
  <si>
    <t>Heavy Miner's Helmet</t>
  </si>
  <si>
    <t>Electronics</t>
  </si>
  <si>
    <t>Metal Foundation</t>
  </si>
  <si>
    <t>Metal Wall</t>
  </si>
  <si>
    <t>Metal Ceiling</t>
  </si>
  <si>
    <t>Metal Door</t>
  </si>
  <si>
    <t>Fur Cap</t>
  </si>
  <si>
    <t>Fur Chestpiece</t>
  </si>
  <si>
    <t>Fur Gauntlets</t>
  </si>
  <si>
    <t>Fur Leggings</t>
  </si>
  <si>
    <t>Fur Boots</t>
  </si>
  <si>
    <t>Basic</t>
  </si>
  <si>
    <t>Tamer-Hunter</t>
  </si>
  <si>
    <t>Gunslinger</t>
  </si>
  <si>
    <t>Farming(Opt)</t>
  </si>
  <si>
    <t>Tamer-Hunter(Opt)</t>
  </si>
  <si>
    <t>Gunslinger(Opt)</t>
  </si>
  <si>
    <t>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</si>
</sst>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5"/>
  <sheetViews>
    <sheetView tabSelected="1" topLeftCell="C1" workbookViewId="0">
      <selection activeCell="N15" sqref="N15"/>
    </sheetView>
  </sheetViews>
  <sheetFormatPr defaultRowHeight="15" x14ac:dyDescent="0.25"/>
  <cols>
    <col min="2" max="2" width="23.85546875" bestFit="1" customWidth="1"/>
    <col min="3" max="3" width="9.5703125" bestFit="1" customWidth="1"/>
    <col min="4" max="4" width="13.7109375" bestFit="1" customWidth="1"/>
    <col min="6" max="6" width="4" bestFit="1" customWidth="1"/>
    <col min="7" max="7" width="18.42578125" bestFit="1" customWidth="1"/>
    <col min="8" max="8" width="5.42578125" bestFit="1" customWidth="1"/>
    <col min="9" max="9" width="8.140625" bestFit="1" customWidth="1"/>
    <col min="10" max="10" width="12.85546875" bestFit="1" customWidth="1"/>
    <col min="11" max="11" width="13.5703125" bestFit="1" customWidth="1"/>
    <col min="12" max="12" width="18.42578125" bestFit="1" customWidth="1"/>
    <col min="13" max="13" width="10.5703125" bestFit="1" customWidth="1"/>
    <col min="14" max="15" width="15.42578125" bestFit="1" customWidth="1"/>
  </cols>
  <sheetData>
    <row r="1" spans="2:14" x14ac:dyDescent="0.25">
      <c r="B1" t="s">
        <v>7</v>
      </c>
      <c r="C1">
        <f>MAX(C4:C14,C17:C20,C23:C27,C29:C33,C36:C42,C45:C50,C53:C57,C59:C63,C65:C69,C71:C75)</f>
        <v>40</v>
      </c>
      <c r="D1">
        <f>SUM(D4:D14,D17:D20,D23:D27,D29:D33,D36:D42,D45:D50,D53:D57,D59:D63,D65:D69,D71:D75)</f>
        <v>361</v>
      </c>
    </row>
    <row r="2" spans="2:14" x14ac:dyDescent="0.25">
      <c r="C2" t="s">
        <v>24</v>
      </c>
      <c r="D2" t="s">
        <v>25</v>
      </c>
      <c r="H2">
        <v>361</v>
      </c>
      <c r="I2">
        <v>126</v>
      </c>
      <c r="J2">
        <v>478</v>
      </c>
      <c r="K2">
        <v>360</v>
      </c>
      <c r="L2">
        <v>717</v>
      </c>
      <c r="M2">
        <v>560</v>
      </c>
      <c r="N2">
        <v>680</v>
      </c>
    </row>
    <row r="3" spans="2:14" x14ac:dyDescent="0.25">
      <c r="B3" s="1" t="s">
        <v>0</v>
      </c>
      <c r="C3" s="1"/>
      <c r="D3" s="1"/>
      <c r="H3" t="s">
        <v>182</v>
      </c>
      <c r="I3" t="s">
        <v>65</v>
      </c>
      <c r="J3" t="s">
        <v>185</v>
      </c>
      <c r="K3" t="s">
        <v>183</v>
      </c>
      <c r="L3" t="s">
        <v>186</v>
      </c>
      <c r="M3" t="s">
        <v>184</v>
      </c>
      <c r="N3" t="s">
        <v>187</v>
      </c>
    </row>
    <row r="4" spans="2:14" x14ac:dyDescent="0.25">
      <c r="B4" t="s">
        <v>1</v>
      </c>
      <c r="C4">
        <v>1</v>
      </c>
      <c r="D4">
        <v>0</v>
      </c>
      <c r="F4">
        <v>361</v>
      </c>
      <c r="G4" t="s">
        <v>182</v>
      </c>
      <c r="H4">
        <f>$H$2+$F4</f>
        <v>722</v>
      </c>
      <c r="I4">
        <f>$I$2+$F4</f>
        <v>487</v>
      </c>
      <c r="J4">
        <f>$J$2+$F4</f>
        <v>839</v>
      </c>
      <c r="K4">
        <f>$K$2+$F4</f>
        <v>721</v>
      </c>
      <c r="L4">
        <f>$L$2+$F4</f>
        <v>1078</v>
      </c>
      <c r="M4">
        <f>$M$2+$F4</f>
        <v>921</v>
      </c>
      <c r="N4">
        <f>$N$2+$F4</f>
        <v>1041</v>
      </c>
    </row>
    <row r="5" spans="2:14" x14ac:dyDescent="0.25">
      <c r="B5" t="s">
        <v>2</v>
      </c>
      <c r="C5">
        <v>1</v>
      </c>
      <c r="D5">
        <v>0</v>
      </c>
      <c r="F5">
        <v>126</v>
      </c>
      <c r="G5" t="s">
        <v>65</v>
      </c>
      <c r="H5">
        <f t="shared" ref="H5:H10" si="0">$H$2+$F5</f>
        <v>487</v>
      </c>
      <c r="I5">
        <f t="shared" ref="I5:I10" si="1">$I$2+$F5</f>
        <v>252</v>
      </c>
      <c r="J5">
        <f t="shared" ref="J5:J10" si="2">$J$2+$F5</f>
        <v>604</v>
      </c>
      <c r="K5">
        <f t="shared" ref="K5:K10" si="3">$K$2+$F5</f>
        <v>486</v>
      </c>
      <c r="L5">
        <f t="shared" ref="L5:L10" si="4">$L$2+$F5</f>
        <v>843</v>
      </c>
      <c r="M5">
        <f t="shared" ref="M5:M10" si="5">$M$2+$F5</f>
        <v>686</v>
      </c>
      <c r="N5">
        <f t="shared" ref="N5:N10" si="6">$N$2+$F5</f>
        <v>806</v>
      </c>
    </row>
    <row r="6" spans="2:14" x14ac:dyDescent="0.25">
      <c r="B6" t="s">
        <v>3</v>
      </c>
      <c r="C6">
        <v>2</v>
      </c>
      <c r="D6">
        <v>3</v>
      </c>
      <c r="F6">
        <v>478</v>
      </c>
      <c r="G6" t="s">
        <v>185</v>
      </c>
      <c r="H6">
        <f t="shared" si="0"/>
        <v>839</v>
      </c>
      <c r="I6">
        <f t="shared" si="1"/>
        <v>604</v>
      </c>
      <c r="J6">
        <f t="shared" si="2"/>
        <v>956</v>
      </c>
      <c r="K6">
        <f t="shared" si="3"/>
        <v>838</v>
      </c>
      <c r="L6">
        <f t="shared" si="4"/>
        <v>1195</v>
      </c>
      <c r="M6">
        <f t="shared" si="5"/>
        <v>1038</v>
      </c>
      <c r="N6">
        <f t="shared" si="6"/>
        <v>1158</v>
      </c>
    </row>
    <row r="7" spans="2:14" x14ac:dyDescent="0.25">
      <c r="B7" t="s">
        <v>6</v>
      </c>
      <c r="C7">
        <v>3</v>
      </c>
      <c r="D7">
        <v>6</v>
      </c>
      <c r="F7">
        <v>360</v>
      </c>
      <c r="G7" t="s">
        <v>183</v>
      </c>
      <c r="H7">
        <f t="shared" si="0"/>
        <v>721</v>
      </c>
      <c r="I7">
        <f t="shared" si="1"/>
        <v>486</v>
      </c>
      <c r="J7">
        <f t="shared" si="2"/>
        <v>838</v>
      </c>
      <c r="K7">
        <f t="shared" si="3"/>
        <v>720</v>
      </c>
      <c r="L7">
        <f t="shared" si="4"/>
        <v>1077</v>
      </c>
      <c r="M7">
        <f t="shared" si="5"/>
        <v>920</v>
      </c>
      <c r="N7">
        <f t="shared" si="6"/>
        <v>1040</v>
      </c>
    </row>
    <row r="8" spans="2:14" x14ac:dyDescent="0.25">
      <c r="B8" t="s">
        <v>60</v>
      </c>
      <c r="C8">
        <v>5</v>
      </c>
      <c r="D8">
        <v>6</v>
      </c>
      <c r="F8">
        <v>717</v>
      </c>
      <c r="G8" t="s">
        <v>186</v>
      </c>
      <c r="H8">
        <f t="shared" si="0"/>
        <v>1078</v>
      </c>
      <c r="I8">
        <f t="shared" si="1"/>
        <v>843</v>
      </c>
      <c r="J8">
        <f t="shared" si="2"/>
        <v>1195</v>
      </c>
      <c r="K8">
        <f t="shared" si="3"/>
        <v>1077</v>
      </c>
      <c r="L8">
        <f t="shared" si="4"/>
        <v>1434</v>
      </c>
      <c r="M8">
        <f t="shared" si="5"/>
        <v>1277</v>
      </c>
      <c r="N8">
        <f t="shared" si="6"/>
        <v>1397</v>
      </c>
    </row>
    <row r="9" spans="2:14" x14ac:dyDescent="0.25">
      <c r="B9" t="s">
        <v>33</v>
      </c>
      <c r="C9">
        <v>10</v>
      </c>
      <c r="D9">
        <v>6</v>
      </c>
      <c r="F9">
        <v>560</v>
      </c>
      <c r="G9" t="s">
        <v>184</v>
      </c>
      <c r="H9">
        <f t="shared" si="0"/>
        <v>921</v>
      </c>
      <c r="I9">
        <f t="shared" si="1"/>
        <v>686</v>
      </c>
      <c r="J9">
        <f t="shared" si="2"/>
        <v>1038</v>
      </c>
      <c r="K9">
        <f t="shared" si="3"/>
        <v>920</v>
      </c>
      <c r="L9">
        <f t="shared" si="4"/>
        <v>1277</v>
      </c>
      <c r="M9">
        <f t="shared" si="5"/>
        <v>1120</v>
      </c>
      <c r="N9">
        <f t="shared" si="6"/>
        <v>1240</v>
      </c>
    </row>
    <row r="10" spans="2:14" x14ac:dyDescent="0.25">
      <c r="B10" t="s">
        <v>55</v>
      </c>
      <c r="C10">
        <v>10</v>
      </c>
      <c r="D10">
        <v>2</v>
      </c>
      <c r="F10">
        <v>680</v>
      </c>
      <c r="G10" t="s">
        <v>187</v>
      </c>
      <c r="H10">
        <f t="shared" si="0"/>
        <v>1041</v>
      </c>
      <c r="I10">
        <f t="shared" si="1"/>
        <v>806</v>
      </c>
      <c r="J10">
        <f t="shared" si="2"/>
        <v>1158</v>
      </c>
      <c r="K10">
        <f t="shared" si="3"/>
        <v>1040</v>
      </c>
      <c r="L10">
        <f t="shared" si="4"/>
        <v>1397</v>
      </c>
      <c r="M10">
        <f t="shared" si="5"/>
        <v>1240</v>
      </c>
      <c r="N10">
        <f t="shared" si="6"/>
        <v>1360</v>
      </c>
    </row>
    <row r="11" spans="2:14" x14ac:dyDescent="0.25">
      <c r="B11" t="s">
        <v>95</v>
      </c>
      <c r="C11">
        <v>15</v>
      </c>
      <c r="D11">
        <v>6</v>
      </c>
    </row>
    <row r="12" spans="2:14" x14ac:dyDescent="0.25">
      <c r="B12" t="s">
        <v>8</v>
      </c>
      <c r="C12">
        <v>15</v>
      </c>
      <c r="D12">
        <v>11</v>
      </c>
    </row>
    <row r="13" spans="2:14" x14ac:dyDescent="0.25">
      <c r="B13" t="s">
        <v>4</v>
      </c>
      <c r="C13">
        <v>25</v>
      </c>
      <c r="D13">
        <v>6</v>
      </c>
    </row>
    <row r="14" spans="2:14" x14ac:dyDescent="0.25">
      <c r="B14" t="s">
        <v>5</v>
      </c>
      <c r="C14">
        <v>25</v>
      </c>
      <c r="D14">
        <v>8</v>
      </c>
    </row>
    <row r="16" spans="2:14" x14ac:dyDescent="0.25">
      <c r="B16" s="1" t="s">
        <v>9</v>
      </c>
      <c r="C16" s="1"/>
      <c r="D16" s="1"/>
    </row>
    <row r="17" spans="2:4" x14ac:dyDescent="0.25">
      <c r="B17" t="s">
        <v>61</v>
      </c>
      <c r="C17">
        <v>5</v>
      </c>
      <c r="D17">
        <v>3</v>
      </c>
    </row>
    <row r="18" spans="2:4" x14ac:dyDescent="0.25">
      <c r="B18" t="s">
        <v>11</v>
      </c>
      <c r="C18">
        <v>5</v>
      </c>
      <c r="D18">
        <v>6</v>
      </c>
    </row>
    <row r="19" spans="2:4" x14ac:dyDescent="0.25">
      <c r="B19" t="s">
        <v>10</v>
      </c>
      <c r="C19">
        <v>10</v>
      </c>
      <c r="D19">
        <v>2</v>
      </c>
    </row>
    <row r="20" spans="2:4" x14ac:dyDescent="0.25">
      <c r="B20" t="s">
        <v>12</v>
      </c>
      <c r="C20">
        <v>10</v>
      </c>
      <c r="D20">
        <v>3</v>
      </c>
    </row>
    <row r="22" spans="2:4" x14ac:dyDescent="0.25">
      <c r="B22" s="1" t="s">
        <v>13</v>
      </c>
      <c r="C22" s="1"/>
      <c r="D22" s="1"/>
    </row>
    <row r="23" spans="2:4" x14ac:dyDescent="0.25">
      <c r="B23" t="s">
        <v>14</v>
      </c>
      <c r="C23">
        <v>3</v>
      </c>
      <c r="D23">
        <v>3</v>
      </c>
    </row>
    <row r="24" spans="2:4" x14ac:dyDescent="0.25">
      <c r="B24" t="s">
        <v>15</v>
      </c>
      <c r="C24">
        <v>2</v>
      </c>
      <c r="D24">
        <v>3</v>
      </c>
    </row>
    <row r="25" spans="2:4" x14ac:dyDescent="0.25">
      <c r="B25" t="s">
        <v>16</v>
      </c>
      <c r="C25">
        <v>2</v>
      </c>
      <c r="D25">
        <v>3</v>
      </c>
    </row>
    <row r="26" spans="2:4" x14ac:dyDescent="0.25">
      <c r="B26" t="s">
        <v>17</v>
      </c>
      <c r="C26">
        <v>3</v>
      </c>
      <c r="D26">
        <v>3</v>
      </c>
    </row>
    <row r="27" spans="2:4" x14ac:dyDescent="0.25">
      <c r="B27" t="s">
        <v>18</v>
      </c>
      <c r="C27">
        <v>3</v>
      </c>
      <c r="D27">
        <v>3</v>
      </c>
    </row>
    <row r="29" spans="2:4" x14ac:dyDescent="0.25">
      <c r="B29" t="s">
        <v>19</v>
      </c>
      <c r="C29">
        <v>15</v>
      </c>
      <c r="D29">
        <v>9</v>
      </c>
    </row>
    <row r="30" spans="2:4" x14ac:dyDescent="0.25">
      <c r="B30" t="s">
        <v>20</v>
      </c>
      <c r="C30">
        <v>15</v>
      </c>
      <c r="D30">
        <v>6</v>
      </c>
    </row>
    <row r="31" spans="2:4" x14ac:dyDescent="0.25">
      <c r="B31" t="s">
        <v>21</v>
      </c>
      <c r="C31">
        <v>15</v>
      </c>
      <c r="D31">
        <v>9</v>
      </c>
    </row>
    <row r="32" spans="2:4" x14ac:dyDescent="0.25">
      <c r="B32" t="s">
        <v>22</v>
      </c>
      <c r="C32">
        <v>15</v>
      </c>
      <c r="D32">
        <v>7</v>
      </c>
    </row>
    <row r="33" spans="2:4" x14ac:dyDescent="0.25">
      <c r="B33" t="s">
        <v>23</v>
      </c>
      <c r="C33">
        <v>20</v>
      </c>
      <c r="D33">
        <v>7</v>
      </c>
    </row>
    <row r="35" spans="2:4" x14ac:dyDescent="0.25">
      <c r="B35" s="1" t="s">
        <v>26</v>
      </c>
      <c r="C35" s="1"/>
      <c r="D35" s="1"/>
    </row>
    <row r="36" spans="2:4" x14ac:dyDescent="0.25">
      <c r="B36" s="2" t="s">
        <v>62</v>
      </c>
      <c r="C36" s="3">
        <v>2</v>
      </c>
      <c r="D36" s="3">
        <v>3</v>
      </c>
    </row>
    <row r="37" spans="2:4" x14ac:dyDescent="0.25">
      <c r="B37" t="s">
        <v>28</v>
      </c>
      <c r="C37">
        <v>5</v>
      </c>
      <c r="D37">
        <v>6</v>
      </c>
    </row>
    <row r="38" spans="2:4" x14ac:dyDescent="0.25">
      <c r="B38" t="s">
        <v>29</v>
      </c>
      <c r="C38">
        <v>15</v>
      </c>
      <c r="D38">
        <v>11</v>
      </c>
    </row>
    <row r="39" spans="2:4" x14ac:dyDescent="0.25">
      <c r="B39" t="s">
        <v>31</v>
      </c>
      <c r="C39">
        <v>15</v>
      </c>
      <c r="D39">
        <v>2</v>
      </c>
    </row>
    <row r="40" spans="2:4" x14ac:dyDescent="0.25">
      <c r="B40" t="s">
        <v>32</v>
      </c>
      <c r="C40">
        <v>20</v>
      </c>
      <c r="D40">
        <v>8</v>
      </c>
    </row>
    <row r="41" spans="2:4" x14ac:dyDescent="0.25">
      <c r="B41" t="s">
        <v>27</v>
      </c>
      <c r="C41">
        <v>25</v>
      </c>
      <c r="D41">
        <v>10</v>
      </c>
    </row>
    <row r="42" spans="2:4" x14ac:dyDescent="0.25">
      <c r="B42" t="s">
        <v>30</v>
      </c>
      <c r="C42">
        <v>25</v>
      </c>
      <c r="D42">
        <v>12</v>
      </c>
    </row>
    <row r="44" spans="2:4" x14ac:dyDescent="0.25">
      <c r="B44" s="1" t="s">
        <v>34</v>
      </c>
      <c r="C44" s="1"/>
      <c r="D44" s="1"/>
    </row>
    <row r="45" spans="2:4" x14ac:dyDescent="0.25">
      <c r="B45" t="s">
        <v>35</v>
      </c>
      <c r="C45">
        <v>2</v>
      </c>
      <c r="D45">
        <v>3</v>
      </c>
    </row>
    <row r="46" spans="2:4" x14ac:dyDescent="0.25">
      <c r="B46" t="s">
        <v>37</v>
      </c>
      <c r="C46">
        <v>5</v>
      </c>
      <c r="D46">
        <v>6</v>
      </c>
    </row>
    <row r="47" spans="2:4" x14ac:dyDescent="0.25">
      <c r="B47" t="s">
        <v>36</v>
      </c>
      <c r="C47">
        <v>10</v>
      </c>
      <c r="D47">
        <v>9</v>
      </c>
    </row>
    <row r="48" spans="2:4" x14ac:dyDescent="0.25">
      <c r="B48" t="s">
        <v>63</v>
      </c>
      <c r="C48">
        <v>20</v>
      </c>
      <c r="D48">
        <v>21</v>
      </c>
    </row>
    <row r="49" spans="2:4" x14ac:dyDescent="0.25">
      <c r="B49" t="s">
        <v>38</v>
      </c>
      <c r="C49">
        <v>25</v>
      </c>
      <c r="D49">
        <v>16</v>
      </c>
    </row>
    <row r="50" spans="2:4" x14ac:dyDescent="0.25">
      <c r="B50" t="s">
        <v>94</v>
      </c>
      <c r="C50">
        <v>40</v>
      </c>
      <c r="D50">
        <v>24</v>
      </c>
    </row>
    <row r="52" spans="2:4" x14ac:dyDescent="0.25">
      <c r="B52" s="1" t="s">
        <v>39</v>
      </c>
      <c r="C52" s="1"/>
      <c r="D52" s="1"/>
    </row>
    <row r="53" spans="2:4" x14ac:dyDescent="0.25">
      <c r="B53" t="s">
        <v>40</v>
      </c>
      <c r="C53">
        <v>2</v>
      </c>
      <c r="D53">
        <v>3</v>
      </c>
    </row>
    <row r="54" spans="2:4" x14ac:dyDescent="0.25">
      <c r="B54" t="s">
        <v>43</v>
      </c>
      <c r="C54">
        <v>2</v>
      </c>
      <c r="D54">
        <v>3</v>
      </c>
    </row>
    <row r="55" spans="2:4" x14ac:dyDescent="0.25">
      <c r="B55" t="s">
        <v>41</v>
      </c>
      <c r="C55">
        <v>3</v>
      </c>
      <c r="D55">
        <v>3</v>
      </c>
    </row>
    <row r="56" spans="2:4" x14ac:dyDescent="0.25">
      <c r="B56" t="s">
        <v>42</v>
      </c>
      <c r="C56">
        <v>3</v>
      </c>
      <c r="D56">
        <v>3</v>
      </c>
    </row>
    <row r="57" spans="2:4" x14ac:dyDescent="0.25">
      <c r="B57" t="s">
        <v>49</v>
      </c>
      <c r="C57">
        <v>3</v>
      </c>
      <c r="D57">
        <v>3</v>
      </c>
    </row>
    <row r="59" spans="2:4" x14ac:dyDescent="0.25">
      <c r="B59" t="s">
        <v>44</v>
      </c>
      <c r="C59">
        <v>5</v>
      </c>
      <c r="D59">
        <v>6</v>
      </c>
    </row>
    <row r="60" spans="2:4" x14ac:dyDescent="0.25">
      <c r="B60" t="s">
        <v>45</v>
      </c>
      <c r="C60">
        <v>5</v>
      </c>
      <c r="D60">
        <v>7</v>
      </c>
    </row>
    <row r="61" spans="2:4" x14ac:dyDescent="0.25">
      <c r="B61" t="s">
        <v>46</v>
      </c>
      <c r="C61">
        <v>10</v>
      </c>
      <c r="D61">
        <v>6</v>
      </c>
    </row>
    <row r="62" spans="2:4" x14ac:dyDescent="0.25">
      <c r="B62" t="s">
        <v>47</v>
      </c>
      <c r="C62">
        <v>10</v>
      </c>
      <c r="D62">
        <v>6</v>
      </c>
    </row>
    <row r="63" spans="2:4" x14ac:dyDescent="0.25">
      <c r="B63" t="s">
        <v>48</v>
      </c>
      <c r="C63">
        <v>10</v>
      </c>
      <c r="D63">
        <v>4</v>
      </c>
    </row>
    <row r="65" spans="2:4" x14ac:dyDescent="0.25">
      <c r="B65" t="s">
        <v>57</v>
      </c>
      <c r="C65">
        <v>15</v>
      </c>
      <c r="D65">
        <v>8</v>
      </c>
    </row>
    <row r="66" spans="2:4" x14ac:dyDescent="0.25">
      <c r="B66" t="s">
        <v>56</v>
      </c>
      <c r="C66">
        <v>20</v>
      </c>
      <c r="D66">
        <v>6</v>
      </c>
    </row>
    <row r="67" spans="2:4" x14ac:dyDescent="0.25">
      <c r="B67" t="s">
        <v>58</v>
      </c>
      <c r="C67">
        <v>20</v>
      </c>
      <c r="D67">
        <v>6</v>
      </c>
    </row>
    <row r="68" spans="2:4" x14ac:dyDescent="0.25">
      <c r="B68" t="s">
        <v>59</v>
      </c>
      <c r="C68">
        <v>20</v>
      </c>
      <c r="D68">
        <v>6</v>
      </c>
    </row>
    <row r="69" spans="2:4" x14ac:dyDescent="0.25">
      <c r="B69" t="s">
        <v>64</v>
      </c>
      <c r="C69">
        <v>20</v>
      </c>
      <c r="D69">
        <v>4</v>
      </c>
    </row>
    <row r="71" spans="2:4" x14ac:dyDescent="0.25">
      <c r="B71" t="s">
        <v>51</v>
      </c>
      <c r="C71">
        <v>3</v>
      </c>
      <c r="D71">
        <v>3</v>
      </c>
    </row>
    <row r="72" spans="2:4" x14ac:dyDescent="0.25">
      <c r="B72" t="s">
        <v>50</v>
      </c>
      <c r="C72">
        <v>5</v>
      </c>
      <c r="D72">
        <v>8</v>
      </c>
    </row>
    <row r="73" spans="2:4" x14ac:dyDescent="0.25">
      <c r="B73" t="s">
        <v>52</v>
      </c>
      <c r="C73">
        <v>5</v>
      </c>
      <c r="D73">
        <v>6</v>
      </c>
    </row>
    <row r="74" spans="2:4" x14ac:dyDescent="0.25">
      <c r="B74" t="s">
        <v>53</v>
      </c>
      <c r="C74">
        <v>15</v>
      </c>
      <c r="D74">
        <v>9</v>
      </c>
    </row>
    <row r="75" spans="2:4" x14ac:dyDescent="0.25">
      <c r="B75" t="s">
        <v>54</v>
      </c>
      <c r="C75">
        <v>20</v>
      </c>
      <c r="D75">
        <v>9</v>
      </c>
    </row>
  </sheetData>
  <mergeCells count="6">
    <mergeCell ref="B3:D3"/>
    <mergeCell ref="B16:D16"/>
    <mergeCell ref="B22:D22"/>
    <mergeCell ref="B35:D35"/>
    <mergeCell ref="B44:D44"/>
    <mergeCell ref="B52:D52"/>
  </mergeCells>
  <conditionalFormatting sqref="H4:N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D1" sqref="D1:D2"/>
    </sheetView>
  </sheetViews>
  <sheetFormatPr defaultRowHeight="15" x14ac:dyDescent="0.25"/>
  <cols>
    <col min="2" max="2" width="32.140625" bestFit="1" customWidth="1"/>
    <col min="3" max="3" width="9.5703125" bestFit="1" customWidth="1"/>
    <col min="4" max="4" width="13.7109375" bestFit="1" customWidth="1"/>
  </cols>
  <sheetData>
    <row r="1" spans="1:6" x14ac:dyDescent="0.25">
      <c r="B1" t="s">
        <v>152</v>
      </c>
      <c r="C1">
        <f>MAX(C28:C29,C32:C34,C36,C38:C43)</f>
        <v>45</v>
      </c>
      <c r="D1">
        <f>SUM(D28:D29,D32:D34,D36,D38:D43)</f>
        <v>126</v>
      </c>
    </row>
    <row r="2" spans="1:6" x14ac:dyDescent="0.25">
      <c r="B2" s="8" t="s">
        <v>151</v>
      </c>
      <c r="C2" s="8">
        <f>MAX(C7,C16:C19,C22:C23,C28:C30,C32:C34,C36,C38:C43,C45:C50,C52:C53,C10:C14)</f>
        <v>75</v>
      </c>
      <c r="D2" s="8">
        <f>SUM(D7,D16:D19,D22:D23,D28:D30,D32:D34,D36,D38:D43,D45:D50,D52:D53,D10:D14)</f>
        <v>478</v>
      </c>
    </row>
    <row r="3" spans="1:6" x14ac:dyDescent="0.25">
      <c r="C3" t="s">
        <v>24</v>
      </c>
      <c r="D3" t="s">
        <v>25</v>
      </c>
    </row>
    <row r="4" spans="1:6" x14ac:dyDescent="0.25">
      <c r="B4" s="1" t="s">
        <v>0</v>
      </c>
      <c r="C4" s="1"/>
      <c r="D4" s="1"/>
    </row>
    <row r="6" spans="1:6" x14ac:dyDescent="0.25">
      <c r="B6" s="1" t="s">
        <v>9</v>
      </c>
      <c r="C6" s="1"/>
      <c r="D6" s="1"/>
    </row>
    <row r="7" spans="1:6" x14ac:dyDescent="0.25">
      <c r="A7" t="s">
        <v>69</v>
      </c>
      <c r="B7" s="9" t="s">
        <v>98</v>
      </c>
      <c r="C7" s="10">
        <v>40</v>
      </c>
      <c r="D7" s="10">
        <v>6</v>
      </c>
      <c r="F7" t="s">
        <v>99</v>
      </c>
    </row>
    <row r="8" spans="1:6" x14ac:dyDescent="0.25">
      <c r="D8" s="3"/>
    </row>
    <row r="9" spans="1:6" x14ac:dyDescent="0.25">
      <c r="B9" s="1" t="s">
        <v>13</v>
      </c>
      <c r="C9" s="1"/>
      <c r="D9" s="1"/>
    </row>
    <row r="10" spans="1:6" x14ac:dyDescent="0.25">
      <c r="A10" t="s">
        <v>69</v>
      </c>
      <c r="B10" s="8" t="s">
        <v>177</v>
      </c>
      <c r="C10" s="8">
        <v>25</v>
      </c>
      <c r="D10" s="8">
        <v>14</v>
      </c>
    </row>
    <row r="11" spans="1:6" x14ac:dyDescent="0.25">
      <c r="A11" t="s">
        <v>69</v>
      </c>
      <c r="B11" s="8" t="s">
        <v>178</v>
      </c>
      <c r="C11" s="8">
        <v>30</v>
      </c>
      <c r="D11" s="8">
        <v>16</v>
      </c>
    </row>
    <row r="12" spans="1:6" x14ac:dyDescent="0.25">
      <c r="A12" t="s">
        <v>69</v>
      </c>
      <c r="B12" s="8" t="s">
        <v>179</v>
      </c>
      <c r="C12" s="8">
        <v>35</v>
      </c>
      <c r="D12" s="8">
        <v>12</v>
      </c>
    </row>
    <row r="13" spans="1:6" x14ac:dyDescent="0.25">
      <c r="A13" t="s">
        <v>69</v>
      </c>
      <c r="B13" s="8" t="s">
        <v>180</v>
      </c>
      <c r="C13" s="8">
        <v>25</v>
      </c>
      <c r="D13" s="8">
        <v>16</v>
      </c>
    </row>
    <row r="14" spans="1:6" x14ac:dyDescent="0.25">
      <c r="A14" t="s">
        <v>69</v>
      </c>
      <c r="B14" s="8" t="s">
        <v>181</v>
      </c>
      <c r="C14" s="8">
        <v>25</v>
      </c>
      <c r="D14" s="8">
        <v>12</v>
      </c>
    </row>
    <row r="16" spans="1:6" x14ac:dyDescent="0.25">
      <c r="A16" t="s">
        <v>69</v>
      </c>
      <c r="B16" s="8" t="s">
        <v>91</v>
      </c>
      <c r="C16" s="8">
        <v>75</v>
      </c>
      <c r="D16" s="8">
        <v>5</v>
      </c>
      <c r="F16" t="s">
        <v>96</v>
      </c>
    </row>
    <row r="17" spans="1:14" x14ac:dyDescent="0.25">
      <c r="A17" t="s">
        <v>69</v>
      </c>
      <c r="B17" s="8" t="s">
        <v>92</v>
      </c>
      <c r="C17" s="8">
        <v>75</v>
      </c>
      <c r="D17" s="8">
        <v>35</v>
      </c>
    </row>
    <row r="18" spans="1:14" x14ac:dyDescent="0.25">
      <c r="A18" t="s">
        <v>69</v>
      </c>
      <c r="B18" s="8" t="s">
        <v>93</v>
      </c>
      <c r="C18" s="8">
        <v>75</v>
      </c>
      <c r="D18" s="8">
        <v>35</v>
      </c>
    </row>
    <row r="19" spans="1:14" x14ac:dyDescent="0.25">
      <c r="A19" t="s">
        <v>69</v>
      </c>
      <c r="B19" s="8" t="s">
        <v>93</v>
      </c>
      <c r="C19" s="8">
        <v>75</v>
      </c>
      <c r="D19" s="8">
        <v>20</v>
      </c>
    </row>
    <row r="21" spans="1:14" x14ac:dyDescent="0.25">
      <c r="B21" s="1" t="s">
        <v>26</v>
      </c>
      <c r="C21" s="1"/>
      <c r="D21" s="1"/>
    </row>
    <row r="22" spans="1:14" x14ac:dyDescent="0.25">
      <c r="A22" t="s">
        <v>69</v>
      </c>
      <c r="B22" s="9" t="s">
        <v>100</v>
      </c>
      <c r="C22" s="11">
        <v>30</v>
      </c>
      <c r="D22" s="11">
        <v>13</v>
      </c>
      <c r="F22" t="s">
        <v>99</v>
      </c>
    </row>
    <row r="23" spans="1:14" x14ac:dyDescent="0.25">
      <c r="A23" t="s">
        <v>69</v>
      </c>
      <c r="B23" s="9" t="s">
        <v>101</v>
      </c>
      <c r="C23" s="11">
        <v>55</v>
      </c>
      <c r="D23" s="11">
        <v>24</v>
      </c>
      <c r="F23" t="s">
        <v>102</v>
      </c>
    </row>
    <row r="25" spans="1:14" x14ac:dyDescent="0.25">
      <c r="B25" s="1" t="s">
        <v>34</v>
      </c>
      <c r="C25" s="1"/>
      <c r="D25" s="1"/>
    </row>
    <row r="27" spans="1:14" ht="15.75" customHeight="1" x14ac:dyDescent="0.25">
      <c r="B27" s="1" t="s">
        <v>39</v>
      </c>
      <c r="C27" s="1"/>
      <c r="D27" s="1"/>
    </row>
    <row r="28" spans="1:14" x14ac:dyDescent="0.25">
      <c r="B28" t="s">
        <v>66</v>
      </c>
      <c r="C28">
        <v>45</v>
      </c>
      <c r="D28">
        <v>30</v>
      </c>
      <c r="F28" s="5" t="s">
        <v>70</v>
      </c>
      <c r="G28" s="5"/>
      <c r="H28" s="5"/>
      <c r="I28" s="5"/>
      <c r="J28" s="5"/>
      <c r="K28" s="5"/>
      <c r="L28" s="5"/>
      <c r="M28" s="5"/>
      <c r="N28" s="5"/>
    </row>
    <row r="29" spans="1:14" x14ac:dyDescent="0.25">
      <c r="B29" t="s">
        <v>67</v>
      </c>
      <c r="C29">
        <v>45</v>
      </c>
      <c r="D29">
        <v>30</v>
      </c>
      <c r="F29" s="5" t="s">
        <v>71</v>
      </c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t="s">
        <v>69</v>
      </c>
      <c r="B30" s="4" t="s">
        <v>68</v>
      </c>
      <c r="C30" s="4">
        <v>50</v>
      </c>
      <c r="D30" s="4">
        <v>30</v>
      </c>
      <c r="F30" s="5" t="s">
        <v>72</v>
      </c>
      <c r="G30" s="5"/>
      <c r="H30" s="5"/>
      <c r="I30" s="5"/>
      <c r="J30" s="5"/>
      <c r="K30" s="5"/>
      <c r="L30" s="5"/>
      <c r="M30" s="5"/>
      <c r="N30" s="5"/>
    </row>
    <row r="32" spans="1:14" x14ac:dyDescent="0.25">
      <c r="B32" t="s">
        <v>73</v>
      </c>
      <c r="C32">
        <v>9</v>
      </c>
      <c r="D32">
        <v>10</v>
      </c>
    </row>
    <row r="33" spans="1:6" x14ac:dyDescent="0.25">
      <c r="B33" t="s">
        <v>74</v>
      </c>
      <c r="C33">
        <v>25</v>
      </c>
      <c r="D33">
        <v>12</v>
      </c>
    </row>
    <row r="34" spans="1:6" x14ac:dyDescent="0.25">
      <c r="B34" t="s">
        <v>75</v>
      </c>
      <c r="C34">
        <v>35</v>
      </c>
      <c r="D34">
        <v>15</v>
      </c>
    </row>
    <row r="36" spans="1:6" x14ac:dyDescent="0.25">
      <c r="B36" t="s">
        <v>76</v>
      </c>
      <c r="C36">
        <v>15</v>
      </c>
      <c r="D36">
        <v>6</v>
      </c>
    </row>
    <row r="38" spans="1:6" x14ac:dyDescent="0.25">
      <c r="B38" t="s">
        <v>77</v>
      </c>
      <c r="C38">
        <v>10</v>
      </c>
      <c r="D38">
        <v>5</v>
      </c>
    </row>
    <row r="39" spans="1:6" x14ac:dyDescent="0.25">
      <c r="B39" t="s">
        <v>78</v>
      </c>
      <c r="C39">
        <v>10</v>
      </c>
      <c r="D39">
        <v>2</v>
      </c>
    </row>
    <row r="40" spans="1:6" x14ac:dyDescent="0.25">
      <c r="B40" t="s">
        <v>82</v>
      </c>
      <c r="C40">
        <v>10</v>
      </c>
      <c r="D40">
        <v>5</v>
      </c>
    </row>
    <row r="41" spans="1:6" x14ac:dyDescent="0.25">
      <c r="B41" t="s">
        <v>79</v>
      </c>
      <c r="C41">
        <v>15</v>
      </c>
      <c r="D41">
        <v>3</v>
      </c>
    </row>
    <row r="42" spans="1:6" x14ac:dyDescent="0.25">
      <c r="B42" t="s">
        <v>80</v>
      </c>
      <c r="C42">
        <v>15</v>
      </c>
      <c r="D42">
        <v>3</v>
      </c>
    </row>
    <row r="43" spans="1:6" x14ac:dyDescent="0.25">
      <c r="B43" t="s">
        <v>81</v>
      </c>
      <c r="C43">
        <v>15</v>
      </c>
      <c r="D43">
        <v>5</v>
      </c>
    </row>
    <row r="45" spans="1:6" x14ac:dyDescent="0.25">
      <c r="A45" t="s">
        <v>69</v>
      </c>
      <c r="B45" s="6" t="s">
        <v>83</v>
      </c>
      <c r="C45" s="4">
        <v>40</v>
      </c>
      <c r="D45" s="4">
        <v>15</v>
      </c>
      <c r="F45" t="s">
        <v>103</v>
      </c>
    </row>
    <row r="46" spans="1:6" x14ac:dyDescent="0.25">
      <c r="A46" t="s">
        <v>69</v>
      </c>
      <c r="B46" s="4" t="s">
        <v>84</v>
      </c>
      <c r="C46" s="4">
        <v>40</v>
      </c>
      <c r="D46" s="4">
        <v>12</v>
      </c>
    </row>
    <row r="47" spans="1:6" x14ac:dyDescent="0.25">
      <c r="A47" t="s">
        <v>69</v>
      </c>
      <c r="B47" s="4" t="s">
        <v>87</v>
      </c>
      <c r="C47" s="4">
        <v>40</v>
      </c>
      <c r="D47" s="4">
        <v>18</v>
      </c>
    </row>
    <row r="48" spans="1:6" x14ac:dyDescent="0.25">
      <c r="A48" t="s">
        <v>69</v>
      </c>
      <c r="B48" s="4" t="s">
        <v>85</v>
      </c>
      <c r="C48" s="4">
        <v>45</v>
      </c>
      <c r="D48" s="4">
        <v>12</v>
      </c>
    </row>
    <row r="49" spans="1:6" x14ac:dyDescent="0.25">
      <c r="A49" t="s">
        <v>69</v>
      </c>
      <c r="B49" s="4" t="s">
        <v>86</v>
      </c>
      <c r="C49" s="4">
        <v>45</v>
      </c>
      <c r="D49" s="4">
        <v>18</v>
      </c>
    </row>
    <row r="50" spans="1:6" x14ac:dyDescent="0.25">
      <c r="A50" t="s">
        <v>69</v>
      </c>
      <c r="B50" s="4" t="s">
        <v>88</v>
      </c>
      <c r="C50" s="4">
        <v>45</v>
      </c>
      <c r="D50" s="4">
        <v>12</v>
      </c>
    </row>
    <row r="52" spans="1:6" x14ac:dyDescent="0.25">
      <c r="A52" t="s">
        <v>69</v>
      </c>
      <c r="B52" s="8" t="s">
        <v>89</v>
      </c>
      <c r="C52" s="8">
        <v>15</v>
      </c>
      <c r="D52" s="8">
        <v>7</v>
      </c>
      <c r="F52" t="s">
        <v>97</v>
      </c>
    </row>
    <row r="53" spans="1:6" x14ac:dyDescent="0.25">
      <c r="A53" t="s">
        <v>69</v>
      </c>
      <c r="B53" s="8" t="s">
        <v>90</v>
      </c>
      <c r="C53" s="8">
        <v>45</v>
      </c>
      <c r="D53" s="8">
        <v>20</v>
      </c>
    </row>
  </sheetData>
  <mergeCells count="6">
    <mergeCell ref="B4:D4"/>
    <mergeCell ref="B6:D6"/>
    <mergeCell ref="B9:D9"/>
    <mergeCell ref="B21:D21"/>
    <mergeCell ref="B25:D25"/>
    <mergeCell ref="B27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1" sqref="D1:D2"/>
    </sheetView>
  </sheetViews>
  <sheetFormatPr defaultRowHeight="15" x14ac:dyDescent="0.25"/>
  <cols>
    <col min="1" max="1" width="8.7109375" bestFit="1" customWidth="1"/>
    <col min="2" max="2" width="34.140625" bestFit="1" customWidth="1"/>
    <col min="3" max="3" width="9.5703125" bestFit="1" customWidth="1"/>
    <col min="4" max="4" width="13.7109375" bestFit="1" customWidth="1"/>
  </cols>
  <sheetData>
    <row r="1" spans="1:4" x14ac:dyDescent="0.25">
      <c r="B1" t="s">
        <v>153</v>
      </c>
      <c r="C1">
        <f>MAX(C7,C10:C14,C23:C34,C39:C40,C43:C44,C55:C56,C58)</f>
        <v>70</v>
      </c>
      <c r="D1">
        <f>SUM(D7,D10:D14,D23:D34,D39:D40,D43:D44,D55:D56,D58)</f>
        <v>360</v>
      </c>
    </row>
    <row r="2" spans="1:4" x14ac:dyDescent="0.25">
      <c r="B2" s="8" t="s">
        <v>151</v>
      </c>
      <c r="C2" s="8">
        <f>MAX(C7,C10:C14,C16:C20,C23:C34,C39:C44,C53:C56,C58,C46:C51)</f>
        <v>80</v>
      </c>
      <c r="D2" s="8">
        <f>SUM(D7,D10:D14,D16:D20,D23:D34,D39:D44,D53:D56,D58,D46:D51)</f>
        <v>717</v>
      </c>
    </row>
    <row r="3" spans="1:4" x14ac:dyDescent="0.25">
      <c r="C3" t="s">
        <v>24</v>
      </c>
      <c r="D3" t="s">
        <v>25</v>
      </c>
    </row>
    <row r="4" spans="1:4" x14ac:dyDescent="0.25">
      <c r="B4" s="1" t="s">
        <v>0</v>
      </c>
      <c r="C4" s="1"/>
      <c r="D4" s="1"/>
    </row>
    <row r="6" spans="1:4" x14ac:dyDescent="0.25">
      <c r="B6" s="1" t="s">
        <v>9</v>
      </c>
      <c r="C6" s="1"/>
      <c r="D6" s="1"/>
    </row>
    <row r="7" spans="1:4" x14ac:dyDescent="0.25">
      <c r="B7" s="12" t="s">
        <v>98</v>
      </c>
      <c r="C7" s="13">
        <v>40</v>
      </c>
      <c r="D7" s="13">
        <v>6</v>
      </c>
    </row>
    <row r="9" spans="1:4" x14ac:dyDescent="0.25">
      <c r="B9" s="1" t="s">
        <v>13</v>
      </c>
      <c r="C9" s="1"/>
      <c r="D9" s="1"/>
    </row>
    <row r="10" spans="1:4" x14ac:dyDescent="0.25">
      <c r="B10" t="s">
        <v>104</v>
      </c>
      <c r="C10">
        <v>35</v>
      </c>
      <c r="D10">
        <v>13</v>
      </c>
    </row>
    <row r="11" spans="1:4" x14ac:dyDescent="0.25">
      <c r="B11" t="s">
        <v>105</v>
      </c>
      <c r="C11">
        <v>35</v>
      </c>
      <c r="D11">
        <v>11</v>
      </c>
    </row>
    <row r="12" spans="1:4" x14ac:dyDescent="0.25">
      <c r="B12" t="s">
        <v>107</v>
      </c>
      <c r="C12">
        <v>35</v>
      </c>
      <c r="D12">
        <v>11</v>
      </c>
    </row>
    <row r="13" spans="1:4" x14ac:dyDescent="0.25">
      <c r="B13" t="s">
        <v>106</v>
      </c>
      <c r="C13">
        <v>40</v>
      </c>
      <c r="D13">
        <v>11</v>
      </c>
    </row>
    <row r="14" spans="1:4" x14ac:dyDescent="0.25">
      <c r="B14" t="s">
        <v>108</v>
      </c>
      <c r="C14">
        <v>40</v>
      </c>
      <c r="D14">
        <v>11</v>
      </c>
    </row>
    <row r="16" spans="1:4" x14ac:dyDescent="0.25">
      <c r="A16" t="s">
        <v>69</v>
      </c>
      <c r="B16" s="8" t="s">
        <v>132</v>
      </c>
      <c r="C16" s="8">
        <v>80</v>
      </c>
      <c r="D16" s="8">
        <v>40</v>
      </c>
    </row>
    <row r="17" spans="1:4" x14ac:dyDescent="0.25">
      <c r="A17" t="s">
        <v>69</v>
      </c>
      <c r="B17" s="8" t="s">
        <v>133</v>
      </c>
      <c r="C17" s="8">
        <v>80</v>
      </c>
      <c r="D17" s="8">
        <v>40</v>
      </c>
    </row>
    <row r="18" spans="1:4" x14ac:dyDescent="0.25">
      <c r="A18" t="s">
        <v>69</v>
      </c>
      <c r="B18" s="8" t="s">
        <v>135</v>
      </c>
      <c r="C18" s="8">
        <v>80</v>
      </c>
      <c r="D18" s="8">
        <v>40</v>
      </c>
    </row>
    <row r="19" spans="1:4" x14ac:dyDescent="0.25">
      <c r="A19" t="s">
        <v>69</v>
      </c>
      <c r="B19" s="8" t="s">
        <v>134</v>
      </c>
      <c r="C19" s="8">
        <v>80</v>
      </c>
      <c r="D19" s="8">
        <v>40</v>
      </c>
    </row>
    <row r="20" spans="1:4" x14ac:dyDescent="0.25">
      <c r="A20" t="s">
        <v>69</v>
      </c>
      <c r="B20" s="8" t="s">
        <v>136</v>
      </c>
      <c r="C20" s="8">
        <v>80</v>
      </c>
      <c r="D20" s="8">
        <v>40</v>
      </c>
    </row>
    <row r="22" spans="1:4" x14ac:dyDescent="0.25">
      <c r="B22" s="1" t="s">
        <v>26</v>
      </c>
      <c r="C22" s="1"/>
      <c r="D22" s="1"/>
    </row>
    <row r="23" spans="1:4" x14ac:dyDescent="0.25">
      <c r="B23" s="2" t="s">
        <v>116</v>
      </c>
      <c r="C23" s="3">
        <v>3</v>
      </c>
      <c r="D23" s="3">
        <v>4</v>
      </c>
    </row>
    <row r="24" spans="1:4" x14ac:dyDescent="0.25">
      <c r="B24" s="2" t="s">
        <v>188</v>
      </c>
      <c r="C24" s="3">
        <v>10</v>
      </c>
      <c r="D24" s="3">
        <v>8</v>
      </c>
    </row>
    <row r="25" spans="1:4" x14ac:dyDescent="0.25">
      <c r="B25" s="2" t="s">
        <v>118</v>
      </c>
      <c r="C25" s="3">
        <v>30</v>
      </c>
      <c r="D25" s="3">
        <v>20</v>
      </c>
    </row>
    <row r="26" spans="1:4" x14ac:dyDescent="0.25">
      <c r="B26" s="2" t="s">
        <v>109</v>
      </c>
      <c r="C26" s="3">
        <v>35</v>
      </c>
      <c r="D26" s="3">
        <v>18</v>
      </c>
    </row>
    <row r="27" spans="1:4" x14ac:dyDescent="0.25">
      <c r="B27" t="s">
        <v>110</v>
      </c>
      <c r="C27">
        <v>35</v>
      </c>
      <c r="D27">
        <v>6</v>
      </c>
    </row>
    <row r="28" spans="1:4" x14ac:dyDescent="0.25">
      <c r="B28" t="s">
        <v>114</v>
      </c>
      <c r="C28">
        <v>55</v>
      </c>
      <c r="D28">
        <v>24</v>
      </c>
    </row>
    <row r="29" spans="1:4" x14ac:dyDescent="0.25">
      <c r="B29" t="s">
        <v>112</v>
      </c>
      <c r="C29">
        <v>55</v>
      </c>
      <c r="D29">
        <v>8</v>
      </c>
    </row>
    <row r="30" spans="1:4" x14ac:dyDescent="0.25">
      <c r="B30" t="s">
        <v>111</v>
      </c>
      <c r="C30">
        <v>65</v>
      </c>
      <c r="D30">
        <v>30</v>
      </c>
    </row>
    <row r="31" spans="1:4" x14ac:dyDescent="0.25">
      <c r="B31" t="s">
        <v>117</v>
      </c>
      <c r="C31">
        <v>60</v>
      </c>
      <c r="D31">
        <v>32</v>
      </c>
    </row>
    <row r="32" spans="1:4" x14ac:dyDescent="0.25">
      <c r="B32" t="s">
        <v>119</v>
      </c>
      <c r="C32">
        <v>60</v>
      </c>
      <c r="D32">
        <v>8</v>
      </c>
    </row>
    <row r="33" spans="1:4" x14ac:dyDescent="0.25">
      <c r="B33" t="s">
        <v>115</v>
      </c>
      <c r="C33">
        <v>70</v>
      </c>
      <c r="D33">
        <v>36</v>
      </c>
    </row>
    <row r="34" spans="1:4" x14ac:dyDescent="0.25">
      <c r="B34" t="s">
        <v>113</v>
      </c>
      <c r="C34">
        <v>70</v>
      </c>
      <c r="D34">
        <v>16</v>
      </c>
    </row>
    <row r="36" spans="1:4" x14ac:dyDescent="0.25">
      <c r="B36" s="1" t="s">
        <v>34</v>
      </c>
      <c r="C36" s="1"/>
      <c r="D36" s="1"/>
    </row>
    <row r="38" spans="1:4" x14ac:dyDescent="0.25">
      <c r="B38" s="1" t="s">
        <v>39</v>
      </c>
      <c r="C38" s="1"/>
      <c r="D38" s="1"/>
    </row>
    <row r="39" spans="1:4" x14ac:dyDescent="0.25">
      <c r="B39" t="s">
        <v>120</v>
      </c>
      <c r="C39">
        <v>15</v>
      </c>
      <c r="D39">
        <v>7</v>
      </c>
    </row>
    <row r="40" spans="1:4" x14ac:dyDescent="0.25">
      <c r="B40" t="s">
        <v>121</v>
      </c>
      <c r="C40">
        <v>15</v>
      </c>
      <c r="D40">
        <v>5</v>
      </c>
    </row>
    <row r="41" spans="1:4" x14ac:dyDescent="0.25">
      <c r="A41" t="s">
        <v>69</v>
      </c>
      <c r="B41" s="8" t="s">
        <v>123</v>
      </c>
      <c r="C41" s="8">
        <v>20</v>
      </c>
      <c r="D41" s="8">
        <v>9</v>
      </c>
    </row>
    <row r="42" spans="1:4" x14ac:dyDescent="0.25">
      <c r="A42" t="s">
        <v>69</v>
      </c>
      <c r="B42" s="8" t="s">
        <v>125</v>
      </c>
      <c r="C42" s="8">
        <v>20</v>
      </c>
      <c r="D42" s="8">
        <v>6</v>
      </c>
    </row>
    <row r="43" spans="1:4" x14ac:dyDescent="0.25">
      <c r="B43" t="s">
        <v>122</v>
      </c>
      <c r="C43">
        <v>40</v>
      </c>
      <c r="D43">
        <v>12</v>
      </c>
    </row>
    <row r="44" spans="1:4" x14ac:dyDescent="0.25">
      <c r="B44" t="s">
        <v>124</v>
      </c>
      <c r="C44">
        <v>40</v>
      </c>
      <c r="D44">
        <v>8</v>
      </c>
    </row>
    <row r="46" spans="1:4" x14ac:dyDescent="0.25">
      <c r="B46" s="7" t="s">
        <v>131</v>
      </c>
      <c r="C46" s="7">
        <v>30</v>
      </c>
      <c r="D46" s="7">
        <v>24</v>
      </c>
    </row>
    <row r="47" spans="1:4" x14ac:dyDescent="0.25">
      <c r="A47" t="s">
        <v>69</v>
      </c>
      <c r="B47" s="8" t="s">
        <v>173</v>
      </c>
      <c r="C47" s="8">
        <v>30</v>
      </c>
      <c r="D47" s="8">
        <v>24</v>
      </c>
    </row>
    <row r="48" spans="1:4" x14ac:dyDescent="0.25">
      <c r="A48" t="s">
        <v>69</v>
      </c>
      <c r="B48" s="8" t="s">
        <v>174</v>
      </c>
      <c r="C48" s="8">
        <v>30</v>
      </c>
      <c r="D48" s="8">
        <v>15</v>
      </c>
    </row>
    <row r="49" spans="1:4" x14ac:dyDescent="0.25">
      <c r="A49" t="s">
        <v>69</v>
      </c>
      <c r="B49" s="8" t="s">
        <v>175</v>
      </c>
      <c r="C49" s="8">
        <v>35</v>
      </c>
      <c r="D49" s="8">
        <v>15</v>
      </c>
    </row>
    <row r="50" spans="1:4" x14ac:dyDescent="0.25">
      <c r="A50" t="s">
        <v>69</v>
      </c>
      <c r="B50" s="8" t="s">
        <v>131</v>
      </c>
      <c r="C50" s="8">
        <v>30</v>
      </c>
      <c r="D50" s="8">
        <v>24</v>
      </c>
    </row>
    <row r="51" spans="1:4" x14ac:dyDescent="0.25">
      <c r="A51" t="s">
        <v>69</v>
      </c>
      <c r="B51" s="8" t="s">
        <v>176</v>
      </c>
      <c r="C51" s="8">
        <v>35</v>
      </c>
      <c r="D51" s="8">
        <v>12</v>
      </c>
    </row>
    <row r="53" spans="1:4" x14ac:dyDescent="0.25">
      <c r="A53" t="s">
        <v>69</v>
      </c>
      <c r="B53" s="8" t="s">
        <v>128</v>
      </c>
      <c r="C53" s="8">
        <v>30</v>
      </c>
      <c r="D53" s="8">
        <v>12</v>
      </c>
    </row>
    <row r="54" spans="1:4" x14ac:dyDescent="0.25">
      <c r="A54" t="s">
        <v>69</v>
      </c>
      <c r="B54" s="8" t="s">
        <v>129</v>
      </c>
      <c r="C54" s="8">
        <v>25</v>
      </c>
      <c r="D54" s="8">
        <v>16</v>
      </c>
    </row>
    <row r="55" spans="1:4" x14ac:dyDescent="0.25">
      <c r="B55" t="s">
        <v>126</v>
      </c>
      <c r="C55">
        <v>55</v>
      </c>
      <c r="D55">
        <v>28</v>
      </c>
    </row>
    <row r="56" spans="1:4" x14ac:dyDescent="0.25">
      <c r="B56" t="s">
        <v>127</v>
      </c>
      <c r="C56">
        <v>55</v>
      </c>
      <c r="D56">
        <v>15</v>
      </c>
    </row>
    <row r="58" spans="1:4" x14ac:dyDescent="0.25">
      <c r="B58" t="s">
        <v>130</v>
      </c>
      <c r="C58">
        <v>15</v>
      </c>
      <c r="D58">
        <v>12</v>
      </c>
    </row>
  </sheetData>
  <mergeCells count="6">
    <mergeCell ref="B4:D4"/>
    <mergeCell ref="B6:D6"/>
    <mergeCell ref="B9:D9"/>
    <mergeCell ref="B22:D22"/>
    <mergeCell ref="B36:D36"/>
    <mergeCell ref="B38:D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10" zoomScaleNormal="110" workbookViewId="0">
      <selection activeCell="D1" sqref="D1:D2"/>
    </sheetView>
  </sheetViews>
  <sheetFormatPr defaultRowHeight="15" x14ac:dyDescent="0.25"/>
  <cols>
    <col min="2" max="2" width="22.85546875" bestFit="1" customWidth="1"/>
    <col min="3" max="3" width="9.5703125" bestFit="1" customWidth="1"/>
    <col min="4" max="4" width="13.7109375" bestFit="1" customWidth="1"/>
  </cols>
  <sheetData>
    <row r="1" spans="2:4" x14ac:dyDescent="0.25">
      <c r="B1" t="s">
        <v>154</v>
      </c>
      <c r="C1">
        <f>MAX(C7:C8,C11:C15,C25:C42,C47:C52)</f>
        <v>85</v>
      </c>
      <c r="D1">
        <f>SUM(D7:D8,D11:D15,D25:D42,D47:D52)</f>
        <v>560</v>
      </c>
    </row>
    <row r="2" spans="2:4" x14ac:dyDescent="0.25">
      <c r="B2" t="s">
        <v>151</v>
      </c>
      <c r="C2">
        <f>MAX(C7:C8,C11:C15,C17:C22,C25:C42,C47:C52)</f>
        <v>85</v>
      </c>
      <c r="D2">
        <f>SUM(D7:D8,D11:D15,D17:D22,D25:D42,D47:D52)</f>
        <v>680</v>
      </c>
    </row>
    <row r="3" spans="2:4" x14ac:dyDescent="0.25">
      <c r="C3" t="s">
        <v>24</v>
      </c>
      <c r="D3" t="s">
        <v>25</v>
      </c>
    </row>
    <row r="4" spans="2:4" x14ac:dyDescent="0.25">
      <c r="B4" s="1" t="s">
        <v>0</v>
      </c>
      <c r="C4" s="1"/>
      <c r="D4" s="1"/>
    </row>
    <row r="6" spans="2:4" x14ac:dyDescent="0.25">
      <c r="B6" s="1" t="s">
        <v>9</v>
      </c>
      <c r="C6" s="1"/>
      <c r="D6" s="1"/>
    </row>
    <row r="7" spans="2:4" x14ac:dyDescent="0.25">
      <c r="B7" s="12" t="s">
        <v>98</v>
      </c>
      <c r="C7" s="13">
        <v>40</v>
      </c>
      <c r="D7" s="13">
        <v>6</v>
      </c>
    </row>
    <row r="8" spans="2:4" x14ac:dyDescent="0.25">
      <c r="B8" s="12" t="s">
        <v>172</v>
      </c>
      <c r="C8" s="13">
        <v>40</v>
      </c>
      <c r="D8" s="13">
        <v>6</v>
      </c>
    </row>
    <row r="10" spans="2:4" x14ac:dyDescent="0.25">
      <c r="B10" s="1" t="s">
        <v>13</v>
      </c>
      <c r="C10" s="1"/>
      <c r="D10" s="1"/>
    </row>
    <row r="11" spans="2:4" x14ac:dyDescent="0.25">
      <c r="B11" t="s">
        <v>161</v>
      </c>
      <c r="C11">
        <v>30</v>
      </c>
      <c r="D11">
        <v>18</v>
      </c>
    </row>
    <row r="12" spans="2:4" x14ac:dyDescent="0.25">
      <c r="B12" t="s">
        <v>162</v>
      </c>
      <c r="C12">
        <v>30</v>
      </c>
      <c r="D12">
        <v>18</v>
      </c>
    </row>
    <row r="13" spans="2:4" x14ac:dyDescent="0.25">
      <c r="B13" t="s">
        <v>163</v>
      </c>
      <c r="C13">
        <v>30</v>
      </c>
      <c r="D13">
        <v>15</v>
      </c>
    </row>
    <row r="14" spans="2:4" x14ac:dyDescent="0.25">
      <c r="B14" t="s">
        <v>164</v>
      </c>
      <c r="C14">
        <v>35</v>
      </c>
      <c r="D14">
        <v>15</v>
      </c>
    </row>
    <row r="15" spans="2:4" x14ac:dyDescent="0.25">
      <c r="B15" t="s">
        <v>165</v>
      </c>
      <c r="C15">
        <v>35</v>
      </c>
      <c r="D15">
        <v>15</v>
      </c>
    </row>
    <row r="17" spans="1:4" x14ac:dyDescent="0.25">
      <c r="A17" t="s">
        <v>69</v>
      </c>
      <c r="B17" s="8" t="s">
        <v>166</v>
      </c>
      <c r="C17" s="8">
        <v>50</v>
      </c>
      <c r="D17" s="8">
        <v>20</v>
      </c>
    </row>
    <row r="18" spans="1:4" x14ac:dyDescent="0.25">
      <c r="A18" t="s">
        <v>69</v>
      </c>
      <c r="B18" s="8" t="s">
        <v>167</v>
      </c>
      <c r="C18" s="8">
        <v>45</v>
      </c>
      <c r="D18" s="8">
        <v>18</v>
      </c>
    </row>
    <row r="19" spans="1:4" x14ac:dyDescent="0.25">
      <c r="A19" t="s">
        <v>69</v>
      </c>
      <c r="B19" s="8" t="s">
        <v>168</v>
      </c>
      <c r="C19" s="8">
        <v>45</v>
      </c>
      <c r="D19" s="8">
        <v>15</v>
      </c>
    </row>
    <row r="20" spans="1:4" x14ac:dyDescent="0.25">
      <c r="A20" t="s">
        <v>69</v>
      </c>
      <c r="B20" s="8" t="s">
        <v>169</v>
      </c>
      <c r="C20" s="8">
        <v>50</v>
      </c>
      <c r="D20" s="8">
        <v>16</v>
      </c>
    </row>
    <row r="21" spans="1:4" x14ac:dyDescent="0.25">
      <c r="A21" t="s">
        <v>69</v>
      </c>
      <c r="B21" s="8" t="s">
        <v>170</v>
      </c>
      <c r="C21" s="8">
        <v>50</v>
      </c>
      <c r="D21" s="8">
        <v>16</v>
      </c>
    </row>
    <row r="22" spans="1:4" x14ac:dyDescent="0.25">
      <c r="A22" t="s">
        <v>69</v>
      </c>
      <c r="B22" s="8" t="s">
        <v>171</v>
      </c>
      <c r="C22" s="8">
        <v>65</v>
      </c>
      <c r="D22" s="8">
        <v>35</v>
      </c>
    </row>
    <row r="24" spans="1:4" x14ac:dyDescent="0.25">
      <c r="B24" s="1" t="s">
        <v>26</v>
      </c>
      <c r="C24" s="1"/>
      <c r="D24" s="1"/>
    </row>
    <row r="25" spans="1:4" x14ac:dyDescent="0.25">
      <c r="B25" t="s">
        <v>147</v>
      </c>
      <c r="C25">
        <v>25</v>
      </c>
      <c r="D25">
        <v>25</v>
      </c>
    </row>
    <row r="26" spans="1:4" x14ac:dyDescent="0.25">
      <c r="B26" t="s">
        <v>150</v>
      </c>
      <c r="C26">
        <v>25</v>
      </c>
      <c r="D26">
        <v>10</v>
      </c>
    </row>
    <row r="27" spans="1:4" x14ac:dyDescent="0.25">
      <c r="B27" s="2" t="s">
        <v>137</v>
      </c>
      <c r="C27" s="3">
        <v>30</v>
      </c>
      <c r="D27" s="3">
        <v>15</v>
      </c>
    </row>
    <row r="28" spans="1:4" x14ac:dyDescent="0.25">
      <c r="B28" t="s">
        <v>138</v>
      </c>
      <c r="C28">
        <v>30</v>
      </c>
      <c r="D28">
        <v>6</v>
      </c>
    </row>
    <row r="29" spans="1:4" x14ac:dyDescent="0.25">
      <c r="B29" t="s">
        <v>146</v>
      </c>
      <c r="C29">
        <v>30</v>
      </c>
      <c r="D29">
        <v>25</v>
      </c>
    </row>
    <row r="30" spans="1:4" x14ac:dyDescent="0.25">
      <c r="B30" t="s">
        <v>141</v>
      </c>
      <c r="C30">
        <v>35</v>
      </c>
      <c r="D30">
        <v>18</v>
      </c>
    </row>
    <row r="31" spans="1:4" x14ac:dyDescent="0.25">
      <c r="B31" t="s">
        <v>142</v>
      </c>
      <c r="C31">
        <v>35</v>
      </c>
      <c r="D31">
        <v>6</v>
      </c>
    </row>
    <row r="32" spans="1:4" x14ac:dyDescent="0.25">
      <c r="B32" s="2" t="s">
        <v>109</v>
      </c>
      <c r="C32" s="3">
        <v>35</v>
      </c>
      <c r="D32" s="3">
        <v>18</v>
      </c>
    </row>
    <row r="33" spans="2:4" x14ac:dyDescent="0.25">
      <c r="B33" t="s">
        <v>110</v>
      </c>
      <c r="C33">
        <v>35</v>
      </c>
      <c r="D33">
        <v>6</v>
      </c>
    </row>
    <row r="34" spans="2:4" x14ac:dyDescent="0.25">
      <c r="B34" t="s">
        <v>148</v>
      </c>
      <c r="C34">
        <v>35</v>
      </c>
      <c r="D34">
        <v>25</v>
      </c>
    </row>
    <row r="35" spans="2:4" x14ac:dyDescent="0.25">
      <c r="B35" t="s">
        <v>149</v>
      </c>
      <c r="C35">
        <v>35</v>
      </c>
      <c r="D35">
        <v>5</v>
      </c>
    </row>
    <row r="36" spans="2:4" x14ac:dyDescent="0.25">
      <c r="B36" t="s">
        <v>139</v>
      </c>
      <c r="C36">
        <v>50</v>
      </c>
      <c r="D36">
        <v>18</v>
      </c>
    </row>
    <row r="37" spans="2:4" x14ac:dyDescent="0.25">
      <c r="B37" t="s">
        <v>140</v>
      </c>
      <c r="C37">
        <v>50</v>
      </c>
      <c r="D37">
        <v>8</v>
      </c>
    </row>
    <row r="38" spans="2:4" x14ac:dyDescent="0.25">
      <c r="B38" t="s">
        <v>143</v>
      </c>
      <c r="C38">
        <v>50</v>
      </c>
      <c r="D38">
        <v>18</v>
      </c>
    </row>
    <row r="39" spans="2:4" x14ac:dyDescent="0.25">
      <c r="B39" t="s">
        <v>114</v>
      </c>
      <c r="C39">
        <v>55</v>
      </c>
      <c r="D39">
        <v>24</v>
      </c>
    </row>
    <row r="40" spans="2:4" x14ac:dyDescent="0.25">
      <c r="B40" t="s">
        <v>112</v>
      </c>
      <c r="C40">
        <v>55</v>
      </c>
      <c r="D40">
        <v>8</v>
      </c>
    </row>
    <row r="41" spans="2:4" x14ac:dyDescent="0.25">
      <c r="B41" t="s">
        <v>144</v>
      </c>
      <c r="C41">
        <v>60</v>
      </c>
      <c r="D41">
        <v>40</v>
      </c>
    </row>
    <row r="42" spans="2:4" x14ac:dyDescent="0.25">
      <c r="B42" t="s">
        <v>145</v>
      </c>
      <c r="C42">
        <v>85</v>
      </c>
      <c r="D42">
        <v>80</v>
      </c>
    </row>
    <row r="44" spans="2:4" x14ac:dyDescent="0.25">
      <c r="B44" s="1" t="s">
        <v>34</v>
      </c>
      <c r="C44" s="1"/>
      <c r="D44" s="1"/>
    </row>
    <row r="46" spans="2:4" x14ac:dyDescent="0.25">
      <c r="B46" s="1" t="s">
        <v>39</v>
      </c>
      <c r="C46" s="1"/>
      <c r="D46" s="1"/>
    </row>
    <row r="47" spans="2:4" x14ac:dyDescent="0.25">
      <c r="B47" t="s">
        <v>155</v>
      </c>
      <c r="C47">
        <v>50</v>
      </c>
      <c r="D47">
        <v>24</v>
      </c>
    </row>
    <row r="48" spans="2:4" x14ac:dyDescent="0.25">
      <c r="B48" t="s">
        <v>156</v>
      </c>
      <c r="C48">
        <v>50</v>
      </c>
      <c r="D48">
        <v>16</v>
      </c>
    </row>
    <row r="49" spans="2:4" x14ac:dyDescent="0.25">
      <c r="B49" s="7" t="s">
        <v>158</v>
      </c>
      <c r="C49" s="7">
        <v>50</v>
      </c>
      <c r="D49" s="7">
        <v>16</v>
      </c>
    </row>
    <row r="50" spans="2:4" x14ac:dyDescent="0.25">
      <c r="B50" s="7" t="s">
        <v>157</v>
      </c>
      <c r="C50" s="7">
        <v>55</v>
      </c>
      <c r="D50" s="7">
        <v>24</v>
      </c>
    </row>
    <row r="51" spans="2:4" x14ac:dyDescent="0.25">
      <c r="B51" s="7" t="s">
        <v>159</v>
      </c>
      <c r="C51" s="7">
        <v>55</v>
      </c>
      <c r="D51" s="7">
        <v>16</v>
      </c>
    </row>
    <row r="52" spans="2:4" x14ac:dyDescent="0.25">
      <c r="B52" s="7" t="s">
        <v>160</v>
      </c>
      <c r="C52" s="7">
        <v>55</v>
      </c>
      <c r="D52" s="7">
        <v>16</v>
      </c>
    </row>
  </sheetData>
  <mergeCells count="6">
    <mergeCell ref="B4:D4"/>
    <mergeCell ref="B6:D6"/>
    <mergeCell ref="B10:D10"/>
    <mergeCell ref="B24:D24"/>
    <mergeCell ref="B44:D44"/>
    <mergeCell ref="B46:D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Build</vt:lpstr>
      <vt:lpstr>Farming</vt:lpstr>
      <vt:lpstr>Tamer-Hunter</vt:lpstr>
      <vt:lpstr>Gunslinger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Alberto Herrera De Leon</dc:creator>
  <cp:lastModifiedBy>Jesus Alberto Herrera De Leon</cp:lastModifiedBy>
  <dcterms:created xsi:type="dcterms:W3CDTF">2016-05-06T17:04:03Z</dcterms:created>
  <dcterms:modified xsi:type="dcterms:W3CDTF">2016-05-06T22:56:08Z</dcterms:modified>
</cp:coreProperties>
</file>