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10097\OneDrive - email.szu.edu.cn\作业\算法\实验二\"/>
    </mc:Choice>
  </mc:AlternateContent>
  <xr:revisionPtr revIDLastSave="0" documentId="13_ncr:1_{4E9E7FD2-799B-41EC-AB8C-02A51640A1C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54" i="1" l="1"/>
  <c r="X54" i="1"/>
  <c r="Y54" i="1"/>
  <c r="Z54" i="1"/>
  <c r="AA54" i="1"/>
  <c r="AB54" i="1"/>
  <c r="AC54" i="1"/>
  <c r="AD54" i="1"/>
  <c r="AE54" i="1"/>
  <c r="AF54" i="1"/>
  <c r="V54" i="1"/>
  <c r="V24" i="1"/>
  <c r="U20" i="1"/>
  <c r="L26" i="1"/>
  <c r="U21" i="1"/>
  <c r="M24" i="1"/>
  <c r="N24" i="1"/>
  <c r="Q25" i="1"/>
  <c r="L21" i="1"/>
  <c r="AF23" i="1"/>
  <c r="AF24" i="1"/>
  <c r="AF25" i="1"/>
  <c r="T26" i="1"/>
  <c r="X24" i="1"/>
  <c r="Y24" i="1"/>
  <c r="Z24" i="1"/>
  <c r="AE24" i="1"/>
  <c r="W25" i="1"/>
  <c r="X25" i="1"/>
  <c r="Y25" i="1"/>
  <c r="Z25" i="1"/>
  <c r="AA25" i="1"/>
  <c r="AB25" i="1"/>
  <c r="AC25" i="1"/>
  <c r="AD25" i="1"/>
  <c r="AE25" i="1"/>
  <c r="V25" i="1"/>
  <c r="M25" i="1"/>
  <c r="O24" i="1"/>
  <c r="P24" i="1"/>
  <c r="Q24" i="1"/>
  <c r="P25" i="1"/>
  <c r="O25" i="1"/>
  <c r="N25" i="1"/>
  <c r="AD24" i="1"/>
  <c r="AC24" i="1"/>
  <c r="AB24" i="1"/>
  <c r="AA24" i="1"/>
  <c r="W24" i="1"/>
  <c r="U26" i="1"/>
  <c r="F24" i="1"/>
  <c r="E24" i="1"/>
  <c r="D24" i="1"/>
  <c r="C24" i="1"/>
  <c r="B24" i="1"/>
  <c r="A21" i="1" s="1"/>
  <c r="AE23" i="1"/>
  <c r="AD23" i="1"/>
  <c r="AC23" i="1"/>
  <c r="AB23" i="1"/>
  <c r="AA23" i="1"/>
  <c r="Z23" i="1"/>
  <c r="Y23" i="1"/>
  <c r="X23" i="1"/>
  <c r="W23" i="1"/>
  <c r="V23" i="1"/>
  <c r="Q23" i="1"/>
  <c r="P23" i="1"/>
  <c r="O23" i="1"/>
  <c r="N23" i="1"/>
  <c r="M23" i="1"/>
  <c r="F23" i="1"/>
  <c r="E23" i="1"/>
  <c r="D23" i="1"/>
  <c r="C23" i="1"/>
  <c r="B23" i="1"/>
</calcChain>
</file>

<file path=xl/sharedStrings.xml><?xml version="1.0" encoding="utf-8"?>
<sst xmlns="http://schemas.openxmlformats.org/spreadsheetml/2006/main" count="12" uniqueCount="5">
  <si>
    <t>实测</t>
  </si>
  <si>
    <t>理论</t>
  </si>
  <si>
    <t>蛮力法</t>
  </si>
  <si>
    <t>分治法</t>
  </si>
  <si>
    <t>理论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</si>
</sst>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实测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Sheet1!$B$22:$F$22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Sheet1!$B$23:$F$23</c:f>
              <c:numCache>
                <c:formatCode>0.00_ </c:formatCode>
                <c:ptCount val="5"/>
                <c:pt idx="0">
                  <c:v>4404.45</c:v>
                </c:pt>
                <c:pt idx="1">
                  <c:v>17670.900000000001</c:v>
                </c:pt>
                <c:pt idx="2">
                  <c:v>39658.35</c:v>
                </c:pt>
                <c:pt idx="3">
                  <c:v>70525</c:v>
                </c:pt>
                <c:pt idx="4">
                  <c:v>109978.7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A1-4660-9345-6D7DC3042BB9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理论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Sheet1!$B$22:$F$22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Sheet1!$B$24:$F$24</c:f>
              <c:numCache>
                <c:formatCode>0.00_ </c:formatCode>
                <c:ptCount val="5"/>
                <c:pt idx="0">
                  <c:v>4404.45</c:v>
                </c:pt>
                <c:pt idx="1">
                  <c:v>17617.8</c:v>
                </c:pt>
                <c:pt idx="2">
                  <c:v>39640.050000000003</c:v>
                </c:pt>
                <c:pt idx="3">
                  <c:v>70471.199999999997</c:v>
                </c:pt>
                <c:pt idx="4">
                  <c:v>110111.25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A1-4660-9345-6D7DC3042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141692"/>
        <c:axId val="919629296"/>
      </c:scatterChart>
      <c:valAx>
        <c:axId val="8831416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数据规模</a:t>
                </a:r>
                <a:r>
                  <a:rPr lang="en-US" altLang="zh-CN"/>
                  <a:t>/10^4</a:t>
                </a:r>
              </a:p>
            </c:rich>
          </c:tx>
          <c:layout>
            <c:manualLayout>
              <c:xMode val="edge"/>
              <c:yMode val="edge"/>
              <c:x val="0.48712562100780699"/>
              <c:y val="0.746525990735975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9629296"/>
        <c:crosses val="autoZero"/>
        <c:crossBetween val="midCat"/>
      </c:valAx>
      <c:valAx>
        <c:axId val="9196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运行时间</a:t>
                </a:r>
                <a:r>
                  <a:rPr lang="en-US" altLang="zh-CN"/>
                  <a:t>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31416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Sheet1!$L$23</c:f>
              <c:strCache>
                <c:ptCount val="1"/>
                <c:pt idx="0">
                  <c:v>实测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Sheet1!$M$22:$Q$22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Sheet1!$M$23:$Q$23</c:f>
              <c:numCache>
                <c:formatCode>0.00_ </c:formatCode>
                <c:ptCount val="5"/>
                <c:pt idx="0">
                  <c:v>4.9000000000000004</c:v>
                </c:pt>
                <c:pt idx="1">
                  <c:v>9.9</c:v>
                </c:pt>
                <c:pt idx="2">
                  <c:v>15.55</c:v>
                </c:pt>
                <c:pt idx="3">
                  <c:v>20.399999999999999</c:v>
                </c:pt>
                <c:pt idx="4">
                  <c:v>24.8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66-45D6-B15F-C3A32BF3F973}"/>
            </c:ext>
          </c:extLst>
        </c:ser>
        <c:ser>
          <c:idx val="1"/>
          <c:order val="1"/>
          <c:tx>
            <c:strRef>
              <c:f>Sheet1!$L$24</c:f>
              <c:strCache>
                <c:ptCount val="1"/>
                <c:pt idx="0">
                  <c:v>理论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Sheet1!$M$22:$Q$22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Sheet1!$M$24:$Q$24</c:f>
              <c:numCache>
                <c:formatCode>0.00_ </c:formatCode>
                <c:ptCount val="5"/>
                <c:pt idx="0">
                  <c:v>3.5941509556386317</c:v>
                </c:pt>
                <c:pt idx="1">
                  <c:v>8.3109614797376192</c:v>
                </c:pt>
                <c:pt idx="2">
                  <c:v>13.508132097244889</c:v>
                </c:pt>
                <c:pt idx="3">
                  <c:v>19.030091383871014</c:v>
                </c:pt>
                <c:pt idx="4">
                  <c:v>24.8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A66-45D6-B15F-C3A32BF3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15384"/>
        <c:axId val="787901277"/>
        <c:extLst/>
      </c:scatterChart>
      <c:valAx>
        <c:axId val="25815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901277"/>
        <c:crosses val="autoZero"/>
        <c:crossBetween val="midCat"/>
      </c:valAx>
      <c:valAx>
        <c:axId val="787901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815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蛮力法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Sheet1!$B$42:$F$42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Sheet1!$B$43:$F$43</c:f>
              <c:numCache>
                <c:formatCode>0.00_ </c:formatCode>
                <c:ptCount val="5"/>
                <c:pt idx="0">
                  <c:v>4404.45</c:v>
                </c:pt>
                <c:pt idx="1">
                  <c:v>17670.900000000001</c:v>
                </c:pt>
                <c:pt idx="2">
                  <c:v>39658.35</c:v>
                </c:pt>
                <c:pt idx="3">
                  <c:v>70525</c:v>
                </c:pt>
                <c:pt idx="4">
                  <c:v>109978.7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80-4078-9FD5-5FBD46EC5413}"/>
            </c:ext>
          </c:extLst>
        </c:ser>
        <c:ser>
          <c:idx val="1"/>
          <c:order val="1"/>
          <c:tx>
            <c:strRef>
              <c:f>Sheet1!$A$44</c:f>
              <c:strCache>
                <c:ptCount val="1"/>
                <c:pt idx="0">
                  <c:v>分治法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Sheet1!$B$42:$F$42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Sheet1!$B$44:$F$44</c:f>
              <c:numCache>
                <c:formatCode>0.00_ </c:formatCode>
                <c:ptCount val="5"/>
                <c:pt idx="0">
                  <c:v>4.9000000000000004</c:v>
                </c:pt>
                <c:pt idx="1">
                  <c:v>9.9</c:v>
                </c:pt>
                <c:pt idx="2">
                  <c:v>15.55</c:v>
                </c:pt>
                <c:pt idx="3">
                  <c:v>20.399999999999999</c:v>
                </c:pt>
                <c:pt idx="4">
                  <c:v>24.8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80-4078-9FD5-5FBD46EC5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77707"/>
        <c:axId val="547589584"/>
      </c:scatterChart>
      <c:valAx>
        <c:axId val="548777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589584"/>
        <c:crosses val="autoZero"/>
        <c:crossBetween val="midCat"/>
      </c:valAx>
      <c:valAx>
        <c:axId val="54758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8777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Sheet1!$U$23</c:f>
              <c:strCache>
                <c:ptCount val="1"/>
                <c:pt idx="0">
                  <c:v>实测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Sheet1!$V$22:$AE$22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Sheet1!$V$23:$AE$23</c:f>
              <c:numCache>
                <c:formatCode>0.00_ </c:formatCode>
                <c:ptCount val="10"/>
                <c:pt idx="0">
                  <c:v>51.2</c:v>
                </c:pt>
                <c:pt idx="1">
                  <c:v>107.05</c:v>
                </c:pt>
                <c:pt idx="2">
                  <c:v>170.2</c:v>
                </c:pt>
                <c:pt idx="3">
                  <c:v>217.2</c:v>
                </c:pt>
                <c:pt idx="4">
                  <c:v>290.45</c:v>
                </c:pt>
                <c:pt idx="5">
                  <c:v>347.15</c:v>
                </c:pt>
                <c:pt idx="6">
                  <c:v>396.4</c:v>
                </c:pt>
                <c:pt idx="7">
                  <c:v>453.2</c:v>
                </c:pt>
                <c:pt idx="8">
                  <c:v>525.5</c:v>
                </c:pt>
                <c:pt idx="9">
                  <c:v>600.15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3F-4EE7-B447-698202474E20}"/>
            </c:ext>
          </c:extLst>
        </c:ser>
        <c:ser>
          <c:idx val="1"/>
          <c:order val="1"/>
          <c:tx>
            <c:strRef>
              <c:f>Sheet1!$U$24</c:f>
              <c:strCache>
                <c:ptCount val="1"/>
                <c:pt idx="0">
                  <c:v>理论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Sheet1!$V$22:$AE$22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Sheet1!$V$24:$AE$24</c:f>
              <c:numCache>
                <c:formatCode>0.00_ </c:formatCode>
                <c:ptCount val="10"/>
                <c:pt idx="0">
                  <c:v>41.677083333333336</c:v>
                </c:pt>
                <c:pt idx="1">
                  <c:v>93.693147482276686</c:v>
                </c:pt>
                <c:pt idx="2">
                  <c:v>150.03178476605805</c:v>
                </c:pt>
                <c:pt idx="3">
                  <c:v>209.27281276982711</c:v>
                </c:pt>
                <c:pt idx="4">
                  <c:v>270.71982229249386</c:v>
                </c:pt>
                <c:pt idx="5">
                  <c:v>333.95378630278134</c:v>
                </c:pt>
                <c:pt idx="6">
                  <c:v>398.69331121844999</c:v>
                </c:pt>
                <c:pt idx="7">
                  <c:v>464.73577349830902</c:v>
                </c:pt>
                <c:pt idx="8">
                  <c:v>531.92800668269422</c:v>
                </c:pt>
                <c:pt idx="9">
                  <c:v>600.15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CB3F-4EE7-B447-698202474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290147"/>
        <c:axId val="352780774"/>
        <c:extLst/>
      </c:scatterChart>
      <c:valAx>
        <c:axId val="8542901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2780774"/>
        <c:crosses val="autoZero"/>
        <c:crossBetween val="midCat"/>
      </c:valAx>
      <c:valAx>
        <c:axId val="3527807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2901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Sheet1!$U$53</c:f>
              <c:strCache>
                <c:ptCount val="1"/>
                <c:pt idx="0">
                  <c:v>实测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Sheet1!$V$52:$AF$52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Sheet1!$V$53:$AF$53</c:f>
              <c:numCache>
                <c:formatCode>General</c:formatCode>
                <c:ptCount val="11"/>
                <c:pt idx="0">
                  <c:v>51.2</c:v>
                </c:pt>
                <c:pt idx="1">
                  <c:v>107.05</c:v>
                </c:pt>
                <c:pt idx="2">
                  <c:v>170.2</c:v>
                </c:pt>
                <c:pt idx="3">
                  <c:v>217.2</c:v>
                </c:pt>
                <c:pt idx="4">
                  <c:v>290.45</c:v>
                </c:pt>
                <c:pt idx="5">
                  <c:v>347.15</c:v>
                </c:pt>
                <c:pt idx="6">
                  <c:v>396.4</c:v>
                </c:pt>
                <c:pt idx="7">
                  <c:v>453.2</c:v>
                </c:pt>
                <c:pt idx="8">
                  <c:v>525.5</c:v>
                </c:pt>
                <c:pt idx="9">
                  <c:v>600.15</c:v>
                </c:pt>
                <c:pt idx="10">
                  <c:v>664.55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46-499C-A09D-C7E931C33A25}"/>
            </c:ext>
          </c:extLst>
        </c:ser>
        <c:ser>
          <c:idx val="1"/>
          <c:order val="1"/>
          <c:tx>
            <c:strRef>
              <c:f>Sheet1!$U$54</c:f>
              <c:strCache>
                <c:ptCount val="1"/>
                <c:pt idx="0">
                  <c:v>理论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Sheet1!$V$52:$AF$52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Sheet1!$V$54:$AF$54</c:f>
              <c:numCache>
                <c:formatCode>General</c:formatCode>
                <c:ptCount val="11"/>
                <c:pt idx="0">
                  <c:v>51.199999999999996</c:v>
                </c:pt>
                <c:pt idx="1">
                  <c:v>115.1013642851503</c:v>
                </c:pt>
                <c:pt idx="2">
                  <c:v>184.31297887581314</c:v>
                </c:pt>
                <c:pt idx="3">
                  <c:v>257.09015979161558</c:v>
                </c:pt>
                <c:pt idx="4">
                  <c:v>332.57737328969404</c:v>
                </c:pt>
                <c:pt idx="5">
                  <c:v>410.25984764694601</c:v>
                </c:pt>
                <c:pt idx="6">
                  <c:v>489.79189285201841</c:v>
                </c:pt>
                <c:pt idx="7">
                  <c:v>570.92458732789021</c:v>
                </c:pt>
                <c:pt idx="8">
                  <c:v>653.46976716990218</c:v>
                </c:pt>
                <c:pt idx="9">
                  <c:v>737.28</c:v>
                </c:pt>
                <c:pt idx="10">
                  <c:v>822.23653138251029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46-499C-A09D-C7E931C33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869887"/>
        <c:axId val="1236874463"/>
      </c:scatterChart>
      <c:valAx>
        <c:axId val="123686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874463"/>
        <c:crosses val="autoZero"/>
        <c:crossBetween val="midCat"/>
      </c:valAx>
      <c:valAx>
        <c:axId val="123687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86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</xdr:colOff>
      <xdr:row>26</xdr:row>
      <xdr:rowOff>90170</xdr:rowOff>
    </xdr:from>
    <xdr:to>
      <xdr:col>6</xdr:col>
      <xdr:colOff>36195</xdr:colOff>
      <xdr:row>40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772421</xdr:colOff>
      <xdr:row>26</xdr:row>
      <xdr:rowOff>105186</xdr:rowOff>
    </xdr:from>
    <xdr:to>
      <xdr:col>17</xdr:col>
      <xdr:colOff>498362</xdr:colOff>
      <xdr:row>48</xdr:row>
      <xdr:rowOff>10347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105671</xdr:colOff>
      <xdr:row>46</xdr:row>
      <xdr:rowOff>46729</xdr:rowOff>
    </xdr:from>
    <xdr:to>
      <xdr:col>8</xdr:col>
      <xdr:colOff>210446</xdr:colOff>
      <xdr:row>68</xdr:row>
      <xdr:rowOff>784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69663</xdr:colOff>
      <xdr:row>26</xdr:row>
      <xdr:rowOff>43927</xdr:rowOff>
    </xdr:from>
    <xdr:to>
      <xdr:col>31</xdr:col>
      <xdr:colOff>292025</xdr:colOff>
      <xdr:row>47</xdr:row>
      <xdr:rowOff>142576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1792</xdr:colOff>
      <xdr:row>56</xdr:row>
      <xdr:rowOff>34736</xdr:rowOff>
    </xdr:from>
    <xdr:to>
      <xdr:col>31</xdr:col>
      <xdr:colOff>224118</xdr:colOff>
      <xdr:row>81</xdr:row>
      <xdr:rowOff>67234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4B59710-F9B8-4A9F-B166-8FBB7D2FD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topLeftCell="A22" zoomScale="85" zoomScaleNormal="85" workbookViewId="0">
      <selection activeCell="J53" sqref="J53"/>
    </sheetView>
  </sheetViews>
  <sheetFormatPr defaultColWidth="9" defaultRowHeight="14.4" x14ac:dyDescent="0.25"/>
  <cols>
    <col min="1" max="1" width="12.88671875"/>
    <col min="2" max="2" width="14.6640625" customWidth="1"/>
    <col min="3" max="3" width="11.88671875" customWidth="1"/>
    <col min="4" max="4" width="11.44140625" customWidth="1"/>
    <col min="5" max="5" width="11.88671875" customWidth="1"/>
    <col min="6" max="6" width="13.21875" customWidth="1"/>
    <col min="7" max="13" width="12.88671875"/>
    <col min="15" max="22" width="12.88671875"/>
    <col min="23" max="23" width="9.6640625"/>
  </cols>
  <sheetData>
    <row r="1" spans="2:32" x14ac:dyDescent="0.25">
      <c r="B1">
        <v>4410</v>
      </c>
      <c r="C1">
        <v>17748</v>
      </c>
      <c r="D1">
        <v>39814</v>
      </c>
      <c r="E1">
        <v>70567</v>
      </c>
      <c r="F1">
        <v>110023</v>
      </c>
      <c r="M1">
        <v>6</v>
      </c>
      <c r="N1">
        <v>10</v>
      </c>
      <c r="O1">
        <v>16</v>
      </c>
      <c r="P1">
        <v>21</v>
      </c>
      <c r="Q1">
        <v>26</v>
      </c>
      <c r="V1">
        <v>52</v>
      </c>
      <c r="W1">
        <v>117</v>
      </c>
      <c r="X1">
        <v>181</v>
      </c>
      <c r="Y1">
        <v>229</v>
      </c>
      <c r="Z1">
        <v>298</v>
      </c>
      <c r="AA1">
        <v>363</v>
      </c>
      <c r="AB1">
        <v>413</v>
      </c>
      <c r="AC1">
        <v>478</v>
      </c>
      <c r="AD1">
        <v>545</v>
      </c>
      <c r="AE1">
        <v>620</v>
      </c>
      <c r="AF1">
        <v>672</v>
      </c>
    </row>
    <row r="2" spans="2:32" x14ac:dyDescent="0.25">
      <c r="B2">
        <v>4394</v>
      </c>
      <c r="C2">
        <v>17655</v>
      </c>
      <c r="D2">
        <v>39669</v>
      </c>
      <c r="E2">
        <v>70501</v>
      </c>
      <c r="F2">
        <v>109833</v>
      </c>
      <c r="M2">
        <v>5</v>
      </c>
      <c r="N2">
        <v>11</v>
      </c>
      <c r="O2">
        <v>15</v>
      </c>
      <c r="P2">
        <v>20</v>
      </c>
      <c r="Q2">
        <v>25</v>
      </c>
      <c r="V2">
        <v>52</v>
      </c>
      <c r="W2">
        <v>110</v>
      </c>
      <c r="X2">
        <v>176</v>
      </c>
      <c r="Y2">
        <v>223</v>
      </c>
      <c r="Z2">
        <v>296</v>
      </c>
      <c r="AA2">
        <v>357</v>
      </c>
      <c r="AB2">
        <v>406</v>
      </c>
      <c r="AC2">
        <v>462</v>
      </c>
      <c r="AD2">
        <v>533</v>
      </c>
      <c r="AE2">
        <v>617</v>
      </c>
      <c r="AF2">
        <v>665</v>
      </c>
    </row>
    <row r="3" spans="2:32" x14ac:dyDescent="0.25">
      <c r="B3">
        <v>4394</v>
      </c>
      <c r="C3">
        <v>17597</v>
      </c>
      <c r="D3">
        <v>39721</v>
      </c>
      <c r="E3">
        <v>70450</v>
      </c>
      <c r="F3">
        <v>109923</v>
      </c>
      <c r="M3">
        <v>5</v>
      </c>
      <c r="N3">
        <v>10</v>
      </c>
      <c r="O3">
        <v>15</v>
      </c>
      <c r="P3">
        <v>21</v>
      </c>
      <c r="Q3">
        <v>26</v>
      </c>
      <c r="V3">
        <v>53</v>
      </c>
      <c r="W3">
        <v>113</v>
      </c>
      <c r="X3">
        <v>173</v>
      </c>
      <c r="Y3">
        <v>222</v>
      </c>
      <c r="Z3">
        <v>297</v>
      </c>
      <c r="AA3">
        <v>350</v>
      </c>
      <c r="AB3">
        <v>403</v>
      </c>
      <c r="AC3">
        <v>465</v>
      </c>
      <c r="AD3">
        <v>531</v>
      </c>
      <c r="AE3">
        <v>613</v>
      </c>
      <c r="AF3">
        <v>665</v>
      </c>
    </row>
    <row r="4" spans="2:32" x14ac:dyDescent="0.25">
      <c r="B4">
        <v>4397</v>
      </c>
      <c r="C4">
        <v>17601</v>
      </c>
      <c r="D4">
        <v>39767</v>
      </c>
      <c r="E4">
        <v>70517</v>
      </c>
      <c r="F4">
        <v>109831</v>
      </c>
      <c r="M4">
        <v>5</v>
      </c>
      <c r="N4">
        <v>9</v>
      </c>
      <c r="O4">
        <v>15</v>
      </c>
      <c r="P4">
        <v>21</v>
      </c>
      <c r="Q4">
        <v>25</v>
      </c>
      <c r="V4">
        <v>50</v>
      </c>
      <c r="W4">
        <v>107</v>
      </c>
      <c r="X4">
        <v>170</v>
      </c>
      <c r="Y4">
        <v>218</v>
      </c>
      <c r="Z4">
        <v>295</v>
      </c>
      <c r="AA4">
        <v>348</v>
      </c>
      <c r="AB4">
        <v>402</v>
      </c>
      <c r="AC4">
        <v>460</v>
      </c>
      <c r="AD4">
        <v>526</v>
      </c>
      <c r="AE4">
        <v>601</v>
      </c>
      <c r="AF4">
        <v>664</v>
      </c>
    </row>
    <row r="5" spans="2:32" x14ac:dyDescent="0.25">
      <c r="B5">
        <v>4396</v>
      </c>
      <c r="C5">
        <v>17638</v>
      </c>
      <c r="D5">
        <v>39702</v>
      </c>
      <c r="E5">
        <v>70469</v>
      </c>
      <c r="F5">
        <v>109911</v>
      </c>
      <c r="M5">
        <v>5</v>
      </c>
      <c r="N5">
        <v>10</v>
      </c>
      <c r="O5">
        <v>15</v>
      </c>
      <c r="P5">
        <v>22</v>
      </c>
      <c r="Q5">
        <v>25</v>
      </c>
      <c r="V5">
        <v>53</v>
      </c>
      <c r="W5">
        <v>106</v>
      </c>
      <c r="X5">
        <v>172</v>
      </c>
      <c r="Y5">
        <v>225</v>
      </c>
      <c r="Z5">
        <v>298</v>
      </c>
      <c r="AA5">
        <v>359</v>
      </c>
      <c r="AB5">
        <v>402</v>
      </c>
      <c r="AC5">
        <v>451</v>
      </c>
      <c r="AD5">
        <v>526</v>
      </c>
      <c r="AE5">
        <v>601</v>
      </c>
      <c r="AF5">
        <v>660</v>
      </c>
    </row>
    <row r="6" spans="2:32" x14ac:dyDescent="0.25">
      <c r="B6">
        <v>4398</v>
      </c>
      <c r="C6">
        <v>18093</v>
      </c>
      <c r="D6">
        <v>39650</v>
      </c>
      <c r="E6">
        <v>70658</v>
      </c>
      <c r="F6">
        <v>110011</v>
      </c>
      <c r="M6">
        <v>4</v>
      </c>
      <c r="N6">
        <v>10</v>
      </c>
      <c r="O6">
        <v>17</v>
      </c>
      <c r="P6">
        <v>21</v>
      </c>
      <c r="Q6">
        <v>26</v>
      </c>
      <c r="V6">
        <v>51</v>
      </c>
      <c r="W6">
        <v>106</v>
      </c>
      <c r="X6">
        <v>171</v>
      </c>
      <c r="Y6">
        <v>221</v>
      </c>
      <c r="Z6">
        <v>294</v>
      </c>
      <c r="AA6">
        <v>348</v>
      </c>
      <c r="AB6">
        <v>394</v>
      </c>
      <c r="AC6">
        <v>449</v>
      </c>
      <c r="AD6">
        <v>519</v>
      </c>
      <c r="AE6">
        <v>596</v>
      </c>
      <c r="AF6">
        <v>673</v>
      </c>
    </row>
    <row r="7" spans="2:32" x14ac:dyDescent="0.25">
      <c r="B7">
        <v>4388</v>
      </c>
      <c r="C7">
        <v>17965</v>
      </c>
      <c r="D7">
        <v>39706</v>
      </c>
      <c r="E7">
        <v>70569</v>
      </c>
      <c r="F7">
        <v>110045</v>
      </c>
      <c r="M7">
        <v>6</v>
      </c>
      <c r="N7">
        <v>11</v>
      </c>
      <c r="O7">
        <v>16</v>
      </c>
      <c r="P7">
        <v>20</v>
      </c>
      <c r="Q7">
        <v>24</v>
      </c>
      <c r="V7">
        <v>52</v>
      </c>
      <c r="W7">
        <v>107</v>
      </c>
      <c r="X7">
        <v>171</v>
      </c>
      <c r="Y7">
        <v>219</v>
      </c>
      <c r="Z7">
        <v>294</v>
      </c>
      <c r="AA7">
        <v>355</v>
      </c>
      <c r="AB7">
        <v>392</v>
      </c>
      <c r="AC7">
        <v>447</v>
      </c>
      <c r="AD7">
        <v>525</v>
      </c>
      <c r="AE7">
        <v>597</v>
      </c>
      <c r="AF7">
        <v>664</v>
      </c>
    </row>
    <row r="8" spans="2:32" x14ac:dyDescent="0.25">
      <c r="B8">
        <v>4407</v>
      </c>
      <c r="C8">
        <v>17662</v>
      </c>
      <c r="D8">
        <v>39705</v>
      </c>
      <c r="E8">
        <v>70602</v>
      </c>
      <c r="F8">
        <v>110183</v>
      </c>
      <c r="M8">
        <v>5</v>
      </c>
      <c r="N8">
        <v>10</v>
      </c>
      <c r="O8">
        <v>16</v>
      </c>
      <c r="P8">
        <v>21</v>
      </c>
      <c r="Q8">
        <v>24</v>
      </c>
      <c r="V8">
        <v>51</v>
      </c>
      <c r="W8">
        <v>105</v>
      </c>
      <c r="X8">
        <v>171</v>
      </c>
      <c r="Y8">
        <v>219</v>
      </c>
      <c r="Z8">
        <v>287</v>
      </c>
      <c r="AA8">
        <v>344</v>
      </c>
      <c r="AB8">
        <v>392</v>
      </c>
      <c r="AC8">
        <v>449</v>
      </c>
      <c r="AD8">
        <v>526</v>
      </c>
      <c r="AE8">
        <v>595</v>
      </c>
      <c r="AF8">
        <v>663</v>
      </c>
    </row>
    <row r="9" spans="2:32" x14ac:dyDescent="0.25">
      <c r="B9">
        <v>4403</v>
      </c>
      <c r="C9">
        <v>17590</v>
      </c>
      <c r="D9">
        <v>39737</v>
      </c>
      <c r="E9">
        <v>70498</v>
      </c>
      <c r="F9">
        <v>110124</v>
      </c>
      <c r="M9">
        <v>5</v>
      </c>
      <c r="N9">
        <v>10</v>
      </c>
      <c r="O9">
        <v>16</v>
      </c>
      <c r="P9">
        <v>21</v>
      </c>
      <c r="Q9">
        <v>25</v>
      </c>
      <c r="V9">
        <v>50</v>
      </c>
      <c r="W9">
        <v>105</v>
      </c>
      <c r="X9">
        <v>169</v>
      </c>
      <c r="Y9">
        <v>215</v>
      </c>
      <c r="Z9">
        <v>287</v>
      </c>
      <c r="AA9">
        <v>344</v>
      </c>
      <c r="AB9">
        <v>394</v>
      </c>
      <c r="AC9">
        <v>446</v>
      </c>
      <c r="AD9">
        <v>516</v>
      </c>
      <c r="AE9">
        <v>603</v>
      </c>
      <c r="AF9">
        <v>663</v>
      </c>
    </row>
    <row r="10" spans="2:32" x14ac:dyDescent="0.25">
      <c r="B10">
        <v>4414</v>
      </c>
      <c r="C10">
        <v>17606</v>
      </c>
      <c r="D10">
        <v>39714</v>
      </c>
      <c r="E10">
        <v>70382</v>
      </c>
      <c r="F10">
        <v>109844</v>
      </c>
      <c r="M10">
        <v>5</v>
      </c>
      <c r="N10">
        <v>10</v>
      </c>
      <c r="O10">
        <v>16</v>
      </c>
      <c r="P10">
        <v>21</v>
      </c>
      <c r="Q10">
        <v>24</v>
      </c>
      <c r="V10">
        <v>53</v>
      </c>
      <c r="W10">
        <v>106</v>
      </c>
      <c r="X10">
        <v>175</v>
      </c>
      <c r="Y10">
        <v>213</v>
      </c>
      <c r="Z10">
        <v>284</v>
      </c>
      <c r="AA10">
        <v>341</v>
      </c>
      <c r="AB10">
        <v>403</v>
      </c>
      <c r="AC10">
        <v>449</v>
      </c>
      <c r="AD10">
        <v>520</v>
      </c>
      <c r="AE10">
        <v>595</v>
      </c>
      <c r="AF10">
        <v>672</v>
      </c>
    </row>
    <row r="11" spans="2:32" x14ac:dyDescent="0.25">
      <c r="B11">
        <v>4401</v>
      </c>
      <c r="C11">
        <v>17617</v>
      </c>
      <c r="D11">
        <v>39589</v>
      </c>
      <c r="E11">
        <v>70561</v>
      </c>
      <c r="F11">
        <v>110073</v>
      </c>
      <c r="M11">
        <v>4</v>
      </c>
      <c r="N11">
        <v>10</v>
      </c>
      <c r="O11">
        <v>15</v>
      </c>
      <c r="P11">
        <v>21</v>
      </c>
      <c r="Q11">
        <v>25</v>
      </c>
      <c r="V11">
        <v>51</v>
      </c>
      <c r="W11">
        <v>104</v>
      </c>
      <c r="X11">
        <v>169</v>
      </c>
      <c r="Y11">
        <v>217</v>
      </c>
      <c r="Z11">
        <v>289</v>
      </c>
      <c r="AA11">
        <v>341</v>
      </c>
      <c r="AB11">
        <v>393</v>
      </c>
      <c r="AC11">
        <v>449</v>
      </c>
      <c r="AD11">
        <v>528</v>
      </c>
      <c r="AE11">
        <v>598</v>
      </c>
      <c r="AF11">
        <v>664</v>
      </c>
    </row>
    <row r="12" spans="2:32" x14ac:dyDescent="0.25">
      <c r="B12">
        <v>4397</v>
      </c>
      <c r="C12">
        <v>17707</v>
      </c>
      <c r="D12">
        <v>39564</v>
      </c>
      <c r="E12">
        <v>70557</v>
      </c>
      <c r="F12">
        <v>110095</v>
      </c>
      <c r="M12">
        <v>5</v>
      </c>
      <c r="N12">
        <v>9</v>
      </c>
      <c r="O12">
        <v>15</v>
      </c>
      <c r="P12">
        <v>19</v>
      </c>
      <c r="Q12">
        <v>25</v>
      </c>
      <c r="V12">
        <v>51</v>
      </c>
      <c r="W12">
        <v>109</v>
      </c>
      <c r="X12">
        <v>170</v>
      </c>
      <c r="Y12">
        <v>213</v>
      </c>
      <c r="Z12">
        <v>286</v>
      </c>
      <c r="AA12">
        <v>343</v>
      </c>
      <c r="AB12">
        <v>393</v>
      </c>
      <c r="AC12">
        <v>446</v>
      </c>
      <c r="AD12">
        <v>524</v>
      </c>
      <c r="AE12">
        <v>595</v>
      </c>
      <c r="AF12">
        <v>661</v>
      </c>
    </row>
    <row r="13" spans="2:32" x14ac:dyDescent="0.25">
      <c r="B13">
        <v>4401</v>
      </c>
      <c r="C13">
        <v>17587</v>
      </c>
      <c r="D13">
        <v>39564</v>
      </c>
      <c r="E13">
        <v>70443</v>
      </c>
      <c r="F13">
        <v>109978</v>
      </c>
      <c r="M13">
        <v>5</v>
      </c>
      <c r="N13">
        <v>10</v>
      </c>
      <c r="O13">
        <v>15</v>
      </c>
      <c r="P13">
        <v>21</v>
      </c>
      <c r="Q13">
        <v>25</v>
      </c>
      <c r="V13">
        <v>50</v>
      </c>
      <c r="W13">
        <v>105</v>
      </c>
      <c r="X13">
        <v>168</v>
      </c>
      <c r="Y13">
        <v>212</v>
      </c>
      <c r="Z13">
        <v>286</v>
      </c>
      <c r="AA13">
        <v>342</v>
      </c>
      <c r="AB13">
        <v>391</v>
      </c>
      <c r="AC13">
        <v>453</v>
      </c>
      <c r="AD13">
        <v>523</v>
      </c>
      <c r="AE13">
        <v>600</v>
      </c>
      <c r="AF13">
        <v>669</v>
      </c>
    </row>
    <row r="14" spans="2:32" x14ac:dyDescent="0.25">
      <c r="B14">
        <v>4408</v>
      </c>
      <c r="C14">
        <v>17573</v>
      </c>
      <c r="D14">
        <v>39574</v>
      </c>
      <c r="E14">
        <v>70409</v>
      </c>
      <c r="F14">
        <v>109963</v>
      </c>
      <c r="M14">
        <v>4</v>
      </c>
      <c r="N14">
        <v>10</v>
      </c>
      <c r="O14">
        <v>17</v>
      </c>
      <c r="P14">
        <v>20</v>
      </c>
      <c r="Q14">
        <v>25</v>
      </c>
      <c r="V14">
        <v>48</v>
      </c>
      <c r="W14">
        <v>107</v>
      </c>
      <c r="X14">
        <v>168</v>
      </c>
      <c r="Y14">
        <v>214</v>
      </c>
      <c r="Z14">
        <v>289</v>
      </c>
      <c r="AA14">
        <v>342</v>
      </c>
      <c r="AB14">
        <v>393</v>
      </c>
      <c r="AC14">
        <v>451</v>
      </c>
      <c r="AD14">
        <v>522</v>
      </c>
      <c r="AE14">
        <v>595</v>
      </c>
      <c r="AF14">
        <v>685</v>
      </c>
    </row>
    <row r="15" spans="2:32" x14ac:dyDescent="0.25">
      <c r="B15">
        <v>4418</v>
      </c>
      <c r="C15">
        <v>17621</v>
      </c>
      <c r="D15">
        <v>39556</v>
      </c>
      <c r="E15">
        <v>70422</v>
      </c>
      <c r="F15">
        <v>109940</v>
      </c>
      <c r="M15">
        <v>5</v>
      </c>
      <c r="N15">
        <v>10</v>
      </c>
      <c r="O15">
        <v>15</v>
      </c>
      <c r="P15">
        <v>19</v>
      </c>
      <c r="Q15">
        <v>24</v>
      </c>
      <c r="V15">
        <v>53</v>
      </c>
      <c r="W15">
        <v>105</v>
      </c>
      <c r="X15">
        <v>169</v>
      </c>
      <c r="Y15">
        <v>216</v>
      </c>
      <c r="Z15">
        <v>288</v>
      </c>
      <c r="AA15">
        <v>344</v>
      </c>
      <c r="AB15">
        <v>392</v>
      </c>
      <c r="AC15">
        <v>452</v>
      </c>
      <c r="AD15">
        <v>524</v>
      </c>
      <c r="AE15">
        <v>594</v>
      </c>
      <c r="AF15">
        <v>658</v>
      </c>
    </row>
    <row r="16" spans="2:32" x14ac:dyDescent="0.25">
      <c r="B16">
        <v>4415</v>
      </c>
      <c r="C16">
        <v>17570</v>
      </c>
      <c r="D16">
        <v>39592</v>
      </c>
      <c r="E16">
        <v>70656</v>
      </c>
      <c r="F16">
        <v>109890</v>
      </c>
      <c r="M16">
        <v>5</v>
      </c>
      <c r="N16">
        <v>10</v>
      </c>
      <c r="O16">
        <v>16</v>
      </c>
      <c r="P16">
        <v>20</v>
      </c>
      <c r="Q16">
        <v>26</v>
      </c>
      <c r="V16">
        <v>52</v>
      </c>
      <c r="W16">
        <v>105</v>
      </c>
      <c r="X16">
        <v>167</v>
      </c>
      <c r="Y16">
        <v>212</v>
      </c>
      <c r="Z16">
        <v>288</v>
      </c>
      <c r="AA16">
        <v>344</v>
      </c>
      <c r="AB16">
        <v>394</v>
      </c>
      <c r="AC16">
        <v>455</v>
      </c>
      <c r="AD16">
        <v>521</v>
      </c>
      <c r="AE16">
        <v>598</v>
      </c>
      <c r="AF16">
        <v>655</v>
      </c>
    </row>
    <row r="17" spans="1:32" x14ac:dyDescent="0.25">
      <c r="B17">
        <v>4416</v>
      </c>
      <c r="C17">
        <v>17576</v>
      </c>
      <c r="D17">
        <v>39587</v>
      </c>
      <c r="E17">
        <v>70711</v>
      </c>
      <c r="F17">
        <v>109942</v>
      </c>
      <c r="M17">
        <v>4</v>
      </c>
      <c r="N17">
        <v>10</v>
      </c>
      <c r="O17">
        <v>15</v>
      </c>
      <c r="P17">
        <v>19</v>
      </c>
      <c r="Q17">
        <v>24</v>
      </c>
      <c r="V17">
        <v>52</v>
      </c>
      <c r="W17">
        <v>107</v>
      </c>
      <c r="X17">
        <v>164</v>
      </c>
      <c r="Y17">
        <v>215</v>
      </c>
      <c r="Z17">
        <v>286</v>
      </c>
      <c r="AA17">
        <v>344</v>
      </c>
      <c r="AB17">
        <v>392</v>
      </c>
      <c r="AC17">
        <v>445</v>
      </c>
      <c r="AD17">
        <v>525</v>
      </c>
      <c r="AE17">
        <v>593</v>
      </c>
      <c r="AF17">
        <v>664</v>
      </c>
    </row>
    <row r="18" spans="1:32" x14ac:dyDescent="0.25">
      <c r="B18">
        <v>4404</v>
      </c>
      <c r="C18">
        <v>17627</v>
      </c>
      <c r="D18">
        <v>39627</v>
      </c>
      <c r="E18">
        <v>70499</v>
      </c>
      <c r="F18">
        <v>110046</v>
      </c>
      <c r="M18">
        <v>5</v>
      </c>
      <c r="N18">
        <v>10</v>
      </c>
      <c r="O18">
        <v>16</v>
      </c>
      <c r="P18">
        <v>20</v>
      </c>
      <c r="Q18">
        <v>24</v>
      </c>
      <c r="V18">
        <v>49</v>
      </c>
      <c r="W18">
        <v>111</v>
      </c>
      <c r="X18">
        <v>167</v>
      </c>
      <c r="Y18">
        <v>212</v>
      </c>
      <c r="Z18">
        <v>287</v>
      </c>
      <c r="AA18">
        <v>344</v>
      </c>
      <c r="AB18">
        <v>395</v>
      </c>
      <c r="AC18">
        <v>455</v>
      </c>
      <c r="AD18">
        <v>534</v>
      </c>
      <c r="AE18">
        <v>596</v>
      </c>
      <c r="AF18">
        <v>655</v>
      </c>
    </row>
    <row r="19" spans="1:32" x14ac:dyDescent="0.25">
      <c r="B19">
        <v>4416</v>
      </c>
      <c r="C19">
        <v>17592</v>
      </c>
      <c r="D19">
        <v>39607</v>
      </c>
      <c r="E19">
        <v>70508</v>
      </c>
      <c r="F19">
        <v>109914</v>
      </c>
      <c r="M19">
        <v>5</v>
      </c>
      <c r="N19">
        <v>9</v>
      </c>
      <c r="O19">
        <v>14</v>
      </c>
      <c r="P19">
        <v>20</v>
      </c>
      <c r="Q19">
        <v>24</v>
      </c>
      <c r="V19">
        <v>51</v>
      </c>
      <c r="W19">
        <v>102</v>
      </c>
      <c r="X19">
        <v>167</v>
      </c>
      <c r="Y19">
        <v>215</v>
      </c>
      <c r="Z19">
        <v>295</v>
      </c>
      <c r="AA19">
        <v>342</v>
      </c>
      <c r="AB19">
        <v>392</v>
      </c>
      <c r="AC19">
        <v>447</v>
      </c>
      <c r="AD19">
        <v>519</v>
      </c>
      <c r="AE19">
        <v>598</v>
      </c>
      <c r="AF19">
        <v>659</v>
      </c>
    </row>
    <row r="20" spans="1:32" x14ac:dyDescent="0.25">
      <c r="B20">
        <v>4412</v>
      </c>
      <c r="C20">
        <v>17793</v>
      </c>
      <c r="D20">
        <v>39722</v>
      </c>
      <c r="E20">
        <v>70521</v>
      </c>
      <c r="F20">
        <v>110005</v>
      </c>
      <c r="M20">
        <v>5</v>
      </c>
      <c r="N20">
        <v>9</v>
      </c>
      <c r="O20">
        <v>16</v>
      </c>
      <c r="P20">
        <v>20</v>
      </c>
      <c r="Q20">
        <v>24</v>
      </c>
      <c r="U20">
        <f>V23/(V22*100000*POWER(LOG(V22*100000,2),2))</f>
        <v>1.8558783137680699E-6</v>
      </c>
      <c r="V20">
        <v>50</v>
      </c>
      <c r="W20">
        <v>104</v>
      </c>
      <c r="X20">
        <v>166</v>
      </c>
      <c r="Y20">
        <v>214</v>
      </c>
      <c r="Z20">
        <v>285</v>
      </c>
      <c r="AA20">
        <v>348</v>
      </c>
      <c r="AB20">
        <v>392</v>
      </c>
      <c r="AC20">
        <v>455</v>
      </c>
      <c r="AD20">
        <v>523</v>
      </c>
      <c r="AE20">
        <v>598</v>
      </c>
      <c r="AF20">
        <v>660</v>
      </c>
    </row>
    <row r="21" spans="1:32" x14ac:dyDescent="0.25">
      <c r="A21">
        <f>B24/POWER(B22*10000,2)</f>
        <v>4.4044500000000002E-5</v>
      </c>
      <c r="B21">
        <v>4.4044500000000002E-5</v>
      </c>
      <c r="C21">
        <v>4.4044500000000002E-5</v>
      </c>
      <c r="D21">
        <v>4.4044500000000002E-5</v>
      </c>
      <c r="E21">
        <v>4.4044500000000002E-5</v>
      </c>
      <c r="F21">
        <v>4.4044500000000002E-5</v>
      </c>
      <c r="L21">
        <f>Q23/(Q22*10000*POWER(LOG(Q22*10000,2),2))</f>
        <v>2.0356160934382691E-6</v>
      </c>
      <c r="M21">
        <v>2.0356160934382691E-6</v>
      </c>
      <c r="N21">
        <v>2.0356160934382691E-6</v>
      </c>
      <c r="O21">
        <v>2.0356160934382691E-6</v>
      </c>
      <c r="P21">
        <v>2.0356160934382691E-6</v>
      </c>
      <c r="Q21">
        <v>2.0356160934382691E-6</v>
      </c>
      <c r="U21">
        <f>AE23/(AE22*100000*POWER(LOG(AE22*100000,2),2))</f>
        <v>1.5106952175671484E-6</v>
      </c>
      <c r="V21">
        <v>1.5106952175671484E-6</v>
      </c>
      <c r="W21">
        <v>1.5106952175671484E-6</v>
      </c>
      <c r="X21">
        <v>1.5106952175671484E-6</v>
      </c>
      <c r="Y21">
        <v>1.5106952175671484E-6</v>
      </c>
      <c r="Z21">
        <v>1.5106952175671484E-6</v>
      </c>
      <c r="AA21">
        <v>1.5106952175671484E-6</v>
      </c>
      <c r="AB21">
        <v>1.5106952175671484E-6</v>
      </c>
      <c r="AC21">
        <v>1.5106952175671484E-6</v>
      </c>
      <c r="AD21">
        <v>1.5106952175671484E-6</v>
      </c>
      <c r="AE21">
        <v>1.5106952175671484E-6</v>
      </c>
      <c r="AF21">
        <v>1.5106952175671484E-6</v>
      </c>
    </row>
    <row r="22" spans="1:32" x14ac:dyDescent="0.25">
      <c r="B22">
        <v>1</v>
      </c>
      <c r="C22">
        <v>2</v>
      </c>
      <c r="D22">
        <v>3</v>
      </c>
      <c r="E22">
        <v>4</v>
      </c>
      <c r="F22">
        <v>5</v>
      </c>
      <c r="M22">
        <v>1</v>
      </c>
      <c r="N22">
        <v>2</v>
      </c>
      <c r="O22">
        <v>3</v>
      </c>
      <c r="P22">
        <v>4</v>
      </c>
      <c r="Q22">
        <v>5</v>
      </c>
      <c r="V22">
        <v>1</v>
      </c>
      <c r="W22">
        <v>2</v>
      </c>
      <c r="X22">
        <v>3</v>
      </c>
      <c r="Y22">
        <v>4</v>
      </c>
      <c r="Z22">
        <v>5</v>
      </c>
      <c r="AA22">
        <v>6</v>
      </c>
      <c r="AB22">
        <v>7</v>
      </c>
      <c r="AC22">
        <v>8</v>
      </c>
      <c r="AD22">
        <v>9</v>
      </c>
      <c r="AE22">
        <v>10</v>
      </c>
      <c r="AF22">
        <v>11</v>
      </c>
    </row>
    <row r="23" spans="1:32" x14ac:dyDescent="0.25">
      <c r="A23" t="s">
        <v>0</v>
      </c>
      <c r="B23" s="1">
        <f>AVERAGE(B1:B20)</f>
        <v>4404.45</v>
      </c>
      <c r="C23" s="1">
        <f>AVERAGE(C1:C20)</f>
        <v>17670.900000000001</v>
      </c>
      <c r="D23" s="1">
        <f>AVERAGE(D1:D20)</f>
        <v>39658.35</v>
      </c>
      <c r="E23" s="1">
        <f>AVERAGE(E1:E20)</f>
        <v>70525</v>
      </c>
      <c r="F23" s="1">
        <f>AVERAGE(F1:F20)</f>
        <v>109978.7</v>
      </c>
      <c r="L23" t="s">
        <v>0</v>
      </c>
      <c r="M23" s="1">
        <f>AVERAGE(M1:M20)</f>
        <v>4.9000000000000004</v>
      </c>
      <c r="N23" s="1">
        <f>AVERAGE(N1:N20)</f>
        <v>9.9</v>
      </c>
      <c r="O23" s="1">
        <f>AVERAGE(O1:O20)</f>
        <v>15.55</v>
      </c>
      <c r="P23" s="1">
        <f>AVERAGE(P1:P20)</f>
        <v>20.399999999999999</v>
      </c>
      <c r="Q23" s="1">
        <f>AVERAGE(Q1:Q20)</f>
        <v>24.8</v>
      </c>
      <c r="U23" t="s">
        <v>0</v>
      </c>
      <c r="V23" s="1">
        <f t="shared" ref="V23:AE23" si="0">AVERAGE(V1:V20)</f>
        <v>51.2</v>
      </c>
      <c r="W23" s="1">
        <f t="shared" si="0"/>
        <v>107.05</v>
      </c>
      <c r="X23" s="1">
        <f t="shared" si="0"/>
        <v>170.2</v>
      </c>
      <c r="Y23" s="1">
        <f t="shared" si="0"/>
        <v>217.2</v>
      </c>
      <c r="Z23" s="1">
        <f t="shared" si="0"/>
        <v>290.45</v>
      </c>
      <c r="AA23" s="1">
        <f t="shared" si="0"/>
        <v>347.15</v>
      </c>
      <c r="AB23" s="1">
        <f t="shared" si="0"/>
        <v>396.4</v>
      </c>
      <c r="AC23" s="1">
        <f t="shared" si="0"/>
        <v>453.2</v>
      </c>
      <c r="AD23" s="1">
        <f t="shared" si="0"/>
        <v>525.5</v>
      </c>
      <c r="AE23" s="1">
        <f t="shared" si="0"/>
        <v>600.15</v>
      </c>
      <c r="AF23" s="1">
        <f t="shared" ref="AF23" si="1">AVERAGE(AF1:AF20)</f>
        <v>664.55</v>
      </c>
    </row>
    <row r="24" spans="1:32" x14ac:dyDescent="0.25">
      <c r="A24" t="s">
        <v>1</v>
      </c>
      <c r="B24" s="1">
        <f>POWER(10000*B22,2)*B21</f>
        <v>4404.45</v>
      </c>
      <c r="C24" s="1">
        <f>POWER(10000*C22,2)*C21</f>
        <v>17617.8</v>
      </c>
      <c r="D24" s="1">
        <f>POWER(10000*D22,2)*D21</f>
        <v>39640.050000000003</v>
      </c>
      <c r="E24" s="1">
        <f>POWER(10000*E22,2)*E21</f>
        <v>70471.199999999997</v>
      </c>
      <c r="F24" s="1">
        <f>POWER(10000*F22,2)*F21</f>
        <v>110111.25</v>
      </c>
      <c r="L24" t="s">
        <v>1</v>
      </c>
      <c r="M24" s="1">
        <f>M21*(M22*10000*POWER(LOG(M22*10000,2),2))</f>
        <v>3.5941509556386317</v>
      </c>
      <c r="N24" s="1">
        <f>N21*(N22*10000*POWER(LOG(N22*10000,2),2))</f>
        <v>8.3109614797376192</v>
      </c>
      <c r="O24" s="1">
        <f>O21*(O22*10000*POWER(LOG(O22*10000,2),2))</f>
        <v>13.508132097244889</v>
      </c>
      <c r="P24" s="1">
        <f>P21*(P22*10000*POWER(LOG(P22*10000,2),2))</f>
        <v>19.030091383871014</v>
      </c>
      <c r="Q24" s="1">
        <f>Q21*(Q22*10000*POWER(LOG(Q22*10000,2),2))</f>
        <v>24.8</v>
      </c>
      <c r="U24" t="s">
        <v>1</v>
      </c>
      <c r="V24" s="1">
        <f>V21*(V22*100000*POWER(LOG(V22*100000,2),2))</f>
        <v>41.677083333333336</v>
      </c>
      <c r="W24" s="1">
        <f t="shared" ref="V24:AE24" si="2">W21*(W22*100000*POWER(LOG(W22*100000,2),2))</f>
        <v>93.693147482276686</v>
      </c>
      <c r="X24" s="1">
        <f t="shared" si="2"/>
        <v>150.03178476605805</v>
      </c>
      <c r="Y24" s="1">
        <f t="shared" si="2"/>
        <v>209.27281276982711</v>
      </c>
      <c r="Z24" s="1">
        <f t="shared" si="2"/>
        <v>270.71982229249386</v>
      </c>
      <c r="AA24" s="1">
        <f t="shared" si="2"/>
        <v>333.95378630278134</v>
      </c>
      <c r="AB24" s="1">
        <f t="shared" si="2"/>
        <v>398.69331121844999</v>
      </c>
      <c r="AC24" s="1">
        <f t="shared" si="2"/>
        <v>464.73577349830902</v>
      </c>
      <c r="AD24" s="1">
        <f t="shared" si="2"/>
        <v>531.92800668269422</v>
      </c>
      <c r="AE24" s="1">
        <f t="shared" si="2"/>
        <v>600.15</v>
      </c>
      <c r="AF24" s="1">
        <f t="shared" ref="AF24" si="3">AF21*(AF22*100000*POWER(LOG(AF22*100000,2),2))</f>
        <v>669.30508668241851</v>
      </c>
    </row>
    <row r="25" spans="1:32" x14ac:dyDescent="0.25">
      <c r="L25" s="2" t="s">
        <v>4</v>
      </c>
      <c r="M25" s="1">
        <f>M26*M22*10000*LOG(M22*10000,2)</f>
        <v>4.432797494696155</v>
      </c>
      <c r="N25" s="1">
        <f>N26*N22*10000*LOG(N22*10000,2)</f>
        <v>9.5327974946961547</v>
      </c>
      <c r="O25" s="1">
        <f>O26*O22*10000*LOG(O22*10000,2)</f>
        <v>14.88462891102917</v>
      </c>
      <c r="P25" s="1">
        <f>P26*P22*10000*LOG(P22*10000,2)</f>
        <v>20.399999999999999</v>
      </c>
      <c r="Q25" s="1">
        <f>Q26*Q22*10000*LOG(Q22*10000,2)</f>
        <v>26.036978078591353</v>
      </c>
      <c r="S25" s="1"/>
      <c r="T25" s="1"/>
      <c r="U25" s="2" t="s">
        <v>4</v>
      </c>
      <c r="V25" s="1">
        <f>V26*V22*100000*LOG(V22*100000,2)</f>
        <v>51.199999999999996</v>
      </c>
      <c r="W25" s="1">
        <f t="shared" ref="W25:AE25" si="4">W26*W22*100000*LOG(W22*100000,2)</f>
        <v>108.56509431119834</v>
      </c>
      <c r="X25">
        <f t="shared" si="4"/>
        <v>168.25716494498801</v>
      </c>
      <c r="Y25" s="1">
        <f t="shared" si="4"/>
        <v>229.46037724479334</v>
      </c>
      <c r="Z25" s="1">
        <f t="shared" si="4"/>
        <v>291.78726422200418</v>
      </c>
      <c r="AA25" s="1">
        <f t="shared" si="4"/>
        <v>355.00961282357099</v>
      </c>
      <c r="AB25" s="1">
        <f t="shared" si="4"/>
        <v>418.9766275082219</v>
      </c>
      <c r="AC25" s="1">
        <f t="shared" si="4"/>
        <v>483.58113173437999</v>
      </c>
      <c r="AD25">
        <f t="shared" si="4"/>
        <v>548.74298966992819</v>
      </c>
      <c r="AE25" s="1">
        <f t="shared" si="4"/>
        <v>614.4</v>
      </c>
      <c r="AF25" s="1">
        <f t="shared" ref="AF25" si="5">AF26*AF22*100000*LOG(AF22*100000,2)</f>
        <v>680.50247205622247</v>
      </c>
    </row>
    <row r="26" spans="1:32" x14ac:dyDescent="0.25">
      <c r="L26">
        <f>P23/(P22*10000*LOG(P22*10000,2))</f>
        <v>3.3360125265192254E-5</v>
      </c>
      <c r="M26">
        <v>3.3360125265192254E-5</v>
      </c>
      <c r="N26">
        <v>3.3360125265192254E-5</v>
      </c>
      <c r="O26">
        <v>3.3360125265192254E-5</v>
      </c>
      <c r="P26">
        <v>3.3360125265192254E-5</v>
      </c>
      <c r="Q26">
        <v>3.3360125265192254E-5</v>
      </c>
      <c r="T26">
        <f>AC23/(AC22*100000*LOG(AC22*100000,2))</f>
        <v>2.8888851926606769E-5</v>
      </c>
      <c r="U26">
        <f>V24/(V22*100000*LOG(V22*100000,2))</f>
        <v>2.5092104430241435E-5</v>
      </c>
      <c r="V26">
        <v>3.0825471555991673E-5</v>
      </c>
      <c r="W26">
        <v>3.0825471555991673E-5</v>
      </c>
      <c r="X26">
        <v>3.0825471555991673E-5</v>
      </c>
      <c r="Y26">
        <v>3.0825471555991673E-5</v>
      </c>
      <c r="Z26">
        <v>3.0825471555991673E-5</v>
      </c>
      <c r="AA26">
        <v>3.0825471555991673E-5</v>
      </c>
      <c r="AB26">
        <v>3.0825471555991673E-5</v>
      </c>
      <c r="AC26">
        <v>3.0825471555991673E-5</v>
      </c>
      <c r="AD26">
        <v>3.0825471555991673E-5</v>
      </c>
      <c r="AE26">
        <v>3.0825471555991673E-5</v>
      </c>
      <c r="AF26">
        <v>3.0825471555991673E-5</v>
      </c>
    </row>
    <row r="42" spans="1:6" x14ac:dyDescent="0.25">
      <c r="B42">
        <v>1</v>
      </c>
      <c r="C42">
        <v>2</v>
      </c>
      <c r="D42">
        <v>3</v>
      </c>
      <c r="E42">
        <v>4</v>
      </c>
      <c r="F42">
        <v>5</v>
      </c>
    </row>
    <row r="43" spans="1:6" x14ac:dyDescent="0.25">
      <c r="A43" t="s">
        <v>2</v>
      </c>
      <c r="B43" s="1">
        <v>4404.45</v>
      </c>
      <c r="C43" s="1">
        <v>17670.900000000001</v>
      </c>
      <c r="D43" s="1">
        <v>39658.35</v>
      </c>
      <c r="E43" s="1">
        <v>70525</v>
      </c>
      <c r="F43" s="1">
        <v>109978.7</v>
      </c>
    </row>
    <row r="44" spans="1:6" x14ac:dyDescent="0.25">
      <c r="A44" t="s">
        <v>3</v>
      </c>
      <c r="B44" s="1">
        <v>4.9000000000000004</v>
      </c>
      <c r="C44" s="1">
        <v>9.9</v>
      </c>
      <c r="D44" s="1">
        <v>15.55</v>
      </c>
      <c r="E44" s="1">
        <v>20.399999999999999</v>
      </c>
      <c r="F44" s="1">
        <v>24.8</v>
      </c>
    </row>
    <row r="52" spans="21:32" x14ac:dyDescent="0.25">
      <c r="V52">
        <v>1</v>
      </c>
      <c r="W52">
        <v>2</v>
      </c>
      <c r="X52">
        <v>3</v>
      </c>
      <c r="Y52">
        <v>4</v>
      </c>
      <c r="Z52">
        <v>5</v>
      </c>
      <c r="AA52">
        <v>6</v>
      </c>
      <c r="AB52">
        <v>7</v>
      </c>
      <c r="AC52">
        <v>8</v>
      </c>
      <c r="AD52">
        <v>9</v>
      </c>
      <c r="AE52">
        <v>10</v>
      </c>
      <c r="AF52">
        <v>11</v>
      </c>
    </row>
    <row r="53" spans="21:32" x14ac:dyDescent="0.25">
      <c r="U53" t="s">
        <v>0</v>
      </c>
      <c r="V53">
        <v>51.2</v>
      </c>
      <c r="W53">
        <v>107.05</v>
      </c>
      <c r="X53">
        <v>170.2</v>
      </c>
      <c r="Y53">
        <v>217.2</v>
      </c>
      <c r="Z53">
        <v>290.45</v>
      </c>
      <c r="AA53">
        <v>347.15</v>
      </c>
      <c r="AB53">
        <v>396.4</v>
      </c>
      <c r="AC53">
        <v>453.2</v>
      </c>
      <c r="AD53">
        <v>525.5</v>
      </c>
      <c r="AE53">
        <v>600.15</v>
      </c>
      <c r="AF53">
        <v>664.55</v>
      </c>
    </row>
    <row r="54" spans="21:32" x14ac:dyDescent="0.25">
      <c r="U54" s="2" t="s">
        <v>4</v>
      </c>
      <c r="V54">
        <f>V55*V52*100000*LOG(V52*100000,2)*LOG(V52*100000,2)</f>
        <v>51.199999999999996</v>
      </c>
      <c r="W54">
        <f t="shared" ref="W54:AF54" si="6">W55*W52*100000*LOG(W52*100000,2)*LOG(W52*100000,2)</f>
        <v>115.1013642851503</v>
      </c>
      <c r="X54">
        <f t="shared" si="6"/>
        <v>184.31297887581314</v>
      </c>
      <c r="Y54">
        <f t="shared" si="6"/>
        <v>257.09015979161558</v>
      </c>
      <c r="Z54">
        <f t="shared" si="6"/>
        <v>332.57737328969404</v>
      </c>
      <c r="AA54">
        <f t="shared" si="6"/>
        <v>410.25984764694601</v>
      </c>
      <c r="AB54">
        <f t="shared" si="6"/>
        <v>489.79189285201841</v>
      </c>
      <c r="AC54">
        <f t="shared" si="6"/>
        <v>570.92458732789021</v>
      </c>
      <c r="AD54">
        <f t="shared" si="6"/>
        <v>653.46976716990218</v>
      </c>
      <c r="AE54">
        <f t="shared" si="6"/>
        <v>737.28</v>
      </c>
      <c r="AF54">
        <f t="shared" si="6"/>
        <v>822.23653138251029</v>
      </c>
    </row>
    <row r="55" spans="21:32" x14ac:dyDescent="0.25">
      <c r="U55">
        <v>1.8558783137680699E-6</v>
      </c>
      <c r="V55">
        <v>1.8558783137680699E-6</v>
      </c>
      <c r="W55">
        <v>1.8558783137680699E-6</v>
      </c>
      <c r="X55">
        <v>1.8558783137680699E-6</v>
      </c>
      <c r="Y55">
        <v>1.8558783137680699E-6</v>
      </c>
      <c r="Z55">
        <v>1.8558783137680699E-6</v>
      </c>
      <c r="AA55">
        <v>1.8558783137680699E-6</v>
      </c>
      <c r="AB55">
        <v>1.8558783137680699E-6</v>
      </c>
      <c r="AC55">
        <v>1.8558783137680699E-6</v>
      </c>
      <c r="AD55">
        <v>1.8558783137680699E-6</v>
      </c>
      <c r="AE55">
        <v>1.8558783137680699E-6</v>
      </c>
      <c r="AF55">
        <v>1.8558783137680699E-6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谢弘烨</dc:creator>
  <cp:lastModifiedBy>谢弘烨</cp:lastModifiedBy>
  <dcterms:created xsi:type="dcterms:W3CDTF">2022-03-31T10:03:00Z</dcterms:created>
  <dcterms:modified xsi:type="dcterms:W3CDTF">2022-04-03T08:55:38Z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6E2F7BB2E5894BCE93AA056A46B9B1E8</vt:lpwstr>
  </property>
  <property fmtid="{D5CDD505-2E9C-101B-9397-08002B2CF9AE}" pid="3" name="KSOProductBuildVer">
    <vt:lpwstr>2052-11.1.0.11365</vt:lpwstr>
  </property>
</Properties>
</file>