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D:\Desktop\密立根油滴实验\"/>
    </mc:Choice>
  </mc:AlternateContent>
  <xr:revisionPtr revIDLastSave="0" documentId="13_ncr:1_{4CDA334F-A7FF-4FA2-9BE8-496F270C04F3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3" i="1" l="1"/>
  <c r="N23" i="1"/>
  <c r="O23" i="1"/>
  <c r="P23" i="1"/>
  <c r="Q23" i="1"/>
  <c r="M23" i="1"/>
  <c r="N21" i="1"/>
  <c r="O21" i="1"/>
  <c r="P21" i="1"/>
  <c r="Q21" i="1"/>
  <c r="M21" i="1"/>
  <c r="O20" i="1"/>
  <c r="P20" i="1" s="1"/>
  <c r="Q20" i="1" s="1"/>
  <c r="N20" i="1"/>
  <c r="J17" i="1"/>
  <c r="J16" i="1"/>
  <c r="J15" i="1"/>
  <c r="J14" i="1"/>
  <c r="J13" i="1"/>
  <c r="I37" i="1"/>
  <c r="I31" i="1"/>
  <c r="H31" i="1"/>
  <c r="I25" i="1"/>
  <c r="I19" i="1"/>
  <c r="I13" i="1"/>
  <c r="D13" i="1"/>
  <c r="E14" i="1"/>
  <c r="F14" i="1" s="1"/>
  <c r="H14" i="1" s="1"/>
  <c r="E15" i="1"/>
  <c r="E16" i="1"/>
  <c r="E17" i="1"/>
  <c r="E18" i="1"/>
  <c r="E19" i="1"/>
  <c r="E20" i="1"/>
  <c r="E21" i="1"/>
  <c r="F21" i="1" s="1"/>
  <c r="H21" i="1" s="1"/>
  <c r="E22" i="1"/>
  <c r="F22" i="1" s="1"/>
  <c r="H22" i="1" s="1"/>
  <c r="E23" i="1"/>
  <c r="E24" i="1"/>
  <c r="E25" i="1"/>
  <c r="E26" i="1"/>
  <c r="E27" i="1"/>
  <c r="F27" i="1" s="1"/>
  <c r="H27" i="1" s="1"/>
  <c r="E28" i="1"/>
  <c r="E29" i="1"/>
  <c r="F29" i="1" s="1"/>
  <c r="H29" i="1" s="1"/>
  <c r="E30" i="1"/>
  <c r="F30" i="1" s="1"/>
  <c r="H30" i="1" s="1"/>
  <c r="E31" i="1"/>
  <c r="E32" i="1"/>
  <c r="E33" i="1"/>
  <c r="E34" i="1"/>
  <c r="E35" i="1"/>
  <c r="F35" i="1" s="1"/>
  <c r="H35" i="1" s="1"/>
  <c r="E36" i="1"/>
  <c r="E37" i="1"/>
  <c r="F37" i="1" s="1"/>
  <c r="H37" i="1" s="1"/>
  <c r="E38" i="1"/>
  <c r="F38" i="1" s="1"/>
  <c r="H38" i="1" s="1"/>
  <c r="E39" i="1"/>
  <c r="E40" i="1"/>
  <c r="E41" i="1"/>
  <c r="E42" i="1"/>
  <c r="F42" i="1" s="1"/>
  <c r="H42" i="1" s="1"/>
  <c r="E13" i="1"/>
  <c r="F15" i="1"/>
  <c r="F16" i="1"/>
  <c r="H16" i="1" s="1"/>
  <c r="F17" i="1"/>
  <c r="H17" i="1" s="1"/>
  <c r="F18" i="1"/>
  <c r="F19" i="1"/>
  <c r="F20" i="1"/>
  <c r="F23" i="1"/>
  <c r="H23" i="1" s="1"/>
  <c r="F24" i="1"/>
  <c r="H24" i="1" s="1"/>
  <c r="F25" i="1"/>
  <c r="H25" i="1" s="1"/>
  <c r="F26" i="1"/>
  <c r="F28" i="1"/>
  <c r="H28" i="1" s="1"/>
  <c r="F31" i="1"/>
  <c r="F32" i="1"/>
  <c r="H32" i="1" s="1"/>
  <c r="F33" i="1"/>
  <c r="H33" i="1" s="1"/>
  <c r="F34" i="1"/>
  <c r="H34" i="1" s="1"/>
  <c r="F36" i="1"/>
  <c r="F39" i="1"/>
  <c r="F40" i="1"/>
  <c r="H40" i="1" s="1"/>
  <c r="F41" i="1"/>
  <c r="H41" i="1" s="1"/>
  <c r="F13" i="1"/>
  <c r="H13" i="1" s="1"/>
  <c r="H15" i="1"/>
  <c r="H19" i="1"/>
  <c r="H39" i="1"/>
  <c r="H20" i="1"/>
  <c r="H36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13" i="1"/>
  <c r="H18" i="1"/>
  <c r="H26" i="1"/>
  <c r="D14" i="1" l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13" i="1"/>
</calcChain>
</file>

<file path=xl/sharedStrings.xml><?xml version="1.0" encoding="utf-8"?>
<sst xmlns="http://schemas.openxmlformats.org/spreadsheetml/2006/main" count="13" uniqueCount="5">
  <si>
    <t>T</t>
    <phoneticPr fontId="1" type="noConversion"/>
  </si>
  <si>
    <t>U</t>
    <phoneticPr fontId="1" type="noConversion"/>
  </si>
  <si>
    <t>V</t>
    <phoneticPr fontId="1" type="noConversion"/>
  </si>
  <si>
    <t>q</t>
    <phoneticPr fontId="1" type="noConversion"/>
  </si>
  <si>
    <t>电荷量平均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</si>
</sst>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1" fontId="0" fillId="0" borderId="0" xfId="0" applyNumberFormat="1"/>
    <xf numFmtId="11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5"/>
  <sheetViews>
    <sheetView tabSelected="1" topLeftCell="J3" workbookViewId="0">
      <selection activeCell="R23" sqref="R23"/>
    </sheetView>
  </sheetViews>
  <sheetFormatPr defaultRowHeight="13.8" x14ac:dyDescent="0.25"/>
  <cols>
    <col min="4" max="5" width="13.109375" bestFit="1" customWidth="1"/>
    <col min="10" max="10" width="13.109375" bestFit="1" customWidth="1"/>
    <col min="13" max="13" width="13.109375" bestFit="1" customWidth="1"/>
    <col min="18" max="18" width="13.109375" bestFit="1" customWidth="1"/>
  </cols>
  <sheetData>
    <row r="1" spans="1:20" x14ac:dyDescent="0.25">
      <c r="A1" t="s">
        <v>1</v>
      </c>
      <c r="B1" t="s">
        <v>0</v>
      </c>
      <c r="C1" t="s">
        <v>1</v>
      </c>
      <c r="D1" t="s">
        <v>0</v>
      </c>
      <c r="E1" t="s">
        <v>1</v>
      </c>
      <c r="F1" t="s">
        <v>0</v>
      </c>
      <c r="G1" t="s">
        <v>1</v>
      </c>
      <c r="H1" t="s">
        <v>0</v>
      </c>
      <c r="I1" t="s">
        <v>1</v>
      </c>
      <c r="J1" t="s">
        <v>0</v>
      </c>
    </row>
    <row r="2" spans="1:20" x14ac:dyDescent="0.25">
      <c r="A2">
        <v>233</v>
      </c>
      <c r="B2">
        <v>13.39</v>
      </c>
      <c r="C2">
        <v>224</v>
      </c>
      <c r="D2">
        <v>9.48</v>
      </c>
      <c r="E2">
        <v>201</v>
      </c>
      <c r="F2">
        <v>11.85</v>
      </c>
      <c r="G2">
        <v>225</v>
      </c>
      <c r="H2">
        <v>12.31</v>
      </c>
      <c r="I2">
        <v>200</v>
      </c>
      <c r="J2">
        <v>21.57</v>
      </c>
    </row>
    <row r="3" spans="1:20" x14ac:dyDescent="0.25">
      <c r="A3">
        <v>234</v>
      </c>
      <c r="B3">
        <v>13.25</v>
      </c>
      <c r="C3">
        <v>223</v>
      </c>
      <c r="D3">
        <v>9.4</v>
      </c>
      <c r="E3">
        <v>201</v>
      </c>
      <c r="F3">
        <v>11.67</v>
      </c>
      <c r="G3">
        <v>225</v>
      </c>
      <c r="H3">
        <v>12.37</v>
      </c>
      <c r="I3">
        <v>200</v>
      </c>
      <c r="J3">
        <v>21.56</v>
      </c>
    </row>
    <row r="4" spans="1:20" x14ac:dyDescent="0.25">
      <c r="A4">
        <v>235</v>
      </c>
      <c r="B4">
        <v>13.43</v>
      </c>
      <c r="C4">
        <v>223</v>
      </c>
      <c r="D4">
        <v>9.5399999999999991</v>
      </c>
      <c r="E4">
        <v>200</v>
      </c>
      <c r="F4">
        <v>11.66</v>
      </c>
      <c r="G4">
        <v>225</v>
      </c>
      <c r="H4">
        <v>12.04</v>
      </c>
      <c r="I4">
        <v>200</v>
      </c>
      <c r="J4">
        <v>20.88</v>
      </c>
    </row>
    <row r="5" spans="1:20" x14ac:dyDescent="0.25">
      <c r="A5">
        <v>234</v>
      </c>
      <c r="B5">
        <v>13</v>
      </c>
      <c r="C5">
        <v>223</v>
      </c>
      <c r="D5">
        <v>9.41</v>
      </c>
      <c r="E5">
        <v>200</v>
      </c>
      <c r="F5">
        <v>11.65</v>
      </c>
      <c r="G5">
        <v>225</v>
      </c>
      <c r="H5">
        <v>12.39</v>
      </c>
      <c r="I5">
        <v>200</v>
      </c>
      <c r="J5">
        <v>20.96</v>
      </c>
    </row>
    <row r="6" spans="1:20" x14ac:dyDescent="0.25">
      <c r="A6">
        <v>234</v>
      </c>
      <c r="B6">
        <v>13.73</v>
      </c>
      <c r="C6">
        <v>223</v>
      </c>
      <c r="D6">
        <v>9.3000000000000007</v>
      </c>
      <c r="E6">
        <v>201</v>
      </c>
      <c r="F6">
        <v>11.38</v>
      </c>
      <c r="G6">
        <v>225</v>
      </c>
      <c r="H6">
        <v>12.47</v>
      </c>
      <c r="I6">
        <v>200</v>
      </c>
      <c r="J6">
        <v>21.29</v>
      </c>
    </row>
    <row r="7" spans="1:20" x14ac:dyDescent="0.25">
      <c r="A7">
        <v>233</v>
      </c>
      <c r="B7">
        <v>13.57</v>
      </c>
      <c r="C7">
        <v>223</v>
      </c>
      <c r="D7">
        <v>9.44</v>
      </c>
      <c r="E7">
        <v>200</v>
      </c>
      <c r="F7">
        <v>11.74</v>
      </c>
      <c r="G7">
        <v>225</v>
      </c>
      <c r="H7">
        <v>12.38</v>
      </c>
      <c r="I7">
        <v>200</v>
      </c>
      <c r="J7">
        <v>20.73</v>
      </c>
    </row>
    <row r="12" spans="1:20" x14ac:dyDescent="0.25">
      <c r="C12" t="s">
        <v>2</v>
      </c>
      <c r="E12" t="s">
        <v>3</v>
      </c>
      <c r="J12" t="s">
        <v>4</v>
      </c>
    </row>
    <row r="13" spans="1:20" x14ac:dyDescent="0.25">
      <c r="A13" s="1">
        <v>233</v>
      </c>
      <c r="B13" s="1">
        <v>13.39</v>
      </c>
      <c r="C13">
        <f>1.5*0.001/B13</f>
        <v>1.1202389843166542E-4</v>
      </c>
      <c r="D13">
        <f>(9*1.83*0.00001*C13/(2*981*9.8))^(1/2)</f>
        <v>9.7957930449214139E-7</v>
      </c>
      <c r="E13">
        <f>18*(1/(2*981*9.8)^(1/2))*3.14*5*0.001*(1/A13)*(1.8*1.5*0.00000001/(B13*(1+6.17*0.000001/(76*D13))))^(3/2)</f>
        <v>7.0284574353594522E-19</v>
      </c>
      <c r="F13">
        <f>E13*10000000000000000000</f>
        <v>7.028457435359452</v>
      </c>
      <c r="G13">
        <f>1.6</f>
        <v>1.6</v>
      </c>
      <c r="H13">
        <f>F13/G13</f>
        <v>4.3927858970996576</v>
      </c>
      <c r="I13">
        <f>AVERAGE(H13:H18)</f>
        <v>4.3928409587274899</v>
      </c>
      <c r="J13">
        <f>AVERAGE(E13:E18)</f>
        <v>7.0285455339639837E-19</v>
      </c>
      <c r="M13">
        <v>7.0285455339639837E-19</v>
      </c>
      <c r="O13">
        <v>7.0285455339639837E-19</v>
      </c>
      <c r="P13">
        <v>7.0285455339639837E-19</v>
      </c>
      <c r="Q13">
        <v>1.2654128947545763E-18</v>
      </c>
      <c r="R13">
        <v>1.0134194978356259E-18</v>
      </c>
      <c r="S13">
        <v>1.0210035976957567E-6</v>
      </c>
      <c r="T13">
        <v>7.7921983114916815E-7</v>
      </c>
    </row>
    <row r="14" spans="1:20" x14ac:dyDescent="0.25">
      <c r="A14" s="1">
        <v>233</v>
      </c>
      <c r="B14" s="1">
        <v>13.25</v>
      </c>
      <c r="C14">
        <f t="shared" ref="C14:C42" si="0">1.5*0.001/B14</f>
        <v>1.1320754716981132E-4</v>
      </c>
      <c r="D14">
        <f t="shared" ref="D14:D42" si="1">(9*1.83*0.00001*C14/(2*981*9.8))^(1/2)</f>
        <v>9.8474084201631745E-7</v>
      </c>
      <c r="E14">
        <f t="shared" ref="E14:E42" si="2">18*(1/(2*981*9.8)^(1/2))*3.14*5*0.001*(1/A14)*(1.8*1.5*0.00000001/(B14*(1+6.17*0.000001/(76*D14))))^(3/2)</f>
        <v>7.1444441809324491E-19</v>
      </c>
      <c r="F14">
        <f t="shared" ref="F14:F42" si="3">E14*10000000000000000000</f>
        <v>7.1444441809324495</v>
      </c>
      <c r="G14">
        <f t="shared" ref="G14:G42" si="4">1.6</f>
        <v>1.6</v>
      </c>
      <c r="H14">
        <f t="shared" ref="H14:H42" si="5">F14/G14</f>
        <v>4.4652776130827805</v>
      </c>
      <c r="J14">
        <f>AVERAGE(E19:E24)</f>
        <v>1.2654128947545763E-18</v>
      </c>
      <c r="M14">
        <v>1.2654128947545763E-18</v>
      </c>
      <c r="O14">
        <v>1.2654128947545763E-18</v>
      </c>
    </row>
    <row r="15" spans="1:20" x14ac:dyDescent="0.25">
      <c r="A15" s="1">
        <v>233</v>
      </c>
      <c r="B15" s="1">
        <v>13.43</v>
      </c>
      <c r="C15">
        <f t="shared" si="0"/>
        <v>1.1169024571854059E-4</v>
      </c>
      <c r="D15">
        <f t="shared" si="1"/>
        <v>9.7811942394248768E-7</v>
      </c>
      <c r="E15">
        <f t="shared" si="2"/>
        <v>6.9958816834767702E-19</v>
      </c>
      <c r="F15">
        <f t="shared" si="3"/>
        <v>6.9958816834767701</v>
      </c>
      <c r="G15">
        <f t="shared" si="4"/>
        <v>1.6</v>
      </c>
      <c r="H15">
        <f t="shared" si="5"/>
        <v>4.3724260521729814</v>
      </c>
      <c r="J15">
        <f>AVERAGE(E25:E30)</f>
        <v>1.0134194978356259E-18</v>
      </c>
      <c r="M15">
        <v>1.0134194978356259E-18</v>
      </c>
      <c r="O15">
        <v>1.0134194978356259E-18</v>
      </c>
    </row>
    <row r="16" spans="1:20" x14ac:dyDescent="0.25">
      <c r="A16" s="1">
        <v>233</v>
      </c>
      <c r="B16" s="1">
        <v>13</v>
      </c>
      <c r="C16">
        <f t="shared" si="0"/>
        <v>1.1538461538461538E-4</v>
      </c>
      <c r="D16">
        <f t="shared" si="1"/>
        <v>9.9416441406991984E-7</v>
      </c>
      <c r="E16">
        <f t="shared" si="2"/>
        <v>7.3594898273958967E-19</v>
      </c>
      <c r="F16">
        <f t="shared" si="3"/>
        <v>7.3594898273958966</v>
      </c>
      <c r="G16">
        <f t="shared" si="4"/>
        <v>1.6</v>
      </c>
      <c r="H16">
        <f t="shared" si="5"/>
        <v>4.5996811421224351</v>
      </c>
      <c r="J16">
        <f>AVERAGE(E31:E36)</f>
        <v>8.2806890254570107E-19</v>
      </c>
      <c r="M16">
        <v>8.2806890254570107E-19</v>
      </c>
      <c r="O16">
        <v>1.0210035976957567E-6</v>
      </c>
    </row>
    <row r="17" spans="1:18" x14ac:dyDescent="0.25">
      <c r="A17" s="1">
        <v>233</v>
      </c>
      <c r="B17" s="1">
        <v>13.73</v>
      </c>
      <c r="C17">
        <f t="shared" si="0"/>
        <v>1.0924981791697014E-4</v>
      </c>
      <c r="D17">
        <f t="shared" si="1"/>
        <v>9.6737446865743624E-7</v>
      </c>
      <c r="E17">
        <f t="shared" si="2"/>
        <v>6.7592165448340029E-19</v>
      </c>
      <c r="F17">
        <f t="shared" si="3"/>
        <v>6.7592165448340031</v>
      </c>
      <c r="G17">
        <f t="shared" si="4"/>
        <v>1.6</v>
      </c>
      <c r="H17">
        <f t="shared" si="5"/>
        <v>4.2245103405212516</v>
      </c>
      <c r="J17">
        <f>AVERAGE(E37:E42)</f>
        <v>4.0034846633627989E-19</v>
      </c>
      <c r="M17">
        <v>4.0034846633627989E-19</v>
      </c>
      <c r="O17">
        <v>7.7921983114916815E-7</v>
      </c>
    </row>
    <row r="18" spans="1:18" x14ac:dyDescent="0.25">
      <c r="A18" s="1">
        <v>233</v>
      </c>
      <c r="B18" s="1">
        <v>13.57</v>
      </c>
      <c r="C18">
        <f t="shared" si="0"/>
        <v>1.105379513633014E-4</v>
      </c>
      <c r="D18">
        <f t="shared" si="1"/>
        <v>9.7306077461078112E-7</v>
      </c>
      <c r="E18">
        <f t="shared" si="2"/>
        <v>6.8837835317853329E-19</v>
      </c>
      <c r="F18">
        <f t="shared" si="3"/>
        <v>6.8837835317853333</v>
      </c>
      <c r="G18">
        <f t="shared" si="4"/>
        <v>1.6</v>
      </c>
      <c r="H18">
        <f t="shared" si="5"/>
        <v>4.3023647073658333</v>
      </c>
    </row>
    <row r="19" spans="1:18" x14ac:dyDescent="0.25">
      <c r="A19" s="2">
        <v>224</v>
      </c>
      <c r="B19" s="2">
        <v>9.48</v>
      </c>
      <c r="C19">
        <f t="shared" si="0"/>
        <v>1.5822784810126583E-4</v>
      </c>
      <c r="D19">
        <f t="shared" si="1"/>
        <v>1.1641949767754728E-6</v>
      </c>
      <c r="E19">
        <f t="shared" si="2"/>
        <v>1.2499162558586351E-18</v>
      </c>
      <c r="F19">
        <f t="shared" si="3"/>
        <v>12.499162558586351</v>
      </c>
      <c r="G19">
        <f t="shared" si="4"/>
        <v>1.6</v>
      </c>
      <c r="H19">
        <f t="shared" si="5"/>
        <v>7.8119765991164689</v>
      </c>
      <c r="I19">
        <f>AVERAGE(H19:H24)</f>
        <v>7.908830592216102</v>
      </c>
      <c r="M19">
        <v>7.0285455339639837E-19</v>
      </c>
      <c r="N19">
        <v>1.2654128947545763E-18</v>
      </c>
      <c r="O19">
        <v>1.0134194978356259E-18</v>
      </c>
      <c r="P19">
        <v>8.2806890254570107E-19</v>
      </c>
      <c r="Q19">
        <v>4.0034846633627989E-19</v>
      </c>
    </row>
    <row r="20" spans="1:18" x14ac:dyDescent="0.25">
      <c r="A20" s="2">
        <v>223</v>
      </c>
      <c r="B20" s="2">
        <v>9.4</v>
      </c>
      <c r="C20">
        <f t="shared" si="0"/>
        <v>1.5957446808510637E-4</v>
      </c>
      <c r="D20">
        <f t="shared" si="1"/>
        <v>1.1691385020985483E-6</v>
      </c>
      <c r="E20">
        <f t="shared" si="2"/>
        <v>1.2721091744808253E-18</v>
      </c>
      <c r="F20">
        <f t="shared" si="3"/>
        <v>12.721091744808252</v>
      </c>
      <c r="G20">
        <f t="shared" si="4"/>
        <v>1.6</v>
      </c>
      <c r="H20">
        <f t="shared" si="5"/>
        <v>7.950682340505157</v>
      </c>
      <c r="M20" s="7">
        <v>1.5999999999999999E-19</v>
      </c>
      <c r="N20" s="7">
        <f>M20</f>
        <v>1.5999999999999999E-19</v>
      </c>
      <c r="O20" s="7">
        <f t="shared" ref="O20:Q20" si="6">N20</f>
        <v>1.5999999999999999E-19</v>
      </c>
      <c r="P20" s="7">
        <f t="shared" si="6"/>
        <v>1.5999999999999999E-19</v>
      </c>
      <c r="Q20" s="7">
        <f t="shared" si="6"/>
        <v>1.5999999999999999E-19</v>
      </c>
    </row>
    <row r="21" spans="1:18" x14ac:dyDescent="0.25">
      <c r="A21" s="2">
        <v>223</v>
      </c>
      <c r="B21" s="2">
        <v>9.5399999999999991</v>
      </c>
      <c r="C21">
        <f t="shared" si="0"/>
        <v>1.5723270440251574E-4</v>
      </c>
      <c r="D21">
        <f t="shared" si="1"/>
        <v>1.1605282118351481E-6</v>
      </c>
      <c r="E21">
        <f t="shared" si="2"/>
        <v>1.2433112232154612E-18</v>
      </c>
      <c r="F21">
        <f t="shared" si="3"/>
        <v>12.433112232154611</v>
      </c>
      <c r="G21">
        <f t="shared" si="4"/>
        <v>1.6</v>
      </c>
      <c r="H21">
        <f t="shared" si="5"/>
        <v>7.7706951450966315</v>
      </c>
      <c r="M21" s="7">
        <f>M19/M20</f>
        <v>4.3928409587274899</v>
      </c>
      <c r="N21" s="7">
        <f t="shared" ref="N21:Q21" si="7">N19/N20</f>
        <v>7.908830592216102</v>
      </c>
      <c r="O21" s="7">
        <f t="shared" si="7"/>
        <v>6.3338718614726623</v>
      </c>
      <c r="P21" s="7">
        <f t="shared" si="7"/>
        <v>5.1754306409106317</v>
      </c>
      <c r="Q21" s="7">
        <f t="shared" si="7"/>
        <v>2.5021779146017495</v>
      </c>
    </row>
    <row r="22" spans="1:18" x14ac:dyDescent="0.25">
      <c r="A22" s="2">
        <v>223</v>
      </c>
      <c r="B22" s="2">
        <v>9.41</v>
      </c>
      <c r="C22">
        <f t="shared" si="0"/>
        <v>1.594048884165781E-4</v>
      </c>
      <c r="D22">
        <f t="shared" si="1"/>
        <v>1.1685171156597038E-6</v>
      </c>
      <c r="E22">
        <f t="shared" si="2"/>
        <v>1.2700161311443344E-18</v>
      </c>
      <c r="F22">
        <f t="shared" si="3"/>
        <v>12.700161311443344</v>
      </c>
      <c r="G22">
        <f t="shared" si="4"/>
        <v>1.6</v>
      </c>
      <c r="H22">
        <f t="shared" si="5"/>
        <v>7.9376008196520891</v>
      </c>
      <c r="M22">
        <v>4</v>
      </c>
      <c r="N22">
        <v>8</v>
      </c>
      <c r="O22">
        <v>6</v>
      </c>
      <c r="P22">
        <v>5</v>
      </c>
      <c r="Q22">
        <v>3</v>
      </c>
    </row>
    <row r="23" spans="1:18" x14ac:dyDescent="0.25">
      <c r="A23" s="2">
        <v>223</v>
      </c>
      <c r="B23" s="2">
        <v>9.3000000000000007</v>
      </c>
      <c r="C23">
        <f t="shared" si="0"/>
        <v>1.6129032258064516E-4</v>
      </c>
      <c r="D23">
        <f t="shared" si="1"/>
        <v>1.1754073861898058E-6</v>
      </c>
      <c r="E23">
        <f t="shared" si="2"/>
        <v>1.2933538941939482E-18</v>
      </c>
      <c r="F23">
        <f t="shared" si="3"/>
        <v>12.933538941939482</v>
      </c>
      <c r="G23">
        <f t="shared" si="4"/>
        <v>1.6</v>
      </c>
      <c r="H23">
        <f t="shared" si="5"/>
        <v>8.0834618387121751</v>
      </c>
      <c r="M23">
        <f>M19/M22</f>
        <v>1.7571363834909959E-19</v>
      </c>
      <c r="N23">
        <f t="shared" ref="N23:Q23" si="8">N19/N22</f>
        <v>1.5817661184432204E-19</v>
      </c>
      <c r="O23">
        <f t="shared" si="8"/>
        <v>1.6890324963927099E-19</v>
      </c>
      <c r="P23">
        <f t="shared" si="8"/>
        <v>1.6561378050914022E-19</v>
      </c>
      <c r="Q23">
        <f t="shared" si="8"/>
        <v>1.3344948877875997E-19</v>
      </c>
      <c r="R23">
        <f>AVERAGE(M23:Q23)</f>
        <v>1.6037135382411854E-19</v>
      </c>
    </row>
    <row r="24" spans="1:18" x14ac:dyDescent="0.25">
      <c r="A24" s="2">
        <v>223</v>
      </c>
      <c r="B24" s="2">
        <v>9.44</v>
      </c>
      <c r="C24">
        <f t="shared" si="0"/>
        <v>1.5889830508474578E-4</v>
      </c>
      <c r="D24">
        <f t="shared" si="1"/>
        <v>1.1666588842443693E-6</v>
      </c>
      <c r="E24">
        <f t="shared" si="2"/>
        <v>1.2637706896342535E-18</v>
      </c>
      <c r="F24">
        <f t="shared" si="3"/>
        <v>12.637706896342534</v>
      </c>
      <c r="G24">
        <f t="shared" si="4"/>
        <v>1.6</v>
      </c>
      <c r="H24">
        <f t="shared" si="5"/>
        <v>7.8985668102140831</v>
      </c>
    </row>
    <row r="25" spans="1:18" x14ac:dyDescent="0.25">
      <c r="A25" s="3">
        <v>201</v>
      </c>
      <c r="B25" s="3">
        <v>11.85</v>
      </c>
      <c r="C25">
        <f t="shared" si="0"/>
        <v>1.2658227848101267E-4</v>
      </c>
      <c r="D25">
        <f t="shared" si="1"/>
        <v>1.0412876428534985E-6</v>
      </c>
      <c r="E25">
        <f t="shared" si="2"/>
        <v>9.8531379643311121E-19</v>
      </c>
      <c r="F25">
        <f t="shared" si="3"/>
        <v>9.853137964331113</v>
      </c>
      <c r="G25">
        <f t="shared" si="4"/>
        <v>1.6</v>
      </c>
      <c r="H25">
        <f t="shared" si="5"/>
        <v>6.1582112277069454</v>
      </c>
      <c r="I25">
        <f>AVERAGE(H25:H30)</f>
        <v>6.3338718614726623</v>
      </c>
    </row>
    <row r="26" spans="1:18" x14ac:dyDescent="0.25">
      <c r="A26" s="3">
        <v>201</v>
      </c>
      <c r="B26" s="3">
        <v>11.67</v>
      </c>
      <c r="C26">
        <f t="shared" si="0"/>
        <v>1.2853470437017994E-4</v>
      </c>
      <c r="D26">
        <f t="shared" si="1"/>
        <v>1.0492874094252279E-6</v>
      </c>
      <c r="E26">
        <f t="shared" si="2"/>
        <v>1.0090324181133206E-18</v>
      </c>
      <c r="F26">
        <f t="shared" si="3"/>
        <v>10.090324181133205</v>
      </c>
      <c r="G26">
        <f t="shared" si="4"/>
        <v>1.6</v>
      </c>
      <c r="H26">
        <f t="shared" si="5"/>
        <v>6.3064526132082532</v>
      </c>
    </row>
    <row r="27" spans="1:18" x14ac:dyDescent="0.25">
      <c r="A27" s="3">
        <v>200</v>
      </c>
      <c r="B27" s="3">
        <v>11.66</v>
      </c>
      <c r="C27">
        <f t="shared" si="0"/>
        <v>1.2864493996569469E-4</v>
      </c>
      <c r="D27">
        <f t="shared" si="1"/>
        <v>1.0497372647125296E-6</v>
      </c>
      <c r="E27">
        <f t="shared" si="2"/>
        <v>1.0154292944147922E-18</v>
      </c>
      <c r="F27">
        <f t="shared" si="3"/>
        <v>10.154292944147922</v>
      </c>
      <c r="G27">
        <f t="shared" si="4"/>
        <v>1.6</v>
      </c>
      <c r="H27">
        <f t="shared" si="5"/>
        <v>6.346433090092451</v>
      </c>
    </row>
    <row r="28" spans="1:18" x14ac:dyDescent="0.25">
      <c r="A28" s="3">
        <v>200</v>
      </c>
      <c r="B28" s="3">
        <v>11.65</v>
      </c>
      <c r="C28">
        <f t="shared" si="0"/>
        <v>1.2875536480686696E-4</v>
      </c>
      <c r="D28">
        <f t="shared" si="1"/>
        <v>1.0501876990884238E-6</v>
      </c>
      <c r="E28">
        <f t="shared" si="2"/>
        <v>1.0167839537893326E-18</v>
      </c>
      <c r="F28">
        <f t="shared" si="3"/>
        <v>10.167839537893325</v>
      </c>
      <c r="G28">
        <f t="shared" si="4"/>
        <v>1.6</v>
      </c>
      <c r="H28">
        <f t="shared" si="5"/>
        <v>6.3548997111833279</v>
      </c>
    </row>
    <row r="29" spans="1:18" x14ac:dyDescent="0.25">
      <c r="A29" s="3">
        <v>201</v>
      </c>
      <c r="B29" s="3">
        <v>11.38</v>
      </c>
      <c r="C29">
        <f t="shared" si="0"/>
        <v>1.3181019332161685E-4</v>
      </c>
      <c r="D29">
        <f t="shared" si="1"/>
        <v>1.0625729570171076E-6</v>
      </c>
      <c r="E29">
        <f t="shared" si="2"/>
        <v>1.0492602222637061E-18</v>
      </c>
      <c r="F29">
        <f t="shared" si="3"/>
        <v>10.492602222637061</v>
      </c>
      <c r="G29">
        <f t="shared" si="4"/>
        <v>1.6</v>
      </c>
      <c r="H29">
        <f t="shared" si="5"/>
        <v>6.5578763891481628</v>
      </c>
    </row>
    <row r="30" spans="1:18" x14ac:dyDescent="0.25">
      <c r="A30" s="3">
        <v>200</v>
      </c>
      <c r="B30" s="3">
        <v>11.74</v>
      </c>
      <c r="C30">
        <f t="shared" si="0"/>
        <v>1.2776831345826236E-4</v>
      </c>
      <c r="D30">
        <f t="shared" si="1"/>
        <v>1.0461545332214538E-6</v>
      </c>
      <c r="E30">
        <f t="shared" si="2"/>
        <v>1.0046973019994927E-18</v>
      </c>
      <c r="F30">
        <f t="shared" si="3"/>
        <v>10.046973019994928</v>
      </c>
      <c r="G30">
        <f t="shared" si="4"/>
        <v>1.6</v>
      </c>
      <c r="H30">
        <f t="shared" si="5"/>
        <v>6.2793581374968293</v>
      </c>
    </row>
    <row r="31" spans="1:18" x14ac:dyDescent="0.25">
      <c r="A31" s="4">
        <v>225</v>
      </c>
      <c r="B31" s="4">
        <v>12.31</v>
      </c>
      <c r="C31">
        <f t="shared" si="0"/>
        <v>1.2185215272136474E-4</v>
      </c>
      <c r="D31">
        <f t="shared" si="1"/>
        <v>1.0216469981561621E-6</v>
      </c>
      <c r="E31">
        <f t="shared" si="2"/>
        <v>8.2960887695780717E-19</v>
      </c>
      <c r="F31">
        <f t="shared" si="3"/>
        <v>8.2960887695780716</v>
      </c>
      <c r="G31">
        <f t="shared" si="4"/>
        <v>1.6</v>
      </c>
      <c r="H31">
        <f t="shared" si="5"/>
        <v>5.1850554809862945</v>
      </c>
      <c r="I31">
        <f>AVERAGE(H31:H36)</f>
        <v>5.1754306409106308</v>
      </c>
    </row>
    <row r="32" spans="1:18" x14ac:dyDescent="0.25">
      <c r="A32" s="4">
        <v>225</v>
      </c>
      <c r="B32" s="4">
        <v>12.37</v>
      </c>
      <c r="C32">
        <f t="shared" si="0"/>
        <v>1.2126111560226355E-4</v>
      </c>
      <c r="D32">
        <f t="shared" si="1"/>
        <v>1.0191662652401836E-6</v>
      </c>
      <c r="E32">
        <f t="shared" si="2"/>
        <v>8.2335893612855107E-19</v>
      </c>
      <c r="F32">
        <f t="shared" si="3"/>
        <v>8.2335893612855102</v>
      </c>
      <c r="G32">
        <f t="shared" si="4"/>
        <v>1.6</v>
      </c>
      <c r="H32">
        <f t="shared" si="5"/>
        <v>5.1459933508034439</v>
      </c>
    </row>
    <row r="33" spans="1:9" x14ac:dyDescent="0.25">
      <c r="A33" s="4">
        <v>225</v>
      </c>
      <c r="B33" s="4">
        <v>12.04</v>
      </c>
      <c r="C33">
        <f t="shared" si="0"/>
        <v>1.2458471760797344E-4</v>
      </c>
      <c r="D33">
        <f t="shared" si="1"/>
        <v>1.0330388303302073E-6</v>
      </c>
      <c r="E33">
        <f t="shared" si="2"/>
        <v>8.5871645075351886E-19</v>
      </c>
      <c r="F33">
        <f t="shared" si="3"/>
        <v>8.5871645075351886</v>
      </c>
      <c r="G33">
        <f t="shared" si="4"/>
        <v>1.6</v>
      </c>
      <c r="H33">
        <f t="shared" si="5"/>
        <v>5.3669778172094924</v>
      </c>
    </row>
    <row r="34" spans="1:9" x14ac:dyDescent="0.25">
      <c r="A34" s="4">
        <v>225</v>
      </c>
      <c r="B34" s="4">
        <v>12.39</v>
      </c>
      <c r="C34">
        <f t="shared" si="0"/>
        <v>1.2106537530266344E-4</v>
      </c>
      <c r="D34">
        <f t="shared" si="1"/>
        <v>1.0183433613795325E-6</v>
      </c>
      <c r="E34">
        <f t="shared" si="2"/>
        <v>8.2129268581541134E-19</v>
      </c>
      <c r="F34">
        <f t="shared" si="3"/>
        <v>8.2129268581541126</v>
      </c>
      <c r="G34">
        <f t="shared" si="4"/>
        <v>1.6</v>
      </c>
      <c r="H34">
        <f t="shared" si="5"/>
        <v>5.1330792863463204</v>
      </c>
    </row>
    <row r="35" spans="1:9" x14ac:dyDescent="0.25">
      <c r="A35" s="4">
        <v>225</v>
      </c>
      <c r="B35" s="4">
        <v>12.47</v>
      </c>
      <c r="C35">
        <f t="shared" si="0"/>
        <v>1.2028869286287089E-4</v>
      </c>
      <c r="D35">
        <f t="shared" si="1"/>
        <v>1.0150715670227067E-6</v>
      </c>
      <c r="E35">
        <f t="shared" si="2"/>
        <v>8.1311171400656796E-19</v>
      </c>
      <c r="F35">
        <f t="shared" si="3"/>
        <v>8.1311171400656796</v>
      </c>
      <c r="G35">
        <f t="shared" si="4"/>
        <v>1.6</v>
      </c>
      <c r="H35">
        <f t="shared" si="5"/>
        <v>5.0819482125410493</v>
      </c>
    </row>
    <row r="36" spans="1:9" x14ac:dyDescent="0.25">
      <c r="A36" s="4">
        <v>225</v>
      </c>
      <c r="B36" s="4">
        <v>12.38</v>
      </c>
      <c r="C36">
        <f t="shared" si="0"/>
        <v>1.2116316639741518E-4</v>
      </c>
      <c r="D36">
        <f t="shared" si="1"/>
        <v>1.0187545640457476E-6</v>
      </c>
      <c r="E36">
        <f t="shared" si="2"/>
        <v>8.2232475161234974E-19</v>
      </c>
      <c r="F36">
        <f t="shared" si="3"/>
        <v>8.2232475161234966</v>
      </c>
      <c r="G36">
        <f t="shared" si="4"/>
        <v>1.6</v>
      </c>
      <c r="H36">
        <f t="shared" si="5"/>
        <v>5.1395296975771849</v>
      </c>
    </row>
    <row r="37" spans="1:9" x14ac:dyDescent="0.25">
      <c r="A37" s="5">
        <v>200</v>
      </c>
      <c r="B37" s="5">
        <v>21.57</v>
      </c>
      <c r="C37">
        <f t="shared" si="0"/>
        <v>6.9541029207232272E-5</v>
      </c>
      <c r="D37">
        <f t="shared" si="1"/>
        <v>7.7180007634191917E-7</v>
      </c>
      <c r="E37">
        <f t="shared" si="2"/>
        <v>3.8841476485563791E-19</v>
      </c>
      <c r="F37">
        <f t="shared" si="3"/>
        <v>3.8841476485563793</v>
      </c>
      <c r="G37">
        <f t="shared" si="4"/>
        <v>1.6</v>
      </c>
      <c r="H37">
        <f t="shared" si="5"/>
        <v>2.4275922803477368</v>
      </c>
      <c r="I37">
        <f>AVERAGE(H37:H42)</f>
        <v>2.50217791460175</v>
      </c>
    </row>
    <row r="38" spans="1:9" x14ac:dyDescent="0.25">
      <c r="A38" s="5">
        <v>200</v>
      </c>
      <c r="B38" s="5">
        <v>21.56</v>
      </c>
      <c r="C38">
        <f t="shared" si="0"/>
        <v>6.9573283858998149E-5</v>
      </c>
      <c r="D38">
        <f t="shared" si="1"/>
        <v>7.7197904447796913E-7</v>
      </c>
      <c r="E38">
        <f t="shared" si="2"/>
        <v>3.8869789385825889E-19</v>
      </c>
      <c r="F38">
        <f t="shared" si="3"/>
        <v>3.886978938582589</v>
      </c>
      <c r="G38">
        <f t="shared" si="4"/>
        <v>1.6</v>
      </c>
      <c r="H38">
        <f t="shared" si="5"/>
        <v>2.4293618366141181</v>
      </c>
    </row>
    <row r="39" spans="1:9" x14ac:dyDescent="0.25">
      <c r="A39" s="5">
        <v>200</v>
      </c>
      <c r="B39" s="5">
        <v>20.88</v>
      </c>
      <c r="C39">
        <f t="shared" si="0"/>
        <v>7.1839080459770114E-5</v>
      </c>
      <c r="D39">
        <f t="shared" si="1"/>
        <v>7.8444887151613169E-7</v>
      </c>
      <c r="E39">
        <f t="shared" si="2"/>
        <v>4.0876690119439785E-19</v>
      </c>
      <c r="F39">
        <f t="shared" si="3"/>
        <v>4.0876690119439782</v>
      </c>
      <c r="G39">
        <f t="shared" si="4"/>
        <v>1.6</v>
      </c>
      <c r="H39">
        <f t="shared" si="5"/>
        <v>2.5547931324649862</v>
      </c>
    </row>
    <row r="40" spans="1:9" x14ac:dyDescent="0.25">
      <c r="A40" s="5">
        <v>200</v>
      </c>
      <c r="B40" s="5">
        <v>20.96</v>
      </c>
      <c r="C40">
        <f t="shared" si="0"/>
        <v>7.1564885496183209E-5</v>
      </c>
      <c r="D40">
        <f t="shared" si="1"/>
        <v>7.8295040047925847E-7</v>
      </c>
      <c r="E40">
        <f t="shared" si="2"/>
        <v>4.0631946393477607E-19</v>
      </c>
      <c r="F40">
        <f t="shared" si="3"/>
        <v>4.0631946393477607</v>
      </c>
      <c r="G40">
        <f t="shared" si="4"/>
        <v>1.6</v>
      </c>
      <c r="H40">
        <f t="shared" si="5"/>
        <v>2.5394966495923503</v>
      </c>
      <c r="I40" s="6">
        <v>6.9541029207232272E-5</v>
      </c>
    </row>
    <row r="41" spans="1:9" x14ac:dyDescent="0.25">
      <c r="A41" s="5">
        <v>200</v>
      </c>
      <c r="B41" s="5">
        <v>21.29</v>
      </c>
      <c r="C41">
        <f t="shared" si="0"/>
        <v>7.0455612963832783E-5</v>
      </c>
      <c r="D41">
        <f t="shared" si="1"/>
        <v>7.7685874522637843E-7</v>
      </c>
      <c r="E41">
        <f t="shared" si="2"/>
        <v>3.9647090279490149E-19</v>
      </c>
      <c r="F41">
        <f t="shared" si="3"/>
        <v>3.9647090279490147</v>
      </c>
      <c r="G41">
        <f t="shared" si="4"/>
        <v>1.6</v>
      </c>
      <c r="H41">
        <f t="shared" si="5"/>
        <v>2.477943142468134</v>
      </c>
      <c r="I41" s="6">
        <v>6.9573283858998149E-5</v>
      </c>
    </row>
    <row r="42" spans="1:9" x14ac:dyDescent="0.25">
      <c r="A42" s="5">
        <v>200</v>
      </c>
      <c r="B42" s="5">
        <v>20.73</v>
      </c>
      <c r="C42">
        <f t="shared" si="0"/>
        <v>7.2358900144717798E-5</v>
      </c>
      <c r="D42">
        <f t="shared" si="1"/>
        <v>7.87281848853352E-7</v>
      </c>
      <c r="E42">
        <f t="shared" si="2"/>
        <v>4.1342087137970749E-19</v>
      </c>
      <c r="F42">
        <f t="shared" si="3"/>
        <v>4.1342087137970749</v>
      </c>
      <c r="G42">
        <f t="shared" si="4"/>
        <v>1.6</v>
      </c>
      <c r="H42">
        <f t="shared" si="5"/>
        <v>2.5838804461231715</v>
      </c>
      <c r="I42" s="6">
        <v>7.1839080459770114E-5</v>
      </c>
    </row>
    <row r="43" spans="1:9" x14ac:dyDescent="0.25">
      <c r="I43" s="6">
        <v>7.1564885496183209E-5</v>
      </c>
    </row>
    <row r="44" spans="1:9" x14ac:dyDescent="0.25">
      <c r="I44" s="6">
        <v>7.0455612963832783E-5</v>
      </c>
    </row>
    <row r="45" spans="1:9" x14ac:dyDescent="0.25">
      <c r="I45" s="6">
        <v>7.2358900144717798E-5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haowen</dc:creator>
  <cp:lastModifiedBy>龚阿公</cp:lastModifiedBy>
  <dcterms:created xsi:type="dcterms:W3CDTF">2015-06-05T18:19:34Z</dcterms:created>
  <dcterms:modified xsi:type="dcterms:W3CDTF">2020-12-13T06:00:17Z</dcterms:modified>
</cp:coreProperties>
</file>