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 activeTab="1"/>
  </bookViews>
  <sheets>
    <sheet name="Sheet1" sheetId="1" r:id="rId1"/>
    <sheet name="业支组情况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9" i="2" l="1"/>
  <c r="G18" i="2"/>
  <c r="G17" i="2"/>
  <c r="F19" i="2"/>
  <c r="G16" i="2"/>
  <c r="G12" i="2" l="1"/>
  <c r="G11" i="2"/>
  <c r="G10" i="2"/>
  <c r="F12" i="2"/>
  <c r="F11" i="2"/>
  <c r="F10" i="2"/>
  <c r="G6" i="2"/>
  <c r="F6" i="2"/>
  <c r="C7" i="2"/>
  <c r="B7" i="2"/>
  <c r="J39" i="1" l="1"/>
  <c r="J38" i="1"/>
  <c r="J37" i="1"/>
  <c r="F37" i="1"/>
  <c r="D38" i="1"/>
  <c r="B38" i="1"/>
  <c r="C38" i="1"/>
  <c r="E38" i="1"/>
  <c r="G38" i="1"/>
  <c r="H38" i="1" s="1"/>
  <c r="I38" i="1"/>
  <c r="K38" i="1" s="1"/>
  <c r="B39" i="1"/>
  <c r="C39" i="1"/>
  <c r="E39" i="1"/>
  <c r="G39" i="1"/>
  <c r="I39" i="1"/>
  <c r="C37" i="1"/>
  <c r="D37" i="1" s="1"/>
  <c r="E37" i="1"/>
  <c r="G37" i="1"/>
  <c r="H37" i="1" s="1"/>
  <c r="I37" i="1"/>
  <c r="K37" i="1" s="1"/>
  <c r="B37" i="1"/>
  <c r="K32" i="1"/>
  <c r="K31" i="1"/>
  <c r="K30" i="1"/>
  <c r="J32" i="1"/>
  <c r="J31" i="1"/>
  <c r="J30" i="1"/>
  <c r="H32" i="1"/>
  <c r="H31" i="1"/>
  <c r="H30" i="1"/>
  <c r="D39" i="1" l="1"/>
  <c r="F38" i="1"/>
  <c r="F39" i="1"/>
  <c r="H39" i="1"/>
  <c r="K39" i="1"/>
  <c r="F32" i="1"/>
  <c r="F31" i="1"/>
  <c r="F30" i="1"/>
  <c r="D32" i="1"/>
  <c r="D31" i="1"/>
  <c r="D30" i="1"/>
  <c r="K53" i="1"/>
  <c r="J53" i="1"/>
  <c r="K52" i="1"/>
  <c r="J52" i="1"/>
  <c r="K51" i="1"/>
  <c r="J51" i="1"/>
  <c r="H53" i="1"/>
  <c r="H52" i="1"/>
  <c r="H51" i="1"/>
  <c r="F53" i="1"/>
  <c r="F52" i="1"/>
  <c r="F51" i="1"/>
  <c r="D53" i="1"/>
  <c r="D52" i="1"/>
  <c r="D51" i="1"/>
  <c r="K46" i="1"/>
  <c r="K45" i="1"/>
  <c r="K44" i="1"/>
  <c r="J46" i="1"/>
  <c r="J45" i="1"/>
  <c r="J44" i="1"/>
  <c r="H46" i="1"/>
  <c r="H45" i="1"/>
  <c r="H44" i="1"/>
  <c r="F46" i="1"/>
  <c r="F45" i="1"/>
  <c r="F44" i="1"/>
  <c r="D46" i="1"/>
  <c r="D45" i="1"/>
  <c r="D44" i="1"/>
  <c r="K25" i="1"/>
  <c r="J25" i="1"/>
  <c r="H25" i="1"/>
  <c r="F25" i="1"/>
  <c r="D25" i="1"/>
  <c r="K24" i="1"/>
  <c r="J24" i="1"/>
  <c r="H24" i="1"/>
  <c r="F24" i="1"/>
  <c r="D24" i="1"/>
  <c r="K23" i="1"/>
  <c r="J23" i="1"/>
  <c r="H23" i="1"/>
  <c r="F23" i="1"/>
  <c r="D23" i="1"/>
  <c r="K18" i="1"/>
  <c r="K17" i="1"/>
  <c r="K16" i="1"/>
  <c r="J18" i="1"/>
  <c r="J17" i="1"/>
  <c r="J16" i="1"/>
  <c r="H18" i="1"/>
  <c r="H17" i="1"/>
  <c r="H16" i="1"/>
  <c r="F18" i="1"/>
  <c r="F17" i="1"/>
  <c r="F16" i="1"/>
  <c r="D17" i="1"/>
  <c r="D18" i="1"/>
  <c r="D16" i="1"/>
  <c r="K11" i="1"/>
  <c r="K10" i="1"/>
  <c r="K9" i="1"/>
  <c r="J11" i="1"/>
  <c r="J10" i="1"/>
  <c r="J9" i="1"/>
  <c r="H11" i="1"/>
  <c r="H10" i="1"/>
  <c r="H9" i="1"/>
  <c r="F11" i="1"/>
  <c r="F10" i="1"/>
  <c r="F9" i="1"/>
  <c r="D10" i="1"/>
  <c r="D11" i="1"/>
  <c r="D9" i="1"/>
  <c r="K3" i="1"/>
  <c r="K4" i="1"/>
  <c r="K2" i="1"/>
  <c r="J3" i="1"/>
  <c r="J4" i="1"/>
  <c r="J2" i="1"/>
  <c r="H3" i="1"/>
  <c r="H4" i="1"/>
  <c r="H2" i="1"/>
  <c r="F3" i="1"/>
  <c r="F4" i="1"/>
  <c r="F2" i="1"/>
  <c r="D3" i="1"/>
  <c r="D4" i="1"/>
  <c r="D2" i="1"/>
</calcChain>
</file>

<file path=xl/sharedStrings.xml><?xml version="1.0" encoding="utf-8"?>
<sst xmlns="http://schemas.openxmlformats.org/spreadsheetml/2006/main" count="160" uniqueCount="48">
  <si>
    <t>3月</t>
    <phoneticPr fontId="1" type="noConversion"/>
  </si>
  <si>
    <t>资采组</t>
    <phoneticPr fontId="1" type="noConversion"/>
  </si>
  <si>
    <t>业支组</t>
    <phoneticPr fontId="1" type="noConversion"/>
  </si>
  <si>
    <t>对照组</t>
    <phoneticPr fontId="1" type="noConversion"/>
  </si>
  <si>
    <t>单C</t>
    <phoneticPr fontId="1" type="noConversion"/>
  </si>
  <si>
    <t>4月</t>
    <phoneticPr fontId="1" type="noConversion"/>
  </si>
  <si>
    <t>5月</t>
    <phoneticPr fontId="1" type="noConversion"/>
  </si>
  <si>
    <t xml:space="preserve">SELECT fz_flag,count(distinct a.prd_inst_id) as cnt FROM PV_MART_Z.bas_prd_inst_month a </t>
  </si>
  <si>
    <t>inner join (SELECT prd_inst_id,fz_flag FROM PV_DATA_Z.TMP_YUANLEI_ZC201803_XX</t>
  </si>
  <si>
    <t xml:space="preserve">WHERE latn_id not in (1004,1006) ) c </t>
  </si>
  <si>
    <t>on a.prd_inst_id = c.prd_inst_id</t>
  </si>
  <si>
    <t xml:space="preserve">where a.billing_cycle_id=201803 and a.Std_Prd_Inst_Stat_Id/10&lt;&gt;12 and substr(trim(a.std_prd_id),1,4)=1015 </t>
  </si>
  <si>
    <t xml:space="preserve">and acct_id not in (SELECT ACCT_ID FROM pv_mart_z.bas_prd_inst_month a where a.billing_cycle_id=201803 and a.Std_Prd_Inst_Stat_Id/10&lt;&gt;12 and substr(trim(a.std_prd_id),1,4)=3020) </t>
  </si>
  <si>
    <t>group by 1</t>
  </si>
  <si>
    <t>6月</t>
    <phoneticPr fontId="1" type="noConversion"/>
  </si>
  <si>
    <t>7月</t>
    <phoneticPr fontId="1" type="noConversion"/>
  </si>
  <si>
    <t>4月降幅</t>
    <phoneticPr fontId="1" type="noConversion"/>
  </si>
  <si>
    <t>5月降幅</t>
    <phoneticPr fontId="1" type="noConversion"/>
  </si>
  <si>
    <t>6月降幅</t>
    <phoneticPr fontId="1" type="noConversion"/>
  </si>
  <si>
    <t>7月降幅</t>
    <phoneticPr fontId="1" type="noConversion"/>
  </si>
  <si>
    <t>累计降幅</t>
    <phoneticPr fontId="1" type="noConversion"/>
  </si>
  <si>
    <t>单K</t>
    <phoneticPr fontId="1" type="noConversion"/>
  </si>
  <si>
    <t>融合</t>
    <phoneticPr fontId="1" type="noConversion"/>
  </si>
  <si>
    <t>不限量融合</t>
    <phoneticPr fontId="1" type="noConversion"/>
  </si>
  <si>
    <t>4月增幅</t>
    <phoneticPr fontId="1" type="noConversion"/>
  </si>
  <si>
    <t>5月增幅</t>
    <phoneticPr fontId="1" type="noConversion"/>
  </si>
  <si>
    <t>6月增幅</t>
    <phoneticPr fontId="1" type="noConversion"/>
  </si>
  <si>
    <t>7月增幅</t>
    <phoneticPr fontId="1" type="noConversion"/>
  </si>
  <si>
    <t>累计增幅</t>
    <phoneticPr fontId="1" type="noConversion"/>
  </si>
  <si>
    <t>乐享家融合</t>
    <phoneticPr fontId="1" type="noConversion"/>
  </si>
  <si>
    <t>有融合套餐</t>
    <phoneticPr fontId="1" type="noConversion"/>
  </si>
  <si>
    <t>inner join(sel * from PV_DATA_Z.PRD_PRD_INST_EXT_MON</t>
  </si>
  <si>
    <t>where Billing_Cycle_Id = 201803)d</t>
  </si>
  <si>
    <t>on a.prd_inst_id =d.prd_inst_id</t>
  </si>
  <si>
    <t xml:space="preserve">and acct_id  in (SELECT ACCT_ID FROM pv_mart_z.bas_prd_inst_month a where a.billing_cycle_id=201803 and a.Std_Prd_Inst_Stat_Id/10&lt;&gt;12 and substr(trim(a.std_prd_id),1,4)=3020) </t>
  </si>
  <si>
    <t>and d.Std_Merge_Prom_Type_Id in (101,102)</t>
  </si>
  <si>
    <t>无融合套餐融合</t>
    <phoneticPr fontId="1" type="noConversion"/>
  </si>
  <si>
    <t>融合</t>
  </si>
  <si>
    <t>3月</t>
  </si>
  <si>
    <t>7月</t>
    <phoneticPr fontId="1" type="noConversion"/>
  </si>
  <si>
    <t>融合C</t>
    <phoneticPr fontId="1" type="noConversion"/>
  </si>
  <si>
    <t>融合K</t>
    <phoneticPr fontId="1" type="noConversion"/>
  </si>
  <si>
    <t>融合</t>
    <phoneticPr fontId="1" type="noConversion"/>
  </si>
  <si>
    <t>7月</t>
  </si>
  <si>
    <t>单C</t>
  </si>
  <si>
    <t>单K</t>
  </si>
  <si>
    <t>融合C</t>
  </si>
  <si>
    <t>融合K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</si>
</sst>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0" xfId="0" applyBorder="1"/>
    <xf numFmtId="10" fontId="0" fillId="0" borderId="0" xfId="0" applyNumberFormat="1" applyBorder="1"/>
    <xf numFmtId="0" fontId="0" fillId="0" borderId="1" xfId="0" applyFill="1" applyBorder="1"/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业支组情况!$F$9</c:f>
              <c:strCache>
                <c:ptCount val="1"/>
                <c:pt idx="0">
                  <c:v>3月</c:v>
                </c:pt>
              </c:strCache>
            </c:strRef>
          </c:tx>
          <c:cat>
            <c:strRef>
              <c:f>业支组情况!$E$10:$E$12</c:f>
              <c:strCache>
                <c:ptCount val="3"/>
                <c:pt idx="0">
                  <c:v>单C</c:v>
                </c:pt>
                <c:pt idx="1">
                  <c:v>单K</c:v>
                </c:pt>
                <c:pt idx="2">
                  <c:v>融合</c:v>
                </c:pt>
              </c:strCache>
            </c:strRef>
          </c:cat>
          <c:val>
            <c:numRef>
              <c:f>业支组情况!$F$10:$F$12</c:f>
              <c:numCache>
                <c:formatCode>0.00%</c:formatCode>
                <c:ptCount val="3"/>
                <c:pt idx="0">
                  <c:v>0.2357146707181911</c:v>
                </c:pt>
                <c:pt idx="1">
                  <c:v>0.14818523596648733</c:v>
                </c:pt>
                <c:pt idx="2">
                  <c:v>0.61610009331532156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全省情况</a:t>
            </a:r>
            <a:endParaRPr lang="en-US" altLang="zh-CN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业支组情况!$E$22:$E$24</c:f>
              <c:strCache>
                <c:ptCount val="3"/>
                <c:pt idx="0">
                  <c:v>单C</c:v>
                </c:pt>
                <c:pt idx="1">
                  <c:v>单K</c:v>
                </c:pt>
                <c:pt idx="2">
                  <c:v>融合</c:v>
                </c:pt>
              </c:strCache>
            </c:strRef>
          </c:cat>
          <c:val>
            <c:numRef>
              <c:f>业支组情况!$F$22:$F$24</c:f>
              <c:numCache>
                <c:formatCode>0.00%</c:formatCode>
                <c:ptCount val="3"/>
                <c:pt idx="0">
                  <c:v>0.28530216908235351</c:v>
                </c:pt>
                <c:pt idx="1">
                  <c:v>0.18167706119555779</c:v>
                </c:pt>
                <c:pt idx="2">
                  <c:v>0.53302076972208867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518160</xdr:colOff>
      <xdr:row>21</xdr:row>
      <xdr:rowOff>125730</xdr:rowOff>
    </xdr:from>
    <xdr:to>
      <xdr:col>17</xdr:col>
      <xdr:colOff>213360</xdr:colOff>
      <xdr:row>36</xdr:row>
      <xdr:rowOff>125730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4</xdr:row>
      <xdr:rowOff>137160</xdr:rowOff>
    </xdr:from>
    <xdr:to>
      <xdr:col>17</xdr:col>
      <xdr:colOff>121920</xdr:colOff>
      <xdr:row>19</xdr:row>
      <xdr:rowOff>137160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7" workbookViewId="0">
      <selection activeCell="A22" sqref="A22:B22"/>
    </sheetView>
  </sheetViews>
  <sheetFormatPr defaultRowHeight="14.4" x14ac:dyDescent="0.25"/>
  <cols>
    <col min="1" max="1" width="16.109375" bestFit="1" customWidth="1"/>
    <col min="6" max="6" width="9.6640625" customWidth="1"/>
  </cols>
  <sheetData>
    <row r="1" spans="1:13" x14ac:dyDescent="0.25">
      <c r="A1" s="2" t="s">
        <v>4</v>
      </c>
      <c r="B1" s="2" t="s">
        <v>0</v>
      </c>
      <c r="C1" s="2" t="s">
        <v>5</v>
      </c>
      <c r="D1" s="2" t="s">
        <v>16</v>
      </c>
      <c r="E1" s="2" t="s">
        <v>6</v>
      </c>
      <c r="F1" s="2" t="s">
        <v>17</v>
      </c>
      <c r="G1" s="2" t="s">
        <v>14</v>
      </c>
      <c r="H1" s="2" t="s">
        <v>18</v>
      </c>
      <c r="I1" s="2" t="s">
        <v>15</v>
      </c>
      <c r="J1" s="2" t="s">
        <v>19</v>
      </c>
      <c r="K1" s="2" t="s">
        <v>20</v>
      </c>
      <c r="M1" t="s">
        <v>7</v>
      </c>
    </row>
    <row r="2" spans="1:13" x14ac:dyDescent="0.25">
      <c r="A2" s="2" t="s">
        <v>1</v>
      </c>
      <c r="B2" s="2">
        <v>2421892</v>
      </c>
      <c r="C2" s="2">
        <v>2370216</v>
      </c>
      <c r="D2" s="3">
        <f>(C2-B2)/B2</f>
        <v>-2.1337037324538007E-2</v>
      </c>
      <c r="E2" s="2">
        <v>2319055</v>
      </c>
      <c r="F2" s="3">
        <f>(E2-C2)/C2</f>
        <v>-2.1584952595037753E-2</v>
      </c>
      <c r="G2" s="2">
        <v>2274757</v>
      </c>
      <c r="H2" s="3">
        <f>(G2-E2)/E2</f>
        <v>-1.9101746185407418E-2</v>
      </c>
      <c r="I2" s="2">
        <v>2223599</v>
      </c>
      <c r="J2" s="3">
        <f>(I2-G2)/G2</f>
        <v>-2.2489435135269395E-2</v>
      </c>
      <c r="K2" s="3">
        <f>(I2-B2)/B2</f>
        <v>-8.1875244643444048E-2</v>
      </c>
      <c r="M2" t="s">
        <v>8</v>
      </c>
    </row>
    <row r="3" spans="1:13" x14ac:dyDescent="0.25">
      <c r="A3" s="2" t="s">
        <v>2</v>
      </c>
      <c r="B3" s="2">
        <v>279881</v>
      </c>
      <c r="C3" s="2">
        <v>273933</v>
      </c>
      <c r="D3" s="3">
        <f t="shared" ref="D3:D4" si="0">(C3-B3)/B3</f>
        <v>-2.1251889195765344E-2</v>
      </c>
      <c r="E3" s="2">
        <v>267963</v>
      </c>
      <c r="F3" s="3">
        <f t="shared" ref="F3:F4" si="1">(E3-C3)/C3</f>
        <v>-2.1793650272146838E-2</v>
      </c>
      <c r="G3" s="2">
        <v>262856</v>
      </c>
      <c r="H3" s="3">
        <f t="shared" ref="H3:H4" si="2">(G3-E3)/E3</f>
        <v>-1.90586013740703E-2</v>
      </c>
      <c r="I3" s="2">
        <v>256976</v>
      </c>
      <c r="J3" s="3">
        <f t="shared" ref="J3:J4" si="3">(I3-G3)/G3</f>
        <v>-2.2369662476793378E-2</v>
      </c>
      <c r="K3" s="3">
        <f t="shared" ref="K3:K4" si="4">(I3-B3)/B3</f>
        <v>-8.1838352728481029E-2</v>
      </c>
      <c r="M3" t="s">
        <v>9</v>
      </c>
    </row>
    <row r="4" spans="1:13" x14ac:dyDescent="0.25">
      <c r="A4" s="2" t="s">
        <v>3</v>
      </c>
      <c r="B4" s="2">
        <v>256028</v>
      </c>
      <c r="C4" s="2">
        <v>250356</v>
      </c>
      <c r="D4" s="3">
        <f t="shared" si="0"/>
        <v>-2.2153826925180059E-2</v>
      </c>
      <c r="E4" s="2">
        <v>244901</v>
      </c>
      <c r="F4" s="3">
        <f t="shared" si="1"/>
        <v>-2.1788972503155507E-2</v>
      </c>
      <c r="G4" s="2">
        <v>240384</v>
      </c>
      <c r="H4" s="3">
        <f t="shared" si="2"/>
        <v>-1.8444187651336662E-2</v>
      </c>
      <c r="I4" s="2">
        <v>234932</v>
      </c>
      <c r="J4" s="3">
        <f t="shared" si="3"/>
        <v>-2.2680378061767838E-2</v>
      </c>
      <c r="K4" s="3">
        <f t="shared" si="4"/>
        <v>-8.23972378021154E-2</v>
      </c>
      <c r="M4" t="s">
        <v>10</v>
      </c>
    </row>
    <row r="5" spans="1:13" x14ac:dyDescent="0.25">
      <c r="M5" t="s">
        <v>11</v>
      </c>
    </row>
    <row r="6" spans="1:13" x14ac:dyDescent="0.25">
      <c r="M6" t="s">
        <v>12</v>
      </c>
    </row>
    <row r="7" spans="1:13" x14ac:dyDescent="0.25">
      <c r="M7" t="s">
        <v>13</v>
      </c>
    </row>
    <row r="8" spans="1:13" x14ac:dyDescent="0.25">
      <c r="A8" s="2" t="s">
        <v>21</v>
      </c>
      <c r="B8" s="2" t="s">
        <v>0</v>
      </c>
      <c r="C8" s="2" t="s">
        <v>5</v>
      </c>
      <c r="D8" s="2" t="s">
        <v>16</v>
      </c>
      <c r="E8" s="2" t="s">
        <v>6</v>
      </c>
      <c r="F8" s="2" t="s">
        <v>17</v>
      </c>
      <c r="G8" s="2" t="s">
        <v>14</v>
      </c>
      <c r="H8" s="2" t="s">
        <v>18</v>
      </c>
      <c r="I8" s="2" t="s">
        <v>15</v>
      </c>
      <c r="J8" s="2" t="s">
        <v>19</v>
      </c>
      <c r="K8" s="2" t="s">
        <v>20</v>
      </c>
    </row>
    <row r="9" spans="1:13" x14ac:dyDescent="0.25">
      <c r="A9" s="2" t="s">
        <v>1</v>
      </c>
      <c r="B9" s="2">
        <v>1520772</v>
      </c>
      <c r="C9" s="2">
        <v>1516340</v>
      </c>
      <c r="D9" s="3">
        <f>(C9-B9)/B9</f>
        <v>-2.9143093113234595E-3</v>
      </c>
      <c r="E9" s="2">
        <v>1484901</v>
      </c>
      <c r="F9" s="3">
        <f>(E9-C9)/C9</f>
        <v>-2.0733476660907184E-2</v>
      </c>
      <c r="G9" s="2">
        <v>1431613</v>
      </c>
      <c r="H9" s="3">
        <f>(G9-E9)/E9</f>
        <v>-3.5886567522009888E-2</v>
      </c>
      <c r="I9" s="2">
        <v>1392131</v>
      </c>
      <c r="J9" s="3">
        <f>(I9-G9)/G9</f>
        <v>-2.7578682227669071E-2</v>
      </c>
      <c r="K9" s="3">
        <f>(I9-B9)/B9</f>
        <v>-8.4589274394846828E-2</v>
      </c>
    </row>
    <row r="10" spans="1:13" x14ac:dyDescent="0.25">
      <c r="A10" s="2" t="s">
        <v>2</v>
      </c>
      <c r="B10" s="2">
        <v>175951</v>
      </c>
      <c r="C10" s="2">
        <v>175484</v>
      </c>
      <c r="D10" s="3">
        <f t="shared" ref="D10:D11" si="5">(C10-B10)/B10</f>
        <v>-2.6541480298492193E-3</v>
      </c>
      <c r="E10" s="2">
        <v>171897</v>
      </c>
      <c r="F10" s="3">
        <f t="shared" ref="F10:F11" si="6">(E10-C10)/C10</f>
        <v>-2.0440609970139727E-2</v>
      </c>
      <c r="G10" s="2">
        <v>165572</v>
      </c>
      <c r="H10" s="3">
        <f t="shared" ref="H10:H11" si="7">(G10-E10)/E10</f>
        <v>-3.6795290202854034E-2</v>
      </c>
      <c r="I10" s="2">
        <v>161096</v>
      </c>
      <c r="J10" s="3">
        <f t="shared" ref="J10:J11" si="8">(I10-G10)/G10</f>
        <v>-2.7033556398424856E-2</v>
      </c>
      <c r="K10" s="3">
        <f t="shared" ref="K10:K11" si="9">(I10-B10)/B10</f>
        <v>-8.4426914311370782E-2</v>
      </c>
    </row>
    <row r="11" spans="1:13" x14ac:dyDescent="0.25">
      <c r="A11" s="2" t="s">
        <v>3</v>
      </c>
      <c r="B11" s="2">
        <v>160813</v>
      </c>
      <c r="C11" s="2">
        <v>160379</v>
      </c>
      <c r="D11" s="3">
        <f t="shared" si="5"/>
        <v>-2.6987867896252167E-3</v>
      </c>
      <c r="E11" s="2">
        <v>157084</v>
      </c>
      <c r="F11" s="3">
        <f t="shared" si="6"/>
        <v>-2.0545083832671361E-2</v>
      </c>
      <c r="G11" s="2">
        <v>151465</v>
      </c>
      <c r="H11" s="3">
        <f t="shared" si="7"/>
        <v>-3.5770670469303045E-2</v>
      </c>
      <c r="I11" s="2">
        <v>147236</v>
      </c>
      <c r="J11" s="3">
        <f t="shared" si="8"/>
        <v>-2.7920641732413428E-2</v>
      </c>
      <c r="K11" s="3">
        <f t="shared" si="9"/>
        <v>-8.4427254015533568E-2</v>
      </c>
    </row>
    <row r="15" spans="1:13" x14ac:dyDescent="0.25">
      <c r="A15" s="2" t="s">
        <v>22</v>
      </c>
      <c r="B15" s="2" t="s">
        <v>0</v>
      </c>
      <c r="C15" s="2" t="s">
        <v>5</v>
      </c>
      <c r="D15" s="2" t="s">
        <v>16</v>
      </c>
      <c r="E15" s="2" t="s">
        <v>6</v>
      </c>
      <c r="F15" s="2" t="s">
        <v>17</v>
      </c>
      <c r="G15" s="2" t="s">
        <v>14</v>
      </c>
      <c r="H15" s="2" t="s">
        <v>18</v>
      </c>
      <c r="I15" s="2" t="s">
        <v>15</v>
      </c>
      <c r="J15" s="2" t="s">
        <v>19</v>
      </c>
      <c r="K15" s="2" t="s">
        <v>20</v>
      </c>
    </row>
    <row r="16" spans="1:13" x14ac:dyDescent="0.25">
      <c r="A16" s="2" t="s">
        <v>1</v>
      </c>
      <c r="B16" s="2">
        <v>4321815</v>
      </c>
      <c r="C16" s="2">
        <v>4297098</v>
      </c>
      <c r="D16" s="3">
        <f>(C16-B16)/B16</f>
        <v>-5.719124950975458E-3</v>
      </c>
      <c r="E16" s="2">
        <v>4283023</v>
      </c>
      <c r="F16" s="3">
        <f>(E16-C16)/C16</f>
        <v>-3.2754663728870041E-3</v>
      </c>
      <c r="G16" s="2">
        <v>4270265</v>
      </c>
      <c r="H16" s="3">
        <f>(G16-E16)/E16</f>
        <v>-2.9787372143460357E-3</v>
      </c>
      <c r="I16" s="2">
        <v>4256695</v>
      </c>
      <c r="J16" s="3">
        <f>(I16-G16)/G16</f>
        <v>-3.1777887320810303E-3</v>
      </c>
      <c r="K16" s="3">
        <f>(I16-B16)/B16</f>
        <v>-1.5067743529049717E-2</v>
      </c>
    </row>
    <row r="17" spans="1:14" x14ac:dyDescent="0.25">
      <c r="A17" s="2" t="s">
        <v>2</v>
      </c>
      <c r="B17" s="2">
        <v>500365</v>
      </c>
      <c r="C17" s="2">
        <v>497520</v>
      </c>
      <c r="D17" s="3">
        <f t="shared" ref="D17:D18" si="10">(C17-B17)/B17</f>
        <v>-5.6858493299891079E-3</v>
      </c>
      <c r="E17" s="2">
        <v>495853</v>
      </c>
      <c r="F17" s="3">
        <f t="shared" ref="F17:F18" si="11">(E17-C17)/C17</f>
        <v>-3.3506190705901271E-3</v>
      </c>
      <c r="G17" s="2">
        <v>494397</v>
      </c>
      <c r="H17" s="3">
        <f t="shared" ref="H17:H18" si="12">(G17-E17)/E17</f>
        <v>-2.9363541210802395E-3</v>
      </c>
      <c r="I17" s="2">
        <v>492913</v>
      </c>
      <c r="J17" s="3">
        <f t="shared" ref="J17:J18" si="13">(I17-G17)/G17</f>
        <v>-3.0016363367900696E-3</v>
      </c>
      <c r="K17" s="3">
        <f t="shared" ref="K17:K18" si="14">(I17-B17)/B17</f>
        <v>-1.489312801654792E-2</v>
      </c>
    </row>
    <row r="18" spans="1:14" x14ac:dyDescent="0.25">
      <c r="A18" s="2" t="s">
        <v>3</v>
      </c>
      <c r="B18" s="2">
        <v>456144</v>
      </c>
      <c r="C18" s="2">
        <v>453585</v>
      </c>
      <c r="D18" s="3">
        <f t="shared" si="10"/>
        <v>-5.6100705040513519E-3</v>
      </c>
      <c r="E18" s="2">
        <v>452220</v>
      </c>
      <c r="F18" s="3">
        <f t="shared" si="11"/>
        <v>-3.0093587750917687E-3</v>
      </c>
      <c r="G18" s="2">
        <v>450713</v>
      </c>
      <c r="H18" s="3">
        <f t="shared" si="12"/>
        <v>-3.3324488081022509E-3</v>
      </c>
      <c r="I18" s="2">
        <v>449114</v>
      </c>
      <c r="J18" s="3">
        <f t="shared" si="13"/>
        <v>-3.5477121804784865E-3</v>
      </c>
      <c r="K18" s="3">
        <f t="shared" si="14"/>
        <v>-1.5411799782524816E-2</v>
      </c>
    </row>
    <row r="22" spans="1:14" x14ac:dyDescent="0.25">
      <c r="A22" s="2" t="s">
        <v>22</v>
      </c>
      <c r="B22" s="2" t="s">
        <v>0</v>
      </c>
      <c r="C22" s="2" t="s">
        <v>5</v>
      </c>
      <c r="D22" s="2" t="s">
        <v>16</v>
      </c>
      <c r="E22" s="2" t="s">
        <v>6</v>
      </c>
      <c r="F22" s="2" t="s">
        <v>17</v>
      </c>
      <c r="G22" s="2" t="s">
        <v>14</v>
      </c>
      <c r="H22" s="2" t="s">
        <v>18</v>
      </c>
      <c r="I22" s="2" t="s">
        <v>15</v>
      </c>
      <c r="J22" s="2" t="s">
        <v>19</v>
      </c>
      <c r="K22" s="2" t="s">
        <v>20</v>
      </c>
    </row>
    <row r="23" spans="1:14" x14ac:dyDescent="0.25">
      <c r="A23" s="2" t="s">
        <v>1</v>
      </c>
      <c r="B23" s="2">
        <v>4321815</v>
      </c>
      <c r="C23" s="2">
        <v>4297098</v>
      </c>
      <c r="D23" s="3">
        <f>(C23-B23)/B23</f>
        <v>-5.719124950975458E-3</v>
      </c>
      <c r="E23" s="2">
        <v>4283023</v>
      </c>
      <c r="F23" s="3">
        <f>(E23-C23)/C23</f>
        <v>-3.2754663728870041E-3</v>
      </c>
      <c r="G23" s="2">
        <v>4270265</v>
      </c>
      <c r="H23" s="3">
        <f>(G23-E23)/E23</f>
        <v>-2.9787372143460357E-3</v>
      </c>
      <c r="I23" s="2">
        <v>4256695</v>
      </c>
      <c r="J23" s="3">
        <f>(I23-G23)/G23</f>
        <v>-3.1777887320810303E-3</v>
      </c>
      <c r="K23" s="3">
        <f>(I23-B23)/B23</f>
        <v>-1.5067743529049717E-2</v>
      </c>
    </row>
    <row r="24" spans="1:14" x14ac:dyDescent="0.25">
      <c r="A24" s="2" t="s">
        <v>2</v>
      </c>
      <c r="B24" s="2">
        <v>500365</v>
      </c>
      <c r="C24" s="2">
        <v>497520</v>
      </c>
      <c r="D24" s="3">
        <f t="shared" ref="D24:D25" si="15">(C24-B24)/B24</f>
        <v>-5.6858493299891079E-3</v>
      </c>
      <c r="E24" s="2">
        <v>495853</v>
      </c>
      <c r="F24" s="3">
        <f t="shared" ref="F24:F25" si="16">(E24-C24)/C24</f>
        <v>-3.3506190705901271E-3</v>
      </c>
      <c r="G24" s="2">
        <v>494397</v>
      </c>
      <c r="H24" s="3">
        <f t="shared" ref="H24:H25" si="17">(G24-E24)/E24</f>
        <v>-2.9363541210802395E-3</v>
      </c>
      <c r="I24" s="2">
        <v>492913</v>
      </c>
      <c r="J24" s="3">
        <f t="shared" ref="J24:J25" si="18">(I24-G24)/G24</f>
        <v>-3.0016363367900696E-3</v>
      </c>
      <c r="K24" s="3">
        <f t="shared" ref="K24:K25" si="19">(I24-B24)/B24</f>
        <v>-1.489312801654792E-2</v>
      </c>
    </row>
    <row r="25" spans="1:14" x14ac:dyDescent="0.25">
      <c r="A25" s="2" t="s">
        <v>3</v>
      </c>
      <c r="B25" s="2">
        <v>456144</v>
      </c>
      <c r="C25" s="2">
        <v>453585</v>
      </c>
      <c r="D25" s="3">
        <f t="shared" si="15"/>
        <v>-5.6100705040513519E-3</v>
      </c>
      <c r="E25" s="2">
        <v>452220</v>
      </c>
      <c r="F25" s="3">
        <f t="shared" si="16"/>
        <v>-3.0093587750917687E-3</v>
      </c>
      <c r="G25" s="2">
        <v>450713</v>
      </c>
      <c r="H25" s="3">
        <f t="shared" si="17"/>
        <v>-3.3324488081022509E-3</v>
      </c>
      <c r="I25" s="2">
        <v>449114</v>
      </c>
      <c r="J25" s="3">
        <f t="shared" si="18"/>
        <v>-3.5477121804784865E-3</v>
      </c>
      <c r="K25" s="3">
        <f t="shared" si="19"/>
        <v>-1.5411799782524816E-2</v>
      </c>
    </row>
    <row r="26" spans="1:14" x14ac:dyDescent="0.25">
      <c r="A26" s="4"/>
      <c r="B26" s="4"/>
      <c r="C26" s="4"/>
      <c r="D26" s="5"/>
      <c r="E26" s="4"/>
      <c r="F26" s="5"/>
      <c r="G26" s="4"/>
      <c r="H26" s="5"/>
      <c r="I26" s="4"/>
      <c r="J26" s="5"/>
      <c r="K26" s="5"/>
    </row>
    <row r="27" spans="1:14" x14ac:dyDescent="0.25">
      <c r="D27" s="1"/>
      <c r="F27" s="1"/>
      <c r="H27" s="1"/>
      <c r="J27" s="1"/>
      <c r="K27" s="1"/>
    </row>
    <row r="29" spans="1:14" x14ac:dyDescent="0.25">
      <c r="A29" s="2" t="s">
        <v>30</v>
      </c>
      <c r="B29" s="2" t="s">
        <v>0</v>
      </c>
      <c r="C29" s="2" t="s">
        <v>5</v>
      </c>
      <c r="D29" s="2" t="s">
        <v>16</v>
      </c>
      <c r="E29" s="2" t="s">
        <v>6</v>
      </c>
      <c r="F29" s="2" t="s">
        <v>17</v>
      </c>
      <c r="G29" s="2" t="s">
        <v>14</v>
      </c>
      <c r="H29" s="2" t="s">
        <v>18</v>
      </c>
      <c r="I29" s="2" t="s">
        <v>15</v>
      </c>
      <c r="J29" s="2" t="s">
        <v>19</v>
      </c>
      <c r="K29" s="2" t="s">
        <v>20</v>
      </c>
      <c r="N29" t="s">
        <v>7</v>
      </c>
    </row>
    <row r="30" spans="1:14" x14ac:dyDescent="0.25">
      <c r="A30" s="2" t="s">
        <v>1</v>
      </c>
      <c r="B30" s="2">
        <v>4161830</v>
      </c>
      <c r="C30" s="2">
        <v>4144896</v>
      </c>
      <c r="D30" s="3">
        <f>(C30-B30)/B30</f>
        <v>-4.0688831595716308E-3</v>
      </c>
      <c r="E30" s="2">
        <v>4133108</v>
      </c>
      <c r="F30" s="3">
        <f>(E30-C30)/C30</f>
        <v>-2.8439796800691741E-3</v>
      </c>
      <c r="G30" s="2">
        <v>4123486</v>
      </c>
      <c r="H30" s="3">
        <f>(G30-E30)/E30</f>
        <v>-2.3280301409980093E-3</v>
      </c>
      <c r="I30" s="2">
        <v>4107148</v>
      </c>
      <c r="J30" s="3">
        <f>(I30-G30)/G30</f>
        <v>-3.9621815134088002E-3</v>
      </c>
      <c r="K30" s="3">
        <f>(I30-B30)/B30</f>
        <v>-1.3138931671884724E-2</v>
      </c>
      <c r="N30" t="s">
        <v>8</v>
      </c>
    </row>
    <row r="31" spans="1:14" x14ac:dyDescent="0.25">
      <c r="A31" s="2" t="s">
        <v>2</v>
      </c>
      <c r="B31" s="2">
        <v>481956</v>
      </c>
      <c r="C31" s="2">
        <v>480025</v>
      </c>
      <c r="D31" s="3">
        <f t="shared" ref="D31:D32" si="20">(C31-B31)/B31</f>
        <v>-4.0065898131779664E-3</v>
      </c>
      <c r="E31" s="2">
        <v>478572</v>
      </c>
      <c r="F31" s="3">
        <f t="shared" ref="F31:F32" si="21">(E31-C31)/C31</f>
        <v>-3.0269256809541171E-3</v>
      </c>
      <c r="G31" s="2">
        <v>477573</v>
      </c>
      <c r="H31" s="3">
        <f t="shared" ref="H31:H32" si="22">(G31-E31)/E31</f>
        <v>-2.0874601940773802E-3</v>
      </c>
      <c r="I31" s="2">
        <v>475645</v>
      </c>
      <c r="J31" s="3">
        <f t="shared" ref="J31:J32" si="23">(I31-G31)/G31</f>
        <v>-4.0370791481092946E-3</v>
      </c>
      <c r="K31" s="3">
        <f t="shared" ref="K31:K32" si="24">(I31-B31)/B31</f>
        <v>-1.3094556349542283E-2</v>
      </c>
      <c r="N31" t="s">
        <v>9</v>
      </c>
    </row>
    <row r="32" spans="1:14" x14ac:dyDescent="0.25">
      <c r="A32" s="2" t="s">
        <v>3</v>
      </c>
      <c r="B32" s="2">
        <v>439134</v>
      </c>
      <c r="C32" s="2">
        <v>437504</v>
      </c>
      <c r="D32" s="3">
        <f t="shared" si="20"/>
        <v>-3.7118510522983874E-3</v>
      </c>
      <c r="E32" s="2">
        <v>436357</v>
      </c>
      <c r="F32" s="3">
        <f t="shared" si="21"/>
        <v>-2.621690315974254E-3</v>
      </c>
      <c r="G32" s="2">
        <v>435052</v>
      </c>
      <c r="H32" s="3">
        <f t="shared" si="22"/>
        <v>-2.9906704831135973E-3</v>
      </c>
      <c r="I32" s="2">
        <v>433433</v>
      </c>
      <c r="J32" s="3">
        <f t="shared" si="23"/>
        <v>-3.7213942241387235E-3</v>
      </c>
      <c r="K32" s="3">
        <f t="shared" si="24"/>
        <v>-1.29823698461062E-2</v>
      </c>
      <c r="N32" t="s">
        <v>10</v>
      </c>
    </row>
    <row r="33" spans="1:14" x14ac:dyDescent="0.25">
      <c r="D33" s="1"/>
      <c r="F33" s="1"/>
      <c r="H33" s="1"/>
      <c r="J33" s="1"/>
      <c r="K33" s="1"/>
    </row>
    <row r="34" spans="1:14" x14ac:dyDescent="0.25">
      <c r="D34" s="1"/>
      <c r="F34" s="1"/>
      <c r="H34" s="1"/>
      <c r="J34" s="1"/>
      <c r="K34" s="1"/>
    </row>
    <row r="35" spans="1:14" ht="15" customHeight="1" x14ac:dyDescent="0.25">
      <c r="D35" s="1"/>
      <c r="F35" s="1"/>
      <c r="H35" s="1"/>
      <c r="J35" s="1"/>
      <c r="K35" s="1"/>
    </row>
    <row r="36" spans="1:14" ht="15" customHeight="1" x14ac:dyDescent="0.25">
      <c r="A36" s="2" t="s">
        <v>36</v>
      </c>
      <c r="B36" s="2" t="s">
        <v>0</v>
      </c>
      <c r="C36" s="2" t="s">
        <v>5</v>
      </c>
      <c r="D36" s="2" t="s">
        <v>16</v>
      </c>
      <c r="E36" s="2" t="s">
        <v>6</v>
      </c>
      <c r="F36" s="2" t="s">
        <v>17</v>
      </c>
      <c r="G36" s="2" t="s">
        <v>14</v>
      </c>
      <c r="H36" s="2" t="s">
        <v>18</v>
      </c>
      <c r="I36" s="2" t="s">
        <v>15</v>
      </c>
      <c r="J36" s="2" t="s">
        <v>19</v>
      </c>
      <c r="K36" s="2" t="s">
        <v>20</v>
      </c>
    </row>
    <row r="37" spans="1:14" ht="15" customHeight="1" x14ac:dyDescent="0.25">
      <c r="A37" s="2" t="s">
        <v>1</v>
      </c>
      <c r="B37" s="2">
        <f t="shared" ref="B37:C39" si="25">B23-B30</f>
        <v>159985</v>
      </c>
      <c r="C37" s="2">
        <f t="shared" si="25"/>
        <v>152202</v>
      </c>
      <c r="D37" s="3">
        <f>(C37-B37)/B37</f>
        <v>-4.8648310779135541E-2</v>
      </c>
      <c r="E37" s="2">
        <f>E23-E30</f>
        <v>149915</v>
      </c>
      <c r="F37" s="3">
        <f>(E37-C37)/C37</f>
        <v>-1.5026083757112259E-2</v>
      </c>
      <c r="G37" s="2">
        <f>G23-G30</f>
        <v>146779</v>
      </c>
      <c r="H37" s="3">
        <f>(G37-E37)/E37</f>
        <v>-2.0918520494947138E-2</v>
      </c>
      <c r="I37" s="2">
        <f>I23-I30</f>
        <v>149547</v>
      </c>
      <c r="J37" s="3">
        <f>(I37-G37)/G37</f>
        <v>1.8858283541923572E-2</v>
      </c>
      <c r="K37" s="3">
        <f>(I37-B37)/B37</f>
        <v>-6.5243616589055226E-2</v>
      </c>
    </row>
    <row r="38" spans="1:14" x14ac:dyDescent="0.25">
      <c r="A38" s="2" t="s">
        <v>2</v>
      </c>
      <c r="B38" s="2">
        <f t="shared" si="25"/>
        <v>18409</v>
      </c>
      <c r="C38" s="2">
        <f t="shared" si="25"/>
        <v>17495</v>
      </c>
      <c r="D38" s="3">
        <f t="shared" ref="D38:D39" si="26">(C38-B38)/B38</f>
        <v>-4.9649627899397031E-2</v>
      </c>
      <c r="E38" s="2">
        <f>E24-E31</f>
        <v>17281</v>
      </c>
      <c r="F38" s="3">
        <f t="shared" ref="F38:F39" si="27">(E38-C38)/C38</f>
        <v>-1.2232066304658474E-2</v>
      </c>
      <c r="G38" s="2">
        <f>G24-G31</f>
        <v>16824</v>
      </c>
      <c r="H38" s="3">
        <f t="shared" ref="H38:H39" si="28">(G38-E38)/E38</f>
        <v>-2.6445228864070365E-2</v>
      </c>
      <c r="I38" s="2">
        <f>I24-I31</f>
        <v>17268</v>
      </c>
      <c r="J38" s="3">
        <f t="shared" ref="J38:J39" si="29">(I38-G38)/G38</f>
        <v>2.6390870185449358E-2</v>
      </c>
      <c r="K38" s="3">
        <f t="shared" ref="K38:K39" si="30">(I38-B38)/B38</f>
        <v>-6.1980552990385136E-2</v>
      </c>
    </row>
    <row r="39" spans="1:14" x14ac:dyDescent="0.25">
      <c r="A39" s="2" t="s">
        <v>3</v>
      </c>
      <c r="B39" s="2">
        <f t="shared" si="25"/>
        <v>17010</v>
      </c>
      <c r="C39" s="2">
        <f t="shared" si="25"/>
        <v>16081</v>
      </c>
      <c r="D39" s="3">
        <f t="shared" si="26"/>
        <v>-5.4614932392710168E-2</v>
      </c>
      <c r="E39" s="2">
        <f>E25-E32</f>
        <v>15863</v>
      </c>
      <c r="F39" s="3">
        <f t="shared" si="27"/>
        <v>-1.355637087245818E-2</v>
      </c>
      <c r="G39" s="2">
        <f>G25-G32</f>
        <v>15661</v>
      </c>
      <c r="H39" s="3">
        <f t="shared" si="28"/>
        <v>-1.273403517619618E-2</v>
      </c>
      <c r="I39" s="2">
        <f>I25-I32</f>
        <v>15681</v>
      </c>
      <c r="J39" s="3">
        <f t="shared" si="29"/>
        <v>1.2770576591533108E-3</v>
      </c>
      <c r="K39" s="3">
        <f t="shared" si="30"/>
        <v>-7.8130511463844796E-2</v>
      </c>
    </row>
    <row r="42" spans="1:14" x14ac:dyDescent="0.25">
      <c r="N42" t="s">
        <v>31</v>
      </c>
    </row>
    <row r="43" spans="1:14" x14ac:dyDescent="0.25">
      <c r="A43" s="2" t="s">
        <v>23</v>
      </c>
      <c r="B43" s="2" t="s">
        <v>0</v>
      </c>
      <c r="C43" s="2" t="s">
        <v>5</v>
      </c>
      <c r="D43" s="2" t="s">
        <v>24</v>
      </c>
      <c r="E43" s="2" t="s">
        <v>6</v>
      </c>
      <c r="F43" s="2" t="s">
        <v>25</v>
      </c>
      <c r="G43" s="2" t="s">
        <v>14</v>
      </c>
      <c r="H43" s="2" t="s">
        <v>26</v>
      </c>
      <c r="I43" s="2" t="s">
        <v>15</v>
      </c>
      <c r="J43" s="2" t="s">
        <v>27</v>
      </c>
      <c r="K43" s="2" t="s">
        <v>28</v>
      </c>
      <c r="N43" t="s">
        <v>32</v>
      </c>
    </row>
    <row r="44" spans="1:14" x14ac:dyDescent="0.25">
      <c r="A44" s="2" t="s">
        <v>1</v>
      </c>
      <c r="B44" s="2">
        <v>1503149</v>
      </c>
      <c r="C44" s="2">
        <v>1644439</v>
      </c>
      <c r="D44" s="3">
        <f>(C44-B44)/B44</f>
        <v>9.399600438812121E-2</v>
      </c>
      <c r="E44" s="2">
        <v>1785262</v>
      </c>
      <c r="F44" s="3">
        <f>(E44-C44)/C44</f>
        <v>8.5635891632343919E-2</v>
      </c>
      <c r="G44" s="2">
        <v>1915725</v>
      </c>
      <c r="H44" s="3">
        <f>(G44-E44)/E44</f>
        <v>7.3077789142433999E-2</v>
      </c>
      <c r="I44" s="2">
        <v>2035539</v>
      </c>
      <c r="J44" s="3">
        <f>(I44-G44)/G44</f>
        <v>6.2542379516893079E-2</v>
      </c>
      <c r="K44" s="3">
        <f>(I44-B44)/B44</f>
        <v>0.35418311824044058</v>
      </c>
      <c r="N44" t="s">
        <v>33</v>
      </c>
    </row>
    <row r="45" spans="1:14" x14ac:dyDescent="0.25">
      <c r="A45" s="2" t="s">
        <v>2</v>
      </c>
      <c r="B45" s="2">
        <v>174341</v>
      </c>
      <c r="C45" s="2">
        <v>190670</v>
      </c>
      <c r="D45" s="3">
        <f t="shared" ref="D45:D46" si="31">(C45-B45)/B45</f>
        <v>9.3661273022410105E-2</v>
      </c>
      <c r="E45" s="2">
        <v>207080</v>
      </c>
      <c r="F45" s="3">
        <f t="shared" ref="F45:F46" si="32">(E45-C45)/C45</f>
        <v>8.6064928934808826E-2</v>
      </c>
      <c r="G45" s="2">
        <v>222352</v>
      </c>
      <c r="H45" s="3">
        <f t="shared" ref="H45:H46" si="33">(G45-E45)/E45</f>
        <v>7.3749275642263856E-2</v>
      </c>
      <c r="I45" s="2">
        <v>236005</v>
      </c>
      <c r="J45" s="3">
        <f t="shared" ref="J45:J46" si="34">(I45-G45)/G45</f>
        <v>6.1402640857739083E-2</v>
      </c>
      <c r="K45" s="3">
        <f t="shared" ref="K45:K46" si="35">(I45-B45)/B45</f>
        <v>0.35369763853597258</v>
      </c>
    </row>
    <row r="46" spans="1:14" x14ac:dyDescent="0.25">
      <c r="A46" s="2" t="s">
        <v>3</v>
      </c>
      <c r="B46" s="2">
        <v>158130</v>
      </c>
      <c r="C46" s="2">
        <v>173452</v>
      </c>
      <c r="D46" s="3">
        <f t="shared" si="31"/>
        <v>9.6894959843167011E-2</v>
      </c>
      <c r="E46" s="2">
        <v>187909</v>
      </c>
      <c r="F46" s="3">
        <f t="shared" si="32"/>
        <v>8.3348707423379381E-2</v>
      </c>
      <c r="G46" s="2">
        <v>201568</v>
      </c>
      <c r="H46" s="3">
        <f t="shared" si="33"/>
        <v>7.2689440101325636E-2</v>
      </c>
      <c r="I46" s="2">
        <v>214109</v>
      </c>
      <c r="J46" s="3">
        <f t="shared" si="34"/>
        <v>6.2217217018574376E-2</v>
      </c>
      <c r="K46" s="3">
        <f t="shared" si="35"/>
        <v>0.35400619743249223</v>
      </c>
    </row>
    <row r="47" spans="1:14" x14ac:dyDescent="0.25">
      <c r="N47" t="s">
        <v>11</v>
      </c>
    </row>
    <row r="48" spans="1:14" x14ac:dyDescent="0.25">
      <c r="N48" t="s">
        <v>34</v>
      </c>
    </row>
    <row r="49" spans="1:14" x14ac:dyDescent="0.25">
      <c r="N49" t="s">
        <v>35</v>
      </c>
    </row>
    <row r="50" spans="1:14" x14ac:dyDescent="0.25">
      <c r="A50" s="2" t="s">
        <v>29</v>
      </c>
      <c r="B50" s="2" t="s">
        <v>0</v>
      </c>
      <c r="C50" s="2" t="s">
        <v>5</v>
      </c>
      <c r="D50" s="2" t="s">
        <v>24</v>
      </c>
      <c r="E50" s="2" t="s">
        <v>6</v>
      </c>
      <c r="F50" s="2" t="s">
        <v>25</v>
      </c>
      <c r="G50" s="2" t="s">
        <v>14</v>
      </c>
      <c r="H50" s="2" t="s">
        <v>26</v>
      </c>
      <c r="I50" s="2" t="s">
        <v>15</v>
      </c>
      <c r="J50" s="2" t="s">
        <v>27</v>
      </c>
      <c r="K50" s="2" t="s">
        <v>28</v>
      </c>
      <c r="N50" t="s">
        <v>13</v>
      </c>
    </row>
    <row r="51" spans="1:14" x14ac:dyDescent="0.25">
      <c r="A51" s="2" t="s">
        <v>1</v>
      </c>
      <c r="B51" s="2">
        <v>1356247</v>
      </c>
      <c r="C51" s="2">
        <v>1279872</v>
      </c>
      <c r="D51" s="3">
        <f>(C51-B51)/B51</f>
        <v>-5.6313488619698329E-2</v>
      </c>
      <c r="E51" s="2">
        <v>1209723</v>
      </c>
      <c r="F51" s="3">
        <f>(E51-C51)/C51</f>
        <v>-5.4809387188718875E-2</v>
      </c>
      <c r="G51" s="2">
        <v>1143394</v>
      </c>
      <c r="H51" s="3">
        <f>(G51-E51)/E51</f>
        <v>-5.4829907342424669E-2</v>
      </c>
      <c r="I51" s="2">
        <v>1081552</v>
      </c>
      <c r="J51" s="3">
        <f>(I51-G51)/G51</f>
        <v>-5.4086342940403744E-2</v>
      </c>
      <c r="K51" s="3">
        <f>(I51-B51)/B51</f>
        <v>-0.20254054018184003</v>
      </c>
    </row>
    <row r="52" spans="1:14" x14ac:dyDescent="0.25">
      <c r="A52" s="2" t="s">
        <v>2</v>
      </c>
      <c r="B52" s="2">
        <v>156916</v>
      </c>
      <c r="C52" s="2">
        <v>148116</v>
      </c>
      <c r="D52" s="3">
        <f t="shared" ref="D52:D53" si="36">(C52-B52)/B52</f>
        <v>-5.6080960513905528E-2</v>
      </c>
      <c r="E52" s="2">
        <v>139897</v>
      </c>
      <c r="F52" s="3">
        <f t="shared" ref="F52:F53" si="37">(E52-C52)/C52</f>
        <v>-5.5490291393232333E-2</v>
      </c>
      <c r="G52" s="2">
        <v>132267</v>
      </c>
      <c r="H52" s="3">
        <f t="shared" ref="H52:H53" si="38">(G52-E52)/E52</f>
        <v>-5.454012594980593E-2</v>
      </c>
      <c r="I52" s="2">
        <v>125131</v>
      </c>
      <c r="J52" s="3">
        <f t="shared" ref="J52:J53" si="39">(I52-G52)/G52</f>
        <v>-5.3951476936802072E-2</v>
      </c>
      <c r="K52" s="3">
        <f t="shared" ref="K52:K53" si="40">(I52-B52)/B52</f>
        <v>-0.20256060567437356</v>
      </c>
    </row>
    <row r="53" spans="1:14" x14ac:dyDescent="0.25">
      <c r="A53" s="2" t="s">
        <v>3</v>
      </c>
      <c r="B53" s="2">
        <v>143146</v>
      </c>
      <c r="C53" s="2">
        <v>135041</v>
      </c>
      <c r="D53" s="3">
        <f t="shared" si="36"/>
        <v>-5.662051332206279E-2</v>
      </c>
      <c r="E53" s="2">
        <v>127974</v>
      </c>
      <c r="F53" s="3">
        <f t="shared" si="37"/>
        <v>-5.2332254648588206E-2</v>
      </c>
      <c r="G53" s="2">
        <v>121011</v>
      </c>
      <c r="H53" s="3">
        <f t="shared" si="38"/>
        <v>-5.4409489427539967E-2</v>
      </c>
      <c r="I53" s="2">
        <v>114486</v>
      </c>
      <c r="J53" s="3">
        <f t="shared" si="39"/>
        <v>-5.3920717951260626E-2</v>
      </c>
      <c r="K53" s="3">
        <f t="shared" si="40"/>
        <v>-0.20021516493649841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tabSelected="1" topLeftCell="A19" workbookViewId="0">
      <selection activeCell="O24" sqref="O24:P27"/>
    </sheetView>
  </sheetViews>
  <sheetFormatPr defaultRowHeight="14.4" x14ac:dyDescent="0.25"/>
  <cols>
    <col min="2" max="2" width="9.5546875" bestFit="1" customWidth="1"/>
    <col min="6" max="6" width="9.5546875" bestFit="1" customWidth="1"/>
  </cols>
  <sheetData>
    <row r="2" spans="1:7" x14ac:dyDescent="0.25">
      <c r="A2" s="2"/>
      <c r="B2" s="2" t="s">
        <v>0</v>
      </c>
      <c r="C2" s="2" t="s">
        <v>39</v>
      </c>
      <c r="E2" s="2"/>
      <c r="F2" s="2" t="s">
        <v>0</v>
      </c>
      <c r="G2" s="2" t="s">
        <v>39</v>
      </c>
    </row>
    <row r="3" spans="1:7" x14ac:dyDescent="0.25">
      <c r="A3" s="2" t="s">
        <v>4</v>
      </c>
      <c r="B3" s="2">
        <v>279881</v>
      </c>
      <c r="C3" s="2">
        <v>256976</v>
      </c>
      <c r="E3" s="2" t="s">
        <v>4</v>
      </c>
      <c r="F3" s="2">
        <v>279881</v>
      </c>
      <c r="G3" s="2">
        <v>256976</v>
      </c>
    </row>
    <row r="4" spans="1:7" x14ac:dyDescent="0.25">
      <c r="A4" s="2" t="s">
        <v>21</v>
      </c>
      <c r="B4" s="2">
        <v>175951</v>
      </c>
      <c r="C4" s="2">
        <v>161096</v>
      </c>
      <c r="E4" s="2" t="s">
        <v>21</v>
      </c>
      <c r="F4" s="2">
        <v>175951</v>
      </c>
      <c r="G4" s="2">
        <v>161096</v>
      </c>
    </row>
    <row r="5" spans="1:7" x14ac:dyDescent="0.25">
      <c r="A5" s="2" t="s">
        <v>40</v>
      </c>
      <c r="B5" s="2">
        <v>495581</v>
      </c>
      <c r="C5" s="2">
        <v>492913</v>
      </c>
      <c r="E5" s="2" t="s">
        <v>37</v>
      </c>
      <c r="F5" s="2">
        <v>731540</v>
      </c>
      <c r="G5" s="2">
        <v>735161</v>
      </c>
    </row>
    <row r="6" spans="1:7" x14ac:dyDescent="0.25">
      <c r="A6" s="2" t="s">
        <v>41</v>
      </c>
      <c r="B6" s="2">
        <v>235959</v>
      </c>
      <c r="C6" s="2">
        <v>242248</v>
      </c>
      <c r="F6">
        <f>SUM(F3:F5)</f>
        <v>1187372</v>
      </c>
      <c r="G6">
        <f>SUM(G3:G5)</f>
        <v>1153233</v>
      </c>
    </row>
    <row r="7" spans="1:7" x14ac:dyDescent="0.25">
      <c r="A7" s="6" t="s">
        <v>42</v>
      </c>
      <c r="B7" s="2">
        <f>SUM(B5:B6)</f>
        <v>731540</v>
      </c>
      <c r="C7" s="2">
        <f>SUM(C5:C6)</f>
        <v>735161</v>
      </c>
    </row>
    <row r="9" spans="1:7" x14ac:dyDescent="0.25">
      <c r="E9" s="8"/>
      <c r="F9" s="7" t="s">
        <v>38</v>
      </c>
      <c r="G9" s="7" t="s">
        <v>39</v>
      </c>
    </row>
    <row r="10" spans="1:7" x14ac:dyDescent="0.25">
      <c r="E10" s="8" t="s">
        <v>4</v>
      </c>
      <c r="F10" s="7">
        <f>F3/F6</f>
        <v>0.2357146707181911</v>
      </c>
      <c r="G10" s="7">
        <f>G3/G6</f>
        <v>0.22283094569787718</v>
      </c>
    </row>
    <row r="11" spans="1:7" x14ac:dyDescent="0.25">
      <c r="E11" s="8" t="s">
        <v>21</v>
      </c>
      <c r="F11" s="7">
        <f>F4/F6</f>
        <v>0.14818523596648733</v>
      </c>
      <c r="G11" s="7">
        <f>G4/G6</f>
        <v>0.13969076500585745</v>
      </c>
    </row>
    <row r="12" spans="1:7" x14ac:dyDescent="0.25">
      <c r="E12" s="8" t="s">
        <v>37</v>
      </c>
      <c r="F12" s="7">
        <f>F5/F6</f>
        <v>0.61610009331532156</v>
      </c>
      <c r="G12" s="7">
        <f>G5/G6</f>
        <v>0.63747828929626538</v>
      </c>
    </row>
    <row r="14" spans="1:7" x14ac:dyDescent="0.25">
      <c r="A14" s="2"/>
      <c r="B14" s="2" t="s">
        <v>38</v>
      </c>
      <c r="C14" t="s">
        <v>43</v>
      </c>
    </row>
    <row r="15" spans="1:7" x14ac:dyDescent="0.25">
      <c r="A15" t="s">
        <v>44</v>
      </c>
      <c r="B15">
        <v>7161194</v>
      </c>
    </row>
    <row r="16" spans="1:7" x14ac:dyDescent="0.25">
      <c r="A16" t="s">
        <v>45</v>
      </c>
      <c r="B16">
        <v>4560164</v>
      </c>
      <c r="E16" t="s">
        <v>44</v>
      </c>
      <c r="F16">
        <v>7161194</v>
      </c>
      <c r="G16" s="1">
        <f>F16/F19</f>
        <v>0.28530216908235351</v>
      </c>
    </row>
    <row r="17" spans="1:7" x14ac:dyDescent="0.25">
      <c r="A17" t="s">
        <v>46</v>
      </c>
      <c r="B17">
        <v>9082129</v>
      </c>
      <c r="E17" t="s">
        <v>45</v>
      </c>
      <c r="F17">
        <v>4560164</v>
      </c>
      <c r="G17" s="1">
        <f>F17/F19</f>
        <v>0.18167706119555779</v>
      </c>
    </row>
    <row r="18" spans="1:7" x14ac:dyDescent="0.25">
      <c r="A18" t="s">
        <v>47</v>
      </c>
      <c r="B18">
        <v>4296897</v>
      </c>
      <c r="E18" t="s">
        <v>37</v>
      </c>
      <c r="F18">
        <v>13379026</v>
      </c>
      <c r="G18" s="1">
        <f>F18/F19</f>
        <v>0.53302076972208867</v>
      </c>
    </row>
    <row r="19" spans="1:7" x14ac:dyDescent="0.25">
      <c r="A19" t="s">
        <v>37</v>
      </c>
      <c r="B19">
        <f>SUM(B17:B18)</f>
        <v>13379026</v>
      </c>
      <c r="F19">
        <f>SUM(F16:F18)</f>
        <v>25100384</v>
      </c>
    </row>
    <row r="22" spans="1:7" x14ac:dyDescent="0.25">
      <c r="E22" s="9" t="s">
        <v>44</v>
      </c>
      <c r="F22" s="10">
        <v>0.28530216908235351</v>
      </c>
    </row>
    <row r="23" spans="1:7" x14ac:dyDescent="0.25">
      <c r="E23" s="9" t="s">
        <v>45</v>
      </c>
      <c r="F23" s="10">
        <v>0.18167706119555779</v>
      </c>
    </row>
    <row r="24" spans="1:7" x14ac:dyDescent="0.25">
      <c r="E24" s="9" t="s">
        <v>37</v>
      </c>
      <c r="F24" s="10">
        <v>0.53302076972208867</v>
      </c>
    </row>
    <row r="25" spans="1:7" x14ac:dyDescent="0.25">
      <c r="A25" s="2"/>
      <c r="B25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业支组情况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2018-09-04T02:52:52Z</dcterms:modified>
</cp:coreProperties>
</file>