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WU5\OneDrive\Desktop\XiaoJ\"/>
    </mc:Choice>
  </mc:AlternateContent>
  <xr:revisionPtr revIDLastSave="0" documentId="13_ncr:1_{F5FBA941-C33D-44F7-9C9E-BD4C674E9933}" xr6:coauthVersionLast="46" xr6:coauthVersionMax="46" xr10:uidLastSave="{00000000-0000-0000-0000-000000000000}"/>
  <bookViews>
    <workbookView xWindow="-110" yWindow="-110" windowWidth="19420" windowHeight="10420" xr2:uid="{058C6DF7-732F-41F8-B624-79222952E515}"/>
  </bookViews>
  <sheets>
    <sheet name="Self Introduction" sheetId="1" r:id="rId1"/>
    <sheet name="Bloomberg" sheetId="2" r:id="rId2"/>
    <sheet name="Data scrape" sheetId="5" r:id="rId3"/>
    <sheet name="Value at Risk_1" sheetId="6" r:id="rId4"/>
    <sheet name="Value at risk Calculation" sheetId="10" r:id="rId5"/>
    <sheet name="Value at Risk_2" sheetId="7" r:id="rId6"/>
    <sheet name="EY Superday" sheetId="18" state="hidden" r:id="rId7"/>
    <sheet name="&quot;FRY&quot;  US STOCKS" sheetId="8" r:id="rId8"/>
    <sheet name="IS New York Expensive" sheetId="11" r:id="rId9"/>
    <sheet name="Dental Cost" sheetId="12" r:id="rId10"/>
    <sheet name="Ambulance Experience" sheetId="13" r:id="rId11"/>
    <sheet name="Interview with PwC" sheetId="14" r:id="rId12"/>
    <sheet name="Interview with E&amp;Y" sheetId="15" r:id="rId13"/>
    <sheet name="Interview with Citi" sheetId="16" r:id="rId14"/>
    <sheet name="Internship Experience" sheetId="17" r:id="rId15"/>
  </sheets>
  <definedNames>
    <definedName name="_xlnm._FilterDatabase" localSheetId="4" hidden="1">'Value at risk Calculation'!$A$2:$C$103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8" l="1"/>
  <c r="E20" i="8"/>
  <c r="D20" i="8"/>
  <c r="D106" i="10"/>
  <c r="C106" i="10"/>
  <c r="B106" i="10"/>
  <c r="D105" i="10"/>
  <c r="C105" i="10"/>
  <c r="B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C2" i="10"/>
  <c r="C1" i="10"/>
</calcChain>
</file>

<file path=xl/sharedStrings.xml><?xml version="1.0" encoding="utf-8"?>
<sst xmlns="http://schemas.openxmlformats.org/spreadsheetml/2006/main" count="210" uniqueCount="195">
  <si>
    <t>1.Self introduction</t>
  </si>
  <si>
    <t>3. Reason</t>
  </si>
  <si>
    <t>New York</t>
  </si>
  <si>
    <t>Status</t>
  </si>
  <si>
    <t>Beijing</t>
  </si>
  <si>
    <t>2.Contents</t>
  </si>
  <si>
    <t>Financial Engineering</t>
  </si>
  <si>
    <t>Full-time student</t>
  </si>
  <si>
    <t>Location</t>
  </si>
  <si>
    <t>Major</t>
  </si>
  <si>
    <t>Record professional and academic life</t>
  </si>
  <si>
    <t>Practice English</t>
  </si>
  <si>
    <t>Quant projects</t>
  </si>
  <si>
    <t>Data scraping</t>
  </si>
  <si>
    <t>UI-Rshiny</t>
  </si>
  <si>
    <t>Bloomberg</t>
  </si>
  <si>
    <t>Exchange ideas and seek inputs</t>
  </si>
  <si>
    <t>Interview</t>
  </si>
  <si>
    <t>New York Life</t>
  </si>
  <si>
    <t>HDSK</t>
  </si>
  <si>
    <t>邮件</t>
  </si>
  <si>
    <t>电话</t>
  </si>
  <si>
    <t>Part1</t>
  </si>
  <si>
    <t>新问题</t>
  </si>
  <si>
    <t>老问题</t>
  </si>
  <si>
    <t>效率</t>
  </si>
  <si>
    <t>低</t>
  </si>
  <si>
    <t>高</t>
  </si>
  <si>
    <t>Bloomberg 面试</t>
  </si>
  <si>
    <t>从哪里问？</t>
  </si>
  <si>
    <t>问题的内容？</t>
  </si>
  <si>
    <t>介绍自己</t>
  </si>
  <si>
    <t>HR电面</t>
  </si>
  <si>
    <t>未来的职业发展规划</t>
  </si>
  <si>
    <t>为什么要招金融工程的学生而不招金融</t>
  </si>
  <si>
    <t>还申请哪些岗位，有没有offer</t>
  </si>
  <si>
    <t>对我有什么问题</t>
  </si>
  <si>
    <t>Part2</t>
  </si>
  <si>
    <t>功能性</t>
  </si>
  <si>
    <t>建议性</t>
  </si>
  <si>
    <t>API/Excel Add-in/module</t>
  </si>
  <si>
    <t>topics, data description</t>
  </si>
  <si>
    <t xml:space="preserve"> </t>
  </si>
  <si>
    <t>Bloomberg除了terminal还知道哪些其他产品</t>
  </si>
  <si>
    <t>（讲别的不知道各位有没有需求）</t>
  </si>
  <si>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charset val="134"/>
        <scheme val="minor"/>
      </rPr>
      <t>&amp;analytics</t>
    </r>
  </si>
  <si>
    <t>我自己认为一个简单有效的爬虫例子…</t>
  </si>
  <si>
    <t>1.观察+找规律</t>
  </si>
  <si>
    <t>2.储存数据的结构</t>
  </si>
  <si>
    <t>0.定义问题</t>
  </si>
  <si>
    <t>3.爬一条试一下</t>
  </si>
  <si>
    <t>4.循环+爬两条试一下</t>
  </si>
  <si>
    <t>5.有多少页看清楚，每页多少个数数，设置成循环的参数</t>
  </si>
  <si>
    <t>Why I don't like Value at Risk?</t>
  </si>
  <si>
    <t>What is value at risk?</t>
  </si>
  <si>
    <t>Assets/portfolio/Firm value (Investopedia)</t>
  </si>
  <si>
    <t>My understanding …</t>
  </si>
  <si>
    <t>parameters</t>
  </si>
  <si>
    <t>meaning</t>
  </si>
  <si>
    <t>Methods</t>
  </si>
  <si>
    <t>Historical data</t>
  </si>
  <si>
    <t>Parameter method</t>
  </si>
  <si>
    <t>Monte Carlo</t>
  </si>
  <si>
    <t>data</t>
  </si>
  <si>
    <t>data -&gt;distribution</t>
  </si>
  <si>
    <t>History will repeat itself</t>
  </si>
  <si>
    <t>Returns are from a distribution (Normal/student-t)</t>
  </si>
  <si>
    <t>data -&gt; (known/unknown)distribution -&gt; sampling</t>
  </si>
  <si>
    <t>? Law of large numbers</t>
  </si>
  <si>
    <t>What is the assumption behind VaR calculation?</t>
  </si>
  <si>
    <t>Risk is isolated</t>
  </si>
  <si>
    <t>why does losses happen?</t>
  </si>
  <si>
    <t>ideosyncratic risk</t>
  </si>
  <si>
    <t>scandal</t>
  </si>
  <si>
    <t>systemic risk</t>
  </si>
  <si>
    <t>Ambigous</t>
  </si>
  <si>
    <t>normal market, VaR +</t>
  </si>
  <si>
    <t>Financial Crisis, VaR +</t>
  </si>
  <si>
    <t>What is driving VaR?</t>
  </si>
  <si>
    <t>Look at the distribution of one assets, and then get the loss value at a confidence level</t>
  </si>
  <si>
    <t>Risk build-up or risk release?</t>
  </si>
  <si>
    <t>Procyclical or Countercyclical?</t>
  </si>
  <si>
    <t>Risk is reflected by the asset side, mark to market</t>
  </si>
  <si>
    <t>Why not consider fundamental data?</t>
  </si>
  <si>
    <t>backward looking</t>
  </si>
  <si>
    <t>will the distribution be constant?</t>
  </si>
  <si>
    <t>Volatility paradox</t>
  </si>
  <si>
    <t>VaR is low, so the risk is low?</t>
  </si>
  <si>
    <t>mean</t>
  </si>
  <si>
    <t>sigma</t>
  </si>
  <si>
    <t>calculation</t>
  </si>
  <si>
    <t>68% of values fall within 1 standard deviation of the mean (-1s &lt;= X &lt;= 1s)</t>
  </si>
  <si>
    <t>90% of values fall within 1.65 standard deviations of the mean (-1.65s &lt;= X &lt;= 1.65s)</t>
  </si>
  <si>
    <t>95% of values fall within 1.96 standard deviations of the mean (-1.96s &lt;= X &lt;= 1.96s)</t>
  </si>
  <si>
    <t>99% of values fall within 2.58 standard deviations of the mean (-2.58s &lt;= X &lt;= 2.58s)</t>
  </si>
  <si>
    <t>With 95% confidence, we expect that our worst daily loss will not exceed 4%.</t>
  </si>
  <si>
    <t>If we invest $100, we are 95% confident that our worst daily loss will not exceed $4 ($100 x -4%).</t>
  </si>
  <si>
    <t>p</t>
  </si>
  <si>
    <t>q</t>
  </si>
  <si>
    <t>VaR</t>
  </si>
  <si>
    <t>Historical Return</t>
  </si>
  <si>
    <t>5% VaR</t>
  </si>
  <si>
    <t>1% VaR</t>
  </si>
  <si>
    <t>H</t>
  </si>
  <si>
    <t>P</t>
  </si>
  <si>
    <t>1-alpha</t>
  </si>
  <si>
    <t>5% VaR = 4%</t>
  </si>
  <si>
    <t>"FRY" US STOCKS</t>
  </si>
  <si>
    <t>SSN</t>
  </si>
  <si>
    <t>Job</t>
  </si>
  <si>
    <t>CPT</t>
  </si>
  <si>
    <t>no transaction cost</t>
  </si>
  <si>
    <t>only bid/ask difference will be in their pocket</t>
  </si>
  <si>
    <t>2. How to open an account?</t>
  </si>
  <si>
    <t>3. Frying experience</t>
  </si>
  <si>
    <t>1. Background</t>
  </si>
  <si>
    <t>Stage 1</t>
  </si>
  <si>
    <t>stock</t>
  </si>
  <si>
    <t>Stage 2</t>
  </si>
  <si>
    <t>index</t>
  </si>
  <si>
    <t>Stage 3</t>
  </si>
  <si>
    <t>levered index/volatility</t>
  </si>
  <si>
    <t>Stage 4</t>
  </si>
  <si>
    <t>Option</t>
  </si>
  <si>
    <t>PnL</t>
  </si>
  <si>
    <t>8 months</t>
  </si>
  <si>
    <t>Period</t>
  </si>
  <si>
    <t>Annual return</t>
  </si>
  <si>
    <t>1.5 month</t>
  </si>
  <si>
    <t>1/2days</t>
  </si>
  <si>
    <t>1. No time for individual stocks</t>
  </si>
  <si>
    <t>Suggestion</t>
  </si>
  <si>
    <t>0. start from full hedged portfolio</t>
  </si>
  <si>
    <t>instruments</t>
  </si>
  <si>
    <t>user experience</t>
  </si>
  <si>
    <t>3. News trading is not reliable. Some people always know it 10 min earlier.</t>
  </si>
  <si>
    <t>CDBC/WSJ/NYT</t>
  </si>
  <si>
    <t>2. Be very careful to options (too risky)</t>
  </si>
  <si>
    <t>1. never short market, just wait for another stimulus</t>
  </si>
  <si>
    <t>2. One bird in hand is worth two in bush.</t>
  </si>
  <si>
    <t>Feeling</t>
  </si>
  <si>
    <t>SPXL/SPXS</t>
  </si>
  <si>
    <t>TQQQ/SQQQ</t>
  </si>
  <si>
    <t>SP500 ETF</t>
  </si>
  <si>
    <t>Liquidity(volumn) is everything. Just EVERYTHING.</t>
  </si>
  <si>
    <t>0. US market is way more mature than Chinese.</t>
  </si>
  <si>
    <t>At times it works as the news is so good that the stock can shed some benefits to you retail investor.</t>
  </si>
  <si>
    <t>0-1 year investment experience PnL ~ 0</t>
  </si>
  <si>
    <t>US, F-1; still keep the account even if you go back to China</t>
  </si>
  <si>
    <t>Robinhood/Webull/…</t>
  </si>
  <si>
    <t>stage 5</t>
  </si>
  <si>
    <t>90% stage 3 + 10% stage 1</t>
  </si>
  <si>
    <t>Performance</t>
  </si>
  <si>
    <t>You can find everything under the sun.</t>
  </si>
  <si>
    <t>Stupid SPXS</t>
  </si>
  <si>
    <t xml:space="preserve">1 penny is also </t>
  </si>
  <si>
    <t>https://www.investopedia.com/articles/04/092904.asp</t>
  </si>
  <si>
    <t>https://en.wikipedia.org/wiki/Value_at_risk#:~:text=Value%20at%20risk%20(VaR)%20is,risk%20of%20loss%20for%20investments.&amp;text=For%20example%2C%20if%20a%20portfolio,if%20there%20is%20no%20trading.</t>
  </si>
  <si>
    <t>http://web.mst.edu/~huwen/teaching_VaR_Weiqian_Li.pdf</t>
  </si>
  <si>
    <t>https://financetrain.com/lessons/confidence-intervals-normal-distribution/#:~:text=68%25%20of%20values%20fall%20within,%3D%20X%20%3C%3D%201.96s)</t>
  </si>
  <si>
    <t>https://www.mathsisfun.com/data/confidence-interval.html</t>
  </si>
  <si>
    <t>MFE student</t>
  </si>
  <si>
    <t>IS New York Expensive?</t>
  </si>
  <si>
    <t>$1000</t>
  </si>
  <si>
    <t>CoVaR</t>
  </si>
  <si>
    <t>2016, AER</t>
  </si>
  <si>
    <t>EY QAS</t>
  </si>
  <si>
    <t>trading book</t>
  </si>
  <si>
    <t>准备充分，运气不足</t>
  </si>
  <si>
    <t>准备</t>
  </si>
  <si>
    <t>简历</t>
  </si>
  <si>
    <t>绿皮书</t>
  </si>
  <si>
    <t>NETWORKING</t>
  </si>
  <si>
    <t>….</t>
  </si>
  <si>
    <t>基础不牢固</t>
  </si>
  <si>
    <t>问题</t>
  </si>
  <si>
    <t>旅游</t>
  </si>
  <si>
    <t>时间不充分</t>
  </si>
  <si>
    <t>运气差的地方</t>
  </si>
  <si>
    <t>运气好的地方</t>
  </si>
  <si>
    <t>partner</t>
  </si>
  <si>
    <t>SM</t>
  </si>
  <si>
    <t>结果</t>
  </si>
  <si>
    <t>strong positive</t>
  </si>
  <si>
    <t>-</t>
  </si>
  <si>
    <t>strong negative</t>
  </si>
  <si>
    <t>比例问题</t>
  </si>
  <si>
    <t>其他3个中国人</t>
  </si>
  <si>
    <t>学姐</t>
  </si>
  <si>
    <t>HMM</t>
  </si>
  <si>
    <t>不够简练和准确</t>
  </si>
  <si>
    <t>Paper</t>
  </si>
  <si>
    <t>不够简练和准确和有趣</t>
  </si>
  <si>
    <t>SM2</t>
  </si>
  <si>
    <t>中心极限定理和大数定律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</si>
</sst>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4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/>
    <xf numFmtId="20" fontId="0" fillId="0" borderId="0" xfId="0" applyNumberFormat="1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/>
    <xf numFmtId="0" fontId="6" fillId="0" borderId="0" xfId="0" applyFont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0" fontId="8" fillId="0" borderId="0" xfId="2"/>
    <xf numFmtId="0" fontId="0" fillId="0" borderId="0" xfId="0" quotePrefix="1"/>
    <xf numFmtId="0" fontId="9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1007396</xdr:colOff>
      <xdr:row>6</xdr:row>
      <xdr:rowOff>9571</xdr:rowOff>
    </xdr:from>
    <xdr:to>
      <xdr:col>5</xdr:col>
      <xdr:colOff>1098</xdr:colOff>
      <xdr:row>18</xdr:row>
      <xdr:rowOff>30389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8E586D-6C3C-48C1-9686-F24CA7A35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396" y="1115700"/>
          <a:ext cx="4453603" cy="2233076"/>
        </a:xfrm>
        <a:prstGeom prst="rect">
          <a:avLst/>
        </a:prstGeom>
      </xdr:spPr>
    </xdr:pic>
    <xdr:clientData/>
  </xdr:twoCellAnchor>
  <xdr:twoCellAnchor editAs="oneCell">
    <xdr:from>
      <xdr:col>1</xdr:col>
      <xdr:colOff>8194</xdr:colOff>
      <xdr:row>19</xdr:row>
      <xdr:rowOff>12606</xdr:rowOff>
    </xdr:from>
    <xdr:to>
      <xdr:col>5</xdr:col>
      <xdr:colOff>4098</xdr:colOff>
      <xdr:row>25</xdr:row>
      <xdr:rowOff>86032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1E12DF-0475-4F28-990B-C23542876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0" y="3515348"/>
          <a:ext cx="4449098" cy="11795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577850</xdr:colOff>
      <xdr:row>3</xdr:row>
      <xdr:rowOff>63500</xdr:rowOff>
    </xdr:from>
    <xdr:to>
      <xdr:col>17</xdr:col>
      <xdr:colOff>353858</xdr:colOff>
      <xdr:row>16</xdr:row>
      <xdr:rowOff>175552</xdr:rowOff>
    </xdr:to>
    <xdr:pic>
      <xdr:nvPicPr>
        <xdr:cNvPr id="2" name="Picture 1" descr="A normal curve from Excel, with the standard deviations shown.">
          <a:extLst>
            <a:ext uri="{FF2B5EF4-FFF2-40B4-BE49-F238E27FC236}">
              <a16:creationId xmlns:a16="http://schemas.microsoft.com/office/drawing/2014/main" id="{670E0FEE-45BF-4A08-AAF6-522385E9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450" y="431800"/>
          <a:ext cx="3433608" cy="2506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508000</xdr:colOff>
      <xdr:row>3</xdr:row>
      <xdr:rowOff>92398</xdr:rowOff>
    </xdr:from>
    <xdr:to>
      <xdr:col>11</xdr:col>
      <xdr:colOff>163700</xdr:colOff>
      <xdr:row>15</xdr:row>
      <xdr:rowOff>164284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0805FD-8136-4C14-9B38-3E1AE3197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6400" y="460698"/>
          <a:ext cx="3922900" cy="2281687"/>
        </a:xfrm>
        <a:prstGeom prst="rect">
          <a:avLst/>
        </a:prstGeom>
      </xdr:spPr>
    </xdr:pic>
    <xdr:clientData/>
  </xdr:twoCellAnchor>
  <xdr:twoCellAnchor editAs="oneCell">
    <xdr:from>
      <xdr:col>5</xdr:col>
      <xdr:colOff>13015</xdr:colOff>
      <xdr:row>26</xdr:row>
      <xdr:rowOff>175964</xdr:rowOff>
    </xdr:from>
    <xdr:to>
      <xdr:col>11</xdr:col>
      <xdr:colOff>582444</xdr:colOff>
      <xdr:row>42</xdr:row>
      <xdr:rowOff>118620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889684-6F11-4F02-8506-0D39C7DBB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54129" y="4766325"/>
          <a:ext cx="4218766" cy="2880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nvestopedia.com/articles/04/092904.asp" TargetMode="External"/><Relationship Id="rId1" Type="http://schemas.openxmlformats.org/officeDocument/2006/relationships/hyperlink" Target="http://web.mst.edu/~huwen/teaching_VaR_Weiqian_Li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4A42-1D5D-4513-82B4-1EDA70B90533}">
  <dimension ref="A1:C13"/>
  <sheetViews>
    <sheetView tabSelected="1" zoomScale="146" workbookViewId="0">
      <selection activeCell="E10" sqref="E10"/>
    </sheetView>
  </sheetViews>
  <sheetFormatPr defaultRowHeight="14.5"/>
  <cols>
    <col min="1" max="1" width="16.1796875" bestFit="1" customWidth="1"/>
    <col min="2" max="2" width="21.453125" bestFit="1" customWidth="1"/>
    <col min="3" max="3" width="21.08984375" customWidth="1"/>
  </cols>
  <sheetData>
    <row r="1" spans="1:3">
      <c r="A1" t="s">
        <v>0</v>
      </c>
    </row>
    <row r="2" spans="1:3">
      <c r="B2" t="s">
        <v>9</v>
      </c>
      <c r="C2" t="s">
        <v>6</v>
      </c>
    </row>
    <row r="3" spans="1:3">
      <c r="B3" t="s">
        <v>8</v>
      </c>
      <c r="C3" t="s">
        <v>4</v>
      </c>
    </row>
    <row r="4" spans="1:3">
      <c r="C4" t="s">
        <v>2</v>
      </c>
    </row>
    <row r="5" spans="1:3">
      <c r="B5" t="s">
        <v>3</v>
      </c>
      <c r="C5" t="s">
        <v>7</v>
      </c>
    </row>
    <row r="6" spans="1:3">
      <c r="A6" s="1" t="s">
        <v>5</v>
      </c>
      <c r="B6" t="s">
        <v>12</v>
      </c>
      <c r="C6" t="s">
        <v>13</v>
      </c>
    </row>
    <row r="7" spans="1:3">
      <c r="A7" s="1"/>
      <c r="C7" t="s">
        <v>15</v>
      </c>
    </row>
    <row r="8" spans="1:3">
      <c r="A8" s="1"/>
      <c r="C8" t="s">
        <v>14</v>
      </c>
    </row>
    <row r="9" spans="1:3">
      <c r="A9" s="1"/>
      <c r="C9" t="s">
        <v>17</v>
      </c>
    </row>
    <row r="10" spans="1:3">
      <c r="C10" t="s">
        <v>18</v>
      </c>
    </row>
    <row r="11" spans="1:3">
      <c r="A11" t="s">
        <v>1</v>
      </c>
      <c r="B11" t="s">
        <v>10</v>
      </c>
    </row>
    <row r="12" spans="1:3">
      <c r="B12" t="s">
        <v>16</v>
      </c>
    </row>
    <row r="13" spans="1:3">
      <c r="B13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39-7587-4A74-A4A7-0EE76659CCE2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57B1-1510-46A7-AB48-CA47D17F6A36}">
  <dimension ref="A1"/>
  <sheetViews>
    <sheetView workbookViewId="0">
      <selection activeCell="C3" sqref="C3"/>
    </sheetView>
  </sheetViews>
  <sheetFormatPr defaultRowHeight="14.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888E-624A-4E1C-8041-1C190A3F9AC4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7019-B34C-4964-8299-E62464EE777B}">
  <dimension ref="B3:M18"/>
  <sheetViews>
    <sheetView workbookViewId="0">
      <selection activeCell="B11" sqref="B11"/>
    </sheetView>
  </sheetViews>
  <sheetFormatPr defaultRowHeight="14.5"/>
  <cols>
    <col min="13" max="13" width="13.08984375" bestFit="1" customWidth="1"/>
  </cols>
  <sheetData>
    <row r="3" spans="2:13">
      <c r="B3" t="s">
        <v>166</v>
      </c>
      <c r="D3" t="s">
        <v>168</v>
      </c>
    </row>
    <row r="4" spans="2:13">
      <c r="B4" t="s">
        <v>167</v>
      </c>
      <c r="L4" t="s">
        <v>182</v>
      </c>
    </row>
    <row r="5" spans="2:13">
      <c r="B5" t="s">
        <v>169</v>
      </c>
      <c r="I5" t="s">
        <v>175</v>
      </c>
      <c r="L5" t="s">
        <v>180</v>
      </c>
      <c r="M5" t="s">
        <v>183</v>
      </c>
    </row>
    <row r="6" spans="2:13">
      <c r="B6" t="s">
        <v>170</v>
      </c>
      <c r="C6" t="s">
        <v>171</v>
      </c>
      <c r="D6" t="s">
        <v>172</v>
      </c>
      <c r="F6" t="s">
        <v>173</v>
      </c>
      <c r="I6" t="s">
        <v>174</v>
      </c>
      <c r="L6" t="s">
        <v>181</v>
      </c>
      <c r="M6" s="12" t="s">
        <v>183</v>
      </c>
    </row>
    <row r="7" spans="2:13">
      <c r="I7" t="s">
        <v>176</v>
      </c>
      <c r="L7" t="s">
        <v>181</v>
      </c>
      <c r="M7" s="19" t="s">
        <v>184</v>
      </c>
    </row>
    <row r="8" spans="2:13">
      <c r="I8" t="s">
        <v>177</v>
      </c>
      <c r="L8" t="s">
        <v>181</v>
      </c>
      <c r="M8" t="s">
        <v>185</v>
      </c>
    </row>
    <row r="10" spans="2:13">
      <c r="B10" t="s">
        <v>178</v>
      </c>
      <c r="I10" t="s">
        <v>179</v>
      </c>
    </row>
    <row r="11" spans="2:13">
      <c r="I11" t="s">
        <v>187</v>
      </c>
    </row>
    <row r="12" spans="2:13">
      <c r="B12" t="s">
        <v>186</v>
      </c>
      <c r="I12" t="s">
        <v>188</v>
      </c>
    </row>
    <row r="14" spans="2:13">
      <c r="B14" t="s">
        <v>189</v>
      </c>
      <c r="C14" t="s">
        <v>190</v>
      </c>
    </row>
    <row r="15" spans="2:13">
      <c r="B15" t="s">
        <v>191</v>
      </c>
      <c r="C15" s="12" t="s">
        <v>192</v>
      </c>
    </row>
    <row r="17" spans="2:3">
      <c r="B17" t="s">
        <v>193</v>
      </c>
    </row>
    <row r="18" spans="2:3">
      <c r="C18" t="s">
        <v>194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AD46-487D-41A2-A872-F04194966FC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DE59-E136-4D66-85C6-E6277A3ECE1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A475-B30D-41DA-9FC2-0440C3E8DDEB}">
  <dimension ref="A2:E37"/>
  <sheetViews>
    <sheetView topLeftCell="A20" zoomScale="130" zoomScaleNormal="130" workbookViewId="0">
      <selection activeCell="C37" sqref="C37"/>
    </sheetView>
  </sheetViews>
  <sheetFormatPr defaultRowHeight="14.5"/>
  <cols>
    <col min="1" max="1" width="14.453125" bestFit="1" customWidth="1"/>
    <col min="2" max="2" width="37.54296875" bestFit="1" customWidth="1"/>
  </cols>
  <sheetData>
    <row r="2" spans="1:5">
      <c r="A2" t="s">
        <v>22</v>
      </c>
    </row>
    <row r="3" spans="1:5">
      <c r="E3" t="s">
        <v>25</v>
      </c>
    </row>
    <row r="4" spans="1:5">
      <c r="A4" t="s">
        <v>19</v>
      </c>
      <c r="B4" t="s">
        <v>29</v>
      </c>
      <c r="C4" t="s">
        <v>20</v>
      </c>
      <c r="D4" t="s">
        <v>23</v>
      </c>
      <c r="E4" t="s">
        <v>26</v>
      </c>
    </row>
    <row r="5" spans="1:5">
      <c r="A5" t="s">
        <v>44</v>
      </c>
      <c r="D5" t="s">
        <v>24</v>
      </c>
      <c r="E5" t="s">
        <v>27</v>
      </c>
    </row>
    <row r="6" spans="1:5">
      <c r="C6" t="s">
        <v>21</v>
      </c>
      <c r="E6" t="s">
        <v>27</v>
      </c>
    </row>
    <row r="19" spans="1:4">
      <c r="B19" t="s">
        <v>30</v>
      </c>
    </row>
    <row r="27" spans="1:4">
      <c r="B27" t="s">
        <v>38</v>
      </c>
      <c r="C27" t="s">
        <v>40</v>
      </c>
    </row>
    <row r="28" spans="1:4">
      <c r="B28" t="s">
        <v>39</v>
      </c>
      <c r="C28" t="s">
        <v>41</v>
      </c>
    </row>
    <row r="30" spans="1:4">
      <c r="A30" t="s">
        <v>37</v>
      </c>
    </row>
    <row r="31" spans="1:4">
      <c r="A31" t="s">
        <v>28</v>
      </c>
      <c r="B31" s="4" t="s">
        <v>45</v>
      </c>
    </row>
    <row r="32" spans="1:4">
      <c r="A32" t="s">
        <v>32</v>
      </c>
      <c r="B32" t="s">
        <v>31</v>
      </c>
      <c r="D32" s="5">
        <v>0.2</v>
      </c>
    </row>
    <row r="33" spans="2:2">
      <c r="B33" t="s">
        <v>34</v>
      </c>
    </row>
    <row r="34" spans="2:2">
      <c r="B34" t="s">
        <v>33</v>
      </c>
    </row>
    <row r="35" spans="2:2">
      <c r="B35" t="s">
        <v>35</v>
      </c>
    </row>
    <row r="36" spans="2:2">
      <c r="B36" t="s">
        <v>43</v>
      </c>
    </row>
    <row r="37" spans="2:2">
      <c r="B37" t="s">
        <v>36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1F13-4A38-4291-AA2B-06239854E80E}">
  <dimension ref="A3:H16"/>
  <sheetViews>
    <sheetView workbookViewId="0">
      <selection activeCell="A4" sqref="A4"/>
    </sheetView>
  </sheetViews>
  <sheetFormatPr defaultRowHeight="14.5"/>
  <cols>
    <col min="3" max="3" width="23.54296875" customWidth="1"/>
  </cols>
  <sheetData>
    <row r="3" spans="1:8">
      <c r="A3" t="s">
        <v>46</v>
      </c>
    </row>
    <row r="5" spans="1:8">
      <c r="B5" t="s">
        <v>49</v>
      </c>
    </row>
    <row r="6" spans="1:8">
      <c r="B6" t="s">
        <v>47</v>
      </c>
    </row>
    <row r="7" spans="1:8">
      <c r="B7" t="s">
        <v>48</v>
      </c>
    </row>
    <row r="8" spans="1:8">
      <c r="B8" t="s">
        <v>50</v>
      </c>
    </row>
    <row r="9" spans="1:8">
      <c r="B9" t="s">
        <v>51</v>
      </c>
    </row>
    <row r="10" spans="1:8">
      <c r="B10" t="s">
        <v>52</v>
      </c>
    </row>
    <row r="11" spans="1:8">
      <c r="F11" s="2"/>
      <c r="H11" t="s">
        <v>42</v>
      </c>
    </row>
    <row r="12" spans="1:8">
      <c r="F12" s="3"/>
      <c r="H12" t="s">
        <v>42</v>
      </c>
    </row>
    <row r="13" spans="1:8">
      <c r="F13" s="2"/>
      <c r="H13" t="s">
        <v>42</v>
      </c>
    </row>
    <row r="14" spans="1:8">
      <c r="F14" s="2"/>
      <c r="H14" t="s">
        <v>42</v>
      </c>
    </row>
    <row r="15" spans="1:8">
      <c r="F15" s="2"/>
      <c r="H15" t="s">
        <v>42</v>
      </c>
    </row>
    <row r="16" spans="1:8">
      <c r="F16" s="2"/>
      <c r="H16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A700-3231-40A7-8DC8-EB21886376D3}">
  <dimension ref="B2:I130"/>
  <sheetViews>
    <sheetView topLeftCell="A2" zoomScale="113" workbookViewId="0">
      <selection activeCell="I6" sqref="I6"/>
    </sheetView>
  </sheetViews>
  <sheetFormatPr defaultRowHeight="14.5"/>
  <cols>
    <col min="2" max="2" width="10.36328125" bestFit="1" customWidth="1"/>
    <col min="5" max="5" width="9.08984375" customWidth="1"/>
    <col min="7" max="7" width="15.1796875" bestFit="1" customWidth="1"/>
    <col min="9" max="9" width="10.1796875" customWidth="1"/>
  </cols>
  <sheetData>
    <row r="2" spans="2:9" ht="28.5">
      <c r="B2" s="10" t="s">
        <v>53</v>
      </c>
      <c r="H2" t="s">
        <v>99</v>
      </c>
    </row>
    <row r="5" spans="2:9" ht="18.5">
      <c r="B5" s="7">
        <v>1</v>
      </c>
      <c r="C5" s="7" t="s">
        <v>54</v>
      </c>
    </row>
    <row r="6" spans="2:9">
      <c r="C6" t="s">
        <v>55</v>
      </c>
      <c r="I6" s="18" t="s">
        <v>156</v>
      </c>
    </row>
    <row r="7" spans="2:9">
      <c r="C7" t="s">
        <v>56</v>
      </c>
      <c r="I7" t="s">
        <v>157</v>
      </c>
    </row>
    <row r="8" spans="2:9">
      <c r="C8" s="11"/>
      <c r="D8" t="s">
        <v>90</v>
      </c>
      <c r="I8" s="18" t="s">
        <v>158</v>
      </c>
    </row>
    <row r="9" spans="2:9">
      <c r="D9" t="s">
        <v>57</v>
      </c>
    </row>
    <row r="10" spans="2:9">
      <c r="D10" t="s">
        <v>58</v>
      </c>
    </row>
    <row r="11" spans="2:9">
      <c r="C11" t="s">
        <v>59</v>
      </c>
      <c r="D11" t="s">
        <v>60</v>
      </c>
      <c r="F11" t="s">
        <v>63</v>
      </c>
    </row>
    <row r="12" spans="2:9">
      <c r="D12" t="s">
        <v>61</v>
      </c>
      <c r="F12" t="s">
        <v>64</v>
      </c>
    </row>
    <row r="13" spans="2:9">
      <c r="D13" t="s">
        <v>62</v>
      </c>
      <c r="F13" t="s">
        <v>67</v>
      </c>
    </row>
    <row r="18" spans="5:5">
      <c r="E18" s="12"/>
    </row>
    <row r="19" spans="5:5">
      <c r="E19" s="12"/>
    </row>
    <row r="20" spans="5:5">
      <c r="E20" s="12"/>
    </row>
    <row r="21" spans="5:5">
      <c r="E21" s="12"/>
    </row>
    <row r="22" spans="5:5">
      <c r="E22" s="12"/>
    </row>
    <row r="23" spans="5:5">
      <c r="E23" s="12"/>
    </row>
    <row r="24" spans="5:5">
      <c r="E24" s="12"/>
    </row>
    <row r="25" spans="5:5">
      <c r="E25" s="12"/>
    </row>
    <row r="26" spans="5:5">
      <c r="E26" s="12"/>
    </row>
    <row r="27" spans="5:5">
      <c r="E27" s="12"/>
    </row>
    <row r="28" spans="5:5">
      <c r="E28" s="12"/>
    </row>
    <row r="29" spans="5:5">
      <c r="E29" s="12"/>
    </row>
    <row r="30" spans="5:5">
      <c r="E30" s="12"/>
    </row>
    <row r="31" spans="5:5">
      <c r="E31" s="12"/>
    </row>
    <row r="32" spans="5:5">
      <c r="E32" s="12"/>
    </row>
    <row r="33" spans="5:5">
      <c r="E33" s="12"/>
    </row>
    <row r="34" spans="5:5">
      <c r="E34" s="12"/>
    </row>
    <row r="35" spans="5:5">
      <c r="E35" s="12"/>
    </row>
    <row r="36" spans="5:5">
      <c r="E36" s="12"/>
    </row>
    <row r="37" spans="5:5">
      <c r="E37" s="12"/>
    </row>
    <row r="38" spans="5:5">
      <c r="E38" s="12"/>
    </row>
    <row r="39" spans="5:5">
      <c r="E39" s="12"/>
    </row>
    <row r="40" spans="5:5">
      <c r="E40" s="12"/>
    </row>
    <row r="41" spans="5:5">
      <c r="E41" s="12"/>
    </row>
    <row r="42" spans="5:5">
      <c r="E42" s="12"/>
    </row>
    <row r="43" spans="5:5">
      <c r="E43" s="12"/>
    </row>
    <row r="44" spans="5:5">
      <c r="E44" s="12"/>
    </row>
    <row r="45" spans="5:5">
      <c r="E45" s="12"/>
    </row>
    <row r="46" spans="5:5">
      <c r="E46" s="12"/>
    </row>
    <row r="47" spans="5:5">
      <c r="E47" s="12"/>
    </row>
    <row r="48" spans="5:5">
      <c r="E48" s="12"/>
    </row>
    <row r="49" spans="5:5">
      <c r="E49" s="12"/>
    </row>
    <row r="50" spans="5:5">
      <c r="E50" s="12"/>
    </row>
    <row r="51" spans="5:5">
      <c r="E51" s="12"/>
    </row>
    <row r="52" spans="5:5">
      <c r="E52" s="12"/>
    </row>
    <row r="53" spans="5:5">
      <c r="E53" s="12"/>
    </row>
    <row r="54" spans="5:5">
      <c r="E54" s="12"/>
    </row>
    <row r="55" spans="5:5">
      <c r="E55" s="12"/>
    </row>
    <row r="56" spans="5:5">
      <c r="E56" s="12"/>
    </row>
    <row r="57" spans="5:5">
      <c r="E57" s="12"/>
    </row>
    <row r="58" spans="5:5">
      <c r="E58" s="12"/>
    </row>
    <row r="59" spans="5:5">
      <c r="E59" s="12"/>
    </row>
    <row r="60" spans="5:5">
      <c r="E60" s="12"/>
    </row>
    <row r="61" spans="5:5">
      <c r="E61" s="12"/>
    </row>
    <row r="62" spans="5:5">
      <c r="E62" s="12"/>
    </row>
    <row r="63" spans="5:5">
      <c r="E63" s="12"/>
    </row>
    <row r="64" spans="5:5">
      <c r="E64" s="12"/>
    </row>
    <row r="65" spans="5:5">
      <c r="E65" s="12"/>
    </row>
    <row r="66" spans="5:5">
      <c r="E66" s="12"/>
    </row>
    <row r="67" spans="5:5">
      <c r="E67" s="12"/>
    </row>
    <row r="68" spans="5:5">
      <c r="E68" s="12"/>
    </row>
    <row r="69" spans="5:5">
      <c r="E69" s="12"/>
    </row>
    <row r="70" spans="5:5">
      <c r="E70" s="12"/>
    </row>
    <row r="71" spans="5:5">
      <c r="E71" s="12"/>
    </row>
    <row r="72" spans="5:5">
      <c r="E72" s="12"/>
    </row>
    <row r="73" spans="5:5">
      <c r="E73" s="12"/>
    </row>
    <row r="74" spans="5:5">
      <c r="E74" s="12"/>
    </row>
    <row r="75" spans="5:5">
      <c r="E75" s="12"/>
    </row>
    <row r="76" spans="5:5">
      <c r="E76" s="12"/>
    </row>
    <row r="77" spans="5:5">
      <c r="E77" s="12"/>
    </row>
    <row r="78" spans="5:5">
      <c r="E78" s="12"/>
    </row>
    <row r="79" spans="5:5">
      <c r="E79" s="12"/>
    </row>
    <row r="80" spans="5:5">
      <c r="E80" s="12"/>
    </row>
    <row r="81" spans="5:5">
      <c r="E81" s="12"/>
    </row>
    <row r="82" spans="5:5">
      <c r="E82" s="12"/>
    </row>
    <row r="83" spans="5:5">
      <c r="E83" s="12"/>
    </row>
    <row r="84" spans="5:5">
      <c r="E84" s="12"/>
    </row>
    <row r="85" spans="5:5">
      <c r="E85" s="12"/>
    </row>
    <row r="86" spans="5:5">
      <c r="E86" s="12"/>
    </row>
    <row r="87" spans="5:5">
      <c r="E87" s="12"/>
    </row>
    <row r="88" spans="5:5">
      <c r="E88" s="12"/>
    </row>
    <row r="89" spans="5:5">
      <c r="E89" s="12"/>
    </row>
    <row r="90" spans="5:5">
      <c r="E90" s="12"/>
    </row>
    <row r="91" spans="5:5">
      <c r="E91" s="12"/>
    </row>
    <row r="92" spans="5:5">
      <c r="E92" s="12"/>
    </row>
    <row r="93" spans="5:5">
      <c r="E93" s="12"/>
    </row>
    <row r="94" spans="5:5">
      <c r="E94" s="12"/>
    </row>
    <row r="95" spans="5:5">
      <c r="E95" s="12"/>
    </row>
    <row r="96" spans="5:5">
      <c r="E96" s="12"/>
    </row>
    <row r="97" spans="5:5">
      <c r="E97" s="12"/>
    </row>
    <row r="98" spans="5:5">
      <c r="E98" s="12"/>
    </row>
    <row r="99" spans="5:5">
      <c r="E99" s="12"/>
    </row>
    <row r="100" spans="5:5">
      <c r="E100" s="12"/>
    </row>
    <row r="101" spans="5:5">
      <c r="E101" s="12"/>
    </row>
    <row r="102" spans="5:5">
      <c r="E102" s="12"/>
    </row>
    <row r="103" spans="5:5">
      <c r="E103" s="12"/>
    </row>
    <row r="104" spans="5:5">
      <c r="E104" s="12"/>
    </row>
    <row r="105" spans="5:5">
      <c r="E105" s="12"/>
    </row>
    <row r="106" spans="5:5">
      <c r="E106" s="12"/>
    </row>
    <row r="107" spans="5:5">
      <c r="E107" s="12"/>
    </row>
    <row r="108" spans="5:5">
      <c r="E108" s="12"/>
    </row>
    <row r="109" spans="5:5">
      <c r="E109" s="12"/>
    </row>
    <row r="110" spans="5:5">
      <c r="E110" s="12"/>
    </row>
    <row r="111" spans="5:5">
      <c r="E111" s="12"/>
    </row>
    <row r="112" spans="5:5">
      <c r="E112" s="12"/>
    </row>
    <row r="113" spans="5:5">
      <c r="E113" s="12"/>
    </row>
    <row r="114" spans="5:5">
      <c r="E114" s="12"/>
    </row>
    <row r="115" spans="5:5">
      <c r="E115" s="12"/>
    </row>
    <row r="116" spans="5:5">
      <c r="E116" s="12"/>
    </row>
    <row r="117" spans="5:5">
      <c r="E117" s="12"/>
    </row>
    <row r="118" spans="5:5">
      <c r="E118" s="12"/>
    </row>
    <row r="119" spans="5:5">
      <c r="E119" s="12"/>
    </row>
    <row r="120" spans="5:5">
      <c r="E120" s="12"/>
    </row>
    <row r="121" spans="5:5">
      <c r="E121" s="12"/>
    </row>
    <row r="122" spans="5:5">
      <c r="E122" s="12"/>
    </row>
    <row r="123" spans="5:5">
      <c r="E123" s="12"/>
    </row>
    <row r="124" spans="5:5">
      <c r="E124" s="12"/>
    </row>
    <row r="125" spans="5:5">
      <c r="E125" s="12"/>
    </row>
    <row r="126" spans="5:5">
      <c r="E126" s="12"/>
    </row>
    <row r="127" spans="5:5">
      <c r="E127" s="12"/>
    </row>
    <row r="128" spans="5:5">
      <c r="E128" s="12"/>
    </row>
    <row r="129" spans="5:5">
      <c r="E129" s="12"/>
    </row>
    <row r="130" spans="5:5">
      <c r="E130" s="12"/>
    </row>
  </sheetData>
  <hyperlinks>
    <hyperlink ref="I8" r:id="rId1" xr:uid="{01B6FEE3-B246-4BC8-A878-3B06E5DC3FAC}"/>
    <hyperlink ref="I6" r:id="rId2" xr:uid="{51B322BB-C72F-49AB-81E8-847E755A2826}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B014-8A85-4192-A42B-00906FE23D89}">
  <dimension ref="A1:L118"/>
  <sheetViews>
    <sheetView topLeftCell="A98" zoomScale="161" workbookViewId="0">
      <selection activeCell="C105" sqref="C105"/>
    </sheetView>
  </sheetViews>
  <sheetFormatPr defaultRowHeight="14.5"/>
  <cols>
    <col min="2" max="2" width="14.7265625" bestFit="1" customWidth="1"/>
  </cols>
  <sheetData>
    <row r="1" spans="1:6">
      <c r="A1" t="s">
        <v>88</v>
      </c>
      <c r="B1">
        <v>0</v>
      </c>
      <c r="C1">
        <f>AVERAGE('Value at risk Calculation'!B4:B103)</f>
        <v>4.218907572275482E-4</v>
      </c>
    </row>
    <row r="2" spans="1:6" s="12" customFormat="1">
      <c r="A2" s="12" t="s">
        <v>89</v>
      </c>
      <c r="B2" s="12">
        <v>0.05</v>
      </c>
      <c r="C2" s="12">
        <f>_xlfn.STDEV.P('Value at risk Calculation'!B4:B103)</f>
        <v>5.0004813128701885E-2</v>
      </c>
      <c r="F2" s="12" t="s">
        <v>160</v>
      </c>
    </row>
    <row r="3" spans="1:6" s="12" customFormat="1">
      <c r="B3" t="s">
        <v>100</v>
      </c>
      <c r="C3" s="12" t="s">
        <v>61</v>
      </c>
      <c r="F3" s="12" t="s">
        <v>159</v>
      </c>
    </row>
    <row r="4" spans="1:6">
      <c r="A4">
        <f ca="1">_xlfn.NORM.INV(RAND(),$B$1,$B$2)</f>
        <v>0.10211985748482073</v>
      </c>
      <c r="B4" s="12">
        <v>0.11237548318922908</v>
      </c>
      <c r="D4">
        <v>0.12444117790631817</v>
      </c>
    </row>
    <row r="5" spans="1:6">
      <c r="A5" s="12">
        <f t="shared" ref="A5:A68" ca="1" si="0">_xlfn.NORM.INV(RAND(),$B$1,$B$2)</f>
        <v>-1.8628817881712743E-2</v>
      </c>
      <c r="B5">
        <v>9.8643442172889756E-2</v>
      </c>
      <c r="D5">
        <v>0.10641435973769407</v>
      </c>
    </row>
    <row r="6" spans="1:6">
      <c r="A6" s="12">
        <f t="shared" ca="1" si="0"/>
        <v>3.8121497105576108E-2</v>
      </c>
      <c r="B6">
        <v>9.587294763684423E-2</v>
      </c>
      <c r="D6">
        <v>0.10513736159433307</v>
      </c>
    </row>
    <row r="7" spans="1:6">
      <c r="A7" s="12">
        <f t="shared" ca="1" si="0"/>
        <v>-7.6455606936055691E-4</v>
      </c>
      <c r="B7">
        <v>8.6708978095941802E-2</v>
      </c>
      <c r="D7">
        <v>0.1038311602306328</v>
      </c>
    </row>
    <row r="8" spans="1:6">
      <c r="A8" s="12">
        <f t="shared" ca="1" si="0"/>
        <v>-7.1829665512911523E-4</v>
      </c>
      <c r="B8">
        <v>8.5464814248076088E-2</v>
      </c>
      <c r="D8">
        <v>8.8905285720085339E-2</v>
      </c>
    </row>
    <row r="9" spans="1:6">
      <c r="A9" s="12">
        <f t="shared" ca="1" si="0"/>
        <v>-4.050202742105688E-2</v>
      </c>
      <c r="B9">
        <v>7.5134573785375622E-2</v>
      </c>
      <c r="D9">
        <v>7.5574463249944102E-2</v>
      </c>
    </row>
    <row r="10" spans="1:6">
      <c r="A10" s="12">
        <f t="shared" ca="1" si="0"/>
        <v>-5.922443993247585E-2</v>
      </c>
      <c r="B10">
        <v>7.4843104644912423E-2</v>
      </c>
      <c r="D10">
        <v>7.4938773945607343E-2</v>
      </c>
    </row>
    <row r="11" spans="1:6">
      <c r="A11" s="12">
        <f t="shared" ca="1" si="0"/>
        <v>-0.11912850308863823</v>
      </c>
      <c r="B11">
        <v>7.3226829078550437E-2</v>
      </c>
      <c r="D11">
        <v>7.4440370659525343E-2</v>
      </c>
    </row>
    <row r="12" spans="1:6">
      <c r="A12" s="12">
        <f t="shared" ca="1" si="0"/>
        <v>7.4228872279093319E-2</v>
      </c>
      <c r="B12">
        <v>7.1991727580756726E-2</v>
      </c>
      <c r="D12">
        <v>6.9538518407937969E-2</v>
      </c>
    </row>
    <row r="13" spans="1:6">
      <c r="A13" s="12">
        <f t="shared" ca="1" si="0"/>
        <v>7.8682702409357749E-2</v>
      </c>
      <c r="B13">
        <v>7.0337442842077089E-2</v>
      </c>
      <c r="D13">
        <v>6.7284258507210051E-2</v>
      </c>
    </row>
    <row r="14" spans="1:6">
      <c r="A14" s="12">
        <f t="shared" ca="1" si="0"/>
        <v>2.4155337055844966E-2</v>
      </c>
      <c r="B14">
        <v>6.0341804247691526E-2</v>
      </c>
      <c r="D14">
        <v>6.5740937319060583E-2</v>
      </c>
    </row>
    <row r="15" spans="1:6">
      <c r="A15" s="12">
        <f t="shared" ca="1" si="0"/>
        <v>-1.18302413403669E-2</v>
      </c>
      <c r="B15">
        <v>5.6789602169447118E-2</v>
      </c>
      <c r="D15">
        <v>6.5242471013052791E-2</v>
      </c>
    </row>
    <row r="16" spans="1:6">
      <c r="A16" s="12">
        <f t="shared" ca="1" si="0"/>
        <v>5.3829186731030258E-2</v>
      </c>
      <c r="B16">
        <v>5.2560352324651095E-2</v>
      </c>
      <c r="D16">
        <v>6.2422277672310567E-2</v>
      </c>
    </row>
    <row r="17" spans="1:12">
      <c r="A17" s="12">
        <f t="shared" ca="1" si="0"/>
        <v>-4.0984064869206008E-3</v>
      </c>
      <c r="B17">
        <v>5.0471157676709469E-2</v>
      </c>
      <c r="D17">
        <v>5.5072197886785981E-2</v>
      </c>
    </row>
    <row r="18" spans="1:12">
      <c r="A18" s="12">
        <f t="shared" ca="1" si="0"/>
        <v>-6.4840589066576429E-2</v>
      </c>
      <c r="B18">
        <v>4.818442178728595E-2</v>
      </c>
      <c r="D18">
        <v>5.5011421815673901E-2</v>
      </c>
      <c r="F18" t="s">
        <v>91</v>
      </c>
    </row>
    <row r="19" spans="1:12">
      <c r="A19" s="12">
        <f t="shared" ca="1" si="0"/>
        <v>2.4240561988662999E-2</v>
      </c>
      <c r="B19">
        <v>4.7880824929958793E-2</v>
      </c>
      <c r="D19">
        <v>5.3202812552686246E-2</v>
      </c>
      <c r="F19" t="s">
        <v>92</v>
      </c>
    </row>
    <row r="20" spans="1:12">
      <c r="A20" s="12">
        <f t="shared" ca="1" si="0"/>
        <v>-3.0873840853403597E-2</v>
      </c>
      <c r="B20">
        <v>4.7102844308262698E-2</v>
      </c>
      <c r="D20">
        <v>5.2128975491059076E-2</v>
      </c>
      <c r="F20" t="s">
        <v>93</v>
      </c>
    </row>
    <row r="21" spans="1:12">
      <c r="A21" s="12">
        <f t="shared" ca="1" si="0"/>
        <v>-5.5472731024656377E-3</v>
      </c>
      <c r="B21">
        <v>4.5647190766073646E-2</v>
      </c>
      <c r="D21">
        <v>4.8863205088671882E-2</v>
      </c>
      <c r="F21" t="s">
        <v>94</v>
      </c>
    </row>
    <row r="22" spans="1:12">
      <c r="A22" s="12">
        <f t="shared" ca="1" si="0"/>
        <v>9.5916928134297474E-2</v>
      </c>
      <c r="B22">
        <v>4.4217769827224723E-2</v>
      </c>
      <c r="D22">
        <v>4.7550519714572803E-2</v>
      </c>
    </row>
    <row r="23" spans="1:12">
      <c r="A23" s="12">
        <f t="shared" ca="1" si="0"/>
        <v>1.9404295265961522E-2</v>
      </c>
      <c r="B23">
        <v>4.233118348100165E-2</v>
      </c>
      <c r="D23">
        <v>4.7252010115331033E-2</v>
      </c>
      <c r="F23" t="s">
        <v>57</v>
      </c>
    </row>
    <row r="24" spans="1:12">
      <c r="A24" s="12">
        <f t="shared" ca="1" si="0"/>
        <v>-6.4731117043679259E-2</v>
      </c>
      <c r="B24">
        <v>4.2114303290593347E-2</v>
      </c>
      <c r="D24">
        <v>4.7169330528350956E-2</v>
      </c>
      <c r="F24" t="s">
        <v>97</v>
      </c>
      <c r="G24" t="s">
        <v>105</v>
      </c>
      <c r="H24" s="15">
        <v>0.05</v>
      </c>
      <c r="I24" t="s">
        <v>106</v>
      </c>
      <c r="L24" t="s">
        <v>98</v>
      </c>
    </row>
    <row r="25" spans="1:12">
      <c r="A25" s="12">
        <f t="shared" ca="1" si="0"/>
        <v>-2.5305019927626293E-2</v>
      </c>
      <c r="B25">
        <v>3.9266354320354156E-2</v>
      </c>
      <c r="D25">
        <v>4.5486512943366558E-2</v>
      </c>
      <c r="F25" t="s">
        <v>95</v>
      </c>
    </row>
    <row r="26" spans="1:12">
      <c r="A26" s="12">
        <f t="shared" ca="1" si="0"/>
        <v>-4.5378801822604918E-2</v>
      </c>
      <c r="B26">
        <v>3.9236586028953191E-2</v>
      </c>
      <c r="D26">
        <v>4.3627567573020366E-2</v>
      </c>
      <c r="F26" t="s">
        <v>96</v>
      </c>
    </row>
    <row r="27" spans="1:12">
      <c r="A27" s="12">
        <f t="shared" ca="1" si="0"/>
        <v>3.0093813011502477E-2</v>
      </c>
      <c r="B27">
        <v>3.8180956048920682E-2</v>
      </c>
      <c r="D27">
        <v>4.0372319047347852E-2</v>
      </c>
    </row>
    <row r="28" spans="1:12">
      <c r="A28" s="12">
        <f t="shared" ca="1" si="0"/>
        <v>-8.9249356982704281E-2</v>
      </c>
      <c r="B28">
        <v>3.745258793070793E-2</v>
      </c>
      <c r="D28">
        <v>3.5224273023939948E-2</v>
      </c>
    </row>
    <row r="29" spans="1:12">
      <c r="A29" s="12">
        <f t="shared" ca="1" si="0"/>
        <v>-1.5625684321151603E-2</v>
      </c>
      <c r="B29">
        <v>3.5024038660776628E-2</v>
      </c>
      <c r="D29">
        <v>3.5096242300596887E-2</v>
      </c>
    </row>
    <row r="30" spans="1:12">
      <c r="A30" s="12">
        <f t="shared" ca="1" si="0"/>
        <v>-1.7899392897504304E-2</v>
      </c>
      <c r="B30">
        <v>3.26695276816781E-2</v>
      </c>
      <c r="D30">
        <v>3.421811459695917E-2</v>
      </c>
    </row>
    <row r="31" spans="1:12">
      <c r="A31" s="12">
        <f t="shared" ca="1" si="0"/>
        <v>-4.5107093540565066E-2</v>
      </c>
      <c r="B31">
        <v>3.1000068261181471E-2</v>
      </c>
      <c r="D31">
        <v>3.146845910607711E-2</v>
      </c>
    </row>
    <row r="32" spans="1:12">
      <c r="A32" s="12">
        <f t="shared" ca="1" si="0"/>
        <v>3.6653646867888773E-2</v>
      </c>
      <c r="B32">
        <v>3.01218627961405E-2</v>
      </c>
      <c r="D32">
        <v>3.1201561097729199E-2</v>
      </c>
    </row>
    <row r="33" spans="1:4">
      <c r="A33" s="12">
        <f t="shared" ca="1" si="0"/>
        <v>3.1686140499456133E-3</v>
      </c>
      <c r="B33">
        <v>2.9046919126849837E-2</v>
      </c>
      <c r="D33">
        <v>2.8751743703842578E-2</v>
      </c>
    </row>
    <row r="34" spans="1:4">
      <c r="A34" s="12">
        <f t="shared" ca="1" si="0"/>
        <v>8.3006185675587985E-2</v>
      </c>
      <c r="B34">
        <v>2.7244592674961921E-2</v>
      </c>
      <c r="D34">
        <v>2.3076691902847946E-2</v>
      </c>
    </row>
    <row r="35" spans="1:4">
      <c r="A35" s="12">
        <f t="shared" ca="1" si="0"/>
        <v>1.2292684253093489E-3</v>
      </c>
      <c r="B35">
        <v>2.6874579074185351E-2</v>
      </c>
      <c r="D35">
        <v>1.8730053067002272E-2</v>
      </c>
    </row>
    <row r="36" spans="1:4">
      <c r="A36" s="12">
        <f t="shared" ca="1" si="0"/>
        <v>2.1708857763819703E-2</v>
      </c>
      <c r="B36">
        <v>2.5670691441342236E-2</v>
      </c>
      <c r="D36">
        <v>1.7377929612744421E-2</v>
      </c>
    </row>
    <row r="37" spans="1:4">
      <c r="A37" s="12">
        <f t="shared" ca="1" si="0"/>
        <v>3.9186247909458106E-2</v>
      </c>
      <c r="B37">
        <v>2.3157813717614315E-2</v>
      </c>
      <c r="D37">
        <v>1.6632975278518734E-2</v>
      </c>
    </row>
    <row r="38" spans="1:4">
      <c r="A38" s="12">
        <f t="shared" ca="1" si="0"/>
        <v>-1.6671062071847913E-2</v>
      </c>
      <c r="B38">
        <v>2.2906832697904948E-2</v>
      </c>
      <c r="D38">
        <v>1.6598874963227424E-2</v>
      </c>
    </row>
    <row r="39" spans="1:4">
      <c r="A39" s="12">
        <f t="shared" ca="1" si="0"/>
        <v>3.8428145100777661E-2</v>
      </c>
      <c r="B39">
        <v>2.2792707715369745E-2</v>
      </c>
      <c r="D39">
        <v>1.5950366518273074E-2</v>
      </c>
    </row>
    <row r="40" spans="1:4">
      <c r="A40" s="12">
        <f t="shared" ca="1" si="0"/>
        <v>5.9803411340310225E-2</v>
      </c>
      <c r="B40">
        <v>2.0761683874790479E-2</v>
      </c>
      <c r="D40">
        <v>1.4615948174250583E-2</v>
      </c>
    </row>
    <row r="41" spans="1:4">
      <c r="A41" s="12">
        <f t="shared" ca="1" si="0"/>
        <v>3.816837547992661E-2</v>
      </c>
      <c r="B41">
        <v>1.7708769470354623E-2</v>
      </c>
      <c r="D41">
        <v>1.3226793623796754E-2</v>
      </c>
    </row>
    <row r="42" spans="1:4">
      <c r="A42" s="12">
        <f t="shared" ca="1" si="0"/>
        <v>5.3479144587656865E-3</v>
      </c>
      <c r="B42">
        <v>1.5389257450180506E-2</v>
      </c>
      <c r="D42">
        <v>1.1025976740637601E-2</v>
      </c>
    </row>
    <row r="43" spans="1:4">
      <c r="A43" s="12">
        <f t="shared" ca="1" si="0"/>
        <v>-4.2301725632108378E-2</v>
      </c>
      <c r="B43">
        <v>1.4323629601027532E-2</v>
      </c>
      <c r="D43">
        <v>8.9106209270063616E-3</v>
      </c>
    </row>
    <row r="44" spans="1:4">
      <c r="A44" s="12">
        <f t="shared" ca="1" si="0"/>
        <v>-3.2854803442689928E-2</v>
      </c>
      <c r="B44">
        <v>1.1385018733150402E-2</v>
      </c>
      <c r="D44">
        <v>8.1759115832978433E-3</v>
      </c>
    </row>
    <row r="45" spans="1:4">
      <c r="A45" s="12">
        <f t="shared" ca="1" si="0"/>
        <v>7.6928306994917109E-2</v>
      </c>
      <c r="B45">
        <v>1.092898776737067E-2</v>
      </c>
      <c r="D45">
        <v>7.4986568153465986E-3</v>
      </c>
    </row>
    <row r="46" spans="1:4">
      <c r="A46" s="12">
        <f t="shared" ca="1" si="0"/>
        <v>-5.4718276660773439E-2</v>
      </c>
      <c r="B46">
        <v>9.9394149462361924E-3</v>
      </c>
      <c r="D46">
        <v>6.7437999748235517E-3</v>
      </c>
    </row>
    <row r="47" spans="1:4">
      <c r="A47" s="12">
        <f t="shared" ca="1" si="0"/>
        <v>4.9893949928482811E-2</v>
      </c>
      <c r="B47">
        <v>9.4311987714108068E-3</v>
      </c>
      <c r="D47">
        <v>6.7311777688983526E-3</v>
      </c>
    </row>
    <row r="48" spans="1:4">
      <c r="A48" s="12">
        <f t="shared" ca="1" si="0"/>
        <v>1.2796052564667161E-2</v>
      </c>
      <c r="B48">
        <v>9.247606857998544E-3</v>
      </c>
      <c r="D48">
        <v>5.6722423343450214E-3</v>
      </c>
    </row>
    <row r="49" spans="1:4">
      <c r="A49" s="12">
        <f t="shared" ca="1" si="0"/>
        <v>-3.5052293440120598E-2</v>
      </c>
      <c r="B49">
        <v>7.2580816311837359E-3</v>
      </c>
      <c r="D49">
        <v>5.6440179118640715E-3</v>
      </c>
    </row>
    <row r="50" spans="1:4">
      <c r="A50" s="12">
        <f t="shared" ca="1" si="0"/>
        <v>3.8417903105767814E-2</v>
      </c>
      <c r="B50">
        <v>6.7328519310361299E-3</v>
      </c>
      <c r="D50">
        <v>5.4389769768852314E-3</v>
      </c>
    </row>
    <row r="51" spans="1:4">
      <c r="A51" s="12">
        <f t="shared" ca="1" si="0"/>
        <v>-1.1412218504304288E-2</v>
      </c>
      <c r="B51">
        <v>6.0855995528696274E-3</v>
      </c>
      <c r="D51">
        <v>3.9990059004445617E-3</v>
      </c>
    </row>
    <row r="52" spans="1:4">
      <c r="A52" s="12">
        <f t="shared" ca="1" si="0"/>
        <v>2.2673060927631453E-2</v>
      </c>
      <c r="B52">
        <v>5.7951733603486578E-3</v>
      </c>
      <c r="D52">
        <v>3.6423759633620288E-3</v>
      </c>
    </row>
    <row r="53" spans="1:4">
      <c r="A53" s="12">
        <f t="shared" ca="1" si="0"/>
        <v>-2.5592288944434965E-2</v>
      </c>
      <c r="B53">
        <v>4.5434004311076474E-3</v>
      </c>
      <c r="D53">
        <v>3.0151163739696608E-3</v>
      </c>
    </row>
    <row r="54" spans="1:4">
      <c r="A54" s="12">
        <f t="shared" ca="1" si="0"/>
        <v>3.5891389239602917E-2</v>
      </c>
      <c r="B54">
        <v>3.6887741954455115E-3</v>
      </c>
      <c r="D54">
        <v>7.7617573589795698E-4</v>
      </c>
    </row>
    <row r="55" spans="1:4">
      <c r="A55" s="12">
        <f t="shared" ca="1" si="0"/>
        <v>2.9792576527256465E-2</v>
      </c>
      <c r="B55">
        <v>6.5318889921950124E-4</v>
      </c>
      <c r="D55">
        <v>5.2924167319417452E-4</v>
      </c>
    </row>
    <row r="56" spans="1:4">
      <c r="A56" s="12">
        <f t="shared" ca="1" si="0"/>
        <v>-3.4139086091890487E-2</v>
      </c>
      <c r="B56">
        <v>5.1074926024353268E-4</v>
      </c>
      <c r="D56">
        <v>-2.183963504183446E-3</v>
      </c>
    </row>
    <row r="57" spans="1:4">
      <c r="A57" s="12">
        <f t="shared" ca="1" si="0"/>
        <v>-7.4393124129792133E-3</v>
      </c>
      <c r="B57">
        <v>-4.8854803800021961E-4</v>
      </c>
      <c r="D57">
        <v>-2.2139111491543424E-3</v>
      </c>
    </row>
    <row r="58" spans="1:4">
      <c r="A58" s="12">
        <f t="shared" ca="1" si="0"/>
        <v>6.1138284536734588E-2</v>
      </c>
      <c r="B58">
        <v>-3.3567735052098552E-3</v>
      </c>
      <c r="D58">
        <v>-6.036501140245721E-3</v>
      </c>
    </row>
    <row r="59" spans="1:4">
      <c r="A59" s="12">
        <f t="shared" ca="1" si="0"/>
        <v>4.372979092498059E-2</v>
      </c>
      <c r="B59">
        <v>-5.1807221954477236E-3</v>
      </c>
      <c r="D59">
        <v>-6.7905166352210944E-3</v>
      </c>
    </row>
    <row r="60" spans="1:4">
      <c r="A60" s="12">
        <f t="shared" ca="1" si="0"/>
        <v>3.1511001266539045E-2</v>
      </c>
      <c r="B60">
        <v>-5.2043669775729664E-3</v>
      </c>
      <c r="D60">
        <v>-7.3270839087210193E-3</v>
      </c>
    </row>
    <row r="61" spans="1:4">
      <c r="A61" s="12">
        <f t="shared" ca="1" si="0"/>
        <v>-3.4924444201033598E-2</v>
      </c>
      <c r="B61">
        <v>-7.6898940963377755E-3</v>
      </c>
      <c r="D61">
        <v>-9.308847504923997E-3</v>
      </c>
    </row>
    <row r="62" spans="1:4">
      <c r="A62" s="12">
        <f t="shared" ca="1" si="0"/>
        <v>5.7939949988094146E-2</v>
      </c>
      <c r="B62">
        <v>-7.9807841160194452E-3</v>
      </c>
      <c r="D62">
        <v>-1.0758190350117859E-2</v>
      </c>
    </row>
    <row r="63" spans="1:4">
      <c r="A63" s="12">
        <f t="shared" ca="1" si="0"/>
        <v>9.1871082698867082E-2</v>
      </c>
      <c r="B63">
        <v>-1.0452310156978496E-2</v>
      </c>
      <c r="D63">
        <v>-1.1423431043814066E-2</v>
      </c>
    </row>
    <row r="64" spans="1:4">
      <c r="A64" s="12">
        <f t="shared" ca="1" si="0"/>
        <v>6.4400628630492001E-4</v>
      </c>
      <c r="B64">
        <v>-1.0716179096643503E-2</v>
      </c>
      <c r="D64">
        <v>-1.1900242688293493E-2</v>
      </c>
    </row>
    <row r="65" spans="1:4">
      <c r="A65" s="12">
        <f t="shared" ca="1" si="0"/>
        <v>2.1571855071526154E-2</v>
      </c>
      <c r="B65">
        <v>-1.17664949154783E-2</v>
      </c>
      <c r="D65">
        <v>-1.2563631466498623E-2</v>
      </c>
    </row>
    <row r="66" spans="1:4">
      <c r="A66" s="12">
        <f t="shared" ca="1" si="0"/>
        <v>-6.2309425964669332E-2</v>
      </c>
      <c r="B66">
        <v>-1.2869629770635478E-2</v>
      </c>
      <c r="D66">
        <v>-1.261821443055617E-2</v>
      </c>
    </row>
    <row r="67" spans="1:4">
      <c r="A67" s="12">
        <f t="shared" ca="1" si="0"/>
        <v>3.0697833670801549E-3</v>
      </c>
      <c r="B67">
        <v>-1.3759289138266071E-2</v>
      </c>
      <c r="D67">
        <v>-1.2960136610658181E-2</v>
      </c>
    </row>
    <row r="68" spans="1:4">
      <c r="A68" s="12">
        <f t="shared" ca="1" si="0"/>
        <v>4.8360297737733648E-2</v>
      </c>
      <c r="B68">
        <v>-1.3877434279957516E-2</v>
      </c>
      <c r="D68">
        <v>-1.8106766848461416E-2</v>
      </c>
    </row>
    <row r="69" spans="1:4">
      <c r="A69" s="12">
        <f t="shared" ref="A69:A104" ca="1" si="1">_xlfn.NORM.INV(RAND(),$B$1,$B$2)</f>
        <v>-2.910875949051301E-2</v>
      </c>
      <c r="B69">
        <v>-1.9528100190398422E-2</v>
      </c>
      <c r="D69">
        <v>-2.0248141985306709E-2</v>
      </c>
    </row>
    <row r="70" spans="1:4">
      <c r="A70" s="12">
        <f t="shared" ca="1" si="1"/>
        <v>-1.8325334563809571E-2</v>
      </c>
      <c r="B70">
        <v>-2.0022156781563799E-2</v>
      </c>
      <c r="D70">
        <v>-2.0694594461622244E-2</v>
      </c>
    </row>
    <row r="71" spans="1:4">
      <c r="A71" s="12">
        <f t="shared" ca="1" si="1"/>
        <v>-9.1198782308132179E-2</v>
      </c>
      <c r="B71">
        <v>-2.0346612165332727E-2</v>
      </c>
      <c r="D71">
        <v>-2.5002570313323109E-2</v>
      </c>
    </row>
    <row r="72" spans="1:4">
      <c r="A72" s="12">
        <f t="shared" ca="1" si="1"/>
        <v>1.6063656296088667E-2</v>
      </c>
      <c r="B72">
        <v>-2.1474841870091507E-2</v>
      </c>
      <c r="D72">
        <v>-2.6993259980861075E-2</v>
      </c>
    </row>
    <row r="73" spans="1:4">
      <c r="A73" s="12">
        <f t="shared" ca="1" si="1"/>
        <v>5.1953852240547417E-2</v>
      </c>
      <c r="B73">
        <v>-2.1839309543574936E-2</v>
      </c>
      <c r="D73">
        <v>-2.7171203507004773E-2</v>
      </c>
    </row>
    <row r="74" spans="1:4">
      <c r="A74" s="12">
        <f t="shared" ca="1" si="1"/>
        <v>7.9101344512318098E-3</v>
      </c>
      <c r="B74">
        <v>-2.3106095443253906E-2</v>
      </c>
      <c r="D74">
        <v>-2.7437343691919885E-2</v>
      </c>
    </row>
    <row r="75" spans="1:4">
      <c r="A75" s="12">
        <f t="shared" ca="1" si="1"/>
        <v>-7.0477836520276158E-2</v>
      </c>
      <c r="B75">
        <v>-2.4123672854440593E-2</v>
      </c>
      <c r="D75">
        <v>-3.0443946765918731E-2</v>
      </c>
    </row>
    <row r="76" spans="1:4">
      <c r="A76" s="12">
        <f t="shared" ca="1" si="1"/>
        <v>4.3528805138920622E-2</v>
      </c>
      <c r="B76">
        <v>-2.51758646393354E-2</v>
      </c>
      <c r="D76">
        <v>-3.2464076816857805E-2</v>
      </c>
    </row>
    <row r="77" spans="1:4">
      <c r="A77" s="12">
        <f t="shared" ca="1" si="1"/>
        <v>2.8382235681996396E-2</v>
      </c>
      <c r="B77">
        <v>-2.9849028170855937E-2</v>
      </c>
      <c r="D77">
        <v>-3.347846425866207E-2</v>
      </c>
    </row>
    <row r="78" spans="1:4">
      <c r="A78" s="12">
        <f t="shared" ca="1" si="1"/>
        <v>-9.0988155860022256E-3</v>
      </c>
      <c r="B78">
        <v>-3.1570134562147564E-2</v>
      </c>
      <c r="D78">
        <v>-3.3858267444215016E-2</v>
      </c>
    </row>
    <row r="79" spans="1:4">
      <c r="A79" s="12">
        <f t="shared" ca="1" si="1"/>
        <v>-5.8583460469723826E-2</v>
      </c>
      <c r="B79">
        <v>-3.1613665569618338E-2</v>
      </c>
      <c r="D79">
        <v>-3.5931163447014518E-2</v>
      </c>
    </row>
    <row r="80" spans="1:4">
      <c r="A80" s="12">
        <f t="shared" ca="1" si="1"/>
        <v>-7.6339465560688408E-2</v>
      </c>
      <c r="B80">
        <v>-3.4030357813160043E-2</v>
      </c>
      <c r="D80">
        <v>-3.7087931582979398E-2</v>
      </c>
    </row>
    <row r="81" spans="1:4">
      <c r="A81" s="12">
        <f t="shared" ca="1" si="1"/>
        <v>-5.9842669962421872E-2</v>
      </c>
      <c r="B81">
        <v>-3.4138193112973274E-2</v>
      </c>
      <c r="D81">
        <v>-3.7176412579988972E-2</v>
      </c>
    </row>
    <row r="82" spans="1:4">
      <c r="A82" s="12">
        <f t="shared" ca="1" si="1"/>
        <v>3.0321854452658954E-2</v>
      </c>
      <c r="B82">
        <v>-3.6367141090069798E-2</v>
      </c>
      <c r="D82">
        <v>-3.7597316156983168E-2</v>
      </c>
    </row>
    <row r="83" spans="1:4">
      <c r="A83" s="12">
        <f t="shared" ca="1" si="1"/>
        <v>-7.7929021455488717E-2</v>
      </c>
      <c r="B83">
        <v>-4.1522290585260233E-2</v>
      </c>
      <c r="D83">
        <v>-3.8478748664784679E-2</v>
      </c>
    </row>
    <row r="84" spans="1:4">
      <c r="A84" s="12">
        <f t="shared" ca="1" si="1"/>
        <v>-6.3675590234397603E-2</v>
      </c>
      <c r="B84">
        <v>-4.5691965964761799E-2</v>
      </c>
      <c r="D84">
        <v>-3.9216804630959064E-2</v>
      </c>
    </row>
    <row r="85" spans="1:4">
      <c r="A85" s="12">
        <f t="shared" ca="1" si="1"/>
        <v>-6.7587737030525438E-2</v>
      </c>
      <c r="B85">
        <v>-4.6452905654259607E-2</v>
      </c>
      <c r="D85">
        <v>-4.2876486028127048E-2</v>
      </c>
    </row>
    <row r="86" spans="1:4">
      <c r="A86" s="12">
        <f t="shared" ca="1" si="1"/>
        <v>6.5127056231239752E-2</v>
      </c>
      <c r="B86">
        <v>-5.0464675105869897E-2</v>
      </c>
      <c r="D86">
        <v>-4.7239362437225908E-2</v>
      </c>
    </row>
    <row r="87" spans="1:4">
      <c r="A87" s="12">
        <f t="shared" ca="1" si="1"/>
        <v>-5.7210569364084612E-2</v>
      </c>
      <c r="B87">
        <v>-5.1046678460798495E-2</v>
      </c>
      <c r="D87">
        <v>-4.735624353465543E-2</v>
      </c>
    </row>
    <row r="88" spans="1:4">
      <c r="A88" s="12">
        <f t="shared" ca="1" si="1"/>
        <v>9.1647142163086226E-2</v>
      </c>
      <c r="B88">
        <v>-5.2236425842955105E-2</v>
      </c>
      <c r="D88">
        <v>-5.0336725853380108E-2</v>
      </c>
    </row>
    <row r="89" spans="1:4">
      <c r="A89" s="12">
        <f t="shared" ca="1" si="1"/>
        <v>5.2968836736024788E-2</v>
      </c>
      <c r="B89">
        <v>-5.8081294348103364E-2</v>
      </c>
      <c r="D89">
        <v>-5.2181067382207028E-2</v>
      </c>
    </row>
    <row r="90" spans="1:4">
      <c r="A90" s="12">
        <f t="shared" ca="1" si="1"/>
        <v>-2.5621900223373014E-2</v>
      </c>
      <c r="B90">
        <v>-5.9078343370856407E-2</v>
      </c>
      <c r="D90">
        <v>-5.2979886750084831E-2</v>
      </c>
    </row>
    <row r="91" spans="1:4">
      <c r="A91" s="12">
        <f t="shared" ca="1" si="1"/>
        <v>5.1216951740454902E-2</v>
      </c>
      <c r="B91">
        <v>-6.1124541917236319E-2</v>
      </c>
      <c r="D91">
        <v>-5.35863208596844E-2</v>
      </c>
    </row>
    <row r="92" spans="1:4">
      <c r="A92" s="12">
        <f t="shared" ca="1" si="1"/>
        <v>3.2374189556717198E-2</v>
      </c>
      <c r="B92">
        <v>-6.3343722868621555E-2</v>
      </c>
      <c r="D92">
        <v>-5.8705584187284866E-2</v>
      </c>
    </row>
    <row r="93" spans="1:4">
      <c r="A93" s="12">
        <f t="shared" ca="1" si="1"/>
        <v>-6.6102887211317768E-2</v>
      </c>
      <c r="B93">
        <v>-6.3745903811291388E-2</v>
      </c>
      <c r="D93">
        <v>-6.5007300238590679E-2</v>
      </c>
    </row>
    <row r="94" spans="1:4">
      <c r="A94" s="12">
        <f t="shared" ca="1" si="1"/>
        <v>1.6430700281044465E-2</v>
      </c>
      <c r="B94">
        <v>-6.4379242939784739E-2</v>
      </c>
      <c r="D94">
        <v>-6.7373182103998161E-2</v>
      </c>
    </row>
    <row r="95" spans="1:4">
      <c r="A95" s="12">
        <f t="shared" ca="1" si="1"/>
        <v>-9.5260004565824508E-2</v>
      </c>
      <c r="B95">
        <v>-6.7160154995341073E-2</v>
      </c>
      <c r="D95">
        <v>-7.0705289227435172E-2</v>
      </c>
    </row>
    <row r="96" spans="1:4">
      <c r="A96" s="12">
        <f t="shared" ca="1" si="1"/>
        <v>1.8973498573698493E-2</v>
      </c>
      <c r="B96">
        <v>-6.7833786054934037E-2</v>
      </c>
      <c r="D96">
        <v>-7.2352718644298583E-2</v>
      </c>
    </row>
    <row r="97" spans="1:4">
      <c r="A97" s="12">
        <f t="shared" ca="1" si="1"/>
        <v>4.5246931925795264E-2</v>
      </c>
      <c r="B97">
        <v>-6.8886326224125868E-2</v>
      </c>
      <c r="D97">
        <v>-7.3708535317784055E-2</v>
      </c>
    </row>
    <row r="98" spans="1:4">
      <c r="A98" s="12">
        <f t="shared" ca="1" si="1"/>
        <v>-3.3438898941196178E-2</v>
      </c>
      <c r="B98">
        <v>-6.968947774592292E-2</v>
      </c>
      <c r="D98">
        <v>-7.5201495485299197E-2</v>
      </c>
    </row>
    <row r="99" spans="1:4">
      <c r="A99" s="12">
        <f t="shared" ca="1" si="1"/>
        <v>-8.9601999332682286E-3</v>
      </c>
      <c r="B99">
        <v>-7.1114693076593738E-2</v>
      </c>
      <c r="D99">
        <v>-7.9657769986666932E-2</v>
      </c>
    </row>
    <row r="100" spans="1:4">
      <c r="A100" s="12">
        <f t="shared" ca="1" si="1"/>
        <v>-5.7279790837372405E-2</v>
      </c>
      <c r="B100">
        <v>-7.9701836568645532E-2</v>
      </c>
      <c r="D100">
        <v>-8.2818319264078025E-2</v>
      </c>
    </row>
    <row r="101" spans="1:4">
      <c r="A101" s="12">
        <f t="shared" ca="1" si="1"/>
        <v>-6.3704225131187772E-2</v>
      </c>
      <c r="B101">
        <v>-0.10823691916151655</v>
      </c>
      <c r="D101">
        <v>-9.0478583775521676E-2</v>
      </c>
    </row>
    <row r="102" spans="1:4">
      <c r="A102" s="12">
        <f t="shared" ca="1" si="1"/>
        <v>-3.8797473537153515E-3</v>
      </c>
      <c r="B102">
        <v>-0.11229995596767624</v>
      </c>
      <c r="D102">
        <v>-9.3924350199531603E-2</v>
      </c>
    </row>
    <row r="103" spans="1:4">
      <c r="A103" s="12">
        <f t="shared" ca="1" si="1"/>
        <v>-8.4706347158503031E-2</v>
      </c>
      <c r="B103">
        <v>-0.17646248651379565</v>
      </c>
      <c r="D103">
        <v>-0.12717988878755468</v>
      </c>
    </row>
    <row r="104" spans="1:4">
      <c r="A104" s="12">
        <f t="shared" ca="1" si="1"/>
        <v>7.3559494196663508E-2</v>
      </c>
      <c r="B104" t="s">
        <v>103</v>
      </c>
      <c r="C104" t="s">
        <v>104</v>
      </c>
    </row>
    <row r="105" spans="1:4">
      <c r="A105" s="12" t="s">
        <v>101</v>
      </c>
      <c r="B105">
        <f>B99</f>
        <v>-7.1114693076593738E-2</v>
      </c>
      <c r="C105">
        <f>0-1.65*0.05</f>
        <v>-8.2500000000000004E-2</v>
      </c>
      <c r="D105">
        <f>D99</f>
        <v>-7.9657769986666932E-2</v>
      </c>
    </row>
    <row r="106" spans="1:4">
      <c r="A106" s="12" t="s">
        <v>102</v>
      </c>
      <c r="B106">
        <f>B102</f>
        <v>-0.11229995596767624</v>
      </c>
      <c r="C106">
        <f>0-2.33*0.05</f>
        <v>-0.11650000000000001</v>
      </c>
      <c r="D106">
        <f>D102</f>
        <v>-9.3924350199531603E-2</v>
      </c>
    </row>
    <row r="107" spans="1:4">
      <c r="A107" s="12"/>
    </row>
    <row r="108" spans="1:4">
      <c r="A108" s="12"/>
    </row>
    <row r="109" spans="1:4">
      <c r="A109" s="12"/>
    </row>
    <row r="110" spans="1:4">
      <c r="A110" s="12"/>
    </row>
    <row r="111" spans="1:4">
      <c r="A111" s="12"/>
    </row>
    <row r="112" spans="1:4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</sheetData>
  <sortState xmlns:xlrd2="http://schemas.microsoft.com/office/spreadsheetml/2017/richdata2" ref="D4:D104">
    <sortCondition descending="1" ref="D4:D10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860F-0851-4BBD-B5BA-85DE39FC763F}">
  <dimension ref="A1:I16"/>
  <sheetViews>
    <sheetView zoomScale="134" workbookViewId="0">
      <selection activeCell="H15" sqref="H15"/>
    </sheetView>
  </sheetViews>
  <sheetFormatPr defaultRowHeight="14.5"/>
  <cols>
    <col min="6" max="6" width="15.90625" customWidth="1"/>
  </cols>
  <sheetData>
    <row r="1" spans="1:9" ht="23.5">
      <c r="A1" s="9">
        <v>2</v>
      </c>
      <c r="B1" s="9" t="s">
        <v>69</v>
      </c>
    </row>
    <row r="2" spans="1:9">
      <c r="B2" t="s">
        <v>59</v>
      </c>
      <c r="C2" t="s">
        <v>60</v>
      </c>
      <c r="E2" t="s">
        <v>65</v>
      </c>
    </row>
    <row r="3" spans="1:9">
      <c r="C3" t="s">
        <v>61</v>
      </c>
      <c r="E3" t="s">
        <v>66</v>
      </c>
      <c r="I3" t="s">
        <v>85</v>
      </c>
    </row>
    <row r="4" spans="1:9">
      <c r="C4" t="s">
        <v>62</v>
      </c>
      <c r="E4" t="s">
        <v>68</v>
      </c>
    </row>
    <row r="5" spans="1:9">
      <c r="B5" s="6" t="s">
        <v>70</v>
      </c>
    </row>
    <row r="6" spans="1:9">
      <c r="C6" t="s">
        <v>78</v>
      </c>
      <c r="F6" t="s">
        <v>71</v>
      </c>
      <c r="H6" t="s">
        <v>75</v>
      </c>
    </row>
    <row r="7" spans="1:9">
      <c r="C7" t="s">
        <v>77</v>
      </c>
      <c r="F7" t="s">
        <v>72</v>
      </c>
      <c r="H7" t="s">
        <v>73</v>
      </c>
    </row>
    <row r="8" spans="1:9">
      <c r="C8" t="s">
        <v>76</v>
      </c>
      <c r="F8" t="s">
        <v>74</v>
      </c>
    </row>
    <row r="9" spans="1:9">
      <c r="C9" t="s">
        <v>79</v>
      </c>
    </row>
    <row r="10" spans="1:9">
      <c r="B10" s="13" t="s">
        <v>82</v>
      </c>
    </row>
    <row r="11" spans="1:9">
      <c r="C11" t="s">
        <v>80</v>
      </c>
      <c r="F11" t="s">
        <v>84</v>
      </c>
    </row>
    <row r="12" spans="1:9">
      <c r="C12" t="s">
        <v>81</v>
      </c>
      <c r="F12" t="s">
        <v>86</v>
      </c>
      <c r="G12" t="s">
        <v>87</v>
      </c>
    </row>
    <row r="13" spans="1:9">
      <c r="C13" t="s">
        <v>83</v>
      </c>
    </row>
    <row r="16" spans="1:9">
      <c r="C16" t="s">
        <v>164</v>
      </c>
      <c r="D16" t="s">
        <v>165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22A8-89E1-4FAB-941B-2B05E50E71D6}">
  <dimension ref="D2:J7"/>
  <sheetViews>
    <sheetView workbookViewId="0">
      <selection activeCell="D10" sqref="D2:J10"/>
    </sheetView>
  </sheetViews>
  <sheetFormatPr defaultRowHeight="14.5"/>
  <sheetData>
    <row r="2" spans="4:10">
      <c r="D2" s="20"/>
      <c r="E2" s="20"/>
      <c r="F2" s="20"/>
      <c r="G2" s="20"/>
      <c r="H2" s="20"/>
      <c r="I2" s="20"/>
      <c r="J2" s="20"/>
    </row>
    <row r="3" spans="4:10">
      <c r="D3" s="20"/>
      <c r="E3" s="20"/>
      <c r="F3" s="20"/>
      <c r="G3" s="20"/>
      <c r="H3" s="20"/>
      <c r="I3" s="20"/>
      <c r="J3" s="20"/>
    </row>
    <row r="4" spans="4:10">
      <c r="D4" s="20"/>
      <c r="E4" s="20"/>
      <c r="F4" s="20"/>
      <c r="G4" s="20"/>
      <c r="H4" s="20"/>
      <c r="I4" s="20"/>
      <c r="J4" s="20"/>
    </row>
    <row r="5" spans="4:10">
      <c r="D5" s="20"/>
      <c r="E5" s="20"/>
      <c r="F5" s="20"/>
      <c r="G5" s="20"/>
      <c r="H5" s="20"/>
      <c r="I5" s="20"/>
      <c r="J5" s="20"/>
    </row>
    <row r="6" spans="4:10">
      <c r="D6" s="20"/>
      <c r="E6" s="20"/>
      <c r="F6" s="20"/>
      <c r="G6" s="20"/>
      <c r="H6" s="20"/>
      <c r="I6" s="20"/>
      <c r="J6" s="20"/>
    </row>
    <row r="7" spans="4:10">
      <c r="D7" s="20"/>
      <c r="E7" s="20"/>
      <c r="F7" s="20"/>
      <c r="G7" s="20"/>
      <c r="H7" s="20"/>
      <c r="I7" s="20"/>
      <c r="J7" s="20"/>
    </row>
  </sheetData>
  <mergeCells count="1">
    <mergeCell ref="D2:J7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4B3A-5C0C-432A-BA8A-AD0E16D9D3E6}">
  <dimension ref="B1:F34"/>
  <sheetViews>
    <sheetView workbookViewId="0">
      <selection activeCell="D3" sqref="D3"/>
    </sheetView>
  </sheetViews>
  <sheetFormatPr defaultRowHeight="14.5"/>
  <cols>
    <col min="3" max="3" width="63.453125" bestFit="1" customWidth="1"/>
    <col min="5" max="5" width="11.90625" bestFit="1" customWidth="1"/>
    <col min="7" max="7" width="63.453125" bestFit="1" customWidth="1"/>
    <col min="9" max="9" width="10.81640625" bestFit="1" customWidth="1"/>
  </cols>
  <sheetData>
    <row r="1" spans="2:5" ht="28.5">
      <c r="B1" s="14" t="s">
        <v>107</v>
      </c>
      <c r="C1" s="12"/>
    </row>
    <row r="2" spans="2:5" ht="21">
      <c r="B2" s="8" t="s">
        <v>115</v>
      </c>
    </row>
    <row r="3" spans="2:5">
      <c r="C3" t="s">
        <v>161</v>
      </c>
    </row>
    <row r="4" spans="2:5">
      <c r="C4" t="s">
        <v>147</v>
      </c>
    </row>
    <row r="5" spans="2:5">
      <c r="C5" t="s">
        <v>148</v>
      </c>
    </row>
    <row r="6" spans="2:5" ht="21">
      <c r="B6" s="8" t="s">
        <v>113</v>
      </c>
    </row>
    <row r="7" spans="2:5">
      <c r="C7" t="s">
        <v>108</v>
      </c>
      <c r="D7" t="s">
        <v>109</v>
      </c>
    </row>
    <row r="8" spans="2:5">
      <c r="D8" t="s">
        <v>110</v>
      </c>
    </row>
    <row r="9" spans="2:5">
      <c r="C9" t="s">
        <v>149</v>
      </c>
      <c r="D9" t="s">
        <v>111</v>
      </c>
    </row>
    <row r="10" spans="2:5">
      <c r="D10" t="s">
        <v>112</v>
      </c>
    </row>
    <row r="11" spans="2:5" ht="21">
      <c r="B11" s="8" t="s">
        <v>114</v>
      </c>
    </row>
    <row r="12" spans="2:5">
      <c r="C12" t="s">
        <v>116</v>
      </c>
      <c r="D12" t="s">
        <v>117</v>
      </c>
      <c r="E12" t="s">
        <v>163</v>
      </c>
    </row>
    <row r="13" spans="2:5">
      <c r="C13" t="s">
        <v>118</v>
      </c>
      <c r="D13" t="s">
        <v>119</v>
      </c>
    </row>
    <row r="14" spans="2:5">
      <c r="C14" t="s">
        <v>120</v>
      </c>
      <c r="D14" t="s">
        <v>121</v>
      </c>
    </row>
    <row r="15" spans="2:5">
      <c r="C15" t="s">
        <v>122</v>
      </c>
      <c r="D15" t="s">
        <v>123</v>
      </c>
    </row>
    <row r="16" spans="2:5">
      <c r="C16" t="s">
        <v>150</v>
      </c>
      <c r="D16" t="s">
        <v>151</v>
      </c>
    </row>
    <row r="17" spans="3:6" s="12" customFormat="1" ht="21">
      <c r="C17" s="8" t="s">
        <v>152</v>
      </c>
    </row>
    <row r="18" spans="3:6">
      <c r="C18" t="s">
        <v>124</v>
      </c>
      <c r="D18" s="16">
        <v>0.16639999999999999</v>
      </c>
      <c r="E18" s="16">
        <v>-0.34899999999999998</v>
      </c>
      <c r="F18" s="16">
        <v>0.19600000000000001</v>
      </c>
    </row>
    <row r="19" spans="3:6">
      <c r="C19" t="s">
        <v>126</v>
      </c>
      <c r="D19" t="s">
        <v>125</v>
      </c>
      <c r="E19" t="s">
        <v>128</v>
      </c>
      <c r="F19" t="s">
        <v>129</v>
      </c>
    </row>
    <row r="20" spans="3:6">
      <c r="C20" t="s">
        <v>127</v>
      </c>
      <c r="D20" s="17">
        <f>(1+D18)^(12/8)-1</f>
        <v>0.25971199999999972</v>
      </c>
      <c r="E20" s="17">
        <f>(1+E18)^(12/1.5)-1</f>
        <v>-0.96774122224061165</v>
      </c>
      <c r="F20" s="17">
        <f>(1+F18)^(12/0.5)-1</f>
        <v>72.375033351461781</v>
      </c>
    </row>
    <row r="22" spans="3:6" ht="21">
      <c r="C22" s="8" t="s">
        <v>131</v>
      </c>
    </row>
    <row r="23" spans="3:6">
      <c r="C23" t="s">
        <v>132</v>
      </c>
      <c r="E23" t="s">
        <v>141</v>
      </c>
      <c r="F23" t="s">
        <v>142</v>
      </c>
    </row>
    <row r="24" spans="3:6">
      <c r="C24" t="s">
        <v>130</v>
      </c>
      <c r="E24" t="s">
        <v>143</v>
      </c>
    </row>
    <row r="25" spans="3:6">
      <c r="C25" t="s">
        <v>137</v>
      </c>
      <c r="E25" t="s">
        <v>144</v>
      </c>
    </row>
    <row r="26" spans="3:6">
      <c r="C26" t="s">
        <v>135</v>
      </c>
      <c r="D26" t="s">
        <v>136</v>
      </c>
    </row>
    <row r="27" spans="3:6">
      <c r="D27" t="s">
        <v>146</v>
      </c>
    </row>
    <row r="28" spans="3:6" s="12" customFormat="1"/>
    <row r="29" spans="3:6" ht="21">
      <c r="C29" s="8" t="s">
        <v>140</v>
      </c>
    </row>
    <row r="30" spans="3:6">
      <c r="C30" t="s">
        <v>145</v>
      </c>
      <c r="D30" t="s">
        <v>153</v>
      </c>
    </row>
    <row r="31" spans="3:6">
      <c r="E31" t="s">
        <v>133</v>
      </c>
    </row>
    <row r="32" spans="3:6">
      <c r="E32" t="s">
        <v>134</v>
      </c>
    </row>
    <row r="33" spans="3:4">
      <c r="C33" t="s">
        <v>138</v>
      </c>
      <c r="D33" t="s">
        <v>154</v>
      </c>
    </row>
    <row r="34" spans="3:4">
      <c r="C34" t="s">
        <v>139</v>
      </c>
      <c r="D34" t="s">
        <v>155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6B98-3B48-4949-A07A-082145174446}">
  <dimension ref="B3"/>
  <sheetViews>
    <sheetView workbookViewId="0">
      <selection activeCell="B7" sqref="B7"/>
    </sheetView>
  </sheetViews>
  <sheetFormatPr defaultRowHeight="14.5"/>
  <sheetData>
    <row r="3" spans="2:2" ht="21">
      <c r="B3" s="8" t="s">
        <v>162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Self Introduction</vt:lpstr>
      <vt:lpstr>Bloomberg</vt:lpstr>
      <vt:lpstr>Data scrape</vt:lpstr>
      <vt:lpstr>Value at Risk_1</vt:lpstr>
      <vt:lpstr>Value at risk Calculation</vt:lpstr>
      <vt:lpstr>Value at Risk_2</vt:lpstr>
      <vt:lpstr>EY Superday</vt:lpstr>
      <vt:lpstr>"FRY"  US STOCKS</vt:lpstr>
      <vt:lpstr>IS New York Expensive</vt:lpstr>
      <vt:lpstr>Dental Cost</vt:lpstr>
      <vt:lpstr>Ambulance Experience</vt:lpstr>
      <vt:lpstr>Interview with PwC</vt:lpstr>
      <vt:lpstr>Interview with E&amp;Y</vt:lpstr>
      <vt:lpstr>Interview with Citi</vt:lpstr>
      <vt:lpstr>Internship 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WU</dc:creator>
  <cp:lastModifiedBy>JI WU</cp:lastModifiedBy>
  <dcterms:created xsi:type="dcterms:W3CDTF">2020-11-21T03:09:13Z</dcterms:created>
  <dcterms:modified xsi:type="dcterms:W3CDTF">2021-01-14T02:43:52Z</dcterms:modified>
</cp:coreProperties>
</file>