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Credit" sheetId="1" state="visible" r:id="rId1"/>
    <sheet xmlns:r="http://schemas.openxmlformats.org/officeDocument/2006/relationships" name="Criminal" sheetId="2" state="visible" r:id="rId2"/>
    <sheet xmlns:r="http://schemas.openxmlformats.org/officeDocument/2006/relationships" name="Civil Courts" sheetId="3" state="visible" r:id="rId3"/>
    <sheet xmlns:r="http://schemas.openxmlformats.org/officeDocument/2006/relationships" name="Rental History" sheetId="4" state="visible" r:id="rId4"/>
    <sheet xmlns:r="http://schemas.openxmlformats.org/officeDocument/2006/relationships" name="Read Me" sheetId="5" state="visible" r:id="rId5"/>
    <sheet xmlns:r="http://schemas.openxmlformats.org/officeDocument/2006/relationships" name="Jan-Sept Chart" sheetId="6" state="hidden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Arial"/>
      <family val="2"/>
      <sz val="9"/>
    </font>
    <font>
      <name val="Arial"/>
      <family val="2"/>
      <i val="1"/>
      <sz val="9"/>
    </font>
    <font>
      <name val="Calibri"/>
      <family val="2"/>
      <sz val="9"/>
      <scheme val="minor"/>
    </font>
    <font>
      <name val="Calibri"/>
      <family val="2"/>
      <b val="1"/>
      <color theme="1"/>
      <sz val="36"/>
      <scheme val="minor"/>
    </font>
    <font>
      <name val="Arial"/>
      <family val="2"/>
      <b val="1"/>
      <sz val="9"/>
    </font>
    <font>
      <name val="Arial"/>
      <family val="2"/>
      <b val="1"/>
      <i val="1"/>
      <sz val="9"/>
    </font>
    <font>
      <name val="Arial"/>
      <family val="2"/>
      <b val="1"/>
      <i val="1"/>
      <color theme="0"/>
      <sz val="9"/>
    </font>
    <font>
      <name val="Calibri"/>
      <family val="2"/>
      <b val="1"/>
      <color theme="0"/>
      <sz val="9"/>
      <scheme val="minor"/>
    </font>
    <font>
      <name val="Calibri"/>
      <family val="2"/>
      <i val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i val="1"/>
      <sz val="9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i val="1"/>
      <color theme="0"/>
      <sz val="9"/>
    </font>
    <font>
      <name val="Calibri"/>
      <family val="2"/>
      <b val="1"/>
      <color theme="0"/>
      <sz val="8"/>
      <scheme val="minor"/>
    </font>
    <font>
      <name val="Arial"/>
      <family val="2"/>
      <color theme="1"/>
      <sz val="10"/>
    </font>
  </fonts>
  <fills count="2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AC29DB"/>
        <bgColor indexed="64"/>
      </patternFill>
    </fill>
    <fill>
      <patternFill patternType="solid">
        <fgColor rgb="FFE7B6F6"/>
        <bgColor indexed="64"/>
      </patternFill>
    </fill>
    <fill>
      <patternFill patternType="solid">
        <fgColor rgb="FFD99CEE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D178B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pivotButton="0" quotePrefix="0" xfId="0"/>
    <xf numFmtId="10" fontId="2" fillId="2" borderId="0" pivotButton="0" quotePrefix="0" xfId="0"/>
    <xf numFmtId="10" fontId="2" fillId="0" borderId="0" pivotButton="0" quotePrefix="0" xfId="0"/>
    <xf numFmtId="10" fontId="2" fillId="2" borderId="6" pivotButton="0" quotePrefix="0" xfId="0"/>
    <xf numFmtId="0" fontId="1" fillId="0" borderId="5" applyAlignment="1" pivotButton="0" quotePrefix="0" xfId="0">
      <alignment wrapText="1"/>
    </xf>
    <xf numFmtId="0" fontId="2" fillId="2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2" fillId="2" borderId="6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4" borderId="15" applyAlignment="1" pivotButton="0" quotePrefix="0" xfId="0">
      <alignment horizontal="center" vertical="center" wrapText="1"/>
    </xf>
    <xf numFmtId="0" fontId="5" fillId="4" borderId="16" applyAlignment="1" pivotButton="0" quotePrefix="0" xfId="0">
      <alignment horizontal="center" vertical="center" wrapText="1"/>
    </xf>
    <xf numFmtId="0" fontId="6" fillId="4" borderId="16" applyAlignment="1" pivotButton="0" quotePrefix="0" xfId="0">
      <alignment horizontal="center" vertical="center" wrapText="1"/>
    </xf>
    <xf numFmtId="10" fontId="5" fillId="4" borderId="16" applyAlignment="1" pivotButton="0" quotePrefix="0" xfId="0">
      <alignment horizontal="center" vertical="center" wrapText="1"/>
    </xf>
    <xf numFmtId="10" fontId="6" fillId="4" borderId="16" applyAlignment="1" pivotButton="0" quotePrefix="0" xfId="0">
      <alignment horizontal="center" vertical="center" wrapText="1"/>
    </xf>
    <xf numFmtId="0" fontId="5" fillId="6" borderId="15" applyAlignment="1" pivotButton="0" quotePrefix="0" xfId="0">
      <alignment horizontal="center" vertical="center" wrapText="1"/>
    </xf>
    <xf numFmtId="0" fontId="5" fillId="6" borderId="16" applyAlignment="1" pivotButton="0" quotePrefix="0" xfId="0">
      <alignment horizontal="center" vertical="center" wrapText="1"/>
    </xf>
    <xf numFmtId="0" fontId="6" fillId="6" borderId="16" applyAlignment="1" pivotButton="0" quotePrefix="0" xfId="0">
      <alignment horizontal="center" vertical="center" wrapText="1"/>
    </xf>
    <xf numFmtId="0" fontId="5" fillId="5" borderId="15" applyAlignment="1" pivotButton="0" quotePrefix="0" xfId="0">
      <alignment horizontal="center" vertical="center" wrapText="1"/>
    </xf>
    <xf numFmtId="0" fontId="5" fillId="5" borderId="16" applyAlignment="1" pivotButton="0" quotePrefix="0" xfId="0">
      <alignment horizontal="center" vertical="center" wrapText="1"/>
    </xf>
    <xf numFmtId="0" fontId="6" fillId="5" borderId="16" applyAlignment="1" pivotButton="0" quotePrefix="0" xfId="0">
      <alignment horizontal="center" vertical="center" wrapText="1"/>
    </xf>
    <xf numFmtId="10" fontId="5" fillId="5" borderId="16" applyAlignment="1" pivotButton="0" quotePrefix="0" xfId="0">
      <alignment horizontal="center" vertical="center" wrapText="1"/>
    </xf>
    <xf numFmtId="10" fontId="6" fillId="5" borderId="16" applyAlignment="1" pivotButton="0" quotePrefix="0" xfId="0">
      <alignment horizontal="center" vertical="center" wrapText="1"/>
    </xf>
    <xf numFmtId="0" fontId="9" fillId="13" borderId="15" applyAlignment="1" pivotButton="0" quotePrefix="0" xfId="0">
      <alignment horizontal="center" vertical="center" wrapText="1"/>
    </xf>
    <xf numFmtId="0" fontId="9" fillId="13" borderId="16" applyAlignment="1" pivotButton="0" quotePrefix="0" xfId="0">
      <alignment horizontal="center" vertical="center" wrapText="1"/>
    </xf>
    <xf numFmtId="0" fontId="10" fillId="13" borderId="16" applyAlignment="1" pivotButton="0" quotePrefix="0" xfId="0">
      <alignment horizontal="center" vertical="center" wrapText="1"/>
    </xf>
    <xf numFmtId="10" fontId="9" fillId="13" borderId="16" applyAlignment="1" pivotButton="0" quotePrefix="0" xfId="0">
      <alignment horizontal="center" vertical="center" wrapText="1"/>
    </xf>
    <xf numFmtId="10" fontId="10" fillId="13" borderId="16" applyAlignment="1" pivotButton="0" quotePrefix="0" xfId="0">
      <alignment horizontal="center" vertical="center" wrapText="1"/>
    </xf>
    <xf numFmtId="14" fontId="12" fillId="3" borderId="11" applyAlignment="1" pivotButton="0" quotePrefix="0" xfId="0">
      <alignment horizontal="right"/>
    </xf>
    <xf numFmtId="3" fontId="7" fillId="0" borderId="10" applyAlignment="1" pivotButton="0" quotePrefix="0" xfId="0">
      <alignment horizontal="center"/>
    </xf>
    <xf numFmtId="10" fontId="7" fillId="0" borderId="10" applyAlignment="1" pivotButton="0" quotePrefix="0" xfId="0">
      <alignment horizontal="center"/>
    </xf>
    <xf numFmtId="3" fontId="13" fillId="0" borderId="10" applyAlignment="1" pivotButton="0" quotePrefix="0" xfId="0">
      <alignment horizontal="center"/>
    </xf>
    <xf numFmtId="10" fontId="7" fillId="7" borderId="13" applyAlignment="1" pivotButton="0" quotePrefix="0" xfId="0">
      <alignment horizontal="center"/>
    </xf>
    <xf numFmtId="3" fontId="7" fillId="11" borderId="10" applyAlignment="1" pivotButton="0" quotePrefix="0" xfId="0">
      <alignment horizontal="center"/>
    </xf>
    <xf numFmtId="10" fontId="7" fillId="11" borderId="10" applyAlignment="1" pivotButton="0" quotePrefix="0" xfId="0">
      <alignment horizontal="center"/>
    </xf>
    <xf numFmtId="3" fontId="13" fillId="11" borderId="10" applyAlignment="1" pivotButton="0" quotePrefix="0" xfId="0">
      <alignment horizontal="center"/>
    </xf>
    <xf numFmtId="10" fontId="7" fillId="11" borderId="13" applyAlignment="1" pivotButton="0" quotePrefix="0" xfId="0">
      <alignment horizontal="center"/>
    </xf>
    <xf numFmtId="10" fontId="7" fillId="7" borderId="7" applyAlignment="1" pivotButton="0" quotePrefix="0" xfId="0">
      <alignment horizontal="center"/>
    </xf>
    <xf numFmtId="10" fontId="7" fillId="7" borderId="14" applyAlignment="1" pivotButton="0" quotePrefix="0" xfId="0">
      <alignment horizontal="center"/>
    </xf>
    <xf numFmtId="10" fontId="7" fillId="11" borderId="7" applyAlignment="1" pivotButton="0" quotePrefix="0" xfId="0">
      <alignment horizontal="center"/>
    </xf>
    <xf numFmtId="10" fontId="7" fillId="11" borderId="14" applyAlignment="1" pivotButton="0" quotePrefix="0" xfId="0">
      <alignment horizontal="center"/>
    </xf>
    <xf numFmtId="10" fontId="7" fillId="11" borderId="21" applyAlignment="1" pivotButton="0" quotePrefix="0" xfId="0">
      <alignment horizontal="center"/>
    </xf>
    <xf numFmtId="10" fontId="7" fillId="11" borderId="19" applyAlignment="1" pivotButton="0" quotePrefix="0" xfId="0">
      <alignment horizontal="center"/>
    </xf>
    <xf numFmtId="3" fontId="7" fillId="0" borderId="10" applyAlignment="1" pivotButton="0" quotePrefix="0" xfId="0">
      <alignment horizontal="center" vertical="center"/>
    </xf>
    <xf numFmtId="10" fontId="7" fillId="0" borderId="10" applyAlignment="1" pivotButton="0" quotePrefix="0" xfId="0">
      <alignment horizontal="center" vertical="center"/>
    </xf>
    <xf numFmtId="3" fontId="7" fillId="11" borderId="10" applyAlignment="1" pivotButton="0" quotePrefix="0" xfId="0">
      <alignment horizontal="center" vertical="center"/>
    </xf>
    <xf numFmtId="10" fontId="7" fillId="11" borderId="10" applyAlignment="1" pivotButton="0" quotePrefix="0" xfId="0">
      <alignment horizontal="center" vertical="center"/>
    </xf>
    <xf numFmtId="10" fontId="7" fillId="7" borderId="7" applyAlignment="1" pivotButton="0" quotePrefix="0" xfId="0">
      <alignment horizontal="center" vertical="center"/>
    </xf>
    <xf numFmtId="10" fontId="7" fillId="11" borderId="7" applyAlignment="1" pivotButton="0" quotePrefix="0" xfId="0">
      <alignment horizontal="center" vertical="center"/>
    </xf>
    <xf numFmtId="3" fontId="14" fillId="8" borderId="7" applyAlignment="1" pivotButton="0" quotePrefix="0" xfId="0">
      <alignment horizontal="center" vertical="center"/>
    </xf>
    <xf numFmtId="10" fontId="14" fillId="8" borderId="7" applyAlignment="1" pivotButton="0" quotePrefix="0" xfId="0">
      <alignment horizontal="center" vertical="center"/>
    </xf>
    <xf numFmtId="3" fontId="15" fillId="8" borderId="7" applyAlignment="1" pivotButton="0" quotePrefix="0" xfId="0">
      <alignment horizontal="center" vertical="center"/>
    </xf>
    <xf numFmtId="10" fontId="7" fillId="0" borderId="25" applyAlignment="1" pivotButton="0" quotePrefix="0" xfId="0">
      <alignment horizontal="center"/>
    </xf>
    <xf numFmtId="10" fontId="7" fillId="11" borderId="25" applyAlignment="1" pivotButton="0" quotePrefix="0" xfId="0">
      <alignment horizontal="center"/>
    </xf>
    <xf numFmtId="3" fontId="14" fillId="4" borderId="15" applyAlignment="1" pivotButton="0" quotePrefix="0" xfId="0">
      <alignment horizontal="center"/>
    </xf>
    <xf numFmtId="3" fontId="14" fillId="4" borderId="16" applyAlignment="1" pivotButton="0" quotePrefix="0" xfId="0">
      <alignment horizontal="center"/>
    </xf>
    <xf numFmtId="10" fontId="14" fillId="4" borderId="16" applyAlignment="1" pivotButton="0" quotePrefix="0" xfId="0">
      <alignment horizontal="center"/>
    </xf>
    <xf numFmtId="3" fontId="15" fillId="4" borderId="16" applyAlignment="1" pivotButton="0" quotePrefix="0" xfId="0">
      <alignment horizontal="center"/>
    </xf>
    <xf numFmtId="10" fontId="14" fillId="4" borderId="17" applyAlignment="1" pivotButton="0" quotePrefix="0" xfId="0">
      <alignment horizontal="center"/>
    </xf>
    <xf numFmtId="3" fontId="14" fillId="9" borderId="16" applyAlignment="1" pivotButton="0" quotePrefix="0" xfId="0">
      <alignment horizontal="center"/>
    </xf>
    <xf numFmtId="10" fontId="14" fillId="9" borderId="16" applyAlignment="1" pivotButton="0" quotePrefix="0" xfId="0">
      <alignment horizontal="center"/>
    </xf>
    <xf numFmtId="3" fontId="15" fillId="9" borderId="16" applyAlignment="1" pivotButton="0" quotePrefix="0" xfId="0">
      <alignment horizontal="center"/>
    </xf>
    <xf numFmtId="3" fontId="7" fillId="11" borderId="12" applyAlignment="1" pivotButton="0" quotePrefix="0" xfId="0">
      <alignment horizontal="center" vertical="center"/>
    </xf>
    <xf numFmtId="10" fontId="7" fillId="11" borderId="21" applyAlignment="1" pivotButton="0" quotePrefix="0" xfId="0">
      <alignment horizontal="center" vertical="center"/>
    </xf>
    <xf numFmtId="3" fontId="14" fillId="14" borderId="15" applyAlignment="1" pivotButton="0" quotePrefix="0" xfId="0">
      <alignment horizontal="center" vertical="center"/>
    </xf>
    <xf numFmtId="3" fontId="14" fillId="14" borderId="16" applyAlignment="1" pivotButton="0" quotePrefix="0" xfId="0">
      <alignment horizontal="center" vertical="center"/>
    </xf>
    <xf numFmtId="10" fontId="14" fillId="14" borderId="10" applyAlignment="1" pivotButton="0" quotePrefix="0" xfId="0">
      <alignment horizontal="center" vertical="center"/>
    </xf>
    <xf numFmtId="3" fontId="7" fillId="0" borderId="12" applyAlignment="1" pivotButton="0" quotePrefix="0" xfId="0">
      <alignment horizontal="center" vertical="center"/>
    </xf>
    <xf numFmtId="14" fontId="12" fillId="3" borderId="9" applyAlignment="1" pivotButton="0" quotePrefix="0" xfId="0">
      <alignment horizontal="right"/>
    </xf>
    <xf numFmtId="3" fontId="14" fillId="9" borderId="15" applyAlignment="1" pivotButton="0" quotePrefix="0" xfId="0">
      <alignment horizontal="center" vertical="center"/>
    </xf>
    <xf numFmtId="3" fontId="14" fillId="4" borderId="16" applyAlignment="1" pivotButton="0" quotePrefix="0" xfId="0">
      <alignment horizontal="center" vertical="center"/>
    </xf>
    <xf numFmtId="3" fontId="15" fillId="4" borderId="16" applyAlignment="1" pivotButton="0" quotePrefix="0" xfId="0">
      <alignment horizontal="center" vertical="center"/>
    </xf>
    <xf numFmtId="0" fontId="18" fillId="11" borderId="7" applyAlignment="1" pivotButton="0" quotePrefix="0" xfId="0">
      <alignment horizontal="center" vertical="center"/>
    </xf>
    <xf numFmtId="0" fontId="18" fillId="11" borderId="7" applyAlignment="1" pivotButton="0" quotePrefix="0" xfId="0">
      <alignment horizontal="center"/>
    </xf>
    <xf numFmtId="10" fontId="11" fillId="19" borderId="16" applyAlignment="1" pivotButton="0" quotePrefix="0" xfId="0">
      <alignment horizontal="center" vertical="center" wrapText="1"/>
    </xf>
    <xf numFmtId="10" fontId="11" fillId="19" borderId="17" applyAlignment="1" pivotButton="0" quotePrefix="0" xfId="0">
      <alignment horizontal="center" vertical="center" wrapText="1"/>
    </xf>
    <xf numFmtId="0" fontId="11" fillId="21" borderId="2" applyAlignment="1" pivotButton="0" quotePrefix="0" xfId="0">
      <alignment horizontal="center" vertical="center" wrapText="1"/>
    </xf>
    <xf numFmtId="0" fontId="11" fillId="21" borderId="3" applyAlignment="1" pivotButton="0" quotePrefix="0" xfId="0">
      <alignment horizontal="center" vertical="center" wrapText="1"/>
    </xf>
    <xf numFmtId="0" fontId="5" fillId="13" borderId="7" applyAlignment="1" pivotButton="0" quotePrefix="0" xfId="0">
      <alignment horizontal="center" vertical="center" wrapText="1"/>
    </xf>
    <xf numFmtId="0" fontId="6" fillId="13" borderId="7" applyAlignment="1" pivotButton="0" quotePrefix="0" xfId="0">
      <alignment horizontal="center" vertical="center" wrapText="1"/>
    </xf>
    <xf numFmtId="10" fontId="5" fillId="13" borderId="7" applyAlignment="1" pivotButton="0" quotePrefix="0" xfId="0">
      <alignment horizontal="center" vertical="center" wrapText="1"/>
    </xf>
    <xf numFmtId="10" fontId="6" fillId="13" borderId="7" applyAlignment="1" pivotButton="0" quotePrefix="0" xfId="0">
      <alignment horizontal="center" vertical="center" wrapText="1"/>
    </xf>
    <xf numFmtId="3" fontId="12" fillId="21" borderId="16" applyAlignment="1" pivotButton="0" quotePrefix="0" xfId="0">
      <alignment horizontal="center"/>
    </xf>
    <xf numFmtId="10" fontId="12" fillId="21" borderId="17" applyAlignment="1" pivotButton="0" quotePrefix="0" xfId="0">
      <alignment horizontal="center"/>
    </xf>
    <xf numFmtId="10" fontId="19" fillId="22" borderId="16" applyAlignment="1" pivotButton="0" quotePrefix="0" xfId="0">
      <alignment horizontal="center" vertical="center" wrapText="1"/>
    </xf>
    <xf numFmtId="10" fontId="19" fillId="22" borderId="17" applyAlignment="1" pivotButton="0" quotePrefix="0" xfId="0">
      <alignment horizontal="center" vertical="center" wrapText="1"/>
    </xf>
    <xf numFmtId="3" fontId="20" fillId="22" borderId="15" applyAlignment="1" pivotButton="0" quotePrefix="0" xfId="0">
      <alignment horizontal="center"/>
    </xf>
    <xf numFmtId="10" fontId="12" fillId="22" borderId="16" applyAlignment="1" pivotButton="0" quotePrefix="0" xfId="0">
      <alignment horizontal="center"/>
    </xf>
    <xf numFmtId="10" fontId="19" fillId="19" borderId="16" applyAlignment="1" pivotButton="0" quotePrefix="0" xfId="0">
      <alignment horizontal="center" vertical="center" wrapText="1"/>
    </xf>
    <xf numFmtId="10" fontId="19" fillId="19" borderId="17" applyAlignment="1" pivotButton="0" quotePrefix="0" xfId="0">
      <alignment horizontal="center" vertical="center" wrapText="1"/>
    </xf>
    <xf numFmtId="3" fontId="12" fillId="19" borderId="7" applyAlignment="1" pivotButton="0" quotePrefix="0" xfId="0">
      <alignment horizontal="center" vertical="center"/>
    </xf>
    <xf numFmtId="10" fontId="12" fillId="19" borderId="7" applyAlignment="1" pivotButton="0" quotePrefix="0" xfId="0">
      <alignment horizontal="center" vertical="center"/>
    </xf>
    <xf numFmtId="10" fontId="11" fillId="23" borderId="16" applyAlignment="1" pivotButton="0" quotePrefix="0" xfId="0">
      <alignment horizontal="center" vertical="center" wrapText="1"/>
    </xf>
    <xf numFmtId="10" fontId="11" fillId="23" borderId="17" applyAlignment="1" pivotButton="0" quotePrefix="0" xfId="0">
      <alignment horizontal="center" vertical="center" wrapText="1"/>
    </xf>
    <xf numFmtId="3" fontId="12" fillId="23" borderId="16" applyAlignment="1" pivotButton="0" quotePrefix="0" xfId="0">
      <alignment horizontal="center" vertical="center" wrapText="1"/>
    </xf>
    <xf numFmtId="10" fontId="12" fillId="23" borderId="17" applyAlignment="1" pivotButton="0" quotePrefix="0" xfId="0">
      <alignment horizontal="center" vertical="center" wrapText="1"/>
    </xf>
    <xf numFmtId="10" fontId="11" fillId="23" borderId="7" applyAlignment="1" pivotButton="0" quotePrefix="0" xfId="0">
      <alignment horizontal="center" vertical="center" wrapText="1"/>
    </xf>
    <xf numFmtId="10" fontId="11" fillId="20" borderId="16" applyAlignment="1" pivotButton="0" quotePrefix="0" xfId="0">
      <alignment horizontal="center" vertical="center" wrapText="1"/>
    </xf>
    <xf numFmtId="10" fontId="11" fillId="20" borderId="17" applyAlignment="1" pivotButton="0" quotePrefix="0" xfId="0">
      <alignment horizontal="center" vertical="center" wrapText="1"/>
    </xf>
    <xf numFmtId="14" fontId="7" fillId="0" borderId="22" applyAlignment="1" pivotButton="0" quotePrefix="0" xfId="0">
      <alignment horizontal="center" vertical="center"/>
    </xf>
    <xf numFmtId="14" fontId="3" fillId="11" borderId="23" applyAlignment="1" pivotButton="0" quotePrefix="0" xfId="0">
      <alignment horizontal="center" vertical="center"/>
    </xf>
    <xf numFmtId="14" fontId="3" fillId="0" borderId="23" applyAlignment="1" pivotButton="0" quotePrefix="0" xfId="0">
      <alignment horizontal="center" vertical="center"/>
    </xf>
    <xf numFmtId="14" fontId="7" fillId="11" borderId="23" applyAlignment="1" pivotButton="0" quotePrefix="0" xfId="0">
      <alignment horizontal="center" vertical="center"/>
    </xf>
    <xf numFmtId="14" fontId="7" fillId="0" borderId="23" applyAlignment="1" pivotButton="0" quotePrefix="0" xfId="0">
      <alignment horizontal="center" vertical="center"/>
    </xf>
    <xf numFmtId="14" fontId="7" fillId="11" borderId="24" applyAlignment="1" pivotButton="0" quotePrefix="0" xfId="0">
      <alignment horizontal="center" vertical="center"/>
    </xf>
    <xf numFmtId="14" fontId="7" fillId="0" borderId="11" applyAlignment="1" pivotButton="0" quotePrefix="0" xfId="0">
      <alignment horizontal="center"/>
    </xf>
    <xf numFmtId="14" fontId="3" fillId="11" borderId="8" applyAlignment="1" pivotButton="0" quotePrefix="0" xfId="0">
      <alignment horizontal="center"/>
    </xf>
    <xf numFmtId="14" fontId="3" fillId="0" borderId="8" applyAlignment="1" pivotButton="0" quotePrefix="0" xfId="0">
      <alignment horizontal="center"/>
    </xf>
    <xf numFmtId="14" fontId="7" fillId="11" borderId="8" applyAlignment="1" pivotButton="0" quotePrefix="0" xfId="0">
      <alignment horizontal="center"/>
    </xf>
    <xf numFmtId="14" fontId="7" fillId="0" borderId="8" applyAlignment="1" pivotButton="0" quotePrefix="0" xfId="0">
      <alignment horizontal="center"/>
    </xf>
    <xf numFmtId="14" fontId="7" fillId="11" borderId="20" applyAlignment="1" pivotButton="0" quotePrefix="0" xfId="0">
      <alignment horizontal="center"/>
    </xf>
    <xf numFmtId="14" fontId="12" fillId="3" borderId="11" applyAlignment="1" pivotButton="0" quotePrefix="0" xfId="0">
      <alignment horizontal="center"/>
    </xf>
    <xf numFmtId="14" fontId="7" fillId="0" borderId="11" applyAlignment="1" pivotButton="0" quotePrefix="0" xfId="0">
      <alignment horizontal="center" vertical="center"/>
    </xf>
    <xf numFmtId="14" fontId="3" fillId="11" borderId="8" applyAlignment="1" pivotButton="0" quotePrefix="0" xfId="0">
      <alignment horizontal="center" vertical="center"/>
    </xf>
    <xf numFmtId="14" fontId="3" fillId="0" borderId="8" applyAlignment="1" pivotButton="0" quotePrefix="0" xfId="0">
      <alignment horizontal="center" vertical="center"/>
    </xf>
    <xf numFmtId="14" fontId="7" fillId="11" borderId="8" applyAlignment="1" pivotButton="0" quotePrefix="0" xfId="0">
      <alignment horizontal="center" vertical="center"/>
    </xf>
    <xf numFmtId="14" fontId="7" fillId="0" borderId="8" applyAlignment="1" pivotButton="0" quotePrefix="0" xfId="0">
      <alignment horizontal="center" vertical="center"/>
    </xf>
    <xf numFmtId="14" fontId="7" fillId="11" borderId="20" applyAlignment="1" pivotButton="0" quotePrefix="0" xfId="0">
      <alignment horizontal="center" vertical="center"/>
    </xf>
    <xf numFmtId="0" fontId="21" fillId="0" borderId="7" pivotButton="0" quotePrefix="0" xfId="0"/>
    <xf numFmtId="3" fontId="3" fillId="0" borderId="7" applyAlignment="1" pivotButton="0" quotePrefix="0" xfId="0">
      <alignment horizontal="center"/>
    </xf>
    <xf numFmtId="3" fontId="3" fillId="0" borderId="7" applyAlignment="1" pivotButton="0" quotePrefix="0" xfId="0">
      <alignment horizontal="center" vertical="center"/>
    </xf>
    <xf numFmtId="3" fontId="3" fillId="11" borderId="7" applyAlignment="1" pivotButton="0" quotePrefix="0" xfId="0">
      <alignment horizontal="center"/>
    </xf>
    <xf numFmtId="3" fontId="3" fillId="11" borderId="7" applyAlignment="1" pivotButton="0" quotePrefix="0" xfId="0">
      <alignment horizontal="center" vertical="center"/>
    </xf>
    <xf numFmtId="3" fontId="3" fillId="11" borderId="21" applyAlignment="1" pivotButton="0" quotePrefix="0" xfId="0">
      <alignment horizontal="center"/>
    </xf>
    <xf numFmtId="0" fontId="17" fillId="11" borderId="10" pivotButton="0" quotePrefix="0" xfId="0"/>
    <xf numFmtId="0" fontId="17" fillId="11" borderId="10" applyAlignment="1" pivotButton="0" quotePrefix="0" xfId="0">
      <alignment horizontal="center" wrapText="1"/>
    </xf>
    <xf numFmtId="0" fontId="17" fillId="11" borderId="10" applyAlignment="1" pivotButton="0" quotePrefix="0" xfId="0">
      <alignment wrapText="1"/>
    </xf>
    <xf numFmtId="0" fontId="8" fillId="9" borderId="26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" pivotButton="0" quotePrefix="0" xfId="0"/>
    <xf numFmtId="0" fontId="4" fillId="0" borderId="4" applyAlignment="1" pivotButton="0" quotePrefix="0" xfId="0">
      <alignment horizontal="center" vertical="center" wrapText="1"/>
    </xf>
    <xf numFmtId="0" fontId="0" fillId="0" borderId="9" pivotButton="0" quotePrefix="0" xfId="0"/>
    <xf numFmtId="0" fontId="8" fillId="10" borderId="28" applyAlignment="1" pivotButton="0" quotePrefix="0" xfId="0">
      <alignment horizontal="center"/>
    </xf>
    <xf numFmtId="0" fontId="3" fillId="0" borderId="0" pivotButton="0" quotePrefix="0" xfId="0"/>
    <xf numFmtId="0" fontId="0" fillId="0" borderId="27" pivotButton="0" quotePrefix="0" xfId="0"/>
    <xf numFmtId="0" fontId="8" fillId="8" borderId="28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8" fillId="12" borderId="28" applyAlignment="1" pivotButton="0" quotePrefix="0" xfId="0">
      <alignment horizontal="center"/>
    </xf>
    <xf numFmtId="0" fontId="16" fillId="15" borderId="26" applyAlignment="1" pivotButton="0" quotePrefix="0" xfId="0">
      <alignment horizontal="center" vertical="center"/>
    </xf>
    <xf numFmtId="0" fontId="16" fillId="16" borderId="26" applyAlignment="1" pivotButton="0" quotePrefix="0" xfId="0">
      <alignment horizontal="center" vertical="center"/>
    </xf>
    <xf numFmtId="0" fontId="16" fillId="18" borderId="26" applyAlignment="1" pivotButton="0" quotePrefix="0" xfId="0">
      <alignment horizontal="center" vertical="center"/>
    </xf>
    <xf numFmtId="0" fontId="16" fillId="17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20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Criminal Records Reported and Accuracy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'Jan-Sept Chart'!$B$1</f>
              <strCache>
                <ptCount val="1"/>
                <pt idx="0">
                  <v>% of Screenings with Criminal Records Reported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'Jan-Sept Chart'!$A$2:$A$10</f>
              <strCache>
                <ptCount val="9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</strCache>
            </strRef>
          </cat>
          <val>
            <numRef>
              <f>'Jan-Sept Chart'!$B$2:$B$10</f>
              <numCache>
                <formatCode>0.00%</formatCode>
                <ptCount val="9"/>
                <pt idx="0">
                  <v>0.3028</v>
                </pt>
                <pt idx="1">
                  <v>0.311</v>
                </pt>
                <pt idx="2">
                  <v>0.306</v>
                </pt>
                <pt idx="3">
                  <v>0.292</v>
                </pt>
                <pt idx="4">
                  <v>0.2701</v>
                </pt>
                <pt idx="5">
                  <v>0.2766</v>
                </pt>
                <pt idx="6">
                  <v>0.293</v>
                </pt>
                <pt idx="7">
                  <v>0.2581</v>
                </pt>
                <pt idx="8">
                  <v>0.2605</v>
                </pt>
              </numCache>
            </numRef>
          </val>
        </ser>
        <ser>
          <idx val="1"/>
          <order val="1"/>
          <tx>
            <strRef>
              <f>'Jan-Sept Chart'!$C$1</f>
              <strCache>
                <ptCount val="1"/>
                <pt idx="0">
                  <v>% Accurately Reported Crimial Records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'Jan-Sept Chart'!$A$2:$A$10</f>
              <strCache>
                <ptCount val="9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</strCache>
            </strRef>
          </cat>
          <val>
            <numRef>
              <f>'Jan-Sept Chart'!$C$2:$C$10</f>
              <numCache>
                <formatCode>0.00%</formatCode>
                <ptCount val="9"/>
                <pt idx="0">
                  <v>0.9802</v>
                </pt>
                <pt idx="1">
                  <v>0.9864000000000001</v>
                </pt>
                <pt idx="2">
                  <v>0.9839</v>
                </pt>
                <pt idx="3">
                  <v>0.9848</v>
                </pt>
                <pt idx="4">
                  <v>0.9886</v>
                </pt>
                <pt idx="5">
                  <v>0.992</v>
                </pt>
                <pt idx="6">
                  <v>0.9905</v>
                </pt>
                <pt idx="7">
                  <v>0.9932</v>
                </pt>
                <pt idx="8">
                  <v>0.9933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269"/>
        <axId val="424621488"/>
        <axId val="424623448"/>
      </barChart>
      <lineChart>
        <grouping val="standard"/>
        <varyColors val="0"/>
        <ser>
          <idx val="2"/>
          <order val="2"/>
          <tx>
            <strRef>
              <f>'Jan-Sept Chart'!$D$1</f>
              <strCache>
                <ptCount val="1"/>
                <pt idx="0">
                  <v>% of Records Disputed</v>
                </pt>
              </strCache>
            </strRef>
          </tx>
          <spPr>
            <a:ln xmlns:a="http://schemas.openxmlformats.org/drawingml/2006/main" w="3810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'Jan-Sept Chart'!$A$2:$A$10</f>
              <strCache>
                <ptCount val="9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</strCache>
            </strRef>
          </cat>
          <val>
            <numRef>
              <f>'Jan-Sept Chart'!$D$2:$D$10</f>
              <numCache>
                <formatCode>0.00%</formatCode>
                <ptCount val="9"/>
                <pt idx="0">
                  <v>0.0232</v>
                </pt>
                <pt idx="1">
                  <v>0.0159</v>
                </pt>
                <pt idx="2">
                  <v>0.0187</v>
                </pt>
                <pt idx="3">
                  <v>0.0171</v>
                </pt>
                <pt idx="4">
                  <v>0.0132</v>
                </pt>
                <pt idx="5">
                  <v>0.0095</v>
                </pt>
                <pt idx="6">
                  <v>0.0106</v>
                </pt>
                <pt idx="7">
                  <v>0.008200000000000001</v>
                </pt>
                <pt idx="8">
                  <v>0.0091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46452288"/>
        <axId val="246453856"/>
      </lineChart>
      <catAx>
        <axId val="42462148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24623448"/>
        <crosses val="autoZero"/>
        <auto val="1"/>
        <lblAlgn val="ctr"/>
        <lblOffset val="100"/>
        <tickMarkSkip val="1"/>
        <noMultiLvlLbl val="0"/>
      </catAx>
      <valAx>
        <axId val="4246234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24621488"/>
        <crosses val="autoZero"/>
        <crossBetween val="between"/>
      </valAx>
      <catAx>
        <axId val="24645228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246453856"/>
        <crosses val="autoZero"/>
        <auto val="1"/>
        <lblAlgn val="ctr"/>
        <lblOffset val="100"/>
        <noMultiLvlLbl val="0"/>
      </catAx>
      <valAx>
        <axId val="246453856"/>
        <scaling>
          <orientation val="minMax"/>
        </scaling>
        <delete val="0"/>
        <axPos val="r"/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46452288"/>
        <crosses val="max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14285</colOff>
      <row>11</row>
      <rowOff>9525</rowOff>
    </from>
    <to>
      <col>8</col>
      <colOff>114300</colOff>
      <row>36</row>
      <rowOff>180974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6" sqref="J16"/>
    </sheetView>
  </sheetViews>
  <sheetFormatPr baseColWidth="8" defaultColWidth="9.140625" defaultRowHeight="12" outlineLevelCol="0"/>
  <cols>
    <col width="8.85546875" bestFit="1" customWidth="1" style="134" min="1" max="1"/>
    <col width="22" customWidth="1" style="134" min="2" max="2"/>
    <col width="30.5703125" customWidth="1" style="134" min="3" max="3"/>
    <col width="28.28515625" customWidth="1" style="134" min="4" max="4"/>
    <col width="20.5703125" customWidth="1" style="134" min="5" max="5"/>
    <col width="22.140625" customWidth="1" style="134" min="6" max="6"/>
    <col width="9.140625" customWidth="1" style="134" min="7" max="7"/>
    <col width="19.28515625" customWidth="1" style="134" min="8" max="8"/>
    <col width="43.140625" customWidth="1" style="134" min="9" max="9"/>
    <col width="36.28515625" customWidth="1" style="134" min="10" max="10"/>
    <col width="9.140625" customWidth="1" style="134" min="11" max="24"/>
    <col width="9.140625" customWidth="1" style="134" min="25" max="16384"/>
  </cols>
  <sheetData>
    <row r="1" ht="62.1" customHeight="1" thickBot="1">
      <c r="A1" s="131" t="inlineStr">
        <is>
          <t>Reporting Month</t>
        </is>
      </c>
      <c r="B1" s="128" t="inlineStr">
        <is>
          <t>Credit Metrics</t>
        </is>
      </c>
      <c r="C1" s="129" t="n"/>
      <c r="D1" s="129" t="n"/>
      <c r="E1" s="129" t="n"/>
      <c r="F1" s="129" t="n"/>
      <c r="G1" s="129" t="n"/>
      <c r="H1" s="129" t="n"/>
      <c r="I1" s="129" t="n"/>
      <c r="J1" s="130" t="n"/>
    </row>
    <row r="2" ht="108" customHeight="1" thickBot="1">
      <c r="A2" s="132" t="n"/>
      <c r="B2" s="16" t="inlineStr">
        <is>
          <t>Credit Screenings Performed</t>
        </is>
      </c>
      <c r="C2" s="17" t="inlineStr">
        <is>
          <t xml:space="preserve">Consumer Disputes Initiated through RentGrow of Reported Credit Records </t>
        </is>
      </c>
      <c r="D2" s="17" t="inlineStr">
        <is>
          <t>% of Credit Screenings</t>
        </is>
      </c>
      <c r="E2" s="18" t="inlineStr">
        <is>
          <t>Successful Consumer Credit Disputes</t>
        </is>
      </c>
      <c r="F2" s="17" t="inlineStr">
        <is>
          <t>% of Consumer Credit Disputes Initiated through RentGrow</t>
        </is>
      </c>
      <c r="G2" s="18" t="inlineStr">
        <is>
          <t>Decision of Property Changed</t>
        </is>
      </c>
      <c r="H2" s="17" t="inlineStr">
        <is>
          <t>% of Successful Consumer Credit Disputes</t>
        </is>
      </c>
      <c r="I2" s="77" t="inlineStr">
        <is>
          <t>Total Credit Screenings Accurately Reported</t>
        </is>
      </c>
      <c r="J2" s="78" t="inlineStr">
        <is>
          <t>% of Total Credit Screenings</t>
        </is>
      </c>
    </row>
    <row r="3" ht="14.1" customHeight="1">
      <c r="A3" s="100" t="n">
        <v>45658</v>
      </c>
      <c r="B3" s="68" t="n">
        <v>415926</v>
      </c>
      <c r="C3" s="30" t="n">
        <v>803</v>
      </c>
      <c r="D3" s="31">
        <f>IFERROR(C3/B3,"")</f>
        <v/>
      </c>
      <c r="E3" s="30" t="n">
        <v>773</v>
      </c>
      <c r="F3" s="31">
        <f>IFERROR(E3/C3,"")</f>
        <v/>
      </c>
      <c r="G3" s="32" t="n">
        <v>296</v>
      </c>
      <c r="H3" s="31">
        <f>IFERROR(G3/E3,"")</f>
        <v/>
      </c>
      <c r="I3" s="30">
        <f>IF(B3="", "", IFERROR(B3-E3,""))</f>
        <v/>
      </c>
      <c r="J3" s="53">
        <f>IFERROR(I3/B3,"")</f>
        <v/>
      </c>
    </row>
    <row r="4" ht="14.1" customHeight="1">
      <c r="A4" s="101" t="n">
        <v>45689</v>
      </c>
      <c r="B4" s="63" t="n">
        <v>399766</v>
      </c>
      <c r="C4" s="34" t="n">
        <v>736</v>
      </c>
      <c r="D4" s="35">
        <f>IFERROR(C4/B4,"")</f>
        <v/>
      </c>
      <c r="E4" s="34" t="n">
        <v>704</v>
      </c>
      <c r="F4" s="35">
        <f>IFERROR(E4/C4,"")</f>
        <v/>
      </c>
      <c r="G4" s="36" t="n">
        <v>281</v>
      </c>
      <c r="H4" s="35">
        <f>IFERROR(G4/E4,"")</f>
        <v/>
      </c>
      <c r="I4" s="34">
        <f>IF(B4="", "", IFERROR(B4-E4,""))</f>
        <v/>
      </c>
      <c r="J4" s="54">
        <f>IFERROR(I4/B4,"")</f>
        <v/>
      </c>
    </row>
    <row r="5" ht="14.1" customHeight="1">
      <c r="A5" s="102" t="n">
        <v>45717</v>
      </c>
      <c r="B5" s="68" t="n">
        <v>504614</v>
      </c>
      <c r="C5" s="120" t="n">
        <v>1016</v>
      </c>
      <c r="D5" s="38">
        <f>IFERROR(C5/B5,"")</f>
        <v/>
      </c>
      <c r="E5" s="120" t="n">
        <v>980</v>
      </c>
      <c r="F5" s="38">
        <f>IFERROR(E5/C5,"")</f>
        <v/>
      </c>
      <c r="G5" s="120" t="n">
        <v>397</v>
      </c>
      <c r="H5" s="38">
        <f>IFERROR(G5/E5,"")</f>
        <v/>
      </c>
      <c r="I5" s="30">
        <f>IF(B5="", "", IFERROR(B5-E5,""))</f>
        <v/>
      </c>
      <c r="J5" s="39">
        <f>IFERROR(I5/B5,"")</f>
        <v/>
      </c>
    </row>
    <row r="6" ht="14.1" customHeight="1">
      <c r="A6" s="103" t="n">
        <v>45748</v>
      </c>
      <c r="B6" s="63" t="n">
        <v>530672</v>
      </c>
      <c r="C6" s="122" t="n">
        <v>1287</v>
      </c>
      <c r="D6" s="40">
        <f>IFERROR(C6/B6,"")</f>
        <v/>
      </c>
      <c r="E6" s="122" t="n">
        <v>1240</v>
      </c>
      <c r="F6" s="40">
        <f>IFERROR(E6/C6,"")</f>
        <v/>
      </c>
      <c r="G6" s="122" t="n">
        <v>508</v>
      </c>
      <c r="H6" s="40">
        <f>IFERROR(G6/E6,"")</f>
        <v/>
      </c>
      <c r="I6" s="34">
        <f>IF(B6="", "", IFERROR(B6-E6,""))</f>
        <v/>
      </c>
      <c r="J6" s="41">
        <f>IFERROR(I6/B6,"")</f>
        <v/>
      </c>
    </row>
    <row r="7" ht="14.1" customHeight="1">
      <c r="A7" s="102" t="n">
        <v>45778</v>
      </c>
      <c r="B7" s="68" t="n"/>
      <c r="C7" s="120" t="n"/>
      <c r="D7" s="38">
        <f>IFERROR(C7/B7,"")</f>
        <v/>
      </c>
      <c r="E7" s="120" t="n"/>
      <c r="F7" s="38">
        <f>IFERROR(E7/C7,"")</f>
        <v/>
      </c>
      <c r="G7" s="120" t="n"/>
      <c r="H7" s="38">
        <f>IFERROR(G7/E7,"")</f>
        <v/>
      </c>
      <c r="I7" s="30">
        <f>IF(B7="", "", IFERROR(B7-E7,""))</f>
        <v/>
      </c>
      <c r="J7" s="39">
        <f>IFERROR(I7/B7,"")</f>
        <v/>
      </c>
    </row>
    <row r="8" ht="14.1" customHeight="1">
      <c r="A8" s="101" t="n">
        <v>45809</v>
      </c>
      <c r="B8" s="63" t="n"/>
      <c r="C8" s="122" t="n"/>
      <c r="D8" s="40">
        <f>IFERROR(C8/B8,"")</f>
        <v/>
      </c>
      <c r="E8" s="122" t="n"/>
      <c r="F8" s="40">
        <f>IFERROR(E8/C8,"")</f>
        <v/>
      </c>
      <c r="G8" s="122" t="n"/>
      <c r="H8" s="40">
        <f>IFERROR(G8/E8,"")</f>
        <v/>
      </c>
      <c r="I8" s="34">
        <f>IF(B8="", "", IFERROR(B8-E8,""))</f>
        <v/>
      </c>
      <c r="J8" s="41">
        <f>IFERROR(I8/B8,"")</f>
        <v/>
      </c>
    </row>
    <row r="9" ht="14.1" customHeight="1">
      <c r="A9" s="104" t="n">
        <v>45839</v>
      </c>
      <c r="B9" s="68" t="n"/>
      <c r="C9" s="120" t="n"/>
      <c r="D9" s="38">
        <f>IFERROR(C9/B9,"")</f>
        <v/>
      </c>
      <c r="E9" s="120" t="n"/>
      <c r="F9" s="38">
        <f>IFERROR(E9/C9,"")</f>
        <v/>
      </c>
      <c r="G9" s="120" t="n"/>
      <c r="H9" s="38">
        <f>IFERROR(G9/E9,"")</f>
        <v/>
      </c>
      <c r="I9" s="30">
        <f>IF(B9="", "", IFERROR(B9-E9,""))</f>
        <v/>
      </c>
      <c r="J9" s="39">
        <f>IFERROR(I9/B9,"")</f>
        <v/>
      </c>
    </row>
    <row r="10" ht="14.1" customHeight="1">
      <c r="A10" s="101" t="n">
        <v>45870</v>
      </c>
      <c r="B10" s="63" t="n"/>
      <c r="C10" s="122" t="n"/>
      <c r="D10" s="40">
        <f>IFERROR(C10/B10,"")</f>
        <v/>
      </c>
      <c r="E10" s="122" t="n"/>
      <c r="F10" s="40">
        <f>IFERROR(E10/C10,"")</f>
        <v/>
      </c>
      <c r="G10" s="122" t="n"/>
      <c r="H10" s="40">
        <f>IFERROR(G10/E10,"")</f>
        <v/>
      </c>
      <c r="I10" s="34">
        <f>IF(B10="", "", IFERROR(B10-E10,""))</f>
        <v/>
      </c>
      <c r="J10" s="41">
        <f>IFERROR(I10/B10,"")</f>
        <v/>
      </c>
    </row>
    <row r="11" ht="14.1" customHeight="1">
      <c r="A11" s="102" t="n">
        <v>45901</v>
      </c>
      <c r="B11" s="68" t="n"/>
      <c r="C11" s="120" t="n"/>
      <c r="D11" s="38">
        <f>IFERROR(C11/B11,"")</f>
        <v/>
      </c>
      <c r="E11" s="120" t="n"/>
      <c r="F11" s="38">
        <f>IFERROR(E11/C11,"")</f>
        <v/>
      </c>
      <c r="G11" s="120" t="n"/>
      <c r="H11" s="38">
        <f>IFERROR(G11/E11,"")</f>
        <v/>
      </c>
      <c r="I11" s="30">
        <f>IF(B11="", "", IFERROR(B11-E11,""))</f>
        <v/>
      </c>
      <c r="J11" s="39">
        <f>IFERROR(I11/B11,"")</f>
        <v/>
      </c>
    </row>
    <row r="12" ht="14.1" customHeight="1">
      <c r="A12" s="103" t="n">
        <v>45931</v>
      </c>
      <c r="B12" s="63" t="n"/>
      <c r="C12" s="122" t="n"/>
      <c r="D12" s="40">
        <f>IFERROR(C12/B12,"")</f>
        <v/>
      </c>
      <c r="E12" s="122" t="n"/>
      <c r="F12" s="40">
        <f>IFERROR(E12/C12,"")</f>
        <v/>
      </c>
      <c r="G12" s="122" t="n"/>
      <c r="H12" s="40">
        <f>IFERROR(G12/E12,"")</f>
        <v/>
      </c>
      <c r="I12" s="34">
        <f>IF(B12="", "", IFERROR(B12-E12,""))</f>
        <v/>
      </c>
      <c r="J12" s="41">
        <f>IFERROR(I12/B12,"")</f>
        <v/>
      </c>
    </row>
    <row r="13" ht="14.1" customHeight="1">
      <c r="A13" s="102" t="n">
        <v>45962</v>
      </c>
      <c r="B13" s="68" t="n"/>
      <c r="C13" s="120" t="n"/>
      <c r="D13" s="38">
        <f>IFERROR(C13/B13,"")</f>
        <v/>
      </c>
      <c r="E13" s="120" t="n"/>
      <c r="F13" s="38">
        <f>IFERROR(E13/C13,"")</f>
        <v/>
      </c>
      <c r="G13" s="120" t="n"/>
      <c r="H13" s="38">
        <f>IFERROR(G13/E13,"")</f>
        <v/>
      </c>
      <c r="I13" s="30">
        <f>IF(B13="", "", IFERROR(B13-E13,""))</f>
        <v/>
      </c>
      <c r="J13" s="39">
        <f>IFERROR(I13/B13,"")</f>
        <v/>
      </c>
    </row>
    <row r="14" ht="14.1" customHeight="1" thickBot="1">
      <c r="A14" s="105" t="n">
        <v>45992</v>
      </c>
      <c r="B14" s="63" t="n"/>
      <c r="C14" s="124" t="n"/>
      <c r="D14" s="42">
        <f>IFERROR(C14/B14,"")</f>
        <v/>
      </c>
      <c r="E14" s="124" t="n"/>
      <c r="F14" s="42">
        <f>IFERROR(E14/C14,"")</f>
        <v/>
      </c>
      <c r="G14" s="124" t="n"/>
      <c r="H14" s="42">
        <f>IFERROR(G14/E14,"")</f>
        <v/>
      </c>
      <c r="I14" s="34">
        <f>IF(B14="", "", IFERROR(B14-E14,""))</f>
        <v/>
      </c>
      <c r="J14" s="43">
        <f>IFERROR(I14/B14,"")</f>
        <v/>
      </c>
    </row>
    <row r="15" ht="13.5" customHeight="1" thickBot="1" thickTop="1">
      <c r="A15" s="69" t="inlineStr">
        <is>
          <t>2025 Total</t>
        </is>
      </c>
      <c r="B15" s="70">
        <f>SUM(B3:B14)</f>
        <v/>
      </c>
      <c r="C15" s="60">
        <f>SUM(C3:C14)</f>
        <v/>
      </c>
      <c r="D15" s="61">
        <f>IFERROR(C15/B15,"")</f>
        <v/>
      </c>
      <c r="E15" s="60">
        <f>SUM(E3:E14)</f>
        <v/>
      </c>
      <c r="F15" s="61">
        <f>IFERROR(E15/C15,"")</f>
        <v/>
      </c>
      <c r="G15" s="62">
        <f>SUM(G3:G14)</f>
        <v/>
      </c>
      <c r="H15" s="61">
        <f>IFERROR(G15/E15,"")</f>
        <v/>
      </c>
      <c r="I15" s="83">
        <f>SUM(I3:I14)</f>
        <v/>
      </c>
      <c r="J15" s="84">
        <f>IFERROR(I15/B15,"")</f>
        <v/>
      </c>
    </row>
  </sheetData>
  <mergeCells count="2">
    <mergeCell ref="B1:J1"/>
    <mergeCell ref="A1:A2"/>
  </mergeCell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5" sqref="B15:R15"/>
    </sheetView>
  </sheetViews>
  <sheetFormatPr baseColWidth="8" defaultColWidth="9.140625" defaultRowHeight="12" outlineLevelCol="0"/>
  <cols>
    <col width="9.140625" customWidth="1" style="134" min="1" max="2"/>
    <col width="9.42578125" customWidth="1" style="134" min="3" max="3"/>
    <col width="9.140625" customWidth="1" style="134" min="4" max="6"/>
    <col width="11.42578125" customWidth="1" style="134" min="7" max="7"/>
    <col width="9.140625" customWidth="1" style="134" min="8" max="8"/>
    <col width="10.85546875" customWidth="1" style="134" min="9" max="9"/>
    <col width="9.5703125" customWidth="1" style="134" min="10" max="10"/>
    <col width="9.140625" customWidth="1" style="134" min="11" max="11"/>
    <col width="8.140625" customWidth="1" style="134" min="12" max="12"/>
    <col width="9.140625" customWidth="1" style="134" min="13" max="13"/>
    <col width="11.140625" customWidth="1" style="134" min="14" max="14"/>
    <col width="14.28515625" customWidth="1" style="134" min="15" max="15"/>
    <col width="21.28515625" customWidth="1" style="134" min="16" max="16"/>
    <col width="34.42578125" customWidth="1" style="134" min="17" max="17"/>
    <col width="36.42578125" customWidth="1" style="134" min="18" max="18"/>
    <col width="9.140625" customWidth="1" style="134" min="19" max="40"/>
    <col width="9.140625" customWidth="1" style="134" min="41" max="16384"/>
  </cols>
  <sheetData>
    <row r="1" ht="47.25" customHeight="1" thickBot="1">
      <c r="A1" s="131" t="inlineStr">
        <is>
          <t>Reporting Month</t>
        </is>
      </c>
      <c r="B1" s="133" t="inlineStr">
        <is>
          <t>Criminal Metrics</t>
        </is>
      </c>
      <c r="R1" s="135" t="n"/>
    </row>
    <row r="2" ht="108.75" customHeight="1" thickBot="1">
      <c r="A2" s="132" t="n"/>
      <c r="B2" s="11" t="inlineStr">
        <is>
          <t xml:space="preserve">Criminal </t>
        </is>
      </c>
      <c r="C2" s="12" t="inlineStr">
        <is>
          <t>Total Screenings w/ Criminal Records</t>
        </is>
      </c>
      <c r="D2" s="12" t="inlineStr">
        <is>
          <t>% of All Criminal Screenings</t>
        </is>
      </c>
      <c r="E2" s="12" t="inlineStr">
        <is>
          <t>Total Screenings w/ Reported Criminal Records</t>
        </is>
      </c>
      <c r="F2" s="12" t="inlineStr">
        <is>
          <t>% of Screenings w/ Criminal Records</t>
        </is>
      </c>
      <c r="G2" s="13" t="inlineStr">
        <is>
          <t>Applicants w/ Criminal History that Does Not Meet Property Requirements</t>
        </is>
      </c>
      <c r="H2" s="13" t="inlineStr">
        <is>
          <t>% of Applicants w/ Reported Criminal Records</t>
        </is>
      </c>
      <c r="I2" s="12" t="inlineStr">
        <is>
          <t>Consumer Disputes Initiated through RentGrow of Reported Criminal Records</t>
        </is>
      </c>
      <c r="J2" s="12" t="inlineStr">
        <is>
          <t>% of Screenings w/ Reported Criminal Records</t>
        </is>
      </c>
      <c r="K2" s="12" t="inlineStr">
        <is>
          <t>Successful Consumer Disputes of Reported Criminal Records</t>
        </is>
      </c>
      <c r="L2" s="14" t="inlineStr">
        <is>
          <t>% of Consumer Criminal Disputes Initiated through RentGrow</t>
        </is>
      </c>
      <c r="M2" s="14" t="inlineStr">
        <is>
          <t>% of Total Screenings w/ Reported Criminal Records</t>
        </is>
      </c>
      <c r="N2" s="15" t="inlineStr">
        <is>
          <t>% of Applicants w/ Criminal History that Does Not Meet Property Requirements</t>
        </is>
      </c>
      <c r="O2" s="12" t="inlineStr">
        <is>
          <t>Decision of Property Changed</t>
        </is>
      </c>
      <c r="P2" s="15" t="inlineStr">
        <is>
          <t>% of Successful Consumer Disputes of Reported Criminal Records</t>
        </is>
      </c>
      <c r="Q2" s="85" t="inlineStr">
        <is>
          <t>Total Criminal Screenings w/ Criminal Records Accurately Reported</t>
        </is>
      </c>
      <c r="R2" s="86" t="inlineStr">
        <is>
          <t>% of Total Screenings w/ Reported Criminal Records</t>
        </is>
      </c>
    </row>
    <row r="3" ht="14.1" customHeight="1">
      <c r="A3" s="106" t="n">
        <v>45658</v>
      </c>
      <c r="B3" s="30" t="n">
        <v>395187</v>
      </c>
      <c r="C3" s="30" t="n">
        <v>21432</v>
      </c>
      <c r="D3" s="31">
        <f>IFERROR(C3/B3,"")</f>
        <v/>
      </c>
      <c r="E3" s="30" t="n">
        <v>15658</v>
      </c>
      <c r="F3" s="31">
        <f>IFERROR(E3/C3,"")</f>
        <v/>
      </c>
      <c r="G3" s="30" t="n">
        <v>4019</v>
      </c>
      <c r="H3" s="31">
        <f>IFERROR(G3/E3,"")</f>
        <v/>
      </c>
      <c r="I3" s="44" t="n">
        <v>74</v>
      </c>
      <c r="J3" s="31">
        <f>IFERROR(I3/E3,"")</f>
        <v/>
      </c>
      <c r="K3" s="44" t="n">
        <v>53</v>
      </c>
      <c r="L3" s="31">
        <f>IFERROR(K3/I3,"")</f>
        <v/>
      </c>
      <c r="M3" s="31">
        <f>IFERROR(K3/E3,"")</f>
        <v/>
      </c>
      <c r="N3" s="31">
        <f>IFERROR(K3/G3,"")</f>
        <v/>
      </c>
      <c r="O3" s="44" t="n">
        <v>26</v>
      </c>
      <c r="P3" s="33">
        <f>IFERROR(O3/K3,"")</f>
        <v/>
      </c>
      <c r="Q3" s="30">
        <f>IF(E3="", "", E3- K3)</f>
        <v/>
      </c>
      <c r="R3" s="31">
        <f>IFERROR(Q3/E3,"")</f>
        <v/>
      </c>
    </row>
    <row r="4" ht="14.1" customHeight="1">
      <c r="A4" s="107" t="n">
        <v>45689</v>
      </c>
      <c r="B4" s="34" t="n">
        <v>383704</v>
      </c>
      <c r="C4" s="34" t="n">
        <v>21588</v>
      </c>
      <c r="D4" s="35">
        <f>IFERROR(C4/B4,"")</f>
        <v/>
      </c>
      <c r="E4" s="34" t="n">
        <v>16094</v>
      </c>
      <c r="F4" s="35">
        <f>IFERROR(E4/C4,"")</f>
        <v/>
      </c>
      <c r="G4" s="34" t="n">
        <v>4211</v>
      </c>
      <c r="H4" s="35">
        <f>IFERROR(G4/E4,"")</f>
        <v/>
      </c>
      <c r="I4" s="46" t="n">
        <v>71</v>
      </c>
      <c r="J4" s="35">
        <f>IFERROR(I4/E4,"")</f>
        <v/>
      </c>
      <c r="K4" s="46" t="n">
        <v>63</v>
      </c>
      <c r="L4" s="35">
        <f>IFERROR(K4/I4,"")</f>
        <v/>
      </c>
      <c r="M4" s="35">
        <f>IFERROR(K4/E4,"")</f>
        <v/>
      </c>
      <c r="N4" s="35">
        <f>IFERROR(K4/G4,"")</f>
        <v/>
      </c>
      <c r="O4" s="46" t="n">
        <v>28</v>
      </c>
      <c r="P4" s="37">
        <f>IFERROR(O4/K4,"")</f>
        <v/>
      </c>
      <c r="Q4" s="34">
        <f>IF(E4="", "", E4- K4)</f>
        <v/>
      </c>
      <c r="R4" s="35">
        <f>IFERROR(Q4/E4,"")</f>
        <v/>
      </c>
    </row>
    <row r="5" ht="14.1" customHeight="1">
      <c r="A5" s="108" t="n">
        <v>45717</v>
      </c>
      <c r="B5" s="30" t="n">
        <v>474623</v>
      </c>
      <c r="C5" s="30" t="n">
        <v>25190</v>
      </c>
      <c r="D5" s="38">
        <f>IFERROR(C5/B5,"")</f>
        <v/>
      </c>
      <c r="E5" s="30" t="n">
        <v>18952</v>
      </c>
      <c r="F5" s="38">
        <f>IFERROR(E5/C5,"")</f>
        <v/>
      </c>
      <c r="G5" s="30" t="n">
        <v>4912</v>
      </c>
      <c r="H5" s="38">
        <f>IFERROR(G5/E5,"")</f>
        <v/>
      </c>
      <c r="I5" s="44" t="n">
        <v>97</v>
      </c>
      <c r="J5" s="38">
        <f>IFERROR(I5/E5,"")</f>
        <v/>
      </c>
      <c r="K5" s="44" t="n">
        <v>80</v>
      </c>
      <c r="L5" s="38">
        <f>IFERROR(K5/I5,"")</f>
        <v/>
      </c>
      <c r="M5" s="38">
        <f>IFERROR(K5/E5,"")</f>
        <v/>
      </c>
      <c r="N5" s="38">
        <f>IFERROR(K5/G5,"")</f>
        <v/>
      </c>
      <c r="O5" s="44" t="n">
        <v>44</v>
      </c>
      <c r="P5" s="39">
        <f>IFERROR(O5/K5,"")</f>
        <v/>
      </c>
      <c r="Q5" s="30">
        <f>IF(E5="", "", E5- K5)</f>
        <v/>
      </c>
      <c r="R5" s="38">
        <f>IFERROR(Q5/E5,"")</f>
        <v/>
      </c>
    </row>
    <row r="6" ht="14.1" customHeight="1">
      <c r="A6" s="109" t="n">
        <v>45748</v>
      </c>
      <c r="B6" s="34" t="n">
        <v>500575</v>
      </c>
      <c r="C6" s="34" t="n">
        <v>24592</v>
      </c>
      <c r="D6" s="40">
        <f>IFERROR(C6/B6,"")</f>
        <v/>
      </c>
      <c r="E6" s="34" t="n">
        <v>17958</v>
      </c>
      <c r="F6" s="40">
        <f>IFERROR(E6/C6,"")</f>
        <v/>
      </c>
      <c r="G6" s="34" t="n">
        <v>4739</v>
      </c>
      <c r="H6" s="40">
        <f>IFERROR(G6/E6,"")</f>
        <v/>
      </c>
      <c r="I6" s="46" t="n">
        <v>108</v>
      </c>
      <c r="J6" s="40">
        <f>IFERROR(I6/E6,"")</f>
        <v/>
      </c>
      <c r="K6" s="46" t="n">
        <v>85</v>
      </c>
      <c r="L6" s="40">
        <f>IFERROR(K6/I6,"")</f>
        <v/>
      </c>
      <c r="M6" s="40">
        <f>IFERROR(K6/E6,"")</f>
        <v/>
      </c>
      <c r="N6" s="40">
        <f>IFERROR(K6/G6,"")</f>
        <v/>
      </c>
      <c r="O6" s="46" t="n">
        <v>43</v>
      </c>
      <c r="P6" s="41">
        <f>IFERROR(O6/K6,"")</f>
        <v/>
      </c>
      <c r="Q6" s="34">
        <f>IF(E6="", "", E6- K6)</f>
        <v/>
      </c>
      <c r="R6" s="40">
        <f>IFERROR(Q6/E6,"")</f>
        <v/>
      </c>
    </row>
    <row r="7" ht="14.1" customHeight="1">
      <c r="A7" s="108" t="n">
        <v>45778</v>
      </c>
      <c r="B7" s="30" t="n"/>
      <c r="C7" s="30" t="n"/>
      <c r="D7" s="38">
        <f>IFERROR(C7/B7,"")</f>
        <v/>
      </c>
      <c r="E7" s="30" t="n"/>
      <c r="F7" s="38">
        <f>IFERROR(E7/C7,"")</f>
        <v/>
      </c>
      <c r="G7" s="30" t="n"/>
      <c r="H7" s="38">
        <f>IFERROR(G7/E7,"")</f>
        <v/>
      </c>
      <c r="I7" s="44" t="n"/>
      <c r="J7" s="38">
        <f>IFERROR(I7/E7,"")</f>
        <v/>
      </c>
      <c r="K7" s="44" t="n"/>
      <c r="L7" s="38">
        <f>IFERROR(K7/I7,"")</f>
        <v/>
      </c>
      <c r="M7" s="38">
        <f>IFERROR(K7/E7,"")</f>
        <v/>
      </c>
      <c r="N7" s="38">
        <f>IFERROR(K7/G7,"")</f>
        <v/>
      </c>
      <c r="O7" s="44" t="n"/>
      <c r="P7" s="39">
        <f>IFERROR(O7/K7,"")</f>
        <v/>
      </c>
      <c r="Q7" s="30">
        <f>IF(E7="", "", E7- K7)</f>
        <v/>
      </c>
      <c r="R7" s="38">
        <f>IFERROR(Q7/E7,"")</f>
        <v/>
      </c>
    </row>
    <row r="8" ht="14.1" customHeight="1">
      <c r="A8" s="107" t="n">
        <v>45809</v>
      </c>
      <c r="B8" s="34" t="n"/>
      <c r="C8" s="34" t="n"/>
      <c r="D8" s="40">
        <f>IFERROR(C8/B8,"")</f>
        <v/>
      </c>
      <c r="E8" s="34" t="n"/>
      <c r="F8" s="40">
        <f>IFERROR(E8/C8,"")</f>
        <v/>
      </c>
      <c r="G8" s="34" t="n"/>
      <c r="H8" s="40">
        <f>IFERROR(G8/E8,"")</f>
        <v/>
      </c>
      <c r="I8" s="46" t="n"/>
      <c r="J8" s="40">
        <f>IFERROR(I8/E8,"")</f>
        <v/>
      </c>
      <c r="K8" s="46" t="n"/>
      <c r="L8" s="40">
        <f>IFERROR(K8/I8,"")</f>
        <v/>
      </c>
      <c r="M8" s="40">
        <f>IFERROR(K8/E8,"")</f>
        <v/>
      </c>
      <c r="N8" s="40">
        <f>IFERROR(K8/G8,"")</f>
        <v/>
      </c>
      <c r="O8" s="46" t="n"/>
      <c r="P8" s="41">
        <f>IFERROR(O8/K8,"")</f>
        <v/>
      </c>
      <c r="Q8" s="34">
        <f>IF(E8="", "", E8- K8)</f>
        <v/>
      </c>
      <c r="R8" s="40">
        <f>IFERROR(Q8/E8,"")</f>
        <v/>
      </c>
    </row>
    <row r="9" ht="14.1" customHeight="1">
      <c r="A9" s="110" t="n">
        <v>45839</v>
      </c>
      <c r="B9" s="30" t="n"/>
      <c r="C9" s="30" t="n"/>
      <c r="D9" s="38">
        <f>IFERROR(C9/B9,"")</f>
        <v/>
      </c>
      <c r="E9" s="30" t="n"/>
      <c r="F9" s="38">
        <f>IFERROR(E9/C9,"")</f>
        <v/>
      </c>
      <c r="G9" s="30" t="n"/>
      <c r="H9" s="38">
        <f>IFERROR(G9/E9,"")</f>
        <v/>
      </c>
      <c r="I9" s="44" t="n"/>
      <c r="J9" s="38">
        <f>IFERROR(I9/E9,"")</f>
        <v/>
      </c>
      <c r="K9" s="44" t="n"/>
      <c r="L9" s="38">
        <f>IFERROR(K9/I9,"")</f>
        <v/>
      </c>
      <c r="M9" s="38">
        <f>IFERROR(K9/E9,"")</f>
        <v/>
      </c>
      <c r="N9" s="38">
        <f>IFERROR(K9/G9,"")</f>
        <v/>
      </c>
      <c r="O9" s="44" t="n"/>
      <c r="P9" s="39">
        <f>IFERROR(O9/K9,"")</f>
        <v/>
      </c>
      <c r="Q9" s="30">
        <f>IF(E9="", "", E9- K9)</f>
        <v/>
      </c>
      <c r="R9" s="38">
        <f>IFERROR(Q9/E9,"")</f>
        <v/>
      </c>
    </row>
    <row r="10" ht="14.1" customHeight="1">
      <c r="A10" s="107" t="n">
        <v>45870</v>
      </c>
      <c r="B10" s="34" t="n"/>
      <c r="C10" s="34" t="n"/>
      <c r="D10" s="40">
        <f>IFERROR(C10/B10,"")</f>
        <v/>
      </c>
      <c r="E10" s="34" t="n"/>
      <c r="F10" s="40">
        <f>IFERROR(E10/C10,"")</f>
        <v/>
      </c>
      <c r="G10" s="34" t="n"/>
      <c r="H10" s="40">
        <f>IFERROR(G10/E10,"")</f>
        <v/>
      </c>
      <c r="I10" s="46" t="n"/>
      <c r="J10" s="40">
        <f>IFERROR(I10/E10,"")</f>
        <v/>
      </c>
      <c r="K10" s="46" t="n"/>
      <c r="L10" s="40">
        <f>IFERROR(K10/I10,"")</f>
        <v/>
      </c>
      <c r="M10" s="40">
        <f>IFERROR(K10/E10,"")</f>
        <v/>
      </c>
      <c r="N10" s="40">
        <f>IFERROR(K10/G10,"")</f>
        <v/>
      </c>
      <c r="O10" s="46" t="n"/>
      <c r="P10" s="41">
        <f>IFERROR(O10/K10,"")</f>
        <v/>
      </c>
      <c r="Q10" s="34">
        <f>IF(E10="", "", E10- K10)</f>
        <v/>
      </c>
      <c r="R10" s="40">
        <f>IFERROR(Q10/E10,"")</f>
        <v/>
      </c>
    </row>
    <row r="11" ht="14.1" customHeight="1">
      <c r="A11" s="108" t="n">
        <v>45901</v>
      </c>
      <c r="B11" s="30" t="n"/>
      <c r="C11" s="30" t="n"/>
      <c r="D11" s="38">
        <f>IFERROR(C11/B11,"")</f>
        <v/>
      </c>
      <c r="E11" s="30" t="n"/>
      <c r="F11" s="38">
        <f>IFERROR(E11/C11,"")</f>
        <v/>
      </c>
      <c r="G11" s="30" t="n"/>
      <c r="H11" s="38">
        <f>IFERROR(G11/E11,"")</f>
        <v/>
      </c>
      <c r="I11" s="44" t="n"/>
      <c r="J11" s="38">
        <f>IFERROR(I11/E11,"")</f>
        <v/>
      </c>
      <c r="K11" s="44" t="n"/>
      <c r="L11" s="38">
        <f>IFERROR(K11/I11,"")</f>
        <v/>
      </c>
      <c r="M11" s="38">
        <f>IFERROR(K11/E11,"")</f>
        <v/>
      </c>
      <c r="N11" s="38">
        <f>IFERROR(K11/G11,"")</f>
        <v/>
      </c>
      <c r="O11" s="44" t="n"/>
      <c r="P11" s="39">
        <f>IFERROR(O11/K11,"")</f>
        <v/>
      </c>
      <c r="Q11" s="30">
        <f>IF(E11="", "", E11- K11)</f>
        <v/>
      </c>
      <c r="R11" s="38">
        <f>IFERROR(Q11/E11,"")</f>
        <v/>
      </c>
    </row>
    <row r="12" ht="14.1" customHeight="1">
      <c r="A12" s="109" t="n">
        <v>45931</v>
      </c>
      <c r="B12" s="34" t="n"/>
      <c r="C12" s="34" t="n"/>
      <c r="D12" s="40">
        <f>IFERROR(C12/B12,"")</f>
        <v/>
      </c>
      <c r="E12" s="34" t="n"/>
      <c r="F12" s="40">
        <f>IFERROR(E12/C12,"")</f>
        <v/>
      </c>
      <c r="G12" s="34" t="n"/>
      <c r="H12" s="40">
        <f>IFERROR(G12/E12,"")</f>
        <v/>
      </c>
      <c r="I12" s="46" t="n"/>
      <c r="J12" s="40">
        <f>IFERROR(I12/E12,"")</f>
        <v/>
      </c>
      <c r="K12" s="46" t="n"/>
      <c r="L12" s="40">
        <f>IFERROR(K12/I12,"")</f>
        <v/>
      </c>
      <c r="M12" s="40">
        <f>IFERROR(K12/E12,"")</f>
        <v/>
      </c>
      <c r="N12" s="40">
        <f>IFERROR(K12/G12,"")</f>
        <v/>
      </c>
      <c r="O12" s="46" t="n"/>
      <c r="P12" s="41">
        <f>IFERROR(O12/K12,"")</f>
        <v/>
      </c>
      <c r="Q12" s="34">
        <f>IF(E12="", "", E12- K12)</f>
        <v/>
      </c>
      <c r="R12" s="40">
        <f>IFERROR(Q12/E12,"")</f>
        <v/>
      </c>
    </row>
    <row r="13" ht="14.1" customHeight="1">
      <c r="A13" s="108" t="n">
        <v>45962</v>
      </c>
      <c r="B13" s="30" t="n"/>
      <c r="C13" s="30" t="n"/>
      <c r="D13" s="38">
        <f>IFERROR(C13/B13,"")</f>
        <v/>
      </c>
      <c r="E13" s="30" t="n"/>
      <c r="F13" s="38">
        <f>IFERROR(E13/C13,"")</f>
        <v/>
      </c>
      <c r="G13" s="30" t="n"/>
      <c r="H13" s="38">
        <f>IFERROR(G13/E13,"")</f>
        <v/>
      </c>
      <c r="I13" s="44" t="n"/>
      <c r="J13" s="38">
        <f>IFERROR(I13/E13,"")</f>
        <v/>
      </c>
      <c r="K13" s="44" t="n"/>
      <c r="L13" s="38">
        <f>IFERROR(K13/I13,"")</f>
        <v/>
      </c>
      <c r="M13" s="38">
        <f>IFERROR(K13/E13,"")</f>
        <v/>
      </c>
      <c r="N13" s="38">
        <f>IFERROR(K13/G13,"")</f>
        <v/>
      </c>
      <c r="O13" s="44" t="n"/>
      <c r="P13" s="39">
        <f>IFERROR(O13/K13,"")</f>
        <v/>
      </c>
      <c r="Q13" s="30">
        <f>IF(E13="", "", E13- K13)</f>
        <v/>
      </c>
      <c r="R13" s="38">
        <f>IFERROR(Q13/E13,"")</f>
        <v/>
      </c>
    </row>
    <row r="14" ht="14.1" customHeight="1" thickBot="1">
      <c r="A14" s="111" t="n">
        <v>45992</v>
      </c>
      <c r="B14" s="34" t="n"/>
      <c r="C14" s="34" t="n"/>
      <c r="D14" s="42">
        <f>IFERROR(C14/B14,"")</f>
        <v/>
      </c>
      <c r="E14" s="34" t="n"/>
      <c r="F14" s="42">
        <f>IFERROR(E14/C14,"")</f>
        <v/>
      </c>
      <c r="G14" s="34" t="n"/>
      <c r="H14" s="42">
        <f>IFERROR(G14/E14,"")</f>
        <v/>
      </c>
      <c r="I14" s="46" t="n"/>
      <c r="J14" s="42">
        <f>IFERROR(I14/E14,"")</f>
        <v/>
      </c>
      <c r="K14" s="46" t="n"/>
      <c r="L14" s="42">
        <f>IFERROR(K14/I14,"")</f>
        <v/>
      </c>
      <c r="M14" s="42">
        <f>IFERROR(K14/E14,"")</f>
        <v/>
      </c>
      <c r="N14" s="42">
        <f>IFERROR(K14/G14,"")</f>
        <v/>
      </c>
      <c r="O14" s="46" t="n"/>
      <c r="P14" s="43">
        <f>IFERROR(O14/K14,"")</f>
        <v/>
      </c>
      <c r="Q14" s="34">
        <f>IF(E14="", "", E14- K14)</f>
        <v/>
      </c>
      <c r="R14" s="42">
        <f>IFERROR(Q14/E14,"")</f>
        <v/>
      </c>
    </row>
    <row r="15" ht="13.5" customHeight="1" thickBot="1" thickTop="1">
      <c r="A15" s="112" t="inlineStr">
        <is>
          <t>2025 Total</t>
        </is>
      </c>
      <c r="B15" s="55">
        <f>SUM(B3:B14)</f>
        <v/>
      </c>
      <c r="C15" s="56">
        <f>SUM(C3:C14)</f>
        <v/>
      </c>
      <c r="D15" s="57">
        <f>IFERROR(C15/B15,"")</f>
        <v/>
      </c>
      <c r="E15" s="56">
        <f>SUM(E3:E14)</f>
        <v/>
      </c>
      <c r="F15" s="57">
        <f>IFERROR(E15/C15,"")</f>
        <v/>
      </c>
      <c r="G15" s="58">
        <f>SUM(G3:G14)</f>
        <v/>
      </c>
      <c r="H15" s="57">
        <f>IFERROR(G15/E15,"")</f>
        <v/>
      </c>
      <c r="I15" s="71">
        <f>SUM(I3:I14)</f>
        <v/>
      </c>
      <c r="J15" s="57">
        <f>IFERROR(I15/E15,"")</f>
        <v/>
      </c>
      <c r="K15" s="71">
        <f>SUM(K3:K14)</f>
        <v/>
      </c>
      <c r="L15" s="57">
        <f>IFERROR(K15/I15,"")</f>
        <v/>
      </c>
      <c r="M15" s="57">
        <f>IFERROR(K15/E15,"")</f>
        <v/>
      </c>
      <c r="N15" s="57">
        <f>IFERROR(K15/G15,"")</f>
        <v/>
      </c>
      <c r="O15" s="72">
        <f>SUM(O3:O14)</f>
        <v/>
      </c>
      <c r="P15" s="59">
        <f>IFERROR(O15/K15,"")</f>
        <v/>
      </c>
      <c r="Q15" s="87">
        <f>E15- K15</f>
        <v/>
      </c>
      <c r="R15" s="88">
        <f>IFERROR(Q15/E15,"")</f>
        <v/>
      </c>
    </row>
  </sheetData>
  <mergeCells count="2">
    <mergeCell ref="A1:A2"/>
    <mergeCell ref="B1:R1"/>
  </mergeCell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5" sqref="B15:R15"/>
    </sheetView>
  </sheetViews>
  <sheetFormatPr baseColWidth="8" defaultColWidth="9.140625" defaultRowHeight="12" outlineLevelCol="0"/>
  <cols>
    <col width="9.28515625" customWidth="1" style="134" min="1" max="1"/>
    <col width="9.140625" customWidth="1" style="134" min="2" max="3"/>
    <col width="10.42578125" customWidth="1" style="134" min="4" max="4"/>
    <col width="9.140625" customWidth="1" style="134" min="5" max="5"/>
    <col width="11.42578125" customWidth="1" style="134" min="6" max="6"/>
    <col width="14.42578125" customWidth="1" style="134" min="7" max="7"/>
    <col width="10.28515625" customWidth="1" style="134" min="8" max="8"/>
    <col width="11.28515625" customWidth="1" style="134" min="9" max="9"/>
    <col width="12.5703125" customWidth="1" style="134" min="10" max="10"/>
    <col width="9.140625" customWidth="1" style="137" min="11" max="11"/>
    <col width="9.140625" customWidth="1" style="134" min="12" max="13"/>
    <col width="14.7109375" customWidth="1" style="134" min="14" max="14"/>
    <col width="9.140625" customWidth="1" style="134" min="15" max="15"/>
    <col width="12.5703125" customWidth="1" style="134" min="16" max="16"/>
    <col width="38.85546875" customWidth="1" style="134" min="17" max="18"/>
    <col width="9.140625" customWidth="1" style="134" min="19" max="40"/>
    <col width="9.140625" customWidth="1" style="134" min="41" max="16384"/>
  </cols>
  <sheetData>
    <row r="1" ht="47.25" customHeight="1" thickBot="1">
      <c r="A1" s="131" t="inlineStr">
        <is>
          <t>Reporting Month</t>
        </is>
      </c>
      <c r="B1" s="136" t="inlineStr">
        <is>
          <t>Civil Courts Metrics</t>
        </is>
      </c>
      <c r="R1" s="135" t="n"/>
    </row>
    <row r="2" ht="108.75" customHeight="1" thickBot="1">
      <c r="A2" s="132" t="n"/>
      <c r="B2" s="19" t="inlineStr">
        <is>
          <t>Civil Screenings Performed</t>
        </is>
      </c>
      <c r="C2" s="20" t="inlineStr">
        <is>
          <t>Total Screenings w/ Civil Records</t>
        </is>
      </c>
      <c r="D2" s="20" t="inlineStr">
        <is>
          <t>% of All Civil Screenings</t>
        </is>
      </c>
      <c r="E2" s="20" t="inlineStr">
        <is>
          <t xml:space="preserve">Total Screenings w/ Reported Civil Records </t>
        </is>
      </c>
      <c r="F2" s="20" t="inlineStr">
        <is>
          <t>% of Screenings w/ Civil Records</t>
        </is>
      </c>
      <c r="G2" s="21" t="inlineStr">
        <is>
          <t>Applicants w/ Civil Court History that Does Not Meet Property Requirements</t>
        </is>
      </c>
      <c r="H2" s="21" t="inlineStr">
        <is>
          <t>% of Applicants w/ Records</t>
        </is>
      </c>
      <c r="I2" s="20" t="inlineStr">
        <is>
          <t>Consumer Disputes Initiated through RentGrow of Reported Civil Records</t>
        </is>
      </c>
      <c r="J2" s="20" t="inlineStr">
        <is>
          <t>% of Screenings w/ Records Reported</t>
        </is>
      </c>
      <c r="K2" s="20" t="inlineStr">
        <is>
          <t>Successful Consumer Disputes of Reported Civil Records</t>
        </is>
      </c>
      <c r="L2" s="22" t="inlineStr">
        <is>
          <t>% of Consumer Civil Disputes Initiated through RentGrow</t>
        </is>
      </c>
      <c r="M2" s="22" t="inlineStr">
        <is>
          <t>% of Total Screenings w/ Civil Records Reported</t>
        </is>
      </c>
      <c r="N2" s="23" t="inlineStr">
        <is>
          <t>% of Applicants w/ Civil Court History that Does Not Meet Property Requirements</t>
        </is>
      </c>
      <c r="O2" s="20" t="inlineStr">
        <is>
          <t>Decision of Property Changed</t>
        </is>
      </c>
      <c r="P2" s="23" t="inlineStr">
        <is>
          <t>% of Successful Consumer Disputes of Reported Civil Records</t>
        </is>
      </c>
      <c r="Q2" s="89" t="inlineStr">
        <is>
          <t>Total Civil Screenings w/ Civil Records Accurately Reported</t>
        </is>
      </c>
      <c r="R2" s="90" t="inlineStr">
        <is>
          <t>% of Total Screenings w/ Reported Civil Records</t>
        </is>
      </c>
    </row>
    <row r="3" ht="14.1" customHeight="1">
      <c r="A3" s="113" t="n">
        <v>45658</v>
      </c>
      <c r="B3" s="68" t="n">
        <v>412857</v>
      </c>
      <c r="C3" s="68" t="n">
        <v>17352</v>
      </c>
      <c r="D3" s="45">
        <f>IFERROR(C3/B3,"")</f>
        <v/>
      </c>
      <c r="E3" s="44" t="n">
        <v>14690</v>
      </c>
      <c r="F3" s="45">
        <f>IFERROR(E3/C3,"")</f>
        <v/>
      </c>
      <c r="G3" s="68" t="n">
        <v>10781</v>
      </c>
      <c r="H3" s="45">
        <f>IFERROR(G3/E3,"")</f>
        <v/>
      </c>
      <c r="I3" s="68" t="n">
        <v>530</v>
      </c>
      <c r="J3" s="45">
        <f>IFERROR(I3/E3,"")</f>
        <v/>
      </c>
      <c r="K3" s="68" t="n">
        <v>362</v>
      </c>
      <c r="L3" s="45">
        <f>IFERROR(K3/I3,"")</f>
        <v/>
      </c>
      <c r="M3" s="45">
        <f>IFERROR(K3/E3,"")</f>
        <v/>
      </c>
      <c r="N3" s="45">
        <f>IFERROR(K3/G3,"")</f>
        <v/>
      </c>
      <c r="O3" s="68" t="n">
        <v>145</v>
      </c>
      <c r="P3" s="45">
        <f>IFERROR(O3/K3,"")</f>
        <v/>
      </c>
      <c r="Q3" s="68">
        <f>IF(E3="","", E3-K3)</f>
        <v/>
      </c>
      <c r="R3" s="45">
        <f>IFERROR(Q3/E3,"")</f>
        <v/>
      </c>
    </row>
    <row r="4" ht="14.1" customHeight="1">
      <c r="A4" s="114" t="n">
        <v>45689</v>
      </c>
      <c r="B4" s="63" t="n">
        <v>398665</v>
      </c>
      <c r="C4" s="63" t="n">
        <v>17892</v>
      </c>
      <c r="D4" s="47">
        <f>IFERROR(C4/B4,"")</f>
        <v/>
      </c>
      <c r="E4" s="46" t="n">
        <v>15170</v>
      </c>
      <c r="F4" s="47">
        <f>IFERROR(E4/C4,"")</f>
        <v/>
      </c>
      <c r="G4" s="63" t="n">
        <v>11107</v>
      </c>
      <c r="H4" s="47">
        <f>IFERROR(G4/E4,"")</f>
        <v/>
      </c>
      <c r="I4" s="63" t="n">
        <v>569</v>
      </c>
      <c r="J4" s="47">
        <f>IFERROR(I4/E4,"")</f>
        <v/>
      </c>
      <c r="K4" s="63" t="n">
        <v>408</v>
      </c>
      <c r="L4" s="47">
        <f>IFERROR(K4/I4,"")</f>
        <v/>
      </c>
      <c r="M4" s="47">
        <f>IFERROR(K4/E4,"")</f>
        <v/>
      </c>
      <c r="N4" s="47">
        <f>IFERROR(K4/G4,"")</f>
        <v/>
      </c>
      <c r="O4" s="63" t="n">
        <v>163</v>
      </c>
      <c r="P4" s="47">
        <f>IFERROR(O4/K4,"")</f>
        <v/>
      </c>
      <c r="Q4" s="63">
        <f>IF(E4="","", E4-K4)</f>
        <v/>
      </c>
      <c r="R4" s="47">
        <f>IFERROR(Q4/E4,"")</f>
        <v/>
      </c>
    </row>
    <row r="5" ht="14.1" customHeight="1">
      <c r="A5" s="115" t="n">
        <v>45717</v>
      </c>
      <c r="B5" s="68" t="n">
        <v>495579</v>
      </c>
      <c r="C5" s="68" t="n">
        <v>20977</v>
      </c>
      <c r="D5" s="48">
        <f>IFERROR(C5/B5,"")</f>
        <v/>
      </c>
      <c r="E5" s="121" t="n">
        <v>17703</v>
      </c>
      <c r="F5" s="48">
        <f>IFERROR(E5/C5,"")</f>
        <v/>
      </c>
      <c r="G5" s="68" t="n">
        <v>12896</v>
      </c>
      <c r="H5" s="48">
        <f>IFERROR(G5/E5,"")</f>
        <v/>
      </c>
      <c r="I5" s="68" t="n">
        <v>640</v>
      </c>
      <c r="J5" s="48">
        <f>IFERROR(I5/E5,"")</f>
        <v/>
      </c>
      <c r="K5" s="68" t="n">
        <v>435</v>
      </c>
      <c r="L5" s="48">
        <f>IFERROR(K5/I5,"")</f>
        <v/>
      </c>
      <c r="M5" s="48">
        <f>IFERROR(K5/E5,"")</f>
        <v/>
      </c>
      <c r="N5" s="48">
        <f>IFERROR(K5/G5,"")</f>
        <v/>
      </c>
      <c r="O5" s="68" t="n">
        <v>174</v>
      </c>
      <c r="P5" s="48">
        <f>IFERROR(O5/K5,"")</f>
        <v/>
      </c>
      <c r="Q5" s="68">
        <f>IF(E5="","", E5-K5)</f>
        <v/>
      </c>
      <c r="R5" s="48">
        <f>IFERROR(Q5/E5,"")</f>
        <v/>
      </c>
    </row>
    <row r="6" ht="14.1" customHeight="1">
      <c r="A6" s="116" t="n">
        <v>45748</v>
      </c>
      <c r="B6" s="63" t="n">
        <v>520159</v>
      </c>
      <c r="C6" s="63" t="n">
        <v>18409</v>
      </c>
      <c r="D6" s="49">
        <f>IFERROR(C6/B6,"")</f>
        <v/>
      </c>
      <c r="E6" s="123" t="n">
        <v>15706</v>
      </c>
      <c r="F6" s="49">
        <f>IFERROR(E6/C6,"")</f>
        <v/>
      </c>
      <c r="G6" s="63" t="n">
        <v>11374</v>
      </c>
      <c r="H6" s="49">
        <f>IFERROR(G6/E6,"")</f>
        <v/>
      </c>
      <c r="I6" s="63" t="n">
        <v>720</v>
      </c>
      <c r="J6" s="49">
        <f>IFERROR(I6/E6,"")</f>
        <v/>
      </c>
      <c r="K6" s="63" t="n">
        <v>462</v>
      </c>
      <c r="L6" s="49">
        <f>IFERROR(K6/I6,"")</f>
        <v/>
      </c>
      <c r="M6" s="49">
        <f>IFERROR(K6/E6,"")</f>
        <v/>
      </c>
      <c r="N6" s="49">
        <f>IFERROR(K6/G6,"")</f>
        <v/>
      </c>
      <c r="O6" s="63" t="n">
        <v>205</v>
      </c>
      <c r="P6" s="49">
        <f>IFERROR(O6/K6,"")</f>
        <v/>
      </c>
      <c r="Q6" s="63">
        <f>IF(E6="","", E6-K6)</f>
        <v/>
      </c>
      <c r="R6" s="49">
        <f>IFERROR(Q6/E6,"")</f>
        <v/>
      </c>
    </row>
    <row r="7" ht="14.1" customHeight="1">
      <c r="A7" s="115" t="n">
        <v>45778</v>
      </c>
      <c r="B7" s="68" t="n"/>
      <c r="C7" s="68" t="n"/>
      <c r="D7" s="48">
        <f>IFERROR(C7/B7,"")</f>
        <v/>
      </c>
      <c r="E7" s="121" t="n"/>
      <c r="F7" s="48">
        <f>IFERROR(E7/C7,"")</f>
        <v/>
      </c>
      <c r="G7" s="68" t="n"/>
      <c r="H7" s="48">
        <f>IFERROR(G7/E7,"")</f>
        <v/>
      </c>
      <c r="I7" s="68" t="n"/>
      <c r="J7" s="48">
        <f>IFERROR(I7/E7,"")</f>
        <v/>
      </c>
      <c r="K7" s="68" t="n"/>
      <c r="L7" s="48">
        <f>IFERROR(K7/I7,"")</f>
        <v/>
      </c>
      <c r="M7" s="48">
        <f>IFERROR(K7/E7,"")</f>
        <v/>
      </c>
      <c r="N7" s="48">
        <f>IFERROR(K7/G7,"")</f>
        <v/>
      </c>
      <c r="O7" s="68" t="n"/>
      <c r="P7" s="48">
        <f>IFERROR(O7/K7,"")</f>
        <v/>
      </c>
      <c r="Q7" s="68">
        <f>IF(E7="","", E7-K7)</f>
        <v/>
      </c>
      <c r="R7" s="48">
        <f>IFERROR(Q7/E7,"")</f>
        <v/>
      </c>
    </row>
    <row r="8" ht="14.1" customHeight="1">
      <c r="A8" s="114" t="n">
        <v>45809</v>
      </c>
      <c r="B8" s="63" t="n"/>
      <c r="C8" s="63" t="n"/>
      <c r="D8" s="49">
        <f>IFERROR(C8/B8,"")</f>
        <v/>
      </c>
      <c r="E8" s="123" t="n"/>
      <c r="F8" s="49">
        <f>IFERROR(E8/C8,"")</f>
        <v/>
      </c>
      <c r="G8" s="63" t="n"/>
      <c r="H8" s="49">
        <f>IFERROR(G8/E8,"")</f>
        <v/>
      </c>
      <c r="I8" s="63" t="n"/>
      <c r="J8" s="49">
        <f>IFERROR(I8/E8,"")</f>
        <v/>
      </c>
      <c r="K8" s="63" t="n"/>
      <c r="L8" s="49">
        <f>IFERROR(K8/I8,"")</f>
        <v/>
      </c>
      <c r="M8" s="49">
        <f>IFERROR(K8/E8,"")</f>
        <v/>
      </c>
      <c r="N8" s="49">
        <f>IFERROR(K8/G8,"")</f>
        <v/>
      </c>
      <c r="O8" s="63" t="n"/>
      <c r="P8" s="49">
        <f>IFERROR(O8/K8,"")</f>
        <v/>
      </c>
      <c r="Q8" s="63">
        <f>IF(E8="","", E8-K8)</f>
        <v/>
      </c>
      <c r="R8" s="49">
        <f>IFERROR(Q8/E8,"")</f>
        <v/>
      </c>
    </row>
    <row r="9" ht="14.1" customHeight="1">
      <c r="A9" s="117" t="n">
        <v>45839</v>
      </c>
      <c r="B9" s="68" t="n"/>
      <c r="C9" s="68" t="n"/>
      <c r="D9" s="48">
        <f>IFERROR(C9/B9,"")</f>
        <v/>
      </c>
      <c r="E9" s="121" t="n"/>
      <c r="F9" s="48">
        <f>IFERROR(E9/C9,"")</f>
        <v/>
      </c>
      <c r="G9" s="68" t="n"/>
      <c r="H9" s="48">
        <f>IFERROR(G9/E9,"")</f>
        <v/>
      </c>
      <c r="I9" s="68" t="n"/>
      <c r="J9" s="48">
        <f>IFERROR(I9/E9,"")</f>
        <v/>
      </c>
      <c r="K9" s="68" t="n"/>
      <c r="L9" s="48">
        <f>IFERROR(K9/I9,"")</f>
        <v/>
      </c>
      <c r="M9" s="48">
        <f>IFERROR(K9/E9,"")</f>
        <v/>
      </c>
      <c r="N9" s="48">
        <f>IFERROR(K9/G9,"")</f>
        <v/>
      </c>
      <c r="O9" s="68" t="n"/>
      <c r="P9" s="48">
        <f>IFERROR(O9/K9,"")</f>
        <v/>
      </c>
      <c r="Q9" s="68">
        <f>IF(E9="","", E9-K9)</f>
        <v/>
      </c>
      <c r="R9" s="48">
        <f>IFERROR(Q9/E9,"")</f>
        <v/>
      </c>
    </row>
    <row r="10" ht="14.1" customHeight="1">
      <c r="A10" s="114" t="n">
        <v>45870</v>
      </c>
      <c r="B10" s="63" t="n"/>
      <c r="C10" s="63" t="n"/>
      <c r="D10" s="49">
        <f>IFERROR(C10/B10,"")</f>
        <v/>
      </c>
      <c r="E10" s="123" t="n"/>
      <c r="F10" s="49">
        <f>IFERROR(E10/C10,"")</f>
        <v/>
      </c>
      <c r="G10" s="63" t="n"/>
      <c r="H10" s="49">
        <f>IFERROR(G10/E10,"")</f>
        <v/>
      </c>
      <c r="I10" s="63" t="n"/>
      <c r="J10" s="49">
        <f>IFERROR(I10/E10,"")</f>
        <v/>
      </c>
      <c r="K10" s="63" t="n"/>
      <c r="L10" s="49">
        <f>IFERROR(K10/I10,"")</f>
        <v/>
      </c>
      <c r="M10" s="49">
        <f>IFERROR(K10/E10,"")</f>
        <v/>
      </c>
      <c r="N10" s="49">
        <f>IFERROR(K10/G10,"")</f>
        <v/>
      </c>
      <c r="O10" s="63" t="n"/>
      <c r="P10" s="49">
        <f>IFERROR(O10/K10,"")</f>
        <v/>
      </c>
      <c r="Q10" s="63">
        <f>IF(E10="","", E10-K10)</f>
        <v/>
      </c>
      <c r="R10" s="49">
        <f>IFERROR(Q10/E10,"")</f>
        <v/>
      </c>
    </row>
    <row r="11" ht="14.1" customHeight="1">
      <c r="A11" s="115" t="n">
        <v>45901</v>
      </c>
      <c r="B11" s="68" t="n"/>
      <c r="C11" s="68" t="n"/>
      <c r="D11" s="48">
        <f>IFERROR(C11/B11,"")</f>
        <v/>
      </c>
      <c r="E11" s="121" t="n"/>
      <c r="F11" s="48">
        <f>IFERROR(E11/C11,"")</f>
        <v/>
      </c>
      <c r="G11" s="68" t="n"/>
      <c r="H11" s="48">
        <f>IFERROR(G11/E11,"")</f>
        <v/>
      </c>
      <c r="I11" s="68" t="n"/>
      <c r="J11" s="48">
        <f>IFERROR(I11/E11,"")</f>
        <v/>
      </c>
      <c r="K11" s="68" t="n"/>
      <c r="L11" s="48">
        <f>IFERROR(K11/I11,"")</f>
        <v/>
      </c>
      <c r="M11" s="48">
        <f>IFERROR(K11/E11,"")</f>
        <v/>
      </c>
      <c r="N11" s="48">
        <f>IFERROR(K11/G11,"")</f>
        <v/>
      </c>
      <c r="O11" s="68" t="n"/>
      <c r="P11" s="48">
        <f>IFERROR(O11/K11,"")</f>
        <v/>
      </c>
      <c r="Q11" s="68">
        <f>IF(E11="","", E11-K11)</f>
        <v/>
      </c>
      <c r="R11" s="48">
        <f>IFERROR(Q11/E11,"")</f>
        <v/>
      </c>
    </row>
    <row r="12" ht="14.1" customHeight="1">
      <c r="A12" s="116" t="n">
        <v>45931</v>
      </c>
      <c r="B12" s="63" t="n"/>
      <c r="C12" s="63" t="n"/>
      <c r="D12" s="49">
        <f>IFERROR(C12/B12,"")</f>
        <v/>
      </c>
      <c r="E12" s="123" t="n"/>
      <c r="F12" s="49">
        <f>IFERROR(E12/C12,"")</f>
        <v/>
      </c>
      <c r="G12" s="63" t="n"/>
      <c r="H12" s="49">
        <f>IFERROR(G12/E12,"")</f>
        <v/>
      </c>
      <c r="I12" s="63" t="n"/>
      <c r="J12" s="49">
        <f>IFERROR(I12/E12,"")</f>
        <v/>
      </c>
      <c r="K12" s="63" t="n"/>
      <c r="L12" s="49">
        <f>IFERROR(K12/I12,"")</f>
        <v/>
      </c>
      <c r="M12" s="49">
        <f>IFERROR(K12/E12,"")</f>
        <v/>
      </c>
      <c r="N12" s="49">
        <f>IFERROR(K12/G12,"")</f>
        <v/>
      </c>
      <c r="O12" s="63" t="n"/>
      <c r="P12" s="49">
        <f>IFERROR(O12/K12,"")</f>
        <v/>
      </c>
      <c r="Q12" s="63">
        <f>IF(E12="","", E12-K12)</f>
        <v/>
      </c>
      <c r="R12" s="49">
        <f>IFERROR(Q12/E12,"")</f>
        <v/>
      </c>
    </row>
    <row r="13" ht="14.1" customHeight="1">
      <c r="A13" s="115" t="n">
        <v>45962</v>
      </c>
      <c r="B13" s="68" t="n"/>
      <c r="C13" s="68" t="n"/>
      <c r="D13" s="48">
        <f>IFERROR(C13/B13,"")</f>
        <v/>
      </c>
      <c r="E13" s="121" t="n"/>
      <c r="F13" s="48">
        <f>IFERROR(E13/C13,"")</f>
        <v/>
      </c>
      <c r="G13" s="68" t="n"/>
      <c r="H13" s="48">
        <f>IFERROR(G13/E13,"")</f>
        <v/>
      </c>
      <c r="I13" s="68" t="n"/>
      <c r="J13" s="48">
        <f>IFERROR(I13/E13,"")</f>
        <v/>
      </c>
      <c r="K13" s="68" t="n"/>
      <c r="L13" s="48">
        <f>IFERROR(K13/I13,"")</f>
        <v/>
      </c>
      <c r="M13" s="48">
        <f>IFERROR(K13/E13,"")</f>
        <v/>
      </c>
      <c r="N13" s="48">
        <f>IFERROR(K13/G13,"")</f>
        <v/>
      </c>
      <c r="O13" s="68" t="n"/>
      <c r="P13" s="48">
        <f>IFERROR(O13/K13,"")</f>
        <v/>
      </c>
      <c r="Q13" s="68">
        <f>IF(E13="","", E13-K13)</f>
        <v/>
      </c>
      <c r="R13" s="48">
        <f>IFERROR(Q13/E13,"")</f>
        <v/>
      </c>
    </row>
    <row r="14" ht="14.1" customHeight="1" thickBot="1">
      <c r="A14" s="118" t="n">
        <v>45992</v>
      </c>
      <c r="B14" s="63" t="n"/>
      <c r="C14" s="63" t="n"/>
      <c r="D14" s="49">
        <f>IFERROR(C14/B14,"")</f>
        <v/>
      </c>
      <c r="E14" s="123" t="n"/>
      <c r="F14" s="49">
        <f>IFERROR(E14/C14,"")</f>
        <v/>
      </c>
      <c r="G14" s="63" t="n"/>
      <c r="H14" s="49">
        <f>IFERROR(G14/E14,"")</f>
        <v/>
      </c>
      <c r="I14" s="63" t="n"/>
      <c r="J14" s="49">
        <f>IFERROR(I14/E14,"")</f>
        <v/>
      </c>
      <c r="K14" s="63" t="n"/>
      <c r="L14" s="49">
        <f>IFERROR(K14/I14,"")</f>
        <v/>
      </c>
      <c r="M14" s="49">
        <f>IFERROR(K14/E14,"")</f>
        <v/>
      </c>
      <c r="N14" s="49">
        <f>IFERROR(K14/G14,"")</f>
        <v/>
      </c>
      <c r="O14" s="63" t="n"/>
      <c r="P14" s="49">
        <f>IFERROR(O14/K14,"")</f>
        <v/>
      </c>
      <c r="Q14" s="63">
        <f>IF(E14="","", E14-K14)</f>
        <v/>
      </c>
      <c r="R14" s="49">
        <f>IFERROR(Q14/E14,"")</f>
        <v/>
      </c>
    </row>
    <row r="15" ht="12.75" customHeight="1" thickTop="1">
      <c r="A15" s="112" t="inlineStr">
        <is>
          <t>2025 Total</t>
        </is>
      </c>
      <c r="B15" s="50">
        <f>SUM(B3:B14)</f>
        <v/>
      </c>
      <c r="C15" s="50">
        <f>SUM(C3:C14)</f>
        <v/>
      </c>
      <c r="D15" s="51">
        <f>IFERROR(C15/B15,"")</f>
        <v/>
      </c>
      <c r="E15" s="50">
        <f>SUM(E3:E14)</f>
        <v/>
      </c>
      <c r="F15" s="51">
        <f>IFERROR(E15/C15,"")</f>
        <v/>
      </c>
      <c r="G15" s="52">
        <f>SUM(G3:G14)</f>
        <v/>
      </c>
      <c r="H15" s="51">
        <f>IFERROR(G15/E15,"")</f>
        <v/>
      </c>
      <c r="I15" s="50">
        <f>SUM(I3:I14)</f>
        <v/>
      </c>
      <c r="J15" s="51">
        <f>IFERROR(I15/E15,"")</f>
        <v/>
      </c>
      <c r="K15" s="50">
        <f>SUM(K3:K14)</f>
        <v/>
      </c>
      <c r="L15" s="51">
        <f>IFERROR(K15/I15,"")</f>
        <v/>
      </c>
      <c r="M15" s="51">
        <f>IFERROR(K15/E15,"")</f>
        <v/>
      </c>
      <c r="N15" s="51">
        <f>IFERROR(K15/G15,"")</f>
        <v/>
      </c>
      <c r="O15" s="52">
        <f>SUM(O3:O14)</f>
        <v/>
      </c>
      <c r="P15" s="51">
        <f>IFERROR(O15/K15,"")</f>
        <v/>
      </c>
      <c r="Q15" s="91">
        <f>SUM(Q3:Q14)</f>
        <v/>
      </c>
      <c r="R15" s="92">
        <f>IFERROR(Q15/E15,"")</f>
        <v/>
      </c>
    </row>
  </sheetData>
  <mergeCells count="2">
    <mergeCell ref="A1:A2"/>
    <mergeCell ref="B1:R1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4" sqref="E24"/>
    </sheetView>
  </sheetViews>
  <sheetFormatPr baseColWidth="8" defaultColWidth="9.140625" defaultRowHeight="12" outlineLevelCol="0"/>
  <cols>
    <col width="9.140625" customWidth="1" style="134" min="1" max="1"/>
    <col width="10.7109375" customWidth="1" style="134" min="2" max="2"/>
    <col width="9.5703125" customWidth="1" style="134" min="3" max="3"/>
    <col width="9.140625" customWidth="1" style="134" min="4" max="4"/>
    <col width="11.42578125" customWidth="1" style="134" min="5" max="5"/>
    <col width="9.140625" customWidth="1" style="134" min="6" max="6"/>
    <col width="12" bestFit="1" customWidth="1" style="134" min="7" max="7"/>
    <col width="9.140625" customWidth="1" style="134" min="8" max="8"/>
    <col width="10.85546875" customWidth="1" style="134" min="9" max="9"/>
    <col width="9.5703125" customWidth="1" style="134" min="10" max="10"/>
    <col width="10.7109375" customWidth="1" style="134" min="11" max="11"/>
    <col width="10.42578125" customWidth="1" style="134" min="12" max="12"/>
    <col width="10" bestFit="1" customWidth="1" style="134" min="13" max="13"/>
    <col width="10.5703125" customWidth="1" style="134" min="14" max="14"/>
    <col width="11.28515625" customWidth="1" style="134" min="15" max="15"/>
    <col width="32.7109375" customWidth="1" style="134" min="16" max="16"/>
    <col width="35.85546875" customWidth="1" style="134" min="17" max="17"/>
    <col width="9.140625" customWidth="1" style="134" min="18" max="39"/>
    <col width="9.140625" customWidth="1" style="134" min="40" max="16384"/>
  </cols>
  <sheetData>
    <row r="1" ht="47.25" customHeight="1" thickBot="1">
      <c r="A1" s="131" t="inlineStr">
        <is>
          <t>Reporting Month</t>
        </is>
      </c>
      <c r="B1" s="138" t="inlineStr">
        <is>
          <t>Rental History Metrics</t>
        </is>
      </c>
      <c r="Q1" s="135" t="n"/>
    </row>
    <row r="2" ht="108.75" customHeight="1" thickBot="1">
      <c r="A2" s="132" t="n"/>
      <c r="B2" s="24" t="inlineStr">
        <is>
          <t># of RentBureau Transaction Searches</t>
        </is>
      </c>
      <c r="C2" s="25" t="inlineStr">
        <is>
          <t># of RentBureau Hits</t>
        </is>
      </c>
      <c r="D2" s="25" t="inlineStr">
        <is>
          <t>Hit Rate %</t>
        </is>
      </c>
      <c r="E2" s="26" t="inlineStr">
        <is>
          <t>Hits with Positive Rental History</t>
        </is>
      </c>
      <c r="F2" s="26" t="inlineStr">
        <is>
          <t>% of Hits w/Positive Rental History</t>
        </is>
      </c>
      <c r="G2" s="26" t="inlineStr">
        <is>
          <t>Hits with Negative Rental History</t>
        </is>
      </c>
      <c r="H2" s="26" t="inlineStr">
        <is>
          <t>% of Hits w/Negative Rental History</t>
        </is>
      </c>
      <c r="I2" s="25" t="inlineStr">
        <is>
          <t>Consumer Disputes Initiated through RentGrow of Reported RentBureau Records</t>
        </is>
      </c>
      <c r="J2" s="25" t="inlineStr">
        <is>
          <t>% of negative Rental History Hits – Disputed</t>
        </is>
      </c>
      <c r="K2" s="25" t="inlineStr">
        <is>
          <t>Successful Consumer Disputes of Reported RentBureau Records</t>
        </is>
      </c>
      <c r="L2" s="27" t="inlineStr">
        <is>
          <t>% of Consumer RentBureau Disputes Initiated through RentGrow</t>
        </is>
      </c>
      <c r="M2" s="27" t="inlineStr">
        <is>
          <t>% of Total Screenings w/ Reported RentBureau Records</t>
        </is>
      </c>
      <c r="N2" s="25" t="inlineStr">
        <is>
          <t>Decision of Property Changed</t>
        </is>
      </c>
      <c r="O2" s="28" t="inlineStr">
        <is>
          <t>% of Successful Consumer Disputes of Rental History Records</t>
        </is>
      </c>
      <c r="P2" s="93" t="inlineStr">
        <is>
          <t>Total Rental History w/ Rental History Accurately Reported</t>
        </is>
      </c>
      <c r="Q2" s="94" t="inlineStr">
        <is>
          <t>% of Total Screenings w/ Reported Rental History Records</t>
        </is>
      </c>
    </row>
    <row r="3" ht="14.1" customHeight="1">
      <c r="A3" s="106" t="n">
        <v>45658</v>
      </c>
      <c r="B3" s="68" t="n">
        <v>400698</v>
      </c>
      <c r="C3" s="68" t="n">
        <v>58526</v>
      </c>
      <c r="D3" s="45">
        <f>IFERROR(C3/B3,"")</f>
        <v/>
      </c>
      <c r="E3" s="68" t="n">
        <v>44348</v>
      </c>
      <c r="F3" s="45">
        <f>IFERROR(E3/C3,"")</f>
        <v/>
      </c>
      <c r="G3" s="68" t="n">
        <v>12741</v>
      </c>
      <c r="H3" s="45">
        <f>IFERROR(G3/C3,"")</f>
        <v/>
      </c>
      <c r="I3" s="68" t="n">
        <v>685</v>
      </c>
      <c r="J3" s="45">
        <f>IFERROR(I3/G3,"")</f>
        <v/>
      </c>
      <c r="K3" s="68" t="n">
        <v>636</v>
      </c>
      <c r="L3" s="45">
        <f>IFERROR(K3/I3,"")</f>
        <v/>
      </c>
      <c r="M3" s="45">
        <f>IFERROR(K3/C3,"")</f>
        <v/>
      </c>
      <c r="N3" s="68" t="n">
        <v>358</v>
      </c>
      <c r="O3" s="45">
        <f>IFERROR(N3/K3,"")</f>
        <v/>
      </c>
      <c r="P3" s="68">
        <f>IF(C3="","",C3-K3)</f>
        <v/>
      </c>
      <c r="Q3" s="45">
        <f>IFERROR(IF(A3="", "", P3/C3),"")</f>
        <v/>
      </c>
    </row>
    <row r="4" ht="14.1" customHeight="1">
      <c r="A4" s="107" t="n">
        <v>45689</v>
      </c>
      <c r="B4" s="63" t="n">
        <v>387865</v>
      </c>
      <c r="C4" s="63" t="n">
        <v>57760</v>
      </c>
      <c r="D4" s="47">
        <f>IFERROR(C4/B4,"")</f>
        <v/>
      </c>
      <c r="E4" s="63" t="n">
        <v>43134</v>
      </c>
      <c r="F4" s="47">
        <f>IFERROR(E4/C4,"")</f>
        <v/>
      </c>
      <c r="G4" s="63" t="n">
        <v>13088</v>
      </c>
      <c r="H4" s="47">
        <f>IFERROR(G4/C4,"")</f>
        <v/>
      </c>
      <c r="I4" s="63" t="n">
        <v>584</v>
      </c>
      <c r="J4" s="47">
        <f>IFERROR(I4/G4,"")</f>
        <v/>
      </c>
      <c r="K4" s="63" t="n">
        <v>547</v>
      </c>
      <c r="L4" s="47">
        <f>IFERROR(K4/I4,"")</f>
        <v/>
      </c>
      <c r="M4" s="47">
        <f>IFERROR(K4/C4,"")</f>
        <v/>
      </c>
      <c r="N4" s="63" t="n">
        <v>319</v>
      </c>
      <c r="O4" s="47">
        <f>IFERROR(N4/K4,"")</f>
        <v/>
      </c>
      <c r="P4" s="63">
        <f>IF(C4="","",C4-K4)</f>
        <v/>
      </c>
      <c r="Q4" s="47">
        <f>IFERROR(IF(A4="", "", P4/C4),"")</f>
        <v/>
      </c>
    </row>
    <row r="5" ht="14.1" customHeight="1">
      <c r="A5" s="108" t="n">
        <v>45717</v>
      </c>
      <c r="B5" s="68" t="n">
        <v>484183</v>
      </c>
      <c r="C5" s="68" t="n">
        <v>71566</v>
      </c>
      <c r="D5" s="48">
        <f>IFERROR(C5/B5,"")</f>
        <v/>
      </c>
      <c r="E5" s="68" t="n">
        <v>54176</v>
      </c>
      <c r="F5" s="48">
        <f>IFERROR(E5/C5,"")</f>
        <v/>
      </c>
      <c r="G5" s="68" t="n">
        <v>15473</v>
      </c>
      <c r="H5" s="48">
        <f>IFERROR(G5/C5,"")</f>
        <v/>
      </c>
      <c r="I5" s="68" t="n">
        <v>771</v>
      </c>
      <c r="J5" s="48">
        <f>IFERROR(I5/G5,"")</f>
        <v/>
      </c>
      <c r="K5" s="68" t="n">
        <v>721</v>
      </c>
      <c r="L5" s="48">
        <f>IFERROR(K5/I5,"")</f>
        <v/>
      </c>
      <c r="M5" s="48">
        <f>IFERROR(K5/C5,"")</f>
        <v/>
      </c>
      <c r="N5" s="68" t="n">
        <v>407</v>
      </c>
      <c r="O5" s="48">
        <f>IFERROR(N5/K5,"")</f>
        <v/>
      </c>
      <c r="P5" s="68">
        <f>IF(C5="","",C5-K5)</f>
        <v/>
      </c>
      <c r="Q5" s="48">
        <f>IFERROR(IF(A5="", "", P5/C5),"")</f>
        <v/>
      </c>
    </row>
    <row r="6" ht="14.1" customHeight="1">
      <c r="A6" s="109" t="n">
        <v>45748</v>
      </c>
      <c r="B6" s="63" t="n">
        <v>509343</v>
      </c>
      <c r="C6" s="63" t="n">
        <v>72852</v>
      </c>
      <c r="D6" s="49">
        <f>IFERROR(C6/B6,"")</f>
        <v/>
      </c>
      <c r="E6" s="63" t="n">
        <v>56807</v>
      </c>
      <c r="F6" s="49">
        <f>IFERROR(E6/C6,"")</f>
        <v/>
      </c>
      <c r="G6" s="63" t="n">
        <v>13988</v>
      </c>
      <c r="H6" s="49">
        <f>IFERROR(G6/C6,"")</f>
        <v/>
      </c>
      <c r="I6" s="63" t="n">
        <v>863</v>
      </c>
      <c r="J6" s="49">
        <f>IFERROR(I6/G6,"")</f>
        <v/>
      </c>
      <c r="K6" s="63" t="n">
        <v>812</v>
      </c>
      <c r="L6" s="49">
        <f>IFERROR(K6/I6,"")</f>
        <v/>
      </c>
      <c r="M6" s="49">
        <f>IFERROR(K6/C6,"")</f>
        <v/>
      </c>
      <c r="N6" s="63" t="n">
        <v>467</v>
      </c>
      <c r="O6" s="49">
        <f>IFERROR(N6/K6,"")</f>
        <v/>
      </c>
      <c r="P6" s="63">
        <f>IF(C6="","",C6-K6)</f>
        <v/>
      </c>
      <c r="Q6" s="49">
        <f>IFERROR(IF(A6="", "", P6/C6),"")</f>
        <v/>
      </c>
    </row>
    <row r="7" ht="14.1" customHeight="1">
      <c r="A7" s="108" t="n">
        <v>45778</v>
      </c>
      <c r="B7" s="68" t="n"/>
      <c r="C7" s="68" t="n"/>
      <c r="D7" s="48">
        <f>IFERROR(C7/B7,"")</f>
        <v/>
      </c>
      <c r="E7" s="68" t="n"/>
      <c r="F7" s="48">
        <f>IFERROR(E7/C7,"")</f>
        <v/>
      </c>
      <c r="G7" s="68" t="n"/>
      <c r="H7" s="48">
        <f>IFERROR(G7/C7,"")</f>
        <v/>
      </c>
      <c r="I7" s="68" t="n"/>
      <c r="J7" s="48">
        <f>IFERROR(I7/G7,"")</f>
        <v/>
      </c>
      <c r="K7" s="68" t="n"/>
      <c r="L7" s="48">
        <f>IFERROR(K7/I7,"")</f>
        <v/>
      </c>
      <c r="M7" s="48">
        <f>IFERROR(K7/C7,"")</f>
        <v/>
      </c>
      <c r="N7" s="68" t="n"/>
      <c r="O7" s="48">
        <f>IFERROR(N7/K7,"")</f>
        <v/>
      </c>
      <c r="P7" s="68">
        <f>IF(C7="","",C7-K7)</f>
        <v/>
      </c>
      <c r="Q7" s="48">
        <f>IFERROR(IF(A7="", "", P7/C7),"")</f>
        <v/>
      </c>
    </row>
    <row r="8" ht="14.1" customHeight="1">
      <c r="A8" s="107" t="n">
        <v>45809</v>
      </c>
      <c r="B8" s="63" t="n"/>
      <c r="C8" s="63" t="n"/>
      <c r="D8" s="49">
        <f>IFERROR(C8/B8,"")</f>
        <v/>
      </c>
      <c r="E8" s="63" t="n"/>
      <c r="F8" s="49">
        <f>IFERROR(E8/C8,"")</f>
        <v/>
      </c>
      <c r="G8" s="63" t="n"/>
      <c r="H8" s="49">
        <f>IFERROR(G8/C8,"")</f>
        <v/>
      </c>
      <c r="I8" s="63" t="n"/>
      <c r="J8" s="49">
        <f>IFERROR(I8/G8,"")</f>
        <v/>
      </c>
      <c r="K8" s="63" t="n"/>
      <c r="L8" s="49">
        <f>IFERROR(K8/I8,"")</f>
        <v/>
      </c>
      <c r="M8" s="49">
        <f>IFERROR(K8/C8,"")</f>
        <v/>
      </c>
      <c r="N8" s="63" t="n"/>
      <c r="O8" s="49">
        <f>IFERROR(N8/K8,"")</f>
        <v/>
      </c>
      <c r="P8" s="63">
        <f>IF(C8="","",C8-K8)</f>
        <v/>
      </c>
      <c r="Q8" s="49">
        <f>IFERROR(IF(A8="", "", P8/C8),"")</f>
        <v/>
      </c>
    </row>
    <row r="9" ht="14.1" customHeight="1">
      <c r="A9" s="110" t="n">
        <v>45839</v>
      </c>
      <c r="B9" s="68" t="n"/>
      <c r="C9" s="68" t="n"/>
      <c r="D9" s="48">
        <f>IFERROR(C9/B9,"")</f>
        <v/>
      </c>
      <c r="E9" s="68" t="n"/>
      <c r="F9" s="48">
        <f>IFERROR(E9/C9,"")</f>
        <v/>
      </c>
      <c r="G9" s="68" t="n"/>
      <c r="H9" s="48">
        <f>IFERROR(G9/C9,"")</f>
        <v/>
      </c>
      <c r="I9" s="68" t="n"/>
      <c r="J9" s="48">
        <f>IFERROR(I9/G9,"")</f>
        <v/>
      </c>
      <c r="K9" s="68" t="n"/>
      <c r="L9" s="48">
        <f>IFERROR(K9/I9,"")</f>
        <v/>
      </c>
      <c r="M9" s="48">
        <f>IFERROR(K9/C9,"")</f>
        <v/>
      </c>
      <c r="N9" s="68" t="n"/>
      <c r="O9" s="48">
        <f>IFERROR(N9/K9,"")</f>
        <v/>
      </c>
      <c r="P9" s="68">
        <f>IF(C9="","",C9-K9)</f>
        <v/>
      </c>
      <c r="Q9" s="48">
        <f>IFERROR(IF(A9="", "", P9/C9),"")</f>
        <v/>
      </c>
    </row>
    <row r="10" ht="14.1" customHeight="1">
      <c r="A10" s="107" t="n">
        <v>45870</v>
      </c>
      <c r="B10" s="63" t="n"/>
      <c r="C10" s="63" t="n"/>
      <c r="D10" s="49">
        <f>IFERROR(C10/B10,"")</f>
        <v/>
      </c>
      <c r="E10" s="63" t="n"/>
      <c r="F10" s="49">
        <f>IFERROR(E10/C10,"")</f>
        <v/>
      </c>
      <c r="G10" s="63" t="n"/>
      <c r="H10" s="49">
        <f>IFERROR(G10/C10,"")</f>
        <v/>
      </c>
      <c r="I10" s="63" t="n"/>
      <c r="J10" s="49">
        <f>IFERROR(I10/G10,"")</f>
        <v/>
      </c>
      <c r="K10" s="63" t="n"/>
      <c r="L10" s="49">
        <f>IFERROR(K10/I10,"")</f>
        <v/>
      </c>
      <c r="M10" s="49">
        <f>IFERROR(K10/C10,"")</f>
        <v/>
      </c>
      <c r="N10" s="63" t="n"/>
      <c r="O10" s="49">
        <f>IFERROR(N10/K10,"")</f>
        <v/>
      </c>
      <c r="P10" s="63">
        <f>IF(C10="","",C10-K10)</f>
        <v/>
      </c>
      <c r="Q10" s="49">
        <f>IFERROR(IF(A10="", "", P10/C10),"")</f>
        <v/>
      </c>
    </row>
    <row r="11" ht="14.1" customHeight="1">
      <c r="A11" s="108" t="n">
        <v>45901</v>
      </c>
      <c r="B11" s="68" t="n"/>
      <c r="C11" s="68" t="n"/>
      <c r="D11" s="48">
        <f>IFERROR(C11/B11,"")</f>
        <v/>
      </c>
      <c r="E11" s="68" t="n"/>
      <c r="F11" s="48">
        <f>IFERROR(E11/C11,"")</f>
        <v/>
      </c>
      <c r="G11" s="68" t="n"/>
      <c r="H11" s="48">
        <f>IFERROR(G11/C11,"")</f>
        <v/>
      </c>
      <c r="I11" s="68" t="n"/>
      <c r="J11" s="48">
        <f>IFERROR(I11/G11,"")</f>
        <v/>
      </c>
      <c r="K11" s="68" t="n"/>
      <c r="L11" s="48">
        <f>IFERROR(K11/I11,"")</f>
        <v/>
      </c>
      <c r="M11" s="48">
        <f>IFERROR(K11/C11,"")</f>
        <v/>
      </c>
      <c r="N11" s="68" t="n"/>
      <c r="O11" s="48">
        <f>IFERROR(N11/K11,"")</f>
        <v/>
      </c>
      <c r="P11" s="68">
        <f>IF(C11="","",C11-K11)</f>
        <v/>
      </c>
      <c r="Q11" s="48">
        <f>IFERROR(IF(A11="", "", P11/C11),"")</f>
        <v/>
      </c>
    </row>
    <row r="12" ht="14.1" customHeight="1">
      <c r="A12" s="109" t="n">
        <v>45931</v>
      </c>
      <c r="B12" s="63" t="n"/>
      <c r="C12" s="63" t="n"/>
      <c r="D12" s="49">
        <f>IFERROR(C12/B12,"")</f>
        <v/>
      </c>
      <c r="E12" s="63" t="n"/>
      <c r="F12" s="49">
        <f>IFERROR(E12/C12,"")</f>
        <v/>
      </c>
      <c r="G12" s="63" t="n"/>
      <c r="H12" s="49">
        <f>IFERROR(G12/C12,"")</f>
        <v/>
      </c>
      <c r="I12" s="63" t="n"/>
      <c r="J12" s="49">
        <f>IFERROR(I12/G12,"")</f>
        <v/>
      </c>
      <c r="K12" s="63" t="n"/>
      <c r="L12" s="49">
        <f>IFERROR(K12/I12,"")</f>
        <v/>
      </c>
      <c r="M12" s="49">
        <f>IFERROR(K12/C12,"")</f>
        <v/>
      </c>
      <c r="N12" s="63" t="n"/>
      <c r="O12" s="49">
        <f>IFERROR(N12/K12,"")</f>
        <v/>
      </c>
      <c r="P12" s="63">
        <f>IF(C12="","",C12-K12)</f>
        <v/>
      </c>
      <c r="Q12" s="49">
        <f>IFERROR(IF(A12="", "", P12/C12),"")</f>
        <v/>
      </c>
    </row>
    <row r="13" ht="14.1" customHeight="1">
      <c r="A13" s="108" t="n">
        <v>45962</v>
      </c>
      <c r="B13" s="68" t="n"/>
      <c r="C13" s="68" t="n"/>
      <c r="D13" s="48">
        <f>IFERROR(C13/B13,"")</f>
        <v/>
      </c>
      <c r="E13" s="68" t="n"/>
      <c r="F13" s="48">
        <f>IFERROR(E13/C13,"")</f>
        <v/>
      </c>
      <c r="G13" s="68" t="n"/>
      <c r="H13" s="48">
        <f>IFERROR(G13/C13,"")</f>
        <v/>
      </c>
      <c r="I13" s="68" t="n"/>
      <c r="J13" s="48">
        <f>IFERROR(I13/G13,"")</f>
        <v/>
      </c>
      <c r="K13" s="68" t="n"/>
      <c r="L13" s="48">
        <f>IFERROR(K13/I13,"")</f>
        <v/>
      </c>
      <c r="M13" s="48">
        <f>IFERROR(K13/C13,"")</f>
        <v/>
      </c>
      <c r="N13" s="68" t="n"/>
      <c r="O13" s="48">
        <f>IFERROR(N13/K13,"")</f>
        <v/>
      </c>
      <c r="P13" s="68">
        <f>IF(C13="","",C13-K13)</f>
        <v/>
      </c>
      <c r="Q13" s="48">
        <f>IFERROR(IF(A13="", "", P13/C13),"")</f>
        <v/>
      </c>
    </row>
    <row r="14" ht="14.1" customHeight="1" thickBot="1">
      <c r="A14" s="111" t="n">
        <v>45992</v>
      </c>
      <c r="B14" s="63" t="n"/>
      <c r="C14" s="63" t="n"/>
      <c r="D14" s="64">
        <f>IFERROR(C14/B14,"")</f>
        <v/>
      </c>
      <c r="E14" s="63" t="n"/>
      <c r="F14" s="64">
        <f>IFERROR(E14/C14,"")</f>
        <v/>
      </c>
      <c r="G14" s="63" t="n"/>
      <c r="H14" s="64">
        <f>IFERROR(G14/C14,"")</f>
        <v/>
      </c>
      <c r="I14" s="63" t="n"/>
      <c r="J14" s="64">
        <f>IFERROR(I14/G14,"")</f>
        <v/>
      </c>
      <c r="K14" s="63" t="n"/>
      <c r="L14" s="64">
        <f>IFERROR(K14/I14,"")</f>
        <v/>
      </c>
      <c r="M14" s="64">
        <f>IFERROR(K14/C14,"")</f>
        <v/>
      </c>
      <c r="N14" s="63" t="n"/>
      <c r="O14" s="64">
        <f>IFERROR(N14/K14,"")</f>
        <v/>
      </c>
      <c r="P14" s="63">
        <f>IF(C14="","",C14-K14)</f>
        <v/>
      </c>
      <c r="Q14" s="64">
        <f>IFERROR(IF(A14="", "", P14/C14),"")</f>
        <v/>
      </c>
    </row>
    <row r="15" ht="13.5" customHeight="1" thickBot="1" thickTop="1">
      <c r="A15" s="29" t="inlineStr">
        <is>
          <t>2025 Total</t>
        </is>
      </c>
      <c r="B15" s="65">
        <f>SUM(B3:B14)</f>
        <v/>
      </c>
      <c r="C15" s="66">
        <f>SUM(C3:C14)</f>
        <v/>
      </c>
      <c r="D15" s="67">
        <f>IFERROR(C15/B15,"")</f>
        <v/>
      </c>
      <c r="E15" s="65">
        <f>SUM(E3:E14)</f>
        <v/>
      </c>
      <c r="F15" s="67">
        <f>IFERROR(E15/C15,"")</f>
        <v/>
      </c>
      <c r="G15" s="65">
        <f>SUM(G3:G14)</f>
        <v/>
      </c>
      <c r="H15" s="67">
        <f>IFERROR(G15/C15,"")</f>
        <v/>
      </c>
      <c r="I15" s="65">
        <f>SUM(I3:I14)</f>
        <v/>
      </c>
      <c r="J15" s="67">
        <f>IFERROR(I15/G15,"")</f>
        <v/>
      </c>
      <c r="K15" s="65">
        <f>SUM(K3:K14)</f>
        <v/>
      </c>
      <c r="L15" s="67">
        <f>IFERROR(K15/I15,"")</f>
        <v/>
      </c>
      <c r="M15" s="67">
        <f>IFERROR(K15/C15,"")</f>
        <v/>
      </c>
      <c r="N15" s="65">
        <f>SUM(N3:N14)</f>
        <v/>
      </c>
      <c r="O15" s="67">
        <f>IFERROR(N15/K15,"")</f>
        <v/>
      </c>
      <c r="P15" s="95">
        <f>IF(C15="","",C15-K15)</f>
        <v/>
      </c>
      <c r="Q15" s="96">
        <f>IFERROR(IF(A15="", "", P15/C15),"")</f>
        <v/>
      </c>
    </row>
  </sheetData>
  <mergeCells count="2">
    <mergeCell ref="B1:Q1"/>
    <mergeCell ref="A1:A2"/>
  </mergeCells>
  <pageMargins left="0.7" right="0.7" top="0.75" bottom="0.75" header="0.3" footer="0.3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C13" sqref="C13"/>
    </sheetView>
  </sheetViews>
  <sheetFormatPr baseColWidth="8" defaultRowHeight="15" outlineLevelCol="0"/>
  <cols>
    <col width="6.85546875" customWidth="1" min="1" max="1"/>
    <col width="32.5703125" customWidth="1" style="8" min="2" max="2"/>
    <col width="117.42578125" bestFit="1" customWidth="1" min="3" max="3"/>
  </cols>
  <sheetData>
    <row r="1" ht="45.75" customHeight="1" thickBot="1">
      <c r="A1" s="139" t="inlineStr">
        <is>
          <t>Rental History Metrics</t>
        </is>
      </c>
      <c r="B1" s="129" t="n"/>
      <c r="C1" s="130" t="n"/>
    </row>
    <row r="2" ht="23.25" customHeight="1">
      <c r="A2" s="127" t="inlineStr">
        <is>
          <t>Column</t>
        </is>
      </c>
      <c r="B2" s="126" t="inlineStr">
        <is>
          <t>Title</t>
        </is>
      </c>
      <c r="C2" s="125" t="inlineStr">
        <is>
          <t>Documentation</t>
        </is>
      </c>
    </row>
    <row r="3" ht="15.75" customHeight="1">
      <c r="A3" s="73" t="inlineStr">
        <is>
          <t>B</t>
        </is>
      </c>
      <c r="B3" s="79" t="inlineStr">
        <is>
          <t># of RentBureau Transaction Searches</t>
        </is>
      </c>
      <c r="C3" s="119" t="inlineStr">
        <is>
          <t>reporting database table "Rent Bureau Transactions"</t>
        </is>
      </c>
    </row>
    <row r="4" ht="15.75" customHeight="1">
      <c r="A4" s="73" t="inlineStr">
        <is>
          <t>C</t>
        </is>
      </c>
      <c r="B4" s="79" t="inlineStr">
        <is>
          <t># of RentBureau Hits</t>
        </is>
      </c>
      <c r="C4" s="119" t="inlineStr">
        <is>
          <t>reporting database table "Rent Bureau Transactions" and field is 'Hit'</t>
        </is>
      </c>
    </row>
    <row r="5" ht="15.75" customHeight="1">
      <c r="A5" s="73" t="inlineStr">
        <is>
          <t>D</t>
        </is>
      </c>
      <c r="B5" s="79" t="inlineStr">
        <is>
          <t>Hit Rate %</t>
        </is>
      </c>
      <c r="C5" s="119" t="inlineStr">
        <is>
          <t># of RentBureau Hits/# of RentBureau Transaction Searches</t>
        </is>
      </c>
    </row>
    <row r="6" ht="15.75" customHeight="1">
      <c r="A6" s="73" t="inlineStr">
        <is>
          <t>E</t>
        </is>
      </c>
      <c r="B6" s="80" t="inlineStr">
        <is>
          <t>Hits with Positive Rental History</t>
        </is>
      </c>
      <c r="C6" s="119" t="inlineStr">
        <is>
          <t>reporting database table "Rent Bureau Transactions" and field is 'posrentalhist'</t>
        </is>
      </c>
    </row>
    <row r="7" ht="15.75" customHeight="1">
      <c r="A7" s="73" t="inlineStr">
        <is>
          <t>F</t>
        </is>
      </c>
      <c r="B7" s="80" t="inlineStr">
        <is>
          <t>% of Hits w/Positive Rental History</t>
        </is>
      </c>
      <c r="C7" s="119" t="inlineStr">
        <is>
          <t>Hits with Positive Rental History/# of RentBureau Hits</t>
        </is>
      </c>
    </row>
    <row r="8" ht="15.75" customHeight="1">
      <c r="A8" s="73" t="inlineStr">
        <is>
          <t>G</t>
        </is>
      </c>
      <c r="B8" s="80" t="inlineStr">
        <is>
          <t>Hits with Negative Rental History</t>
        </is>
      </c>
      <c r="C8" s="119" t="inlineStr">
        <is>
          <t>reporting database table "Rent Bureau Transactions" and field is 'negrentalhist'</t>
        </is>
      </c>
    </row>
    <row r="9" ht="15.75" customHeight="1">
      <c r="A9" s="73" t="inlineStr">
        <is>
          <t>H</t>
        </is>
      </c>
      <c r="B9" s="80" t="inlineStr">
        <is>
          <t>% of Hits w/Negative Rental History</t>
        </is>
      </c>
      <c r="C9" s="119" t="inlineStr">
        <is>
          <t>Hits with Negative Rental History/# of RentBureau Hits</t>
        </is>
      </c>
    </row>
    <row r="10" ht="36" customHeight="1">
      <c r="A10" s="73" t="inlineStr">
        <is>
          <t>I</t>
        </is>
      </c>
      <c r="B10" s="79" t="inlineStr">
        <is>
          <t>Consumer Disputes Initiated through RentGrow of Reported RentBureau Records</t>
        </is>
      </c>
      <c r="C10" s="119" t="inlineStr">
        <is>
          <t>YCRM</t>
        </is>
      </c>
    </row>
    <row r="11" ht="24" customHeight="1">
      <c r="A11" s="73" t="inlineStr">
        <is>
          <t>J</t>
        </is>
      </c>
      <c r="B11" s="79" t="inlineStr">
        <is>
          <t>% of negative Rental History Hits – Disputed</t>
        </is>
      </c>
      <c r="C11" s="119" t="inlineStr">
        <is>
          <t>Consumer Disputes Initiated through RentGrow of Reported RentBureau Records/Hits with Negative Rental History</t>
        </is>
      </c>
    </row>
    <row r="12" ht="24" customHeight="1">
      <c r="A12" s="73" t="inlineStr">
        <is>
          <t>K</t>
        </is>
      </c>
      <c r="B12" s="79" t="inlineStr">
        <is>
          <t>Successful Consumer Disputes of Reported RentBureau Records</t>
        </is>
      </c>
      <c r="C12" s="119" t="inlineStr">
        <is>
          <t>YCRM</t>
        </is>
      </c>
    </row>
    <row r="13" ht="24" customHeight="1">
      <c r="A13" s="73" t="inlineStr">
        <is>
          <t>L</t>
        </is>
      </c>
      <c r="B13" s="81" t="inlineStr">
        <is>
          <t>% of Consumer RentBureau Disputes Initiated through RentGrow</t>
        </is>
      </c>
      <c r="C13" s="119" t="inlineStr">
        <is>
          <t>Successful Consumer Disputes of Reported RentBureau Records/Consumer Disputes Initiated through RentGrow of Reported RentBureau Records</t>
        </is>
      </c>
    </row>
    <row r="14" ht="24" customHeight="1">
      <c r="A14" s="73" t="inlineStr">
        <is>
          <t>M</t>
        </is>
      </c>
      <c r="B14" s="81" t="inlineStr">
        <is>
          <t>% of Total Screenings w/ Reported RentBureau Records</t>
        </is>
      </c>
      <c r="C14" s="119" t="inlineStr">
        <is>
          <t>Successful Consumer Disputes of Reported RentBureau Records/# of RentBureau Hits</t>
        </is>
      </c>
    </row>
    <row r="15" ht="15.75" customHeight="1">
      <c r="A15" s="73" t="inlineStr">
        <is>
          <t>N</t>
        </is>
      </c>
      <c r="B15" s="79" t="inlineStr">
        <is>
          <t>Decision of Property Changed</t>
        </is>
      </c>
      <c r="C15" s="119" t="inlineStr">
        <is>
          <t>YCRM</t>
        </is>
      </c>
    </row>
    <row r="16" ht="24" customHeight="1">
      <c r="A16" s="73" t="inlineStr">
        <is>
          <t>O</t>
        </is>
      </c>
      <c r="B16" s="82" t="inlineStr">
        <is>
          <t>% of Successful Consumer Disputes of Rental History Records</t>
        </is>
      </c>
      <c r="C16" s="119" t="inlineStr">
        <is>
          <t>Decision of Property Changed / Successful Consumer Disputes of Reported RentBureau Records</t>
        </is>
      </c>
    </row>
    <row r="17" ht="24" customHeight="1">
      <c r="A17" s="73" t="inlineStr">
        <is>
          <t>P</t>
        </is>
      </c>
      <c r="B17" s="97" t="inlineStr">
        <is>
          <t>Total Rental History w/ Rental History Accurately Reported</t>
        </is>
      </c>
      <c r="C17" s="119" t="inlineStr">
        <is>
          <t># of RentBureau Hits -  Successful Consumer Disputes of Reported RentBureau Records</t>
        </is>
      </c>
    </row>
    <row r="18" ht="24" customHeight="1">
      <c r="A18" s="73" t="inlineStr">
        <is>
          <t>Q</t>
        </is>
      </c>
      <c r="B18" s="97" t="inlineStr">
        <is>
          <t>% of Total Screenings w/ Reported Rental History Records</t>
        </is>
      </c>
      <c r="C18" s="119" t="inlineStr">
        <is>
          <t>Total Rental History w/ Rental History Accurately Reported / # of RentBureau Hits</t>
        </is>
      </c>
    </row>
    <row r="19" ht="15.75" customHeight="1" thickBot="1"/>
    <row r="20" ht="45.75" customHeight="1" thickBot="1">
      <c r="A20" s="140" t="inlineStr">
        <is>
          <t>Civil Court Metrics</t>
        </is>
      </c>
      <c r="B20" s="129" t="n"/>
      <c r="C20" s="130" t="n"/>
    </row>
    <row r="21">
      <c r="A21" s="125" t="inlineStr">
        <is>
          <t>Column</t>
        </is>
      </c>
      <c r="B21" s="126" t="inlineStr">
        <is>
          <t>Title</t>
        </is>
      </c>
      <c r="C21" s="125" t="inlineStr">
        <is>
          <t>Documentation</t>
        </is>
      </c>
    </row>
    <row r="22" ht="21" customHeight="1" thickBot="1">
      <c r="A22" s="74" t="inlineStr">
        <is>
          <t>B</t>
        </is>
      </c>
      <c r="B22" s="19" t="inlineStr">
        <is>
          <t>Civil Screenings Performed</t>
        </is>
      </c>
      <c r="C22" s="119" t="inlineStr">
        <is>
          <t>rentgrow database table "request"</t>
        </is>
      </c>
    </row>
    <row r="23" ht="16.5" customHeight="1" thickBot="1">
      <c r="A23" s="74" t="inlineStr">
        <is>
          <t>C</t>
        </is>
      </c>
      <c r="B23" s="20" t="inlineStr">
        <is>
          <t>Total Screenings w/ Civil Records</t>
        </is>
      </c>
      <c r="C23" s="119" t="inlineStr">
        <is>
          <t>rentgrow database table "request"</t>
        </is>
      </c>
    </row>
    <row r="24" ht="16.5" customHeight="1" thickBot="1">
      <c r="A24" s="74" t="inlineStr">
        <is>
          <t>D</t>
        </is>
      </c>
      <c r="B24" s="20" t="inlineStr">
        <is>
          <t>% of All Civil Screenings</t>
        </is>
      </c>
      <c r="C24" s="119" t="inlineStr">
        <is>
          <t>Total Screenings w/ Civil Records / Civil Screenings Performed</t>
        </is>
      </c>
    </row>
    <row r="25" ht="24.75" customHeight="1" thickBot="1">
      <c r="A25" s="74" t="inlineStr">
        <is>
          <t>E</t>
        </is>
      </c>
      <c r="B25" s="20" t="inlineStr">
        <is>
          <t xml:space="preserve">Total Screenings w/ Reported Civil Records </t>
        </is>
      </c>
      <c r="C25" s="119" t="inlineStr">
        <is>
          <t>rentgrow database table "request"</t>
        </is>
      </c>
    </row>
    <row r="26" ht="16.5" customHeight="1" thickBot="1">
      <c r="A26" s="74" t="inlineStr">
        <is>
          <t>F</t>
        </is>
      </c>
      <c r="B26" s="20" t="inlineStr">
        <is>
          <t>% of Screenings w/ Civil Records</t>
        </is>
      </c>
      <c r="C26" s="119" t="inlineStr">
        <is>
          <t>Total Screenings w/ Reported Civil Records / Civil Screenings Performed</t>
        </is>
      </c>
    </row>
    <row r="27" ht="24.75" customHeight="1" thickBot="1">
      <c r="A27" s="74" t="inlineStr">
        <is>
          <t>G</t>
        </is>
      </c>
      <c r="B27" s="21" t="inlineStr">
        <is>
          <t>Applicants w/ Civil Court History that Does Not Meet Property Requirements</t>
        </is>
      </c>
      <c r="C27" s="119" t="inlineStr">
        <is>
          <t>rentgrow database table "request"</t>
        </is>
      </c>
    </row>
    <row r="28" ht="16.5" customHeight="1" thickBot="1">
      <c r="A28" s="74" t="inlineStr">
        <is>
          <t>H</t>
        </is>
      </c>
      <c r="B28" s="21" t="inlineStr">
        <is>
          <t>% of Applicants w/ Records</t>
        </is>
      </c>
      <c r="C28" s="119" t="inlineStr">
        <is>
          <t xml:space="preserve">Applicants w/ Civil Court History that Does Not Meet Property Requirements/Total Screenings w/ Reported Civil Records </t>
        </is>
      </c>
    </row>
    <row r="29" ht="24.75" customHeight="1" thickBot="1">
      <c r="A29" s="74" t="inlineStr">
        <is>
          <t>I</t>
        </is>
      </c>
      <c r="B29" s="20" t="inlineStr">
        <is>
          <t>Consumer Disputes Initiated through RentGrow of Reported Civil Records</t>
        </is>
      </c>
      <c r="C29" s="119" t="inlineStr">
        <is>
          <t>YCRM</t>
        </is>
      </c>
    </row>
    <row r="30" ht="16.5" customHeight="1" thickBot="1">
      <c r="A30" s="74" t="inlineStr">
        <is>
          <t>J</t>
        </is>
      </c>
      <c r="B30" s="20" t="inlineStr">
        <is>
          <t>% of Screenings w/ Records Reported</t>
        </is>
      </c>
      <c r="C30" s="119" t="inlineStr">
        <is>
          <t>Consumer Disputes Initiated through RentGrow of Reported RentBureau Records/Hits with Negative Rental History</t>
        </is>
      </c>
    </row>
    <row r="31" ht="24.75" customHeight="1" thickBot="1">
      <c r="A31" s="74" t="inlineStr">
        <is>
          <t>K</t>
        </is>
      </c>
      <c r="B31" s="20" t="inlineStr">
        <is>
          <t>Successful Consumer Disputes of Reported Civil Records</t>
        </is>
      </c>
      <c r="C31" s="119" t="inlineStr">
        <is>
          <t>YCRM</t>
        </is>
      </c>
    </row>
    <row r="32" ht="24.75" customHeight="1" thickBot="1">
      <c r="A32" s="74" t="inlineStr">
        <is>
          <t>L</t>
        </is>
      </c>
      <c r="B32" s="22" t="inlineStr">
        <is>
          <t>% of Consumer Civil Disputes Initiated through RentGrow</t>
        </is>
      </c>
      <c r="C32" s="119" t="inlineStr">
        <is>
          <t>Successful Consumer Disputes of Reported Civil Records/Consumer Disputes Initiated through RentGrow of Reported Civil Records</t>
        </is>
      </c>
    </row>
    <row r="33" ht="24.75" customHeight="1" thickBot="1">
      <c r="A33" s="74" t="inlineStr">
        <is>
          <t>M</t>
        </is>
      </c>
      <c r="B33" s="22" t="inlineStr">
        <is>
          <t>% of Total Screenings w/ Civil Records Reported</t>
        </is>
      </c>
      <c r="C33" s="119" t="inlineStr">
        <is>
          <t xml:space="preserve">Successful Consumer Disputes of Reported Civil Records/Total Screenings w/ Reported Civil Records </t>
        </is>
      </c>
    </row>
    <row r="34" ht="37.5" customHeight="1" thickBot="1">
      <c r="A34" s="74" t="inlineStr">
        <is>
          <t>N</t>
        </is>
      </c>
      <c r="B34" s="23" t="inlineStr">
        <is>
          <t>% of Applicants w/ Civil Court History that Does Not Meet Property Requirements</t>
        </is>
      </c>
      <c r="C34" s="119" t="inlineStr">
        <is>
          <t>Successful Consumer Disputes of Reported Civil Records/Applicants w/ Civil Court History that Does Not Meet Property Requirements</t>
        </is>
      </c>
    </row>
    <row r="35" ht="16.5" customHeight="1" thickBot="1">
      <c r="A35" s="74" t="inlineStr">
        <is>
          <t>O</t>
        </is>
      </c>
      <c r="B35" s="20" t="inlineStr">
        <is>
          <t>Decision of Property Changed</t>
        </is>
      </c>
      <c r="C35" s="119" t="inlineStr">
        <is>
          <t xml:space="preserve">YCRM </t>
        </is>
      </c>
    </row>
    <row r="36" ht="24.75" customHeight="1" thickBot="1">
      <c r="A36" s="74" t="inlineStr">
        <is>
          <t>P</t>
        </is>
      </c>
      <c r="B36" s="23" t="inlineStr">
        <is>
          <t>% of Successful Consumer Disputes of Reported Civil Records</t>
        </is>
      </c>
      <c r="C36" s="119" t="inlineStr">
        <is>
          <t>Decision of Property Changed/Successful Consumer Disputes of Reported Civil Records</t>
        </is>
      </c>
    </row>
    <row r="37" ht="24.75" customHeight="1" thickBot="1">
      <c r="A37" s="74" t="inlineStr">
        <is>
          <t>Q</t>
        </is>
      </c>
      <c r="B37" s="75" t="inlineStr">
        <is>
          <t>Total Civil Screenings w/ Civil Records Accurately Reported</t>
        </is>
      </c>
      <c r="C37" s="119" t="inlineStr">
        <is>
          <t>Total Screenings w/ Reported Civil Records - Successful Consumer Disputes of Reported Civil Records</t>
        </is>
      </c>
    </row>
    <row r="38" ht="24.75" customHeight="1" thickBot="1">
      <c r="A38" s="74" t="inlineStr">
        <is>
          <t>R</t>
        </is>
      </c>
      <c r="B38" s="76" t="inlineStr">
        <is>
          <t>% of Total Screenings w/ Reported Civil Records</t>
        </is>
      </c>
      <c r="C38" s="119" t="inlineStr">
        <is>
          <t xml:space="preserve">Total Civil Screenings w/ Civil Records Accurately Reported/Total Screenings w/ Reported Civil Records </t>
        </is>
      </c>
    </row>
    <row r="39" ht="15.75" customHeight="1" thickBot="1"/>
    <row r="40" ht="23.25" customHeight="1" thickBot="1">
      <c r="A40" s="142" t="inlineStr">
        <is>
          <t>Criminal Metrics</t>
        </is>
      </c>
      <c r="B40" s="129" t="n"/>
      <c r="C40" s="130" t="n"/>
    </row>
    <row r="41">
      <c r="A41" s="125" t="inlineStr">
        <is>
          <t>Column</t>
        </is>
      </c>
      <c r="B41" s="126" t="inlineStr">
        <is>
          <t>Title</t>
        </is>
      </c>
      <c r="C41" s="125" t="inlineStr">
        <is>
          <t>Documentation</t>
        </is>
      </c>
    </row>
    <row r="42" ht="16.5" customHeight="1" thickBot="1">
      <c r="A42" s="74" t="inlineStr">
        <is>
          <t>B</t>
        </is>
      </c>
      <c r="B42" s="11" t="inlineStr">
        <is>
          <t xml:space="preserve">Criminal </t>
        </is>
      </c>
      <c r="C42" s="119" t="inlineStr">
        <is>
          <t>rentgrow database table "request"</t>
        </is>
      </c>
    </row>
    <row r="43" ht="16.5" customHeight="1" thickBot="1">
      <c r="A43" s="74" t="inlineStr">
        <is>
          <t>C</t>
        </is>
      </c>
      <c r="B43" s="12" t="inlineStr">
        <is>
          <t>Total Screenings w/ Criminal Records</t>
        </is>
      </c>
      <c r="C43" s="119" t="inlineStr">
        <is>
          <t>rentgrow database table "request"</t>
        </is>
      </c>
    </row>
    <row r="44" ht="16.5" customHeight="1" thickBot="1">
      <c r="A44" s="74" t="inlineStr">
        <is>
          <t>D</t>
        </is>
      </c>
      <c r="B44" s="12" t="inlineStr">
        <is>
          <t>% of All Criminal Screenings</t>
        </is>
      </c>
      <c r="C44" s="119" t="inlineStr">
        <is>
          <t>Total Screenings w/ Criminal Records/Criminal</t>
        </is>
      </c>
    </row>
    <row r="45" ht="24.75" customHeight="1" thickBot="1">
      <c r="A45" s="74" t="inlineStr">
        <is>
          <t>E</t>
        </is>
      </c>
      <c r="B45" s="12" t="inlineStr">
        <is>
          <t>Total Screenings w/ Reported Criminal Records</t>
        </is>
      </c>
      <c r="C45" s="119" t="inlineStr">
        <is>
          <t>rentgrow database table "request"</t>
        </is>
      </c>
    </row>
    <row r="46" ht="22.5" customHeight="1" thickBot="1">
      <c r="A46" s="74" t="inlineStr">
        <is>
          <t>F</t>
        </is>
      </c>
      <c r="B46" s="12" t="inlineStr">
        <is>
          <t>% of Screenings w/ Criminal Records</t>
        </is>
      </c>
      <c r="C46" s="119" t="inlineStr">
        <is>
          <t>Total Screenings w/ Reported Criminal Records/</t>
        </is>
      </c>
    </row>
    <row r="47" ht="24.75" customHeight="1" thickBot="1">
      <c r="A47" s="74" t="inlineStr">
        <is>
          <t>G</t>
        </is>
      </c>
      <c r="B47" s="13" t="inlineStr">
        <is>
          <t>Applicants w/ Criminal History that Does Not Meet Property Requirements</t>
        </is>
      </c>
      <c r="C47" s="119" t="inlineStr">
        <is>
          <t>rentgrow database table "request"</t>
        </is>
      </c>
    </row>
    <row r="48" ht="24.75" customHeight="1" thickBot="1">
      <c r="A48" s="74" t="inlineStr">
        <is>
          <t>H</t>
        </is>
      </c>
      <c r="B48" s="13" t="inlineStr">
        <is>
          <t>% of Applicants w/ Reported Criminal Records</t>
        </is>
      </c>
      <c r="C48" s="119" t="inlineStr">
        <is>
          <t xml:space="preserve">Applicants w/ Civil Court History that Does Not Meet Property Requirements/Total Screenings w/ Reported Civil Records </t>
        </is>
      </c>
    </row>
    <row r="49" ht="36.75" customHeight="1" thickBot="1">
      <c r="A49" s="74" t="inlineStr">
        <is>
          <t>I</t>
        </is>
      </c>
      <c r="B49" s="12" t="inlineStr">
        <is>
          <t>Consumer Disputes Initiated through RentGrow of Reported Criminal Records</t>
        </is>
      </c>
      <c r="C49" s="119" t="inlineStr">
        <is>
          <t>YCRM</t>
        </is>
      </c>
    </row>
    <row r="50" ht="24.75" customHeight="1" thickBot="1">
      <c r="A50" s="74" t="inlineStr">
        <is>
          <t>J</t>
        </is>
      </c>
      <c r="B50" s="12" t="inlineStr">
        <is>
          <t>% of Screenings w/ Reported Criminal Records</t>
        </is>
      </c>
      <c r="C50" s="119" t="inlineStr">
        <is>
          <t>Consumer Disputes Initiated through RentGrow of Reported RentBureau Records/Hits with Negative Rental History</t>
        </is>
      </c>
    </row>
    <row r="51" ht="24.75" customHeight="1" thickBot="1">
      <c r="A51" s="74" t="inlineStr">
        <is>
          <t>K</t>
        </is>
      </c>
      <c r="B51" s="12" t="inlineStr">
        <is>
          <t>Successful Consumer Disputes of Reported Criminal Records</t>
        </is>
      </c>
      <c r="C51" s="119" t="inlineStr">
        <is>
          <t>YCRM</t>
        </is>
      </c>
    </row>
    <row r="52" ht="24.75" customHeight="1" thickBot="1">
      <c r="A52" s="74" t="inlineStr">
        <is>
          <t>L</t>
        </is>
      </c>
      <c r="B52" s="14" t="inlineStr">
        <is>
          <t>% of Consumer Criminal Disputes Initiated through RentGrow</t>
        </is>
      </c>
      <c r="C52" s="119" t="inlineStr">
        <is>
          <t>Successful Consumer Disputes of Reported Criminal Records/ Consumer Disputes Initiated through RentGrow of Reported Criminal Records</t>
        </is>
      </c>
    </row>
    <row r="53" ht="24.75" customHeight="1" thickBot="1">
      <c r="A53" s="74" t="inlineStr">
        <is>
          <t>M</t>
        </is>
      </c>
      <c r="B53" s="14" t="inlineStr">
        <is>
          <t>% of Total Screenings w/ Reported Criminal Records</t>
        </is>
      </c>
      <c r="C53" s="119" t="inlineStr">
        <is>
          <t>Successful Consumer Disputes of Reported Criminal Records/Total Screenings w/ Reported Criminal Records</t>
        </is>
      </c>
    </row>
    <row r="54" ht="24.75" customHeight="1" thickBot="1">
      <c r="A54" s="74" t="inlineStr">
        <is>
          <t>N</t>
        </is>
      </c>
      <c r="B54" s="15" t="inlineStr">
        <is>
          <t>% of Applicants w/ Criminal History that Does Not Meet Property Requirements</t>
        </is>
      </c>
      <c r="C54" s="119" t="inlineStr">
        <is>
          <t>Successful Consumer Disputes of Reported Criminal Records/Applicants w/ Criminal History that Does Not Meet Property Requirements</t>
        </is>
      </c>
    </row>
    <row r="55" ht="16.5" customHeight="1" thickBot="1">
      <c r="A55" s="74" t="inlineStr">
        <is>
          <t>O</t>
        </is>
      </c>
      <c r="B55" s="12" t="inlineStr">
        <is>
          <t>Decision of Property Changed</t>
        </is>
      </c>
      <c r="C55" s="119" t="inlineStr">
        <is>
          <t>YCRM</t>
        </is>
      </c>
    </row>
    <row r="56" ht="24.75" customHeight="1" thickBot="1">
      <c r="A56" s="74" t="inlineStr">
        <is>
          <t>P</t>
        </is>
      </c>
      <c r="B56" s="15" t="inlineStr">
        <is>
          <t>% of Successful Consumer Disputes of Reported Criminal Records</t>
        </is>
      </c>
      <c r="C56" s="119" t="inlineStr">
        <is>
          <t xml:space="preserve">Decision of Property Changed/Total Screenings w/ Reported Criminal Records </t>
        </is>
      </c>
    </row>
    <row r="57" ht="24.75" customHeight="1" thickBot="1">
      <c r="A57" s="74" t="inlineStr">
        <is>
          <t>Q</t>
        </is>
      </c>
      <c r="B57" s="98" t="inlineStr">
        <is>
          <t>Total Criminal Screenings w/ Criminal Records Accurately Reported</t>
        </is>
      </c>
      <c r="C57" s="119" t="inlineStr">
        <is>
          <t>Total Screenings w/ Reported Criminal Records - Successful Consumer Disputes of Reported Criminal Records</t>
        </is>
      </c>
    </row>
    <row r="58" ht="24.75" customHeight="1" thickBot="1">
      <c r="A58" s="74" t="inlineStr">
        <is>
          <t>R</t>
        </is>
      </c>
      <c r="B58" s="99" t="inlineStr">
        <is>
          <t>% of Total Screenings w/ Reported Criminal Records</t>
        </is>
      </c>
      <c r="C58" s="119" t="inlineStr">
        <is>
          <t>Total Criminal Screenings w/ Criminal Records Accurately Reported/Total Screenings w/ Reported Criminal Records</t>
        </is>
      </c>
    </row>
    <row r="60" ht="15.75" customHeight="1" thickBot="1"/>
    <row r="61" ht="23.25" customHeight="1" thickBot="1">
      <c r="A61" s="141" t="inlineStr">
        <is>
          <t xml:space="preserve"> Credit Metrics</t>
        </is>
      </c>
      <c r="B61" s="129" t="n"/>
      <c r="C61" s="130" t="n"/>
    </row>
    <row r="62">
      <c r="A62" s="125" t="inlineStr">
        <is>
          <t>Column</t>
        </is>
      </c>
      <c r="B62" s="126" t="inlineStr">
        <is>
          <t>Title</t>
        </is>
      </c>
      <c r="C62" s="125" t="inlineStr">
        <is>
          <t>Documentation</t>
        </is>
      </c>
    </row>
    <row r="63" ht="16.5" customHeight="1" thickBot="1">
      <c r="A63" s="73" t="inlineStr">
        <is>
          <t>B</t>
        </is>
      </c>
      <c r="B63" s="16" t="inlineStr">
        <is>
          <t>Credit Screenings Performed</t>
        </is>
      </c>
      <c r="C63" s="119" t="inlineStr">
        <is>
          <t>rentgrow database table "request"</t>
        </is>
      </c>
    </row>
    <row r="64" ht="24.75" customHeight="1" thickBot="1">
      <c r="A64" s="73" t="inlineStr">
        <is>
          <t>C</t>
        </is>
      </c>
      <c r="B64" s="17" t="inlineStr">
        <is>
          <t xml:space="preserve">Consumer Disputes Initiated through RentGrow of Reported Credit Records </t>
        </is>
      </c>
      <c r="C64" s="119" t="inlineStr">
        <is>
          <t>YCRM</t>
        </is>
      </c>
    </row>
    <row r="65" ht="16.5" customHeight="1" thickBot="1">
      <c r="A65" s="73" t="inlineStr">
        <is>
          <t>D</t>
        </is>
      </c>
      <c r="B65" s="17" t="inlineStr">
        <is>
          <t>% of Credit Screenings</t>
        </is>
      </c>
      <c r="C65" s="119" t="inlineStr">
        <is>
          <t>Consumer Disputes Initiated through RentGrow of Reported Credit Records / Credit Screenings Performed</t>
        </is>
      </c>
    </row>
    <row r="66" ht="16.5" customHeight="1" thickBot="1">
      <c r="A66" s="73" t="inlineStr">
        <is>
          <t>E</t>
        </is>
      </c>
      <c r="B66" s="18" t="inlineStr">
        <is>
          <t>Successful Consumer Credit Disputes</t>
        </is>
      </c>
      <c r="C66" s="119" t="inlineStr">
        <is>
          <t>YCRM</t>
        </is>
      </c>
    </row>
    <row r="67" ht="24.75" customHeight="1" thickBot="1">
      <c r="A67" s="73" t="inlineStr">
        <is>
          <t>F</t>
        </is>
      </c>
      <c r="B67" s="17" t="inlineStr">
        <is>
          <t>% of Consumer Credit Disputes Initiated through RentGrow</t>
        </is>
      </c>
      <c r="C67" s="119" t="inlineStr">
        <is>
          <t xml:space="preserve">Successful Consumer Credit Disputes / Consumer Disputes Initiated through RentGrow of Reported Credit Records </t>
        </is>
      </c>
    </row>
    <row r="68" ht="16.5" customHeight="1" thickBot="1">
      <c r="A68" s="73" t="inlineStr">
        <is>
          <t>G</t>
        </is>
      </c>
      <c r="B68" s="18" t="inlineStr">
        <is>
          <t>Decision of Property Changed</t>
        </is>
      </c>
      <c r="C68" s="119" t="inlineStr">
        <is>
          <t>YCRM</t>
        </is>
      </c>
    </row>
    <row r="69" ht="24.75" customHeight="1" thickBot="1">
      <c r="A69" s="73" t="inlineStr">
        <is>
          <t>H</t>
        </is>
      </c>
      <c r="B69" s="17" t="inlineStr">
        <is>
          <t>% of Successful Consumer Credit Disputes</t>
        </is>
      </c>
      <c r="C69" s="119" t="inlineStr">
        <is>
          <t>Decision of Property Changed / Successful Consumer Credit Disputes</t>
        </is>
      </c>
    </row>
    <row r="70" ht="24.75" customHeight="1" thickBot="1">
      <c r="A70" s="73" t="inlineStr">
        <is>
          <t>I</t>
        </is>
      </c>
      <c r="B70" s="77" t="inlineStr">
        <is>
          <t>Total Credit Screenings Accurately Reported</t>
        </is>
      </c>
      <c r="C70" s="119" t="inlineStr">
        <is>
          <t>Credit Screenings Performed  -  Successful Consumer Credit Disputes</t>
        </is>
      </c>
    </row>
    <row r="71" ht="16.5" customHeight="1" thickBot="1">
      <c r="A71" s="73" t="inlineStr">
        <is>
          <t>J</t>
        </is>
      </c>
      <c r="B71" s="78" t="inlineStr">
        <is>
          <t>% of Total Credit Screenings</t>
        </is>
      </c>
      <c r="C71" s="119" t="inlineStr">
        <is>
          <t>Total Credit Screenings Accurately Reported / Credit Screenings Performed</t>
        </is>
      </c>
    </row>
  </sheetData>
  <mergeCells count="4">
    <mergeCell ref="A1:C1"/>
    <mergeCell ref="A20:C20"/>
    <mergeCell ref="A61:C61"/>
    <mergeCell ref="A40:C40"/>
  </mergeCells>
  <pageMargins left="0.7" right="0.7" top="0.75" bottom="0.75" header="0.3" footer="0.3"/>
  <pageSetup orientation="portrait" horizontalDpi="200" verticalDpi="2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6"/>
  <sheetViews>
    <sheetView topLeftCell="A7" workbookViewId="0">
      <selection activeCell="E40" sqref="E40"/>
    </sheetView>
  </sheetViews>
  <sheetFormatPr baseColWidth="8" defaultRowHeight="15" outlineLevelCol="0"/>
  <cols>
    <col width="19" customWidth="1" min="1" max="1"/>
    <col width="20.85546875" customWidth="1" min="2" max="2"/>
    <col width="25.5703125" customWidth="1" min="3" max="3"/>
    <col width="17.42578125" customWidth="1" min="4" max="4"/>
    <col width="20.42578125" customWidth="1" min="5" max="5"/>
  </cols>
  <sheetData>
    <row r="1" ht="45" customHeight="1">
      <c r="A1" s="4" t="inlineStr">
        <is>
          <t>Month</t>
        </is>
      </c>
      <c r="B1" s="4" t="inlineStr">
        <is>
          <t>% of Screenings with Criminal Records Reported</t>
        </is>
      </c>
      <c r="C1" s="4" t="inlineStr">
        <is>
          <t>% Accurately Reported Crimial Records</t>
        </is>
      </c>
      <c r="D1" s="4" t="inlineStr">
        <is>
          <t>% of Records Disputed</t>
        </is>
      </c>
    </row>
    <row r="2">
      <c r="A2" s="5" t="inlineStr">
        <is>
          <t>January</t>
        </is>
      </c>
      <c r="B2" s="1" t="n">
        <v>0.3028</v>
      </c>
      <c r="C2" s="1" t="n">
        <v>0.9802</v>
      </c>
      <c r="D2" s="1" t="n">
        <v>0.0232</v>
      </c>
    </row>
    <row r="3">
      <c r="A3" s="6" t="inlineStr">
        <is>
          <t>February</t>
        </is>
      </c>
      <c r="B3" s="2" t="n">
        <v>0.311</v>
      </c>
      <c r="C3" s="2" t="n">
        <v>0.9864000000000001</v>
      </c>
      <c r="D3" s="2" t="n">
        <v>0.0159</v>
      </c>
    </row>
    <row r="4">
      <c r="A4" s="5" t="inlineStr">
        <is>
          <t>March</t>
        </is>
      </c>
      <c r="B4" s="1" t="n">
        <v>0.306</v>
      </c>
      <c r="C4" s="1" t="n">
        <v>0.9839</v>
      </c>
      <c r="D4" s="1" t="n">
        <v>0.0187</v>
      </c>
    </row>
    <row r="5">
      <c r="A5" s="6" t="inlineStr">
        <is>
          <t>April</t>
        </is>
      </c>
      <c r="B5" s="2" t="n">
        <v>0.292</v>
      </c>
      <c r="C5" s="2" t="n">
        <v>0.9848</v>
      </c>
      <c r="D5" s="2" t="n">
        <v>0.0171</v>
      </c>
    </row>
    <row r="6">
      <c r="A6" s="5" t="inlineStr">
        <is>
          <t>May</t>
        </is>
      </c>
      <c r="B6" s="1" t="n">
        <v>0.2701</v>
      </c>
      <c r="C6" s="1" t="n">
        <v>0.9886</v>
      </c>
      <c r="D6" s="1" t="n">
        <v>0.0132</v>
      </c>
    </row>
    <row r="7">
      <c r="A7" s="6" t="inlineStr">
        <is>
          <t>June</t>
        </is>
      </c>
      <c r="B7" s="2" t="n">
        <v>0.2766</v>
      </c>
      <c r="C7" s="2" t="n">
        <v>0.992</v>
      </c>
      <c r="D7" s="2" t="n">
        <v>0.0095</v>
      </c>
    </row>
    <row r="8">
      <c r="A8" s="5" t="inlineStr">
        <is>
          <t>July</t>
        </is>
      </c>
      <c r="B8" s="1" t="n">
        <v>0.293</v>
      </c>
      <c r="C8" s="1" t="n">
        <v>0.9905</v>
      </c>
      <c r="D8" s="1" t="n">
        <v>0.0106</v>
      </c>
    </row>
    <row r="9">
      <c r="A9" s="6" t="inlineStr">
        <is>
          <t>August</t>
        </is>
      </c>
      <c r="B9" s="2" t="n">
        <v>0.2581</v>
      </c>
      <c r="C9" s="2" t="n">
        <v>0.9932</v>
      </c>
      <c r="D9" s="2" t="n">
        <v>0.008200000000000001</v>
      </c>
    </row>
    <row r="10">
      <c r="A10" s="7" t="inlineStr">
        <is>
          <t>September</t>
        </is>
      </c>
      <c r="B10" s="3" t="n">
        <v>0.2605</v>
      </c>
      <c r="C10" s="3" t="n">
        <v>0.9933</v>
      </c>
      <c r="D10" s="3" t="n">
        <v>0.0091</v>
      </c>
    </row>
    <row r="26">
      <c r="A26" s="8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Brady Bustany</dc:creator>
  <dcterms:created xmlns:dcterms="http://purl.org/dc/terms/" xmlns:xsi="http://www.w3.org/2001/XMLSchema-instance" xsi:type="dcterms:W3CDTF">2016-04-28T14:25:07Z</dcterms:created>
  <dcterms:modified xmlns:dcterms="http://purl.org/dc/terms/" xmlns:xsi="http://www.w3.org/2001/XMLSchema-instance" xsi:type="dcterms:W3CDTF">2025-05-16T18:38:16Z</dcterms:modified>
  <cp:lastModifiedBy>Xiaobin Zhang</cp:lastModifiedBy>
</cp:coreProperties>
</file>