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A40249E-B92E-4758-978C-4383B94DEBA8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restriction" sheetId="1" r:id="rId1"/>
    <sheet name="building " sheetId="2" r:id="rId2"/>
    <sheet name="tourism" sheetId="3" r:id="rId3"/>
    <sheet name="amenity" sheetId="4" r:id="rId4"/>
    <sheet name="barrier" sheetId="5" r:id="rId5"/>
    <sheet name="leisure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6" l="1"/>
  <c r="D13" i="6"/>
  <c r="D6" i="6"/>
  <c r="D7" i="6"/>
  <c r="D8" i="6"/>
  <c r="D9" i="6"/>
  <c r="C9" i="6"/>
  <c r="B9" i="6"/>
  <c r="D5" i="6"/>
  <c r="B15" i="5"/>
  <c r="C15" i="5"/>
  <c r="D15" i="5"/>
  <c r="D12" i="5"/>
  <c r="D13" i="5"/>
  <c r="D14" i="5"/>
  <c r="D11" i="5"/>
  <c r="D5" i="5"/>
  <c r="D6" i="5"/>
  <c r="C6" i="5"/>
  <c r="B6" i="5"/>
  <c r="D4" i="5"/>
  <c r="D15" i="4"/>
  <c r="C15" i="4"/>
  <c r="B15" i="4"/>
  <c r="D5" i="4"/>
  <c r="D6" i="4"/>
  <c r="D7" i="4"/>
  <c r="D8" i="4"/>
  <c r="D9" i="4"/>
  <c r="D4" i="4"/>
  <c r="C9" i="4"/>
  <c r="B9" i="4"/>
  <c r="D9" i="3"/>
  <c r="D3" i="3"/>
  <c r="D12" i="2"/>
  <c r="B14" i="2"/>
  <c r="C14" i="2"/>
  <c r="D13" i="2"/>
  <c r="D11" i="2"/>
  <c r="D8" i="2"/>
  <c r="D6" i="2"/>
  <c r="D7" i="2"/>
  <c r="D5" i="2"/>
  <c r="C8" i="2"/>
  <c r="B8" i="2"/>
  <c r="D14" i="2" l="1"/>
  <c r="D3" i="1"/>
  <c r="D4" i="1"/>
  <c r="D5" i="1"/>
  <c r="D6" i="1"/>
  <c r="D7" i="1"/>
  <c r="D2" i="1"/>
  <c r="B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D383390-8D10-4D0F-8DD7-D829C3789B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tags-&gt;'restriction', COUNT(1) FROM relations WHERE tags-&gt;'type'='restriction' GROUP BY tags-&gt;'restriction';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" authorId="0" shapeId="0" xr:uid="{08DD28DE-0B77-45DA-9311-C6B3530960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tags-&gt;'building' , COUNT(1) FROM relations WHERE tags?'building' GROUP BY tags-&gt;'building' ORDER BY tags-&gt;'building' ;</t>
        </r>
      </text>
    </comment>
    <comment ref="A11" authorId="0" shapeId="0" xr:uid="{C357E2C8-9B54-4CB5-BC0E-6BB4FC18F7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sett_type, COUNT(1) FROM settlementArea WHERE sett_type IN ('3101', '3012') GROUP BY sett_type ORDER BY sett_type;</t>
        </r>
      </text>
    </comment>
    <comment ref="A12" authorId="0" shapeId="0" xr:uid="{4F07E06C-D787-4860-BDEC-812D279ED5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fa_type, COUNT(1) FROM facilityarea WHERE fa_type='3110' GROUP BY fa_type ORDER BY fa_type;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5B371648-C478-4301-9D83-CB5D3C7C2F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tags-&gt;'tourism',  COUNT(1) FROM relations WHERE tags?'tourism' GROUP BY tags-&gt;'tourism' ORDER BY tags-&gt;'tourism';</t>
        </r>
      </text>
    </comment>
    <comment ref="A8" authorId="0" shapeId="0" xr:uid="{EC4FA7E7-90FA-4D48-83C1-1DC0E104D9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fa_type, COUNT(1) FROM facilityarea WHERE fa_type='3330' GROUP BY fa_type ORDER BY fa_type;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94ECD2-66A1-42FF-B118-50E4377639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tags-&gt;'amenity' AS  type,  COUNT(1) FROM relations WHERE tags?'amenity' GROUP BY type ORDER BY type;</t>
        </r>
      </text>
    </comment>
    <comment ref="A13" authorId="0" shapeId="0" xr:uid="{0E8428A2-EADC-4868-A895-76EF2DE183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SELECT fa_type, COUNT(1) FROM facilityarea WHERE fa_type='3410' GROUP BY fa_type ORDER BY fa_type;</t>
        </r>
      </text>
    </comment>
    <comment ref="A14" authorId="0" shapeId="0" xr:uid="{037A0EAD-4E38-48E7-9E6F-7919A5930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sett_type, COUNT(1) FROM settlementArea WHERE sett_type IN ('3014') GROUP BY sett_type ORDER BY sett_type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5808F0A-D325-4AAF-96CC-B3E54192D1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SELECT tags-&gt;'barrier', COUNT(1)  FROM relations WHERE tags-&gt;'type'='barrier' GROUP BY tags-&gt;'barrier';</t>
        </r>
      </text>
    </comment>
    <comment ref="A10" authorId="0" shapeId="0" xr:uid="{17F9B633-0040-42A4-9B09-3104369DD9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block_type, SUM(rule_cnt) FROM roadnodemaat WHERE block_type IN (21,22,23,24) GROUP BY block_type ORDER BY block_type;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2" authorId="0" shapeId="0" xr:uid="{AF155CD8-AA7E-4E27-A1FF-122BA9C9E0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SELECT fa_type, COUNT(1) FROM facilityarea WHERE fa_type IN ('3310', '3320') GROUP BY fa_type;</t>
        </r>
      </text>
    </comment>
  </commentList>
</comments>
</file>

<file path=xl/sharedStrings.xml><?xml version="1.0" encoding="utf-8"?>
<sst xmlns="http://schemas.openxmlformats.org/spreadsheetml/2006/main" count="81" uniqueCount="55">
  <si>
    <t xml:space="preserve"> no_left_turn   </t>
  </si>
  <si>
    <t xml:space="preserve"> no_right_turn  </t>
  </si>
  <si>
    <t xml:space="preserve"> no_straight_on </t>
  </si>
  <si>
    <t xml:space="preserve"> no_u_turn      </t>
  </si>
  <si>
    <t xml:space="preserve">                </t>
  </si>
  <si>
    <t>SUM</t>
  </si>
  <si>
    <t>18q3</t>
  </si>
  <si>
    <t>18q2</t>
  </si>
  <si>
    <t>UNIDB</t>
  </si>
  <si>
    <t xml:space="preserve"> commercial   </t>
  </si>
  <si>
    <t xml:space="preserve"> residential  </t>
  </si>
  <si>
    <t xml:space="preserve"> train_station</t>
  </si>
  <si>
    <t>18Q2</t>
  </si>
  <si>
    <t>18Q3</t>
  </si>
  <si>
    <t>building_type(Unidb)</t>
  </si>
  <si>
    <t>AXF</t>
  </si>
  <si>
    <t>increase rate</t>
  </si>
  <si>
    <t>MappingRule:</t>
  </si>
  <si>
    <t>Unidb</t>
  </si>
  <si>
    <t>facilityarea.fa_type='3110'</t>
  </si>
  <si>
    <t>tags-&gt;'building'=' residential '</t>
  </si>
  <si>
    <t xml:space="preserve"> commercial </t>
  </si>
  <si>
    <t>tags-&gt;'building'=commercial'</t>
  </si>
  <si>
    <t>settlementArea.satt_type='3012'</t>
  </si>
  <si>
    <t>settlementArea.satt_type='3101'</t>
  </si>
  <si>
    <t>tags-&gt;'building'= train_station'</t>
  </si>
  <si>
    <r>
      <t>tags-&gt;'tourism' (</t>
    </r>
    <r>
      <rPr>
        <b/>
        <sz val="11"/>
        <color theme="1"/>
        <rFont val="Calibri"/>
        <family val="2"/>
        <scheme val="minor"/>
      </rPr>
      <t>Unidb</t>
    </r>
    <r>
      <rPr>
        <sz val="11"/>
        <color theme="1"/>
        <rFont val="Calibri"/>
        <family val="2"/>
        <scheme val="minor"/>
      </rPr>
      <t>)</t>
    </r>
  </si>
  <si>
    <t>theme_park</t>
  </si>
  <si>
    <t>facilityarea.fa_type=3330</t>
  </si>
  <si>
    <r>
      <t>tags-&gt;'amenity'(</t>
    </r>
    <r>
      <rPr>
        <b/>
        <sz val="11"/>
        <color theme="1"/>
        <rFont val="Calibri"/>
        <family val="2"/>
        <scheme val="minor"/>
      </rPr>
      <t>Unidb</t>
    </r>
    <r>
      <rPr>
        <sz val="11"/>
        <color theme="1"/>
        <rFont val="Calibri"/>
        <family val="2"/>
        <scheme val="minor"/>
      </rPr>
      <t>)</t>
    </r>
  </si>
  <si>
    <t xml:space="preserve">hospital        </t>
  </si>
  <si>
    <t xml:space="preserve">parking         </t>
  </si>
  <si>
    <t xml:space="preserve">public_building </t>
  </si>
  <si>
    <t xml:space="preserve">service_area    </t>
  </si>
  <si>
    <t xml:space="preserve">university      </t>
  </si>
  <si>
    <t>facilityarea+settlementArea(AXF)</t>
  </si>
  <si>
    <t>facilityarea.fa_type='3410'</t>
  </si>
  <si>
    <t>settlementArea.satt_type='3014'</t>
  </si>
  <si>
    <t>University(SUM)</t>
  </si>
  <si>
    <r>
      <t>barrier(</t>
    </r>
    <r>
      <rPr>
        <b/>
        <sz val="11"/>
        <color theme="1"/>
        <rFont val="Calibri"/>
        <family val="2"/>
        <scheme val="minor"/>
      </rPr>
      <t>Unidb</t>
    </r>
    <r>
      <rPr>
        <sz val="11"/>
        <color theme="1"/>
        <rFont val="Calibri"/>
        <family val="2"/>
        <scheme val="minor"/>
      </rPr>
      <t>)</t>
    </r>
  </si>
  <si>
    <t xml:space="preserve">gate      </t>
  </si>
  <si>
    <t>toll_booth</t>
  </si>
  <si>
    <t>21 (刷卡进入门禁)</t>
  </si>
  <si>
    <t>22 (授权进入门禁)</t>
  </si>
  <si>
    <t>23 (收费进入门禁)</t>
  </si>
  <si>
    <t>24 (紧急通道门禁)</t>
  </si>
  <si>
    <t>gate(SUM)</t>
  </si>
  <si>
    <r>
      <t>tags-&gt;'leisure'(</t>
    </r>
    <r>
      <rPr>
        <b/>
        <sz val="11"/>
        <color theme="1"/>
        <rFont val="Calibri"/>
        <family val="2"/>
        <scheme val="minor"/>
      </rPr>
      <t>Unidb</t>
    </r>
    <r>
      <rPr>
        <sz val="11"/>
        <color theme="1"/>
        <rFont val="Calibri"/>
        <family val="2"/>
        <scheme val="minor"/>
      </rPr>
      <t>)</t>
    </r>
  </si>
  <si>
    <t xml:space="preserve">golf_course  </t>
  </si>
  <si>
    <t xml:space="preserve">park         </t>
  </si>
  <si>
    <t>sports_centre</t>
  </si>
  <si>
    <t xml:space="preserve">state_park   </t>
  </si>
  <si>
    <r>
      <t>facilityarea.fa_type(</t>
    </r>
    <r>
      <rPr>
        <b/>
        <sz val="11"/>
        <color theme="1"/>
        <rFont val="Calibri"/>
        <family val="2"/>
        <scheme val="minor"/>
      </rPr>
      <t>AXF</t>
    </r>
    <r>
      <rPr>
        <sz val="11"/>
        <color theme="1"/>
        <rFont val="Calibri"/>
        <family val="2"/>
        <scheme val="minor"/>
      </rPr>
      <t>)</t>
    </r>
  </si>
  <si>
    <t>3320(park)</t>
  </si>
  <si>
    <t>3310(state_park)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</si>
</sst>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4" sqref="A4:D4"/>
    </sheetView>
  </sheetViews>
  <sheetFormatPr defaultRowHeight="14.5" x14ac:dyDescent="0.35"/>
  <cols>
    <col min="1" max="1" width="26.6328125" customWidth="1"/>
    <col min="2" max="2" width="13.81640625" customWidth="1"/>
    <col min="3" max="3" width="12.1796875" customWidth="1"/>
  </cols>
  <sheetData>
    <row r="1" spans="1:4" x14ac:dyDescent="0.35">
      <c r="A1" t="s">
        <v>8</v>
      </c>
      <c r="B1" t="s">
        <v>7</v>
      </c>
      <c r="C1" t="s">
        <v>6</v>
      </c>
    </row>
    <row r="2" spans="1:4" x14ac:dyDescent="0.35">
      <c r="A2" t="s">
        <v>0</v>
      </c>
      <c r="B2">
        <v>354432</v>
      </c>
      <c r="C2">
        <v>362495</v>
      </c>
      <c r="D2" s="1">
        <f>(C2-B2)/B2</f>
        <v>2.2749074575659084E-2</v>
      </c>
    </row>
    <row r="3" spans="1:4" x14ac:dyDescent="0.35">
      <c r="A3" t="s">
        <v>1</v>
      </c>
      <c r="B3">
        <v>303712</v>
      </c>
      <c r="C3">
        <v>312056</v>
      </c>
      <c r="D3" s="1">
        <f t="shared" ref="D3:D7" si="0">(C3-B3)/B3</f>
        <v>2.7473395848698769E-2</v>
      </c>
    </row>
    <row r="4" spans="1:4" x14ac:dyDescent="0.35">
      <c r="A4" s="3" t="s">
        <v>2</v>
      </c>
      <c r="B4" s="3">
        <v>886114</v>
      </c>
      <c r="C4" s="3">
        <v>1082298</v>
      </c>
      <c r="D4" s="2">
        <f t="shared" si="0"/>
        <v>0.22139814967374402</v>
      </c>
    </row>
    <row r="5" spans="1:4" x14ac:dyDescent="0.35">
      <c r="A5" t="s">
        <v>3</v>
      </c>
      <c r="B5">
        <v>475900</v>
      </c>
      <c r="C5">
        <v>481891</v>
      </c>
      <c r="D5" s="1">
        <f t="shared" si="0"/>
        <v>1.2588779155284724E-2</v>
      </c>
    </row>
    <row r="6" spans="1:4" x14ac:dyDescent="0.35">
      <c r="A6" t="s">
        <v>4</v>
      </c>
      <c r="B6">
        <v>3481</v>
      </c>
      <c r="C6">
        <v>3422</v>
      </c>
      <c r="D6" s="1">
        <f t="shared" si="0"/>
        <v>-1.6949152542372881E-2</v>
      </c>
    </row>
    <row r="7" spans="1:4" x14ac:dyDescent="0.35">
      <c r="A7" t="s">
        <v>5</v>
      </c>
      <c r="B7">
        <f>SUM(B2:B6)</f>
        <v>2023639</v>
      </c>
      <c r="C7">
        <f>SUM(C2:C6)</f>
        <v>2242162</v>
      </c>
      <c r="D7" s="2">
        <f t="shared" si="0"/>
        <v>0.10798516929155842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C7E5-C9F7-47DB-BBD0-40C066EA0A4D}">
  <dimension ref="A4:J15"/>
  <sheetViews>
    <sheetView workbookViewId="0">
      <selection activeCell="I14" sqref="I14"/>
    </sheetView>
  </sheetViews>
  <sheetFormatPr defaultRowHeight="14.5" x14ac:dyDescent="0.35"/>
  <cols>
    <col min="1" max="1" width="20.6328125" customWidth="1"/>
    <col min="3" max="3" width="11.36328125" customWidth="1"/>
    <col min="4" max="4" width="13.26953125" customWidth="1"/>
    <col min="8" max="8" width="14.90625" customWidth="1"/>
    <col min="9" max="9" width="32.90625" customWidth="1"/>
    <col min="10" max="10" width="19.54296875" customWidth="1"/>
  </cols>
  <sheetData>
    <row r="4" spans="1:10" x14ac:dyDescent="0.35">
      <c r="A4" t="s">
        <v>14</v>
      </c>
      <c r="B4" t="s">
        <v>12</v>
      </c>
      <c r="C4" t="s">
        <v>13</v>
      </c>
      <c r="D4" t="s">
        <v>16</v>
      </c>
    </row>
    <row r="5" spans="1:10" x14ac:dyDescent="0.35">
      <c r="A5" t="s">
        <v>9</v>
      </c>
      <c r="B5">
        <v>879837</v>
      </c>
      <c r="C5">
        <v>890277</v>
      </c>
      <c r="D5" s="1">
        <f>(C5-B5)/B5</f>
        <v>1.1865834239751226E-2</v>
      </c>
    </row>
    <row r="6" spans="1:10" x14ac:dyDescent="0.35">
      <c r="A6" s="3" t="s">
        <v>10</v>
      </c>
      <c r="B6" s="3">
        <v>238635</v>
      </c>
      <c r="C6" s="3">
        <v>262801</v>
      </c>
      <c r="D6" s="2">
        <f t="shared" ref="D6:D7" si="0">(C6-B6)/B6</f>
        <v>0.10126762629119786</v>
      </c>
    </row>
    <row r="7" spans="1:10" x14ac:dyDescent="0.35">
      <c r="A7" t="s">
        <v>11</v>
      </c>
      <c r="B7">
        <v>1959</v>
      </c>
      <c r="C7">
        <v>1902</v>
      </c>
      <c r="D7" s="1">
        <f t="shared" si="0"/>
        <v>-2.9096477794793262E-2</v>
      </c>
    </row>
    <row r="8" spans="1:10" x14ac:dyDescent="0.35">
      <c r="B8">
        <f>SUM(B5:B7)</f>
        <v>1120431</v>
      </c>
      <c r="C8">
        <f>SUM(C5:C7)</f>
        <v>1154980</v>
      </c>
      <c r="D8" s="1">
        <f>(C8-B8)/B8</f>
        <v>3.083545528461815E-2</v>
      </c>
    </row>
    <row r="10" spans="1:10" x14ac:dyDescent="0.35">
      <c r="A10" t="s">
        <v>15</v>
      </c>
      <c r="B10" t="s">
        <v>12</v>
      </c>
      <c r="C10" t="s">
        <v>13</v>
      </c>
      <c r="D10" t="s">
        <v>16</v>
      </c>
    </row>
    <row r="11" spans="1:10" x14ac:dyDescent="0.35">
      <c r="A11" t="s">
        <v>21</v>
      </c>
      <c r="B11">
        <v>879837</v>
      </c>
      <c r="C11">
        <v>890277</v>
      </c>
      <c r="D11" s="1">
        <f>(C11-B11)/B11</f>
        <v>1.1865834239751226E-2</v>
      </c>
    </row>
    <row r="12" spans="1:10" x14ac:dyDescent="0.35">
      <c r="A12" s="3" t="s">
        <v>10</v>
      </c>
      <c r="B12" s="3">
        <v>238635</v>
      </c>
      <c r="C12" s="3">
        <v>262801</v>
      </c>
      <c r="D12" s="2">
        <f>(C12-B12)/B12</f>
        <v>0.10126762629119786</v>
      </c>
      <c r="H12" t="s">
        <v>17</v>
      </c>
      <c r="I12" t="s">
        <v>15</v>
      </c>
      <c r="J12" t="s">
        <v>18</v>
      </c>
    </row>
    <row r="13" spans="1:10" x14ac:dyDescent="0.35">
      <c r="A13" t="s">
        <v>11</v>
      </c>
      <c r="B13">
        <v>1959</v>
      </c>
      <c r="C13">
        <v>1902</v>
      </c>
      <c r="D13" s="1">
        <f t="shared" ref="D13:D14" si="1">(C13-B13)/B13</f>
        <v>-2.9096477794793262E-2</v>
      </c>
      <c r="I13" t="s">
        <v>19</v>
      </c>
      <c r="J13" t="s">
        <v>20</v>
      </c>
    </row>
    <row r="14" spans="1:10" x14ac:dyDescent="0.35">
      <c r="B14">
        <f>SUM(B11:B13)</f>
        <v>1120431</v>
      </c>
      <c r="C14">
        <f>SUM(C11:C13)</f>
        <v>1154980</v>
      </c>
      <c r="D14" s="1">
        <f t="shared" si="1"/>
        <v>3.083545528461815E-2</v>
      </c>
      <c r="I14" t="s">
        <v>23</v>
      </c>
      <c r="J14" t="s">
        <v>22</v>
      </c>
    </row>
    <row r="15" spans="1:10" x14ac:dyDescent="0.35">
      <c r="I15" t="s">
        <v>24</v>
      </c>
      <c r="J15" t="s">
        <v>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02A-B0AA-4990-B528-E2BA8A9334A0}">
  <dimension ref="A2:D9"/>
  <sheetViews>
    <sheetView workbookViewId="0">
      <selection activeCell="A9" sqref="A9"/>
    </sheetView>
  </sheetViews>
  <sheetFormatPr defaultRowHeight="14.5" x14ac:dyDescent="0.35"/>
  <cols>
    <col min="1" max="1" width="24.1796875" customWidth="1"/>
    <col min="4" max="4" width="13" customWidth="1"/>
  </cols>
  <sheetData>
    <row r="2" spans="1:4" x14ac:dyDescent="0.35">
      <c r="A2" t="s">
        <v>26</v>
      </c>
      <c r="B2" t="s">
        <v>12</v>
      </c>
      <c r="C2" t="s">
        <v>13</v>
      </c>
      <c r="D2" t="s">
        <v>16</v>
      </c>
    </row>
    <row r="3" spans="1:4" x14ac:dyDescent="0.35">
      <c r="A3" t="s">
        <v>27</v>
      </c>
      <c r="B3">
        <v>481</v>
      </c>
      <c r="C3">
        <v>530</v>
      </c>
      <c r="D3" s="1">
        <f>(C3-B3)/B3</f>
        <v>0.10187110187110188</v>
      </c>
    </row>
    <row r="8" spans="1:4" x14ac:dyDescent="0.35">
      <c r="A8" t="s">
        <v>15</v>
      </c>
      <c r="B8" t="s">
        <v>12</v>
      </c>
      <c r="C8" t="s">
        <v>13</v>
      </c>
    </row>
    <row r="9" spans="1:4" x14ac:dyDescent="0.35">
      <c r="A9" t="s">
        <v>28</v>
      </c>
      <c r="B9">
        <v>481</v>
      </c>
      <c r="C9">
        <v>530</v>
      </c>
      <c r="D9" s="1">
        <f>(C9-B9)/B9</f>
        <v>0.10187110187110188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E7CE-4FD6-421A-955D-7277C0605C3D}">
  <dimension ref="A3:D15"/>
  <sheetViews>
    <sheetView workbookViewId="0">
      <selection activeCell="C18" sqref="C18"/>
    </sheetView>
  </sheetViews>
  <sheetFormatPr defaultRowHeight="14.5" x14ac:dyDescent="0.35"/>
  <cols>
    <col min="1" max="1" width="31.54296875" customWidth="1"/>
  </cols>
  <sheetData>
    <row r="3" spans="1:4" x14ac:dyDescent="0.35">
      <c r="A3" t="s">
        <v>29</v>
      </c>
      <c r="B3" t="s">
        <v>12</v>
      </c>
      <c r="C3" t="s">
        <v>13</v>
      </c>
    </row>
    <row r="4" spans="1:4" x14ac:dyDescent="0.35">
      <c r="A4" t="s">
        <v>30</v>
      </c>
      <c r="B4">
        <v>83799</v>
      </c>
      <c r="C4">
        <v>88991</v>
      </c>
      <c r="D4" s="1">
        <f>(C4-B4)/B4</f>
        <v>6.1957779925774774E-2</v>
      </c>
    </row>
    <row r="5" spans="1:4" x14ac:dyDescent="0.35">
      <c r="A5" t="s">
        <v>31</v>
      </c>
      <c r="B5">
        <v>68825</v>
      </c>
      <c r="C5">
        <v>68831</v>
      </c>
      <c r="D5" s="1">
        <f t="shared" ref="D5:D9" si="0">(C5-B5)/B5</f>
        <v>8.7177624409734837E-5</v>
      </c>
    </row>
    <row r="6" spans="1:4" x14ac:dyDescent="0.35">
      <c r="A6" t="s">
        <v>32</v>
      </c>
      <c r="B6">
        <v>63917</v>
      </c>
      <c r="C6">
        <v>64158</v>
      </c>
      <c r="D6" s="1">
        <f t="shared" si="0"/>
        <v>3.7705148864934212E-3</v>
      </c>
    </row>
    <row r="7" spans="1:4" x14ac:dyDescent="0.35">
      <c r="A7" t="s">
        <v>33</v>
      </c>
      <c r="B7">
        <v>184</v>
      </c>
      <c r="C7">
        <v>183</v>
      </c>
      <c r="D7" s="1">
        <f t="shared" si="0"/>
        <v>-5.434782608695652E-3</v>
      </c>
    </row>
    <row r="8" spans="1:4" x14ac:dyDescent="0.35">
      <c r="A8" s="3" t="s">
        <v>34</v>
      </c>
      <c r="B8" s="3">
        <v>264180</v>
      </c>
      <c r="C8" s="3">
        <v>292891</v>
      </c>
      <c r="D8" s="2">
        <f t="shared" si="0"/>
        <v>0.1086796880914528</v>
      </c>
    </row>
    <row r="9" spans="1:4" x14ac:dyDescent="0.35">
      <c r="A9" t="s">
        <v>5</v>
      </c>
      <c r="B9">
        <f>SUM(B4:B8)</f>
        <v>480905</v>
      </c>
      <c r="C9">
        <f>SUM(C4:C8)</f>
        <v>515054</v>
      </c>
      <c r="D9" s="1">
        <f t="shared" si="0"/>
        <v>7.1009866813611836E-2</v>
      </c>
    </row>
    <row r="12" spans="1:4" x14ac:dyDescent="0.35">
      <c r="A12" t="s">
        <v>35</v>
      </c>
      <c r="B12" t="s">
        <v>12</v>
      </c>
      <c r="C12" t="s">
        <v>13</v>
      </c>
    </row>
    <row r="13" spans="1:4" x14ac:dyDescent="0.35">
      <c r="A13" t="s">
        <v>36</v>
      </c>
      <c r="B13">
        <v>82903</v>
      </c>
      <c r="C13">
        <v>109801</v>
      </c>
    </row>
    <row r="14" spans="1:4" x14ac:dyDescent="0.35">
      <c r="A14" t="s">
        <v>37</v>
      </c>
      <c r="B14">
        <v>181277</v>
      </c>
      <c r="C14">
        <v>183090</v>
      </c>
    </row>
    <row r="15" spans="1:4" x14ac:dyDescent="0.35">
      <c r="A15" s="3" t="s">
        <v>38</v>
      </c>
      <c r="B15" s="3">
        <f>SUM(B13:B14)</f>
        <v>264180</v>
      </c>
      <c r="C15" s="3">
        <f>SUM(C13:C14)</f>
        <v>292891</v>
      </c>
      <c r="D15" s="2">
        <f t="shared" ref="D15" si="1">(C15-B15)/B15</f>
        <v>0.1086796880914528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49B-059E-4489-B31C-0E828E9EA1B3}">
  <dimension ref="A3:D15"/>
  <sheetViews>
    <sheetView workbookViewId="0">
      <selection activeCell="B11" sqref="B11:D15"/>
    </sheetView>
  </sheetViews>
  <sheetFormatPr defaultRowHeight="14.5" x14ac:dyDescent="0.35"/>
  <cols>
    <col min="1" max="1" width="30.54296875" customWidth="1"/>
  </cols>
  <sheetData>
    <row r="3" spans="1:4" x14ac:dyDescent="0.35">
      <c r="A3" t="s">
        <v>39</v>
      </c>
      <c r="B3" t="s">
        <v>12</v>
      </c>
      <c r="C3" t="s">
        <v>13</v>
      </c>
    </row>
    <row r="4" spans="1:4" x14ac:dyDescent="0.35">
      <c r="A4" s="3" t="s">
        <v>40</v>
      </c>
      <c r="B4" s="3">
        <v>439704</v>
      </c>
      <c r="C4" s="3">
        <v>619910</v>
      </c>
      <c r="D4" s="2">
        <f>(C4-B4)/B4</f>
        <v>0.40983479795498789</v>
      </c>
    </row>
    <row r="5" spans="1:4" x14ac:dyDescent="0.35">
      <c r="A5" t="s">
        <v>41</v>
      </c>
      <c r="B5">
        <v>22824</v>
      </c>
      <c r="C5">
        <v>23124</v>
      </c>
      <c r="D5" s="1">
        <f t="shared" ref="D5:D6" si="0">(C5-B5)/B5</f>
        <v>1.3144058885383806E-2</v>
      </c>
    </row>
    <row r="6" spans="1:4" x14ac:dyDescent="0.35">
      <c r="A6" t="s">
        <v>5</v>
      </c>
      <c r="B6">
        <f>SUM(B4:B5)</f>
        <v>462528</v>
      </c>
      <c r="C6">
        <f>SUM(C4:C5)</f>
        <v>643034</v>
      </c>
      <c r="D6" s="1">
        <f t="shared" si="0"/>
        <v>0.39025961671509618</v>
      </c>
    </row>
    <row r="10" spans="1:4" x14ac:dyDescent="0.35">
      <c r="A10" t="s">
        <v>15</v>
      </c>
      <c r="B10" t="s">
        <v>12</v>
      </c>
      <c r="C10" t="s">
        <v>13</v>
      </c>
    </row>
    <row r="11" spans="1:4" x14ac:dyDescent="0.35">
      <c r="A11" t="s">
        <v>42</v>
      </c>
      <c r="B11">
        <v>468</v>
      </c>
      <c r="C11">
        <v>242</v>
      </c>
      <c r="D11" s="1">
        <f t="shared" ref="D11:D15" si="1">(C11-B11)/B11</f>
        <v>-0.48290598290598291</v>
      </c>
    </row>
    <row r="12" spans="1:4" x14ac:dyDescent="0.35">
      <c r="A12" t="s">
        <v>43</v>
      </c>
      <c r="B12">
        <v>432841</v>
      </c>
      <c r="C12">
        <v>613614</v>
      </c>
      <c r="D12" s="1">
        <f t="shared" si="1"/>
        <v>0.41764296820310459</v>
      </c>
    </row>
    <row r="13" spans="1:4" x14ac:dyDescent="0.35">
      <c r="A13" t="s">
        <v>44</v>
      </c>
      <c r="B13">
        <v>1257</v>
      </c>
      <c r="C13">
        <v>1395</v>
      </c>
      <c r="D13" s="1">
        <f t="shared" si="1"/>
        <v>0.10978520286396182</v>
      </c>
    </row>
    <row r="14" spans="1:4" x14ac:dyDescent="0.35">
      <c r="A14" t="s">
        <v>45</v>
      </c>
      <c r="B14">
        <v>5138</v>
      </c>
      <c r="C14">
        <v>4659</v>
      </c>
      <c r="D14" s="1">
        <f t="shared" si="1"/>
        <v>-9.3226936551187231E-2</v>
      </c>
    </row>
    <row r="15" spans="1:4" x14ac:dyDescent="0.35">
      <c r="A15" s="3" t="s">
        <v>46</v>
      </c>
      <c r="B15" s="3">
        <f>SUM(B11:B14)</f>
        <v>439704</v>
      </c>
      <c r="C15" s="3">
        <f>SUM(C11:C14)</f>
        <v>619910</v>
      </c>
      <c r="D15" s="2">
        <f t="shared" si="1"/>
        <v>0.40983479795498789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030B-9115-4009-B4B5-E08214B99739}">
  <dimension ref="A4:D14"/>
  <sheetViews>
    <sheetView tabSelected="1" workbookViewId="0">
      <selection activeCell="A13" sqref="A13"/>
    </sheetView>
  </sheetViews>
  <sheetFormatPr defaultRowHeight="14.5" x14ac:dyDescent="0.35"/>
  <cols>
    <col min="1" max="1" width="24.81640625" customWidth="1"/>
  </cols>
  <sheetData>
    <row r="4" spans="1:4" x14ac:dyDescent="0.35">
      <c r="A4" t="s">
        <v>47</v>
      </c>
      <c r="B4" t="s">
        <v>12</v>
      </c>
      <c r="C4" t="s">
        <v>13</v>
      </c>
    </row>
    <row r="5" spans="1:4" x14ac:dyDescent="0.35">
      <c r="A5" t="s">
        <v>48</v>
      </c>
      <c r="B5">
        <v>506</v>
      </c>
      <c r="C5">
        <v>497</v>
      </c>
      <c r="D5" s="1">
        <f>(C5-B5)/B5</f>
        <v>-1.7786561264822136E-2</v>
      </c>
    </row>
    <row r="6" spans="1:4" x14ac:dyDescent="0.35">
      <c r="A6" s="3" t="s">
        <v>49</v>
      </c>
      <c r="B6" s="3">
        <v>14824</v>
      </c>
      <c r="C6" s="3">
        <v>20291</v>
      </c>
      <c r="D6" s="2">
        <f t="shared" ref="D6:D9" si="0">(C6-B6)/B6</f>
        <v>0.36879384781435509</v>
      </c>
    </row>
    <row r="7" spans="1:4" x14ac:dyDescent="0.35">
      <c r="A7" t="s">
        <v>50</v>
      </c>
      <c r="B7">
        <v>58884</v>
      </c>
      <c r="C7">
        <v>59107</v>
      </c>
      <c r="D7" s="1">
        <f t="shared" si="0"/>
        <v>3.7871068541539296E-3</v>
      </c>
    </row>
    <row r="8" spans="1:4" x14ac:dyDescent="0.35">
      <c r="A8" s="3" t="s">
        <v>51</v>
      </c>
      <c r="B8" s="3">
        <v>12531</v>
      </c>
      <c r="C8" s="3">
        <v>14528</v>
      </c>
      <c r="D8" s="2">
        <f t="shared" si="0"/>
        <v>0.15936477535711435</v>
      </c>
    </row>
    <row r="9" spans="1:4" x14ac:dyDescent="0.35">
      <c r="B9">
        <f>SUM(B5:B8)</f>
        <v>86745</v>
      </c>
      <c r="C9">
        <f>SUM(C5:C8)</f>
        <v>94423</v>
      </c>
      <c r="D9" s="1">
        <f t="shared" si="0"/>
        <v>8.8512306184794512E-2</v>
      </c>
    </row>
    <row r="12" spans="1:4" x14ac:dyDescent="0.35">
      <c r="A12" t="s">
        <v>52</v>
      </c>
      <c r="B12" t="s">
        <v>13</v>
      </c>
    </row>
    <row r="13" spans="1:4" x14ac:dyDescent="0.35">
      <c r="A13" s="3" t="s">
        <v>53</v>
      </c>
      <c r="B13" s="3">
        <v>14824</v>
      </c>
      <c r="C13" s="3">
        <v>20291</v>
      </c>
      <c r="D13" s="2">
        <f t="shared" ref="D13:D14" si="1">(C13-B13)/B13</f>
        <v>0.36879384781435509</v>
      </c>
    </row>
    <row r="14" spans="1:4" x14ac:dyDescent="0.35">
      <c r="A14" s="3" t="s">
        <v>54</v>
      </c>
      <c r="B14" s="3">
        <v>12531</v>
      </c>
      <c r="C14" s="3">
        <v>14528</v>
      </c>
      <c r="D14" s="2">
        <f t="shared" si="1"/>
        <v>0.15936477535711435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restriction</vt:lpstr>
      <vt:lpstr>building </vt:lpstr>
      <vt:lpstr>tourism</vt:lpstr>
      <vt:lpstr>amenity</vt:lpstr>
      <vt:lpstr>barrier</vt:lpstr>
      <vt:lpstr>leisure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2018-10-18T02:23:38Z</dcterms:modified>
</cp:coreProperties>
</file>