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1495" windowHeight="10500" activeTab="3"/>
  </bookViews>
  <sheets>
    <sheet name="地下室建筑" sheetId="1" r:id="rId1"/>
    <sheet name="3#病房楼" sheetId="2" r:id="rId2"/>
    <sheet name="2#病房楼" sheetId="3" r:id="rId3"/>
    <sheet name="1#病房楼" sheetId="4" r:id="rId4"/>
    <sheet name="行政科研楼" sheetId="5" r:id="rId5"/>
    <sheet name="门诊医技楼" sheetId="6" r:id="rId6"/>
    <sheet name="后勤服务楼." sheetId="7" r:id="rId7"/>
    <sheet name="后勤服务楼" sheetId="8" state="hidden" r:id="rId8"/>
    <sheet name="高压氧仓楼" sheetId="9" state="hidden" r:id="rId9"/>
  </sheets>
  <definedNames>
    <definedName name="_xlnm.Print_Titles" localSheetId="0">地下室建筑!$3:$4</definedName>
  </definedNames>
  <calcPr calcId="144525"/>
</workbook>
</file>

<file path=xl/calcChain.xml><?xml version="1.0" encoding="utf-8"?>
<calcChain xmlns="http://schemas.openxmlformats.org/spreadsheetml/2006/main">
  <c r="L18" i="4" l="1"/>
  <c r="L11" i="9" l="1"/>
  <c r="K11" i="9"/>
  <c r="L10" i="9"/>
  <c r="K10" i="9"/>
  <c r="L9" i="9"/>
  <c r="K9" i="9"/>
  <c r="L8" i="9"/>
  <c r="K8" i="9"/>
  <c r="L7" i="9"/>
  <c r="K7" i="9"/>
  <c r="L6" i="9"/>
  <c r="K6" i="9"/>
  <c r="L5" i="9"/>
  <c r="L12" i="9" s="1"/>
  <c r="K5" i="9"/>
  <c r="K12" i="9" s="1"/>
  <c r="L19" i="8"/>
  <c r="K19" i="8"/>
  <c r="L18" i="8"/>
  <c r="K18" i="8"/>
  <c r="L17" i="8"/>
  <c r="K17" i="8"/>
  <c r="L16" i="8"/>
  <c r="K16" i="8"/>
  <c r="L15" i="8"/>
  <c r="K15" i="8"/>
  <c r="L14" i="8"/>
  <c r="K14" i="8"/>
  <c r="L13" i="8"/>
  <c r="K13" i="8"/>
  <c r="L12" i="8"/>
  <c r="K12" i="8"/>
  <c r="L11" i="8"/>
  <c r="K11" i="8"/>
  <c r="L10" i="8"/>
  <c r="K10" i="8"/>
  <c r="L9" i="8"/>
  <c r="K9" i="8"/>
  <c r="L8" i="8"/>
  <c r="K8" i="8"/>
  <c r="L7" i="8"/>
  <c r="K7" i="8"/>
  <c r="L6" i="8"/>
  <c r="K6" i="8"/>
  <c r="L5" i="8"/>
  <c r="L20" i="8" s="1"/>
  <c r="K5" i="8"/>
  <c r="K20" i="8" s="1"/>
  <c r="N15" i="7"/>
  <c r="L15" i="7"/>
  <c r="K15" i="7"/>
  <c r="N14" i="7"/>
  <c r="L14" i="7"/>
  <c r="K14" i="7"/>
  <c r="N13" i="7"/>
  <c r="L13" i="7"/>
  <c r="K13" i="7"/>
  <c r="N12" i="7"/>
  <c r="L12" i="7"/>
  <c r="K12" i="7"/>
  <c r="N11" i="7"/>
  <c r="L11" i="7"/>
  <c r="K11" i="7"/>
  <c r="N10" i="7"/>
  <c r="L10" i="7"/>
  <c r="K10" i="7"/>
  <c r="N9" i="7"/>
  <c r="L9" i="7"/>
  <c r="K9" i="7"/>
  <c r="N8" i="7"/>
  <c r="L8" i="7"/>
  <c r="K8" i="7"/>
  <c r="N7" i="7"/>
  <c r="L7" i="7"/>
  <c r="K7" i="7"/>
  <c r="N6" i="7"/>
  <c r="L6" i="7"/>
  <c r="K6" i="7"/>
  <c r="K16" i="7" s="1"/>
  <c r="N5" i="7"/>
  <c r="L5" i="7"/>
  <c r="L16" i="7" s="1"/>
  <c r="K5" i="7"/>
  <c r="N18" i="6"/>
  <c r="L18" i="6"/>
  <c r="K18" i="6"/>
  <c r="N17" i="6"/>
  <c r="L17" i="6"/>
  <c r="K17" i="6"/>
  <c r="N16" i="6"/>
  <c r="L16" i="6"/>
  <c r="K16" i="6"/>
  <c r="N15" i="6"/>
  <c r="L15" i="6"/>
  <c r="K15" i="6"/>
  <c r="N14" i="6"/>
  <c r="L14" i="6"/>
  <c r="K14" i="6"/>
  <c r="N13" i="6"/>
  <c r="L13" i="6"/>
  <c r="K13" i="6"/>
  <c r="N12" i="6"/>
  <c r="L12" i="6"/>
  <c r="K12" i="6"/>
  <c r="N11" i="6"/>
  <c r="L11" i="6"/>
  <c r="K11" i="6"/>
  <c r="N10" i="6"/>
  <c r="L10" i="6"/>
  <c r="K10" i="6"/>
  <c r="N9" i="6"/>
  <c r="L9" i="6"/>
  <c r="K9" i="6"/>
  <c r="N8" i="6"/>
  <c r="L8" i="6"/>
  <c r="K8" i="6"/>
  <c r="N7" i="6"/>
  <c r="L7" i="6"/>
  <c r="K7" i="6"/>
  <c r="N6" i="6"/>
  <c r="L6" i="6"/>
  <c r="K6" i="6"/>
  <c r="N5" i="6"/>
  <c r="L5" i="6"/>
  <c r="L19" i="6" s="1"/>
  <c r="K5" i="6"/>
  <c r="K19" i="6" s="1"/>
  <c r="N20" i="5"/>
  <c r="L20" i="5"/>
  <c r="K20" i="5"/>
  <c r="N19" i="5"/>
  <c r="L19" i="5"/>
  <c r="K19" i="5"/>
  <c r="N18" i="5"/>
  <c r="L18" i="5"/>
  <c r="K18" i="5"/>
  <c r="N17" i="5"/>
  <c r="L17" i="5"/>
  <c r="K17" i="5"/>
  <c r="N16" i="5"/>
  <c r="L16" i="5"/>
  <c r="K16" i="5"/>
  <c r="N15" i="5"/>
  <c r="L15" i="5"/>
  <c r="K15" i="5"/>
  <c r="N14" i="5"/>
  <c r="L14" i="5"/>
  <c r="K14" i="5"/>
  <c r="N13" i="5"/>
  <c r="L13" i="5"/>
  <c r="K13" i="5"/>
  <c r="N12" i="5"/>
  <c r="L12" i="5"/>
  <c r="K12" i="5"/>
  <c r="N11" i="5"/>
  <c r="L11" i="5"/>
  <c r="K11" i="5"/>
  <c r="N10" i="5"/>
  <c r="L10" i="5"/>
  <c r="K10" i="5"/>
  <c r="N9" i="5"/>
  <c r="L9" i="5"/>
  <c r="K9" i="5"/>
  <c r="N8" i="5"/>
  <c r="L8" i="5"/>
  <c r="K8" i="5"/>
  <c r="N7" i="5"/>
  <c r="L7" i="5"/>
  <c r="K7" i="5"/>
  <c r="N6" i="5"/>
  <c r="L6" i="5"/>
  <c r="K6" i="5"/>
  <c r="N5" i="5"/>
  <c r="L5" i="5"/>
  <c r="L21" i="5" s="1"/>
  <c r="K5" i="5"/>
  <c r="K21" i="5" s="1"/>
  <c r="N17" i="4"/>
  <c r="L17" i="4"/>
  <c r="K17" i="4"/>
  <c r="N16" i="4"/>
  <c r="L16" i="4"/>
  <c r="K16" i="4"/>
  <c r="N15" i="4"/>
  <c r="L15" i="4"/>
  <c r="K15" i="4"/>
  <c r="N14" i="4"/>
  <c r="L14" i="4"/>
  <c r="K14" i="4"/>
  <c r="N13" i="4"/>
  <c r="L13" i="4"/>
  <c r="K13" i="4"/>
  <c r="N12" i="4"/>
  <c r="L12" i="4"/>
  <c r="K12" i="4"/>
  <c r="N11" i="4"/>
  <c r="L11" i="4"/>
  <c r="K11" i="4"/>
  <c r="N10" i="4"/>
  <c r="L10" i="4"/>
  <c r="K10" i="4"/>
  <c r="N9" i="4"/>
  <c r="L9" i="4"/>
  <c r="K9" i="4"/>
  <c r="N8" i="4"/>
  <c r="L8" i="4"/>
  <c r="K8" i="4"/>
  <c r="N7" i="4"/>
  <c r="L7" i="4"/>
  <c r="K7" i="4"/>
  <c r="N6" i="4"/>
  <c r="L6" i="4"/>
  <c r="K6" i="4"/>
  <c r="N5" i="4"/>
  <c r="L5" i="4"/>
  <c r="K5" i="4"/>
  <c r="N19" i="3"/>
  <c r="L19" i="3"/>
  <c r="K19" i="3"/>
  <c r="N18" i="3"/>
  <c r="L18" i="3"/>
  <c r="K18" i="3"/>
  <c r="N17" i="3"/>
  <c r="L17" i="3"/>
  <c r="K17" i="3"/>
  <c r="N16" i="3"/>
  <c r="L16" i="3"/>
  <c r="K16" i="3"/>
  <c r="N15" i="3"/>
  <c r="L15" i="3"/>
  <c r="K15" i="3"/>
  <c r="N14" i="3"/>
  <c r="L14" i="3"/>
  <c r="K14" i="3"/>
  <c r="N13" i="3"/>
  <c r="L13" i="3"/>
  <c r="K13" i="3"/>
  <c r="N12" i="3"/>
  <c r="L12" i="3"/>
  <c r="K12" i="3"/>
  <c r="N11" i="3"/>
  <c r="L11" i="3"/>
  <c r="K11" i="3"/>
  <c r="N10" i="3"/>
  <c r="L10" i="3"/>
  <c r="K10" i="3"/>
  <c r="N9" i="3"/>
  <c r="L9" i="3"/>
  <c r="K9" i="3"/>
  <c r="K20" i="3" s="1"/>
  <c r="N8" i="3"/>
  <c r="L8" i="3"/>
  <c r="K8" i="3"/>
  <c r="N7" i="3"/>
  <c r="L7" i="3"/>
  <c r="K7" i="3"/>
  <c r="N6" i="3"/>
  <c r="L6" i="3"/>
  <c r="L20" i="3" s="1"/>
  <c r="K6" i="3"/>
  <c r="N5" i="3"/>
  <c r="L5" i="3"/>
  <c r="K5" i="3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N12" i="2"/>
  <c r="L12" i="2"/>
  <c r="K12" i="2"/>
  <c r="N11" i="2"/>
  <c r="L11" i="2"/>
  <c r="K11" i="2"/>
  <c r="N10" i="2"/>
  <c r="L10" i="2"/>
  <c r="K10" i="2"/>
  <c r="N9" i="2"/>
  <c r="L9" i="2"/>
  <c r="K9" i="2"/>
  <c r="N8" i="2"/>
  <c r="L8" i="2"/>
  <c r="K8" i="2"/>
  <c r="N7" i="2"/>
  <c r="L7" i="2"/>
  <c r="K7" i="2"/>
  <c r="N6" i="2"/>
  <c r="L6" i="2"/>
  <c r="K6" i="2"/>
  <c r="N5" i="2"/>
  <c r="L5" i="2"/>
  <c r="K5" i="2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L24" i="1" s="1"/>
  <c r="K5" i="1"/>
  <c r="K23" i="2" l="1"/>
  <c r="L23" i="2"/>
  <c r="K18" i="4"/>
  <c r="K24" i="1"/>
</calcChain>
</file>

<file path=xl/sharedStrings.xml><?xml version="1.0" encoding="utf-8"?>
<sst xmlns="http://schemas.openxmlformats.org/spreadsheetml/2006/main" count="944" uniqueCount="356">
  <si>
    <t>表1-2  分部分项工程量清单及计价表(  号清单)</t>
  </si>
  <si>
    <t>单位及专业工程名称：地下室-建筑工程</t>
  </si>
  <si>
    <t/>
  </si>
  <si>
    <t>序号</t>
  </si>
  <si>
    <t>项目编码</t>
  </si>
  <si>
    <t>项目名称</t>
  </si>
  <si>
    <t>项目特征
 描述</t>
  </si>
  <si>
    <t>计量
单位</t>
  </si>
  <si>
    <t>清单工程量</t>
  </si>
  <si>
    <t>上报完成工程量</t>
  </si>
  <si>
    <t>至上月累计审核工程量</t>
  </si>
  <si>
    <t>监理审核工程量</t>
  </si>
  <si>
    <t>综合单价
(元)</t>
  </si>
  <si>
    <t>合价(元)</t>
  </si>
  <si>
    <t>申报合价</t>
  </si>
  <si>
    <t>监理审核</t>
  </si>
  <si>
    <t>3</t>
  </si>
  <si>
    <t>010103001004</t>
  </si>
  <si>
    <t>土（石）方回填</t>
  </si>
  <si>
    <t>基础施工时，底层回填所用土方应清
除草皮，树根和垃圾等杂物，在最优
含水量状态下分层夯实，每层填土厚
度一般不大于300，回填土应在结构
施工完成以前进行；压实系数不应小
于0.94；取土回填土方运距自行考虑</t>
  </si>
  <si>
    <t>m3</t>
  </si>
  <si>
    <t>5201.47</t>
  </si>
  <si>
    <t>52</t>
  </si>
  <si>
    <t>010302001046</t>
  </si>
  <si>
    <t>实心砖墙</t>
  </si>
  <si>
    <t>240厚KP5型页岩砖（MU10），M7.5水
泥砂浆砌筑，砌体容重≤14KN/m3</t>
  </si>
  <si>
    <t>25.14</t>
  </si>
  <si>
    <t>53</t>
  </si>
  <si>
    <t>010302001047</t>
  </si>
  <si>
    <t>200厚KP5型页岩砖（MU10），M7.5水
泥砂浆砌筑，砌体容重≤14KN/m3</t>
  </si>
  <si>
    <t>2143.16</t>
  </si>
  <si>
    <t>54</t>
  </si>
  <si>
    <t>010302001048</t>
  </si>
  <si>
    <t>100厚KP5型页岩砖（MU10），M7.5水
泥砂浆砌筑，砌体容重≤14KN/m3</t>
  </si>
  <si>
    <t>6.07</t>
  </si>
  <si>
    <t>55</t>
  </si>
  <si>
    <t>010302001049</t>
  </si>
  <si>
    <t>240厚Mu7.5粘土实心砖，M5.0水泥砂
浆砌筑</t>
  </si>
  <si>
    <t>41.97</t>
  </si>
  <si>
    <t>56</t>
  </si>
  <si>
    <t>010302001050</t>
  </si>
  <si>
    <t>240厚MU10水
泥实心砖，M7.5水泥砂浆砌筑</t>
  </si>
  <si>
    <t>50</t>
  </si>
  <si>
    <t>57</t>
  </si>
  <si>
    <t>010304001001</t>
  </si>
  <si>
    <t>空心砖墙、砌块墙</t>
  </si>
  <si>
    <t>（人防结构做法）240厚MU15混凝土
实心砌块，M10水泥砂浆砌筑</t>
  </si>
  <si>
    <t>29.43</t>
  </si>
  <si>
    <t>58</t>
  </si>
  <si>
    <t>010304001002</t>
  </si>
  <si>
    <t>（人防结构做法）200厚MU15混凝土
实心砌块，M10水泥砂浆砌筑</t>
  </si>
  <si>
    <t>144.38</t>
  </si>
  <si>
    <t>66</t>
  </si>
  <si>
    <t>010401006006</t>
  </si>
  <si>
    <t>垫层</t>
  </si>
  <si>
    <t>1：1：6水泥焦垫层</t>
  </si>
  <si>
    <t>21.17</t>
  </si>
  <si>
    <t>67</t>
  </si>
  <si>
    <t>010401006007</t>
  </si>
  <si>
    <t>汽车坡道C25现浇砼填实</t>
  </si>
  <si>
    <t>573.77</t>
  </si>
  <si>
    <t>68</t>
  </si>
  <si>
    <t>010401006008</t>
  </si>
  <si>
    <t>自行车坡道C20现浇砼填实</t>
  </si>
  <si>
    <t>56.69</t>
  </si>
  <si>
    <t>71</t>
  </si>
  <si>
    <t>010402001030</t>
  </si>
  <si>
    <t>矩形柱</t>
  </si>
  <si>
    <t>C25现浇砼构造柱</t>
  </si>
  <si>
    <t>111.7</t>
  </si>
  <si>
    <t>79</t>
  </si>
  <si>
    <t>010403004011</t>
  </si>
  <si>
    <t>圈梁</t>
  </si>
  <si>
    <t>C25现浇砼圈梁</t>
  </si>
  <si>
    <t>95.14</t>
  </si>
  <si>
    <t>80</t>
  </si>
  <si>
    <t>010403005010</t>
  </si>
  <si>
    <t>过梁</t>
  </si>
  <si>
    <t>C25现浇砼过梁</t>
  </si>
  <si>
    <t>0.66</t>
  </si>
  <si>
    <t>82</t>
  </si>
  <si>
    <t>010404001027</t>
  </si>
  <si>
    <t>直形墙</t>
  </si>
  <si>
    <t>（外墙）C35现浇砼直形墙；抗裂防
水混凝土，抗渗等级为P6；混凝土中
需掺加 0.9kg/m3的聚丙烯抗裂纤维</t>
  </si>
  <si>
    <t>1753.32</t>
  </si>
  <si>
    <t>83</t>
  </si>
  <si>
    <t>010404001028</t>
  </si>
  <si>
    <t>（人防外墙、防爆波电缆井）C35现
浇砼直形墙；抗渗等级为P6；采用内
掺膨胀剂的补偿收缩混凝土，膨胀剂
性能应满足《混凝土外加剂应用技术
规范》（GB50119-2013），限制膨胀
率大于等于0.022%（水中14d），另
需掺适量的合成纤维</t>
  </si>
  <si>
    <t>532.44</t>
  </si>
  <si>
    <t>86</t>
  </si>
  <si>
    <t>010404001031</t>
  </si>
  <si>
    <t>（除外墙、主楼）C35现浇砼直形墙
；抗渗防裂混凝土，抗渗等级P6</t>
  </si>
  <si>
    <t>4129.22</t>
  </si>
  <si>
    <t>88</t>
  </si>
  <si>
    <t>010404001033</t>
  </si>
  <si>
    <t>（人防内墙）C35现浇砼直形墙；抗
渗等级P6</t>
  </si>
  <si>
    <t>1126.07</t>
  </si>
  <si>
    <t>95</t>
  </si>
  <si>
    <t>010408001003</t>
  </si>
  <si>
    <t>后浇带</t>
  </si>
  <si>
    <t>C40现浇砼筏板后浇带；抗裂防水混
凝土，抗渗等级为P6；采用加膨胀剂
的补偿收缩混凝土，混凝土的限制膨
胀率（水中14天）2.0~2.2x10-4,限
制干缩率（水中14天空气中28天）≤
3.0x10-4。用于补偿收缩混凝土的膨
胀剂掺量不宜大于12%，不宜小于6%
；填充用膨胀混凝土的膨胀剂掺量不
宜大于15%，不宜小于10%；采用补偿
收缩混凝土（每立方混凝土中用45kg
膨胀剂按比例替换胶凝材料）</t>
  </si>
  <si>
    <t>698.78</t>
  </si>
  <si>
    <t>合计</t>
  </si>
  <si>
    <t>项目经理：</t>
  </si>
  <si>
    <t>日期：</t>
  </si>
  <si>
    <t>监理审核人：</t>
  </si>
  <si>
    <t>单位及专业工程名称：3#病房楼-建筑工程</t>
  </si>
  <si>
    <t>1</t>
  </si>
  <si>
    <t>010302001011</t>
  </si>
  <si>
    <t>200厚KP5型页岩砖（MU7.5），M5.0
混合砂浆砌筑，砌体容重≤14KN/m3</t>
  </si>
  <si>
    <t>2</t>
  </si>
  <si>
    <t>010302001012</t>
  </si>
  <si>
    <t>100厚KP5型页岩砖（MU7.5），M5.0
水泥砂浆砌筑，砌体容重≤14KN/m3</t>
  </si>
  <si>
    <t>010302001013</t>
  </si>
  <si>
    <t>4</t>
  </si>
  <si>
    <t>010302001014</t>
  </si>
  <si>
    <t>750.46</t>
  </si>
  <si>
    <t>5</t>
  </si>
  <si>
    <t>010302001015</t>
  </si>
  <si>
    <t>81.64</t>
  </si>
  <si>
    <t>6</t>
  </si>
  <si>
    <t>010402001009</t>
  </si>
  <si>
    <t>112.83</t>
  </si>
  <si>
    <t>12</t>
  </si>
  <si>
    <t>010403004003</t>
  </si>
  <si>
    <t>11.83</t>
  </si>
  <si>
    <t>13</t>
  </si>
  <si>
    <t>010403005003</t>
  </si>
  <si>
    <t>24.19</t>
  </si>
  <si>
    <t>16</t>
  </si>
  <si>
    <t>010404001011</t>
  </si>
  <si>
    <t>C35现浇砼直形墙</t>
  </si>
  <si>
    <t>376.17</t>
  </si>
  <si>
    <t>21</t>
  </si>
  <si>
    <t>010405003014</t>
  </si>
  <si>
    <t>平板</t>
  </si>
  <si>
    <t>C30素砼翻边</t>
  </si>
  <si>
    <t>34.39</t>
  </si>
  <si>
    <t>23</t>
  </si>
  <si>
    <t>010405006003</t>
  </si>
  <si>
    <t>栏板</t>
  </si>
  <si>
    <t>C30现浇砼栏板</t>
  </si>
  <si>
    <t>9.9</t>
  </si>
  <si>
    <t>24</t>
  </si>
  <si>
    <t>010405007003</t>
  </si>
  <si>
    <t>天沟、挑檐板</t>
  </si>
  <si>
    <t>C30现浇砼挑檐板</t>
  </si>
  <si>
    <t>367.96</t>
  </si>
  <si>
    <t>25</t>
  </si>
  <si>
    <t>010405008003</t>
  </si>
  <si>
    <t>雨篷、阳台板</t>
  </si>
  <si>
    <t>C30现浇砼雨篷板</t>
  </si>
  <si>
    <t>0.25</t>
  </si>
  <si>
    <t>26</t>
  </si>
  <si>
    <t>010406001003</t>
  </si>
  <si>
    <t>直形楼梯</t>
  </si>
  <si>
    <t>C30现浇砼直形楼梯</t>
  </si>
  <si>
    <t>m2</t>
  </si>
  <si>
    <t>675.17</t>
  </si>
  <si>
    <t>27</t>
  </si>
  <si>
    <t>010407001005</t>
  </si>
  <si>
    <t>其他构件</t>
  </si>
  <si>
    <t>C25现浇砼窗台板</t>
  </si>
  <si>
    <t>49.52</t>
  </si>
  <si>
    <t>30</t>
  </si>
  <si>
    <t>010416001005</t>
  </si>
  <si>
    <t>现浇混凝土钢筋</t>
  </si>
  <si>
    <t>一级圆钢（HPB300）综合，包括墙体
拉结筋；包括钢筋制作安装，非绑扎
接头的安装（如焊接和机械连接）</t>
  </si>
  <si>
    <t>t</t>
  </si>
  <si>
    <t>18.997</t>
  </si>
  <si>
    <t>31</t>
  </si>
  <si>
    <t>010416001006</t>
  </si>
  <si>
    <t>三级螺纹钢（HRB400E）综合；包括
钢筋制作安装，非绑扎接头的安装（
如焊接和机械连接）</t>
  </si>
  <si>
    <t>834.411</t>
  </si>
  <si>
    <t>32</t>
  </si>
  <si>
    <t>010417002003</t>
  </si>
  <si>
    <t>预埋铁件</t>
  </si>
  <si>
    <t>预埋铁件，含防锈漆</t>
  </si>
  <si>
    <t>3.82</t>
  </si>
  <si>
    <t>合   计</t>
  </si>
  <si>
    <t>单位及专业工程名称：2#病房楼-建筑工程</t>
  </si>
  <si>
    <t>130.53</t>
  </si>
  <si>
    <t>010404001007</t>
  </si>
  <si>
    <t>376.16</t>
  </si>
  <si>
    <t>010416001004</t>
  </si>
  <si>
    <t>820.557</t>
  </si>
  <si>
    <t>010417002002</t>
  </si>
  <si>
    <t>3.69</t>
  </si>
  <si>
    <t>单位及专业工程名称：1#病房楼-建筑工程</t>
  </si>
  <si>
    <t>010302001001</t>
  </si>
  <si>
    <t>010302001002</t>
  </si>
  <si>
    <t>010302001003</t>
  </si>
  <si>
    <t>010302001004</t>
  </si>
  <si>
    <t>010302001005</t>
  </si>
  <si>
    <t>010402001001</t>
  </si>
  <si>
    <t>136.66</t>
  </si>
  <si>
    <t>010403004001</t>
  </si>
  <si>
    <t>12.11</t>
  </si>
  <si>
    <t>010403005001</t>
  </si>
  <si>
    <t>28.47</t>
  </si>
  <si>
    <t>010405006001</t>
  </si>
  <si>
    <t>010405007001</t>
  </si>
  <si>
    <t>333.99</t>
  </si>
  <si>
    <t>010407001001</t>
  </si>
  <si>
    <t>28</t>
  </si>
  <si>
    <t>010407001002</t>
  </si>
  <si>
    <t>C25细石砼封堵</t>
  </si>
  <si>
    <t>2.89</t>
  </si>
  <si>
    <t>010416001002</t>
  </si>
  <si>
    <t>819.417</t>
  </si>
  <si>
    <t>单位及专业工程名称：行政科研楼-建筑工程</t>
  </si>
  <si>
    <t>010302001030</t>
  </si>
  <si>
    <t>240厚KP5型页岩砖（MU7.5），M5.0
混合砂浆砌筑，砌体容重≤14KN/m3</t>
  </si>
  <si>
    <t>233.05</t>
  </si>
  <si>
    <t>010302001031</t>
  </si>
  <si>
    <t>2413.91</t>
  </si>
  <si>
    <t>010302001032</t>
  </si>
  <si>
    <t>100厚KP5型页岩砖（MU7.5），M5.0
混合砂浆砌筑，砌体容重≤14KN/m3</t>
  </si>
  <si>
    <t>93.61</t>
  </si>
  <si>
    <t>010302001033</t>
  </si>
  <si>
    <t>750.78</t>
  </si>
  <si>
    <t>010302001034</t>
  </si>
  <si>
    <t>128.8</t>
  </si>
  <si>
    <t>010302001035</t>
  </si>
  <si>
    <t>187.22</t>
  </si>
  <si>
    <t>7</t>
  </si>
  <si>
    <t>010402001018</t>
  </si>
  <si>
    <t>111.25</t>
  </si>
  <si>
    <t>010403004006</t>
  </si>
  <si>
    <t>104.79</t>
  </si>
  <si>
    <t>14</t>
  </si>
  <si>
    <t>010403005006</t>
  </si>
  <si>
    <t>20.15</t>
  </si>
  <si>
    <t>22</t>
  </si>
  <si>
    <t>010405003022</t>
  </si>
  <si>
    <t>C20素砼翻边</t>
  </si>
  <si>
    <t>2.24</t>
  </si>
  <si>
    <t>010405006005</t>
  </si>
  <si>
    <t>8.22</t>
  </si>
  <si>
    <t>010405008006</t>
  </si>
  <si>
    <t>2.33</t>
  </si>
  <si>
    <t>010407001010</t>
  </si>
  <si>
    <t>46.42</t>
  </si>
  <si>
    <t>29</t>
  </si>
  <si>
    <t>010407001011</t>
  </si>
  <si>
    <t>8.26</t>
  </si>
  <si>
    <t>010416001012</t>
  </si>
  <si>
    <t>三级螺纹钢(HRB400E)综合；包括钢
筋制作安装，非绑扎接头的安装(如
焊接和机械连接)</t>
  </si>
  <si>
    <t>748.011</t>
  </si>
  <si>
    <t>单位及专业工程名称：门诊医技楼-建筑工程</t>
  </si>
  <si>
    <t>010402001014</t>
  </si>
  <si>
    <t>C35现浇砼矩形柱</t>
  </si>
  <si>
    <t>1165.53</t>
  </si>
  <si>
    <t>15</t>
  </si>
  <si>
    <t>010403002007</t>
  </si>
  <si>
    <t>矩形梁</t>
  </si>
  <si>
    <t>C30现浇砼矩形梁</t>
  </si>
  <si>
    <t>6586.12</t>
  </si>
  <si>
    <t>18</t>
  </si>
  <si>
    <t>010404001013</t>
  </si>
  <si>
    <t>C35现浇砼女儿墙</t>
  </si>
  <si>
    <t>327.01</t>
  </si>
  <si>
    <t>19</t>
  </si>
  <si>
    <t>010404001014</t>
  </si>
  <si>
    <t>88.37</t>
  </si>
  <si>
    <t>010405003016</t>
  </si>
  <si>
    <t>C30现浇砼平板</t>
  </si>
  <si>
    <t>6500.17</t>
  </si>
  <si>
    <t>010405006004</t>
  </si>
  <si>
    <t>10.14</t>
  </si>
  <si>
    <t>010405008004</t>
  </si>
  <si>
    <t>9.04</t>
  </si>
  <si>
    <t>010405003017</t>
  </si>
  <si>
    <t>34.32</t>
  </si>
  <si>
    <t>010407001007</t>
  </si>
  <si>
    <t>64.66</t>
  </si>
  <si>
    <t>010407001008</t>
  </si>
  <si>
    <t>8.67</t>
  </si>
  <si>
    <t>010408001001</t>
  </si>
  <si>
    <t>C35现浇砼梁后浇带；混凝土拌和料
要求：采用微膨胀砼（膨胀剂按45kg
/m3考虑）</t>
  </si>
  <si>
    <t>22.99</t>
  </si>
  <si>
    <t>010408001002</t>
  </si>
  <si>
    <t>C35现浇砼板后浇带；混凝土拌和料
要求：采用微膨胀砼（膨胀剂按45kg
/m3考虑）</t>
  </si>
  <si>
    <t>82.95</t>
  </si>
  <si>
    <t>010416001007</t>
  </si>
  <si>
    <t>一级圆钢(HPB300)综合，包括墙体拉
结筋；包括钢筋制作安装，非绑扎接
头的安装(如焊接和机械连接)</t>
  </si>
  <si>
    <t>51.271</t>
  </si>
  <si>
    <t>010416001008</t>
  </si>
  <si>
    <t>2512.763</t>
  </si>
  <si>
    <t>单位及专业工程名称：后勤服务楼-建筑工程</t>
  </si>
  <si>
    <t>010302001039</t>
  </si>
  <si>
    <t>140.57</t>
  </si>
  <si>
    <t>010302001040</t>
  </si>
  <si>
    <t>409.7</t>
  </si>
  <si>
    <t>010302001041</t>
  </si>
  <si>
    <t>100厚KP5型页岩砖（MU10），M5.0水
泥砂浆砌筑，砌体容重≤14KN/m3</t>
  </si>
  <si>
    <t>3.7</t>
  </si>
  <si>
    <t>010302006001</t>
  </si>
  <si>
    <t>零星砌砖</t>
  </si>
  <si>
    <t>砖砌台阶：具体做法详图纸，包括水
泥砂浆抹灰</t>
  </si>
  <si>
    <t>10.02</t>
  </si>
  <si>
    <t>9</t>
  </si>
  <si>
    <t>010403004008</t>
  </si>
  <si>
    <t>16.9</t>
  </si>
  <si>
    <t>10</t>
  </si>
  <si>
    <t>010403005007</t>
  </si>
  <si>
    <t>3.52</t>
  </si>
  <si>
    <t>010405003027</t>
  </si>
  <si>
    <t>C30现浇砼板</t>
  </si>
  <si>
    <t>381</t>
  </si>
  <si>
    <t>010405006007</t>
  </si>
  <si>
    <t>15.34</t>
  </si>
  <si>
    <t>010405008007</t>
  </si>
  <si>
    <t>0.75</t>
  </si>
  <si>
    <t>010416001015</t>
  </si>
  <si>
    <t>5.581</t>
  </si>
  <si>
    <t>010416001016</t>
  </si>
  <si>
    <t>171.455</t>
  </si>
  <si>
    <t>010402001025</t>
  </si>
  <si>
    <t>C30现浇砼矩形柱</t>
  </si>
  <si>
    <t>157.14</t>
  </si>
  <si>
    <t>010402001026</t>
  </si>
  <si>
    <t>2.5</t>
  </si>
  <si>
    <t>8</t>
  </si>
  <si>
    <t>010403002012</t>
  </si>
  <si>
    <t>491.34</t>
  </si>
  <si>
    <t>11</t>
  </si>
  <si>
    <t>010404001023</t>
  </si>
  <si>
    <t>C30现浇砼直形墙</t>
  </si>
  <si>
    <t>47.09</t>
  </si>
  <si>
    <t>010405003028</t>
  </si>
  <si>
    <t>0.4</t>
  </si>
  <si>
    <t>010405003029</t>
  </si>
  <si>
    <t>0.44</t>
  </si>
  <si>
    <t>17</t>
  </si>
  <si>
    <t>010406001008</t>
  </si>
  <si>
    <t>108.27</t>
  </si>
  <si>
    <t>010417002008</t>
  </si>
  <si>
    <t>0.35</t>
  </si>
  <si>
    <t>单位及专业工程名称：高压氧仓楼-建筑工程</t>
  </si>
  <si>
    <t>010302001036</t>
  </si>
  <si>
    <t>101.38</t>
  </si>
  <si>
    <t>010302001037</t>
  </si>
  <si>
    <t>4.87</t>
  </si>
  <si>
    <t>010302001038</t>
  </si>
  <si>
    <t>30.42</t>
  </si>
  <si>
    <t>010402001022</t>
  </si>
  <si>
    <t>5.58</t>
  </si>
  <si>
    <t>010404001022</t>
  </si>
  <si>
    <t>C30现浇砼女儿墙</t>
  </si>
  <si>
    <t>18.96</t>
  </si>
  <si>
    <t>010405003026</t>
  </si>
  <si>
    <t>0.83</t>
  </si>
  <si>
    <t>010405006006</t>
  </si>
  <si>
    <t>1.46</t>
  </si>
  <si>
    <t>实心砖墙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</si>
</sst>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_ "/>
    <numFmt numFmtId="177" formatCode="_ "/>
    <numFmt numFmtId="178" formatCode="0_ "/>
    <numFmt numFmtId="179" formatCode="0.000_ "/>
  </numFmts>
  <fonts count="27" x14ac:knownFonts="1">
    <font>
      <sz val="12"/>
      <name val="宋体"/>
      <charset val="134"/>
    </font>
    <font>
      <b/>
      <sz val="11"/>
      <color indexed="63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1"/>
      <color indexed="62"/>
      <name val="宋体"/>
      <charset val="134"/>
    </font>
    <font>
      <b/>
      <sz val="11"/>
      <color indexed="57"/>
      <name val="宋体"/>
      <charset val="134"/>
    </font>
    <font>
      <b/>
      <sz val="13"/>
      <color indexed="57"/>
      <name val="宋体"/>
      <charset val="134"/>
    </font>
    <font>
      <sz val="11"/>
      <color indexed="16"/>
      <name val="宋体"/>
      <charset val="134"/>
    </font>
    <font>
      <sz val="11"/>
      <color indexed="53"/>
      <name val="宋体"/>
      <charset val="134"/>
    </font>
    <font>
      <sz val="11"/>
      <color indexed="10"/>
      <name val="宋体"/>
      <charset val="134"/>
    </font>
    <font>
      <b/>
      <sz val="18"/>
      <color indexed="57"/>
      <name val="宋体"/>
      <charset val="134"/>
    </font>
    <font>
      <b/>
      <sz val="11"/>
      <color indexed="53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5"/>
      <color indexed="57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60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b/>
      <sz val="9"/>
      <color indexed="10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9"/>
      <color indexed="10"/>
      <name val="宋体"/>
      <charset val="134"/>
    </font>
    <font>
      <sz val="9"/>
      <name val="宋体"/>
      <charset val="134"/>
    </font>
    <font>
      <b/>
      <sz val="18"/>
      <color indexed="8"/>
      <name val="黑体"/>
      <family val="3"/>
      <charset val="134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 style="medium">
        <color rgb="FFACCCEA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7">
    <xf numFmtId="0" fontId="0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" fillId="2" borderId="2" applyNumberFormat="0" applyAlignment="0" applyProtection="0">
      <alignment vertical="center"/>
    </xf>
    <xf numFmtId="0" fontId="11" fillId="2" borderId="1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14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22" fillId="0" borderId="0" xfId="0" applyNumberFormat="1" applyFont="1" applyFill="1" applyBorder="1" applyAlignment="1" applyProtection="1">
      <alignment vertical="center"/>
    </xf>
    <xf numFmtId="176" fontId="0" fillId="0" borderId="0" xfId="0" applyNumberFormat="1" applyFont="1" applyFill="1" applyBorder="1" applyAlignment="1" applyProtection="1">
      <alignment vertical="center"/>
    </xf>
    <xf numFmtId="176" fontId="21" fillId="32" borderId="0" xfId="0" applyNumberFormat="1" applyFont="1" applyFill="1" applyAlignment="1">
      <alignment horizontal="left" vertical="center" wrapText="1"/>
    </xf>
    <xf numFmtId="0" fontId="18" fillId="32" borderId="0" xfId="0" applyFont="1" applyFill="1" applyAlignment="1">
      <alignment horizontal="right" wrapText="1"/>
    </xf>
    <xf numFmtId="176" fontId="19" fillId="32" borderId="10" xfId="0" applyNumberFormat="1" applyFont="1" applyFill="1" applyBorder="1" applyAlignment="1">
      <alignment vertical="center" wrapText="1"/>
    </xf>
    <xf numFmtId="0" fontId="19" fillId="32" borderId="10" xfId="0" applyFont="1" applyFill="1" applyBorder="1" applyAlignment="1">
      <alignment vertical="center" wrapText="1"/>
    </xf>
    <xf numFmtId="0" fontId="18" fillId="32" borderId="9" xfId="0" applyFont="1" applyFill="1" applyBorder="1" applyAlignment="1">
      <alignment horizontal="center" vertical="center" wrapText="1"/>
    </xf>
    <xf numFmtId="0" fontId="18" fillId="32" borderId="9" xfId="0" applyFont="1" applyFill="1" applyBorder="1" applyAlignment="1">
      <alignment horizontal="left" vertical="center" wrapText="1"/>
    </xf>
    <xf numFmtId="0" fontId="18" fillId="32" borderId="9" xfId="0" applyFont="1" applyFill="1" applyBorder="1" applyAlignment="1">
      <alignment horizontal="right" vertical="center" wrapText="1"/>
    </xf>
    <xf numFmtId="176" fontId="18" fillId="32" borderId="9" xfId="0" applyNumberFormat="1" applyFont="1" applyFill="1" applyBorder="1" applyAlignment="1">
      <alignment horizontal="right" vertical="center" wrapText="1"/>
    </xf>
    <xf numFmtId="176" fontId="23" fillId="32" borderId="9" xfId="0" applyNumberFormat="1" applyFont="1" applyFill="1" applyBorder="1" applyAlignment="1">
      <alignment horizontal="right" vertical="center" wrapText="1"/>
    </xf>
    <xf numFmtId="176" fontId="18" fillId="32" borderId="13" xfId="0" applyNumberFormat="1" applyFont="1" applyFill="1" applyBorder="1" applyAlignment="1">
      <alignment horizontal="right" vertical="center" wrapText="1"/>
    </xf>
    <xf numFmtId="176" fontId="18" fillId="32" borderId="10" xfId="0" applyNumberFormat="1" applyFont="1" applyFill="1" applyBorder="1" applyAlignment="1">
      <alignment horizontal="left" vertical="center" wrapText="1"/>
    </xf>
    <xf numFmtId="176" fontId="0" fillId="0" borderId="10" xfId="0" applyNumberFormat="1" applyFont="1" applyFill="1" applyBorder="1" applyAlignment="1" applyProtection="1">
      <alignment vertical="center"/>
    </xf>
    <xf numFmtId="176" fontId="18" fillId="32" borderId="9" xfId="0" applyNumberFormat="1" applyFont="1" applyFill="1" applyBorder="1" applyAlignment="1">
      <alignment horizontal="left" vertical="center" wrapText="1"/>
    </xf>
    <xf numFmtId="176" fontId="18" fillId="32" borderId="11" xfId="0" applyNumberFormat="1" applyFont="1" applyFill="1" applyBorder="1" applyAlignment="1">
      <alignment horizontal="left" vertical="center" wrapText="1"/>
    </xf>
    <xf numFmtId="176" fontId="23" fillId="32" borderId="11" xfId="0" applyNumberFormat="1" applyFont="1" applyFill="1" applyBorder="1" applyAlignment="1">
      <alignment horizontal="right" vertical="center" wrapText="1"/>
    </xf>
    <xf numFmtId="176" fontId="18" fillId="32" borderId="11" xfId="0" applyNumberFormat="1" applyFont="1" applyFill="1" applyBorder="1" applyAlignment="1">
      <alignment horizontal="right" vertical="center" wrapText="1"/>
    </xf>
    <xf numFmtId="176" fontId="18" fillId="32" borderId="14" xfId="0" applyNumberFormat="1" applyFont="1" applyFill="1" applyBorder="1" applyAlignment="1">
      <alignment horizontal="right" vertical="center" wrapText="1"/>
    </xf>
    <xf numFmtId="0" fontId="0" fillId="0" borderId="17" xfId="0" applyNumberFormat="1" applyFont="1" applyFill="1" applyBorder="1" applyAlignment="1" applyProtection="1">
      <alignment vertical="center"/>
    </xf>
    <xf numFmtId="176" fontId="0" fillId="0" borderId="28" xfId="0" applyNumberFormat="1" applyFont="1" applyFill="1" applyBorder="1" applyAlignment="1" applyProtection="1">
      <alignment vertical="center"/>
    </xf>
    <xf numFmtId="178" fontId="0" fillId="0" borderId="29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176" fontId="18" fillId="32" borderId="0" xfId="0" applyNumberFormat="1" applyFont="1" applyFill="1" applyAlignment="1">
      <alignment horizontal="right" wrapText="1"/>
    </xf>
    <xf numFmtId="176" fontId="18" fillId="32" borderId="13" xfId="0" applyNumberFormat="1" applyFont="1" applyFill="1" applyBorder="1" applyAlignment="1">
      <alignment horizontal="left" vertical="center" wrapText="1"/>
    </xf>
    <xf numFmtId="176" fontId="0" fillId="0" borderId="20" xfId="0" applyNumberFormat="1" applyFont="1" applyFill="1" applyBorder="1" applyAlignment="1" applyProtection="1">
      <alignment vertical="center"/>
    </xf>
    <xf numFmtId="176" fontId="18" fillId="32" borderId="20" xfId="0" applyNumberFormat="1" applyFont="1" applyFill="1" applyBorder="1" applyAlignment="1">
      <alignment horizontal="left" vertical="center" wrapText="1"/>
    </xf>
    <xf numFmtId="0" fontId="18" fillId="32" borderId="10" xfId="0" applyFont="1" applyFill="1" applyBorder="1" applyAlignment="1">
      <alignment horizontal="center" vertical="center" wrapText="1"/>
    </xf>
    <xf numFmtId="0" fontId="18" fillId="32" borderId="10" xfId="0" applyFont="1" applyFill="1" applyBorder="1" applyAlignment="1">
      <alignment horizontal="left" vertical="center" wrapText="1"/>
    </xf>
    <xf numFmtId="0" fontId="18" fillId="32" borderId="10" xfId="0" applyFont="1" applyFill="1" applyBorder="1" applyAlignment="1">
      <alignment horizontal="right" vertical="center" wrapText="1"/>
    </xf>
    <xf numFmtId="176" fontId="18" fillId="32" borderId="10" xfId="0" applyNumberFormat="1" applyFont="1" applyFill="1" applyBorder="1" applyAlignment="1">
      <alignment horizontal="right" vertical="center" wrapText="1"/>
    </xf>
    <xf numFmtId="176" fontId="23" fillId="32" borderId="10" xfId="0" applyNumberFormat="1" applyFont="1" applyFill="1" applyBorder="1" applyAlignment="1">
      <alignment horizontal="right" vertical="center" wrapText="1"/>
    </xf>
    <xf numFmtId="176" fontId="18" fillId="32" borderId="21" xfId="0" applyNumberFormat="1" applyFont="1" applyFill="1" applyBorder="1" applyAlignment="1">
      <alignment horizontal="left" vertical="center" wrapText="1"/>
    </xf>
    <xf numFmtId="0" fontId="23" fillId="32" borderId="11" xfId="0" applyFont="1" applyFill="1" applyBorder="1" applyAlignment="1">
      <alignment horizontal="center" vertical="center" wrapText="1"/>
    </xf>
    <xf numFmtId="0" fontId="23" fillId="32" borderId="11" xfId="0" applyFont="1" applyFill="1" applyBorder="1" applyAlignment="1">
      <alignment horizontal="left" vertical="center" wrapText="1"/>
    </xf>
    <xf numFmtId="0" fontId="23" fillId="32" borderId="11" xfId="0" applyFont="1" applyFill="1" applyBorder="1" applyAlignment="1">
      <alignment horizontal="right" vertical="center" wrapText="1"/>
    </xf>
    <xf numFmtId="176" fontId="23" fillId="32" borderId="11" xfId="0" applyNumberFormat="1" applyFont="1" applyFill="1" applyBorder="1" applyAlignment="1">
      <alignment horizontal="left" vertical="center" wrapText="1"/>
    </xf>
    <xf numFmtId="176" fontId="0" fillId="0" borderId="22" xfId="0" applyNumberFormat="1" applyFont="1" applyFill="1" applyBorder="1" applyAlignment="1" applyProtection="1">
      <alignment vertical="center"/>
    </xf>
    <xf numFmtId="176" fontId="18" fillId="32" borderId="22" xfId="0" applyNumberFormat="1" applyFont="1" applyFill="1" applyBorder="1" applyAlignment="1">
      <alignment horizontal="left" vertical="center" wrapText="1"/>
    </xf>
    <xf numFmtId="176" fontId="18" fillId="32" borderId="17" xfId="0" applyNumberFormat="1" applyFont="1" applyFill="1" applyBorder="1" applyAlignment="1">
      <alignment horizontal="left" vertical="center" wrapText="1"/>
    </xf>
    <xf numFmtId="178" fontId="0" fillId="0" borderId="20" xfId="0" applyNumberFormat="1" applyFont="1" applyFill="1" applyBorder="1" applyAlignment="1" applyProtection="1">
      <alignment vertical="center"/>
    </xf>
    <xf numFmtId="0" fontId="22" fillId="32" borderId="0" xfId="0" applyFont="1" applyFill="1" applyAlignment="1">
      <alignment horizontal="left" vertical="center" wrapText="1"/>
    </xf>
    <xf numFmtId="0" fontId="18" fillId="32" borderId="0" xfId="0" applyFont="1" applyFill="1" applyAlignment="1">
      <alignment horizontal="center" vertical="center" wrapText="1"/>
    </xf>
    <xf numFmtId="176" fontId="19" fillId="32" borderId="12" xfId="0" applyNumberFormat="1" applyFont="1" applyFill="1" applyBorder="1" applyAlignment="1">
      <alignment vertical="center" wrapText="1"/>
    </xf>
    <xf numFmtId="0" fontId="19" fillId="32" borderId="9" xfId="0" applyFont="1" applyFill="1" applyBorder="1" applyAlignment="1">
      <alignment vertical="center" wrapText="1"/>
    </xf>
    <xf numFmtId="176" fontId="0" fillId="0" borderId="9" xfId="0" applyNumberFormat="1" applyFont="1" applyFill="1" applyBorder="1" applyAlignment="1" applyProtection="1">
      <alignment vertical="center"/>
    </xf>
    <xf numFmtId="176" fontId="24" fillId="32" borderId="9" xfId="0" applyNumberFormat="1" applyFont="1" applyFill="1" applyBorder="1" applyAlignment="1">
      <alignment horizontal="right" vertical="center" wrapText="1"/>
    </xf>
    <xf numFmtId="178" fontId="0" fillId="0" borderId="22" xfId="0" applyNumberFormat="1" applyFont="1" applyFill="1" applyBorder="1" applyAlignment="1" applyProtection="1">
      <alignment vertical="center"/>
    </xf>
    <xf numFmtId="176" fontId="19" fillId="32" borderId="9" xfId="0" applyNumberFormat="1" applyFont="1" applyFill="1" applyBorder="1" applyAlignment="1">
      <alignment vertical="center" wrapText="1"/>
    </xf>
    <xf numFmtId="0" fontId="0" fillId="0" borderId="9" xfId="0" applyNumberFormat="1" applyFont="1" applyFill="1" applyBorder="1" applyAlignment="1" applyProtection="1">
      <alignment vertical="center"/>
    </xf>
    <xf numFmtId="0" fontId="22" fillId="0" borderId="9" xfId="0" applyNumberFormat="1" applyFont="1" applyFill="1" applyBorder="1" applyAlignment="1" applyProtection="1">
      <alignment vertical="center"/>
    </xf>
    <xf numFmtId="0" fontId="24" fillId="32" borderId="9" xfId="0" applyFont="1" applyFill="1" applyBorder="1" applyAlignment="1">
      <alignment horizontal="right" vertical="center" wrapText="1"/>
    </xf>
    <xf numFmtId="178" fontId="0" fillId="0" borderId="9" xfId="0" applyNumberFormat="1" applyFont="1" applyFill="1" applyBorder="1" applyAlignment="1" applyProtection="1">
      <alignment vertical="center"/>
    </xf>
    <xf numFmtId="176" fontId="0" fillId="0" borderId="23" xfId="0" applyNumberFormat="1" applyFont="1" applyFill="1" applyBorder="1" applyAlignment="1" applyProtection="1">
      <alignment vertical="center"/>
    </xf>
    <xf numFmtId="179" fontId="24" fillId="32" borderId="9" xfId="0" applyNumberFormat="1" applyFont="1" applyFill="1" applyBorder="1" applyAlignment="1">
      <alignment horizontal="right" vertical="center" wrapText="1"/>
    </xf>
    <xf numFmtId="179" fontId="18" fillId="32" borderId="9" xfId="0" applyNumberFormat="1" applyFont="1" applyFill="1" applyBorder="1" applyAlignment="1">
      <alignment horizontal="right" vertical="center" wrapText="1"/>
    </xf>
    <xf numFmtId="179" fontId="23" fillId="32" borderId="9" xfId="0" applyNumberFormat="1" applyFont="1" applyFill="1" applyBorder="1" applyAlignment="1">
      <alignment horizontal="right" vertical="center" wrapText="1"/>
    </xf>
    <xf numFmtId="0" fontId="0" fillId="0" borderId="17" xfId="0" applyNumberFormat="1" applyFont="1" applyFill="1" applyBorder="1" applyAlignment="1" applyProtection="1">
      <alignment horizontal="center" vertical="center"/>
    </xf>
    <xf numFmtId="0" fontId="0" fillId="0" borderId="27" xfId="0" applyNumberFormat="1" applyFont="1" applyFill="1" applyBorder="1" applyAlignment="1" applyProtection="1">
      <alignment horizontal="center" vertical="center"/>
    </xf>
    <xf numFmtId="0" fontId="25" fillId="32" borderId="0" xfId="0" applyFont="1" applyFill="1" applyAlignment="1">
      <alignment horizontal="center" vertical="center" wrapText="1"/>
    </xf>
    <xf numFmtId="0" fontId="18" fillId="32" borderId="0" xfId="0" applyFont="1" applyFill="1" applyAlignment="1">
      <alignment horizontal="left" wrapText="1"/>
    </xf>
    <xf numFmtId="0" fontId="19" fillId="32" borderId="10" xfId="0" applyFont="1" applyFill="1" applyBorder="1" applyAlignment="1">
      <alignment horizontal="center" vertical="center" wrapText="1"/>
    </xf>
    <xf numFmtId="0" fontId="19" fillId="32" borderId="11" xfId="0" applyFont="1" applyFill="1" applyBorder="1" applyAlignment="1">
      <alignment horizontal="center" vertical="center" wrapText="1"/>
    </xf>
    <xf numFmtId="0" fontId="19" fillId="32" borderId="12" xfId="0" applyFont="1" applyFill="1" applyBorder="1" applyAlignment="1">
      <alignment horizontal="center" vertical="center" wrapText="1"/>
    </xf>
    <xf numFmtId="0" fontId="19" fillId="32" borderId="14" xfId="0" applyFont="1" applyFill="1" applyBorder="1" applyAlignment="1">
      <alignment horizontal="center" vertical="center" wrapText="1"/>
    </xf>
    <xf numFmtId="0" fontId="19" fillId="32" borderId="15" xfId="0" applyNumberFormat="1" applyFont="1" applyFill="1" applyBorder="1" applyAlignment="1">
      <alignment horizontal="center" vertical="center" wrapText="1"/>
    </xf>
    <xf numFmtId="0" fontId="19" fillId="32" borderId="16" xfId="0" applyNumberFormat="1" applyFont="1" applyFill="1" applyBorder="1" applyAlignment="1">
      <alignment horizontal="center" vertical="center" wrapText="1"/>
    </xf>
    <xf numFmtId="0" fontId="20" fillId="32" borderId="18" xfId="0" applyNumberFormat="1" applyFont="1" applyFill="1" applyBorder="1" applyAlignment="1">
      <alignment horizontal="center" vertical="center" wrapText="1"/>
    </xf>
    <xf numFmtId="0" fontId="20" fillId="32" borderId="19" xfId="0" applyNumberFormat="1" applyFont="1" applyFill="1" applyBorder="1" applyAlignment="1">
      <alignment horizontal="center" vertical="center" wrapText="1"/>
    </xf>
    <xf numFmtId="0" fontId="19" fillId="32" borderId="21" xfId="0" applyNumberFormat="1" applyFont="1" applyFill="1" applyBorder="1" applyAlignment="1">
      <alignment horizontal="center" vertical="center" wrapText="1"/>
    </xf>
    <xf numFmtId="0" fontId="19" fillId="32" borderId="22" xfId="0" applyNumberFormat="1" applyFont="1" applyFill="1" applyBorder="1" applyAlignment="1">
      <alignment horizontal="center" vertical="center" wrapText="1"/>
    </xf>
    <xf numFmtId="0" fontId="19" fillId="32" borderId="24" xfId="0" applyFont="1" applyFill="1" applyBorder="1" applyAlignment="1">
      <alignment horizontal="center" vertical="center" wrapText="1"/>
    </xf>
    <xf numFmtId="0" fontId="19" fillId="32" borderId="25" xfId="0" applyFont="1" applyFill="1" applyBorder="1" applyAlignment="1">
      <alignment horizontal="center" vertical="center" wrapText="1"/>
    </xf>
    <xf numFmtId="176" fontId="19" fillId="32" borderId="13" xfId="0" applyNumberFormat="1" applyFont="1" applyFill="1" applyBorder="1" applyAlignment="1">
      <alignment horizontal="center" vertical="center" wrapText="1"/>
    </xf>
    <xf numFmtId="176" fontId="19" fillId="32" borderId="23" xfId="0" applyNumberFormat="1" applyFont="1" applyFill="1" applyBorder="1" applyAlignment="1">
      <alignment horizontal="center" vertical="center" wrapText="1"/>
    </xf>
    <xf numFmtId="177" fontId="18" fillId="32" borderId="13" xfId="0" applyNumberFormat="1" applyFont="1" applyFill="1" applyBorder="1" applyAlignment="1">
      <alignment horizontal="center" vertical="center" wrapText="1"/>
    </xf>
    <xf numFmtId="177" fontId="18" fillId="32" borderId="26" xfId="0" applyNumberFormat="1" applyFont="1" applyFill="1" applyBorder="1" applyAlignment="1">
      <alignment horizontal="center" vertical="center" wrapText="1"/>
    </xf>
    <xf numFmtId="177" fontId="18" fillId="32" borderId="23" xfId="0" applyNumberFormat="1" applyFont="1" applyFill="1" applyBorder="1" applyAlignment="1">
      <alignment horizontal="center" vertical="center" wrapText="1"/>
    </xf>
    <xf numFmtId="0" fontId="25" fillId="32" borderId="0" xfId="0" applyFont="1" applyFill="1" applyBorder="1" applyAlignment="1">
      <alignment horizontal="center" vertical="center" wrapText="1"/>
    </xf>
    <xf numFmtId="0" fontId="18" fillId="32" borderId="0" xfId="0" applyFont="1" applyFill="1" applyAlignment="1">
      <alignment horizontal="right" wrapText="1"/>
    </xf>
    <xf numFmtId="0" fontId="19" fillId="32" borderId="10" xfId="0" applyNumberFormat="1" applyFont="1" applyFill="1" applyBorder="1" applyAlignment="1">
      <alignment horizontal="center" vertical="center" wrapText="1"/>
    </xf>
    <xf numFmtId="0" fontId="19" fillId="32" borderId="11" xfId="0" applyNumberFormat="1" applyFont="1" applyFill="1" applyBorder="1" applyAlignment="1">
      <alignment horizontal="center" vertical="center" wrapText="1"/>
    </xf>
    <xf numFmtId="0" fontId="20" fillId="32" borderId="10" xfId="0" applyNumberFormat="1" applyFont="1" applyFill="1" applyBorder="1" applyAlignment="1">
      <alignment horizontal="center" vertical="center" wrapText="1"/>
    </xf>
    <xf numFmtId="0" fontId="20" fillId="32" borderId="11" xfId="0" applyNumberFormat="1" applyFont="1" applyFill="1" applyBorder="1" applyAlignment="1">
      <alignment horizontal="center" vertical="center" wrapText="1"/>
    </xf>
    <xf numFmtId="0" fontId="19" fillId="32" borderId="30" xfId="0" applyNumberFormat="1" applyFont="1" applyFill="1" applyBorder="1" applyAlignment="1">
      <alignment horizontal="center" vertical="center" wrapText="1"/>
    </xf>
    <xf numFmtId="0" fontId="19" fillId="32" borderId="30" xfId="0" applyFont="1" applyFill="1" applyBorder="1" applyAlignment="1">
      <alignment horizontal="center" vertical="center" wrapText="1"/>
    </xf>
    <xf numFmtId="0" fontId="20" fillId="32" borderId="30" xfId="0" applyNumberFormat="1" applyFont="1" applyFill="1" applyBorder="1" applyAlignment="1">
      <alignment horizontal="center" vertical="center" wrapText="1"/>
    </xf>
  </cellXfs>
  <cellStyles count="47">
    <cellStyle name="20% - 强调文字颜色 1" xfId="24" builtinId="30" customBuiltin="1"/>
    <cellStyle name="20% - 强调文字颜色 2" xfId="28" builtinId="34" customBuiltin="1"/>
    <cellStyle name="20% - 强调文字颜色 3" xfId="32" builtinId="38" customBuiltin="1"/>
    <cellStyle name="20% - 强调文字颜色 4" xfId="36" builtinId="42" customBuiltin="1"/>
    <cellStyle name="20% - 强调文字颜色 5" xfId="40" builtinId="46" customBuiltin="1"/>
    <cellStyle name="20% - 强调文字颜色 6" xfId="44" builtinId="50" customBuiltin="1"/>
    <cellStyle name="40% - 强调文字颜色 1" xfId="25" builtinId="31" customBuiltin="1"/>
    <cellStyle name="40% - 强调文字颜色 2" xfId="29" builtinId="35" customBuiltin="1"/>
    <cellStyle name="40% - 强调文字颜色 3" xfId="33" builtinId="39" customBuiltin="1"/>
    <cellStyle name="40% - 强调文字颜色 4" xfId="37" builtinId="43" customBuiltin="1"/>
    <cellStyle name="40% - 强调文字颜色 5" xfId="41" builtinId="47" customBuiltin="1"/>
    <cellStyle name="40% - 强调文字颜色 6" xfId="45" builtinId="51" customBuiltin="1"/>
    <cellStyle name="60% - 强调文字颜色 1" xfId="26" builtinId="32" customBuiltin="1"/>
    <cellStyle name="60% - 强调文字颜色 2" xfId="30" builtinId="36" customBuiltin="1"/>
    <cellStyle name="60% - 强调文字颜色 3" xfId="34" builtinId="40" customBuiltin="1"/>
    <cellStyle name="60% - 强调文字颜色 4" xfId="38" builtinId="44" customBuiltin="1"/>
    <cellStyle name="60% - 强调文字颜色 5" xfId="42" builtinId="48" customBuiltin="1"/>
    <cellStyle name="60% - 强调文字颜色 6" xfId="46" builtinId="52" customBuiltin="1"/>
    <cellStyle name="百分比" xfId="5" builtinId="5" customBuiltin="1"/>
    <cellStyle name="标题" xfId="6" builtinId="15" customBuiltin="1"/>
    <cellStyle name="标题 1" xfId="7" builtinId="16" customBuiltin="1"/>
    <cellStyle name="标题 2" xfId="8" builtinId="17" customBuiltin="1"/>
    <cellStyle name="标题 3" xfId="9" builtinId="18" customBuiltin="1"/>
    <cellStyle name="标题 4" xfId="10" builtinId="19" customBuiltin="1"/>
    <cellStyle name="差" xfId="12" builtinId="27" customBuiltin="1"/>
    <cellStyle name="常规" xfId="0" builtinId="0" customBuiltin="1"/>
    <cellStyle name="好" xfId="11" builtinId="26" customBuiltin="1"/>
    <cellStyle name="汇总" xfId="22" builtinId="25" customBuiltin="1"/>
    <cellStyle name="货币" xfId="3" builtinId="4" customBuiltin="1"/>
    <cellStyle name="货币[0]" xfId="4" builtinId="7" customBuiltin="1"/>
    <cellStyle name="计算" xfId="16" builtinId="22" customBuiltin="1"/>
    <cellStyle name="检查单元格" xfId="18" builtinId="23" customBuiltin="1"/>
    <cellStyle name="解释性文本" xfId="21" builtinId="53" customBuiltin="1"/>
    <cellStyle name="警告文本" xfId="19" builtinId="11" customBuiltin="1"/>
    <cellStyle name="链接单元格" xfId="17" builtinId="24" customBuiltin="1"/>
    <cellStyle name="千位分隔" xfId="1" builtinId="3" customBuiltin="1"/>
    <cellStyle name="千位分隔[0]" xfId="2" builtinId="6" customBuiltin="1"/>
    <cellStyle name="强调文字颜色 1" xfId="23" builtinId="29" customBuiltin="1"/>
    <cellStyle name="强调文字颜色 2" xfId="27" builtinId="33" customBuiltin="1"/>
    <cellStyle name="强调文字颜色 3" xfId="31" builtinId="37" customBuiltin="1"/>
    <cellStyle name="强调文字颜色 4" xfId="35" builtinId="41" customBuiltin="1"/>
    <cellStyle name="强调文字颜色 5" xfId="39" builtinId="45" customBuiltin="1"/>
    <cellStyle name="强调文字颜色 6" xfId="43" builtinId="49" customBuiltin="1"/>
    <cellStyle name="适中" xfId="13" builtinId="28" customBuiltin="1"/>
    <cellStyle name="输出" xfId="15" builtinId="21" customBuiltin="1"/>
    <cellStyle name="输入" xfId="14" builtinId="20" customBuiltin="1"/>
    <cellStyle name="注释" xfId="20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19" workbookViewId="0">
      <selection activeCell="C9" sqref="C9"/>
    </sheetView>
  </sheetViews>
  <sheetFormatPr defaultColWidth="9" defaultRowHeight="14.25" customHeight="1" x14ac:dyDescent="0.15"/>
  <cols>
    <col min="1" max="1" width="3.625" style="1" customWidth="1"/>
    <col min="2" max="2" width="7.375" style="1" customWidth="1"/>
    <col min="3" max="3" width="12.875" style="1" customWidth="1"/>
    <col min="4" max="4" width="25.625" style="1" customWidth="1"/>
    <col min="5" max="6" width="6.875" style="1" customWidth="1"/>
    <col min="7" max="7" width="8.625" style="1" customWidth="1"/>
    <col min="8" max="8" width="9.25" style="2" customWidth="1"/>
    <col min="9" max="9" width="8.75" style="1" customWidth="1"/>
    <col min="10" max="10" width="9.625" style="1" customWidth="1"/>
    <col min="11" max="11" width="11.75" style="3" customWidth="1"/>
    <col min="12" max="12" width="13.5" style="1" customWidth="1"/>
    <col min="14" max="14" width="9.375" style="1" customWidth="1"/>
  </cols>
  <sheetData>
    <row r="1" spans="1:12" ht="27" customHeight="1" x14ac:dyDescent="0.1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13.5" customHeight="1" x14ac:dyDescent="0.15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4" t="s">
        <v>2</v>
      </c>
      <c r="L2" s="5"/>
    </row>
    <row r="3" spans="1:12" ht="14.25" customHeight="1" x14ac:dyDescent="0.15">
      <c r="A3" s="66" t="s">
        <v>3</v>
      </c>
      <c r="B3" s="66" t="s">
        <v>4</v>
      </c>
      <c r="C3" s="66" t="s">
        <v>5</v>
      </c>
      <c r="D3" s="66" t="s">
        <v>6</v>
      </c>
      <c r="E3" s="68" t="s">
        <v>7</v>
      </c>
      <c r="F3" s="66" t="s">
        <v>8</v>
      </c>
      <c r="G3" s="70" t="s">
        <v>9</v>
      </c>
      <c r="H3" s="72" t="s">
        <v>10</v>
      </c>
      <c r="I3" s="74" t="s">
        <v>11</v>
      </c>
      <c r="J3" s="76" t="s">
        <v>12</v>
      </c>
      <c r="K3" s="78" t="s">
        <v>13</v>
      </c>
      <c r="L3" s="79"/>
    </row>
    <row r="4" spans="1:12" ht="14.25" customHeight="1" x14ac:dyDescent="0.15">
      <c r="A4" s="67"/>
      <c r="B4" s="67"/>
      <c r="C4" s="67"/>
      <c r="D4" s="67"/>
      <c r="E4" s="69"/>
      <c r="F4" s="67"/>
      <c r="G4" s="71"/>
      <c r="H4" s="73"/>
      <c r="I4" s="75"/>
      <c r="J4" s="77"/>
      <c r="K4" s="6" t="s">
        <v>14</v>
      </c>
      <c r="L4" s="7" t="s">
        <v>15</v>
      </c>
    </row>
    <row r="5" spans="1:12" ht="67.349999999999994" customHeight="1" x14ac:dyDescent="0.15">
      <c r="A5" s="8" t="s">
        <v>16</v>
      </c>
      <c r="B5" s="9" t="s">
        <v>17</v>
      </c>
      <c r="C5" s="9" t="s">
        <v>18</v>
      </c>
      <c r="D5" s="9" t="s">
        <v>19</v>
      </c>
      <c r="E5" s="8" t="s">
        <v>20</v>
      </c>
      <c r="F5" s="10" t="s">
        <v>21</v>
      </c>
      <c r="G5" s="11">
        <v>500</v>
      </c>
      <c r="H5" s="11">
        <v>4701.47</v>
      </c>
      <c r="I5" s="12">
        <v>500</v>
      </c>
      <c r="J5" s="13">
        <v>4.41</v>
      </c>
      <c r="K5" s="14">
        <f t="shared" ref="K5:K18" si="0">SUM(G5*J5)</f>
        <v>2205</v>
      </c>
      <c r="L5" s="15">
        <f t="shared" ref="L5:L23" si="1">I5*J5</f>
        <v>2205</v>
      </c>
    </row>
    <row r="6" spans="1:12" ht="24.6" customHeight="1" x14ac:dyDescent="0.15">
      <c r="A6" s="8" t="s">
        <v>22</v>
      </c>
      <c r="B6" s="9" t="s">
        <v>23</v>
      </c>
      <c r="C6" s="9" t="s">
        <v>24</v>
      </c>
      <c r="D6" s="9" t="s">
        <v>25</v>
      </c>
      <c r="E6" s="8" t="s">
        <v>20</v>
      </c>
      <c r="F6" s="10" t="s">
        <v>26</v>
      </c>
      <c r="G6" s="11">
        <v>0</v>
      </c>
      <c r="H6" s="12">
        <v>25.14</v>
      </c>
      <c r="I6" s="11">
        <v>0</v>
      </c>
      <c r="J6" s="11">
        <v>390.3</v>
      </c>
      <c r="K6" s="14">
        <f t="shared" si="0"/>
        <v>0</v>
      </c>
      <c r="L6" s="15">
        <f t="shared" si="1"/>
        <v>0</v>
      </c>
    </row>
    <row r="7" spans="1:12" ht="24.6" customHeight="1" x14ac:dyDescent="0.15">
      <c r="A7" s="8" t="s">
        <v>27</v>
      </c>
      <c r="B7" s="9" t="s">
        <v>28</v>
      </c>
      <c r="C7" s="9" t="s">
        <v>24</v>
      </c>
      <c r="D7" s="9" t="s">
        <v>29</v>
      </c>
      <c r="E7" s="8" t="s">
        <v>20</v>
      </c>
      <c r="F7" s="10" t="s">
        <v>30</v>
      </c>
      <c r="G7" s="11">
        <v>100</v>
      </c>
      <c r="H7" s="11">
        <v>2043.16</v>
      </c>
      <c r="I7" s="12">
        <v>100</v>
      </c>
      <c r="J7" s="11">
        <v>374.6</v>
      </c>
      <c r="K7" s="14">
        <f t="shared" si="0"/>
        <v>37460</v>
      </c>
      <c r="L7" s="15">
        <f t="shared" si="1"/>
        <v>37460</v>
      </c>
    </row>
    <row r="8" spans="1:12" ht="24.6" customHeight="1" x14ac:dyDescent="0.15">
      <c r="A8" s="8" t="s">
        <v>31</v>
      </c>
      <c r="B8" s="9" t="s">
        <v>32</v>
      </c>
      <c r="C8" s="9" t="s">
        <v>355</v>
      </c>
      <c r="D8" s="9" t="s">
        <v>33</v>
      </c>
      <c r="E8" s="8" t="s">
        <v>20</v>
      </c>
      <c r="F8" s="10" t="s">
        <v>34</v>
      </c>
      <c r="G8" s="11">
        <v>0</v>
      </c>
      <c r="H8" s="12">
        <v>6.07</v>
      </c>
      <c r="I8" s="11">
        <v>0</v>
      </c>
      <c r="J8" s="11">
        <v>399.87</v>
      </c>
      <c r="K8" s="14">
        <f t="shared" si="0"/>
        <v>0</v>
      </c>
      <c r="L8" s="15">
        <f t="shared" si="1"/>
        <v>0</v>
      </c>
    </row>
    <row r="9" spans="1:12" ht="24.6" customHeight="1" x14ac:dyDescent="0.15">
      <c r="A9" s="8" t="s">
        <v>35</v>
      </c>
      <c r="B9" s="9" t="s">
        <v>36</v>
      </c>
      <c r="C9" s="9" t="s">
        <v>24</v>
      </c>
      <c r="D9" s="9" t="s">
        <v>37</v>
      </c>
      <c r="E9" s="8" t="s">
        <v>20</v>
      </c>
      <c r="F9" s="10" t="s">
        <v>38</v>
      </c>
      <c r="G9" s="11">
        <v>41.97</v>
      </c>
      <c r="H9" s="11">
        <v>0</v>
      </c>
      <c r="I9" s="12">
        <v>41.97</v>
      </c>
      <c r="J9" s="11">
        <v>393.7</v>
      </c>
      <c r="K9" s="16">
        <f t="shared" si="0"/>
        <v>16523.589</v>
      </c>
      <c r="L9" s="15">
        <f t="shared" si="1"/>
        <v>16523.589</v>
      </c>
    </row>
    <row r="10" spans="1:12" ht="24.6" customHeight="1" x14ac:dyDescent="0.15">
      <c r="A10" s="8" t="s">
        <v>39</v>
      </c>
      <c r="B10" s="9" t="s">
        <v>40</v>
      </c>
      <c r="C10" s="9" t="s">
        <v>24</v>
      </c>
      <c r="D10" s="9" t="s">
        <v>41</v>
      </c>
      <c r="E10" s="8" t="s">
        <v>20</v>
      </c>
      <c r="F10" s="10" t="s">
        <v>42</v>
      </c>
      <c r="G10" s="11">
        <v>50</v>
      </c>
      <c r="H10" s="11">
        <v>0</v>
      </c>
      <c r="I10" s="12">
        <v>50</v>
      </c>
      <c r="J10" s="11">
        <v>392.86</v>
      </c>
      <c r="K10" s="16">
        <f t="shared" si="0"/>
        <v>19643</v>
      </c>
      <c r="L10" s="15">
        <f t="shared" si="1"/>
        <v>19643</v>
      </c>
    </row>
    <row r="11" spans="1:12" ht="24.6" customHeight="1" x14ac:dyDescent="0.15">
      <c r="A11" s="8" t="s">
        <v>43</v>
      </c>
      <c r="B11" s="9" t="s">
        <v>44</v>
      </c>
      <c r="C11" s="9" t="s">
        <v>45</v>
      </c>
      <c r="D11" s="9" t="s">
        <v>46</v>
      </c>
      <c r="E11" s="8" t="s">
        <v>20</v>
      </c>
      <c r="F11" s="10" t="s">
        <v>47</v>
      </c>
      <c r="G11" s="11">
        <v>29.43</v>
      </c>
      <c r="H11" s="11">
        <v>0</v>
      </c>
      <c r="I11" s="12">
        <v>29.43</v>
      </c>
      <c r="J11" s="11">
        <v>407.96</v>
      </c>
      <c r="K11" s="16">
        <f t="shared" si="0"/>
        <v>12006.262799999999</v>
      </c>
      <c r="L11" s="15">
        <f t="shared" si="1"/>
        <v>12006.262799999999</v>
      </c>
    </row>
    <row r="12" spans="1:12" ht="24.6" customHeight="1" x14ac:dyDescent="0.15">
      <c r="A12" s="8" t="s">
        <v>48</v>
      </c>
      <c r="B12" s="9" t="s">
        <v>49</v>
      </c>
      <c r="C12" s="9" t="s">
        <v>45</v>
      </c>
      <c r="D12" s="9" t="s">
        <v>50</v>
      </c>
      <c r="E12" s="8" t="s">
        <v>20</v>
      </c>
      <c r="F12" s="10" t="s">
        <v>51</v>
      </c>
      <c r="G12" s="11">
        <v>144.38</v>
      </c>
      <c r="H12" s="11">
        <v>0</v>
      </c>
      <c r="I12" s="12">
        <v>144.38</v>
      </c>
      <c r="J12" s="11">
        <v>419.2</v>
      </c>
      <c r="K12" s="16">
        <f t="shared" si="0"/>
        <v>60524.095999999998</v>
      </c>
      <c r="L12" s="15">
        <f t="shared" si="1"/>
        <v>60524.095999999998</v>
      </c>
    </row>
    <row r="13" spans="1:12" ht="18.2" customHeight="1" x14ac:dyDescent="0.15">
      <c r="A13" s="8" t="s">
        <v>52</v>
      </c>
      <c r="B13" s="9" t="s">
        <v>53</v>
      </c>
      <c r="C13" s="9" t="s">
        <v>54</v>
      </c>
      <c r="D13" s="9" t="s">
        <v>55</v>
      </c>
      <c r="E13" s="8" t="s">
        <v>20</v>
      </c>
      <c r="F13" s="10" t="s">
        <v>56</v>
      </c>
      <c r="G13" s="10" t="s">
        <v>56</v>
      </c>
      <c r="H13" s="11">
        <v>0</v>
      </c>
      <c r="I13" s="12">
        <v>21.17</v>
      </c>
      <c r="J13" s="11">
        <v>279.24</v>
      </c>
      <c r="K13" s="16">
        <f t="shared" si="0"/>
        <v>5911.5108000000009</v>
      </c>
      <c r="L13" s="15">
        <f t="shared" si="1"/>
        <v>5911.5108000000009</v>
      </c>
    </row>
    <row r="14" spans="1:12" ht="18.2" customHeight="1" x14ac:dyDescent="0.15">
      <c r="A14" s="8" t="s">
        <v>57</v>
      </c>
      <c r="B14" s="9" t="s">
        <v>58</v>
      </c>
      <c r="C14" s="9" t="s">
        <v>54</v>
      </c>
      <c r="D14" s="9" t="s">
        <v>59</v>
      </c>
      <c r="E14" s="8" t="s">
        <v>20</v>
      </c>
      <c r="F14" s="10" t="s">
        <v>60</v>
      </c>
      <c r="G14" s="10" t="s">
        <v>60</v>
      </c>
      <c r="H14" s="11">
        <v>0</v>
      </c>
      <c r="I14" s="11">
        <v>473.77</v>
      </c>
      <c r="J14" s="11">
        <v>384.29</v>
      </c>
      <c r="K14" s="16">
        <f t="shared" si="0"/>
        <v>220494.07330000002</v>
      </c>
      <c r="L14" s="15">
        <f t="shared" si="1"/>
        <v>182065.07329999999</v>
      </c>
    </row>
    <row r="15" spans="1:12" ht="18.2" customHeight="1" x14ac:dyDescent="0.15">
      <c r="A15" s="8" t="s">
        <v>61</v>
      </c>
      <c r="B15" s="9" t="s">
        <v>62</v>
      </c>
      <c r="C15" s="9" t="s">
        <v>54</v>
      </c>
      <c r="D15" s="9" t="s">
        <v>63</v>
      </c>
      <c r="E15" s="8" t="s">
        <v>20</v>
      </c>
      <c r="F15" s="10" t="s">
        <v>64</v>
      </c>
      <c r="G15" s="10" t="s">
        <v>64</v>
      </c>
      <c r="H15" s="11">
        <v>0</v>
      </c>
      <c r="I15" s="11">
        <v>36.69</v>
      </c>
      <c r="J15" s="11">
        <v>370.59</v>
      </c>
      <c r="K15" s="16">
        <f t="shared" si="0"/>
        <v>21008.747099999997</v>
      </c>
      <c r="L15" s="15">
        <f t="shared" si="1"/>
        <v>13596.947099999998</v>
      </c>
    </row>
    <row r="16" spans="1:12" ht="18.2" customHeight="1" x14ac:dyDescent="0.15">
      <c r="A16" s="8" t="s">
        <v>65</v>
      </c>
      <c r="B16" s="9" t="s">
        <v>66</v>
      </c>
      <c r="C16" s="9" t="s">
        <v>67</v>
      </c>
      <c r="D16" s="9" t="s">
        <v>68</v>
      </c>
      <c r="E16" s="8" t="s">
        <v>20</v>
      </c>
      <c r="F16" s="10" t="s">
        <v>69</v>
      </c>
      <c r="G16" s="11">
        <v>0</v>
      </c>
      <c r="H16" s="12">
        <v>111.7</v>
      </c>
      <c r="I16" s="11">
        <v>0</v>
      </c>
      <c r="J16" s="11">
        <v>473.24</v>
      </c>
      <c r="K16" s="17">
        <f t="shared" si="0"/>
        <v>0</v>
      </c>
      <c r="L16" s="15">
        <f t="shared" si="1"/>
        <v>0</v>
      </c>
    </row>
    <row r="17" spans="1:12" ht="18.2" customHeight="1" x14ac:dyDescent="0.15">
      <c r="A17" s="8" t="s">
        <v>70</v>
      </c>
      <c r="B17" s="9" t="s">
        <v>71</v>
      </c>
      <c r="C17" s="9" t="s">
        <v>72</v>
      </c>
      <c r="D17" s="9" t="s">
        <v>73</v>
      </c>
      <c r="E17" s="8" t="s">
        <v>20</v>
      </c>
      <c r="F17" s="10" t="s">
        <v>74</v>
      </c>
      <c r="G17" s="11">
        <v>0</v>
      </c>
      <c r="H17" s="12">
        <v>95.14</v>
      </c>
      <c r="I17" s="11">
        <v>0</v>
      </c>
      <c r="J17" s="11">
        <v>422.28</v>
      </c>
      <c r="K17" s="16">
        <f t="shared" si="0"/>
        <v>0</v>
      </c>
      <c r="L17" s="15">
        <f t="shared" si="1"/>
        <v>0</v>
      </c>
    </row>
    <row r="18" spans="1:12" ht="18.2" customHeight="1" x14ac:dyDescent="0.15">
      <c r="A18" s="8" t="s">
        <v>75</v>
      </c>
      <c r="B18" s="9" t="s">
        <v>76</v>
      </c>
      <c r="C18" s="9" t="s">
        <v>77</v>
      </c>
      <c r="D18" s="9" t="s">
        <v>78</v>
      </c>
      <c r="E18" s="8" t="s">
        <v>20</v>
      </c>
      <c r="F18" s="10" t="s">
        <v>79</v>
      </c>
      <c r="G18" s="11">
        <v>0</v>
      </c>
      <c r="H18" s="12">
        <v>0.66</v>
      </c>
      <c r="I18" s="11">
        <v>0</v>
      </c>
      <c r="J18" s="11">
        <v>422.28</v>
      </c>
      <c r="K18" s="14">
        <f t="shared" si="0"/>
        <v>0</v>
      </c>
      <c r="L18" s="15">
        <f t="shared" si="1"/>
        <v>0</v>
      </c>
    </row>
    <row r="19" spans="1:12" ht="35.1" customHeight="1" x14ac:dyDescent="0.15">
      <c r="A19" s="8" t="s">
        <v>80</v>
      </c>
      <c r="B19" s="9" t="s">
        <v>81</v>
      </c>
      <c r="C19" s="9" t="s">
        <v>82</v>
      </c>
      <c r="D19" s="9" t="s">
        <v>83</v>
      </c>
      <c r="E19" s="8" t="s">
        <v>20</v>
      </c>
      <c r="F19" s="10" t="s">
        <v>84</v>
      </c>
      <c r="G19" s="11">
        <v>110</v>
      </c>
      <c r="H19" s="11">
        <v>1643.32</v>
      </c>
      <c r="I19" s="11">
        <v>0</v>
      </c>
      <c r="J19" s="11">
        <v>458.19</v>
      </c>
      <c r="K19" s="16">
        <f>SUM(G19*J19)</f>
        <v>50400.9</v>
      </c>
      <c r="L19" s="15">
        <f t="shared" si="1"/>
        <v>0</v>
      </c>
    </row>
    <row r="20" spans="1:12" ht="77.849999999999994" customHeight="1" x14ac:dyDescent="0.15">
      <c r="A20" s="8" t="s">
        <v>85</v>
      </c>
      <c r="B20" s="9" t="s">
        <v>86</v>
      </c>
      <c r="C20" s="9" t="s">
        <v>82</v>
      </c>
      <c r="D20" s="9" t="s">
        <v>87</v>
      </c>
      <c r="E20" s="8" t="s">
        <v>20</v>
      </c>
      <c r="F20" s="10" t="s">
        <v>88</v>
      </c>
      <c r="G20" s="11">
        <v>30</v>
      </c>
      <c r="H20" s="11">
        <v>502.44</v>
      </c>
      <c r="I20" s="11">
        <v>0</v>
      </c>
      <c r="J20" s="11">
        <v>488.28</v>
      </c>
      <c r="K20" s="16">
        <f>SUM(G20*J20)</f>
        <v>14648.4</v>
      </c>
      <c r="L20" s="15">
        <f t="shared" si="1"/>
        <v>0</v>
      </c>
    </row>
    <row r="21" spans="1:12" ht="24.6" customHeight="1" x14ac:dyDescent="0.15">
      <c r="A21" s="8" t="s">
        <v>89</v>
      </c>
      <c r="B21" s="9" t="s">
        <v>90</v>
      </c>
      <c r="C21" s="9" t="s">
        <v>82</v>
      </c>
      <c r="D21" s="9" t="s">
        <v>91</v>
      </c>
      <c r="E21" s="8" t="s">
        <v>20</v>
      </c>
      <c r="F21" s="10" t="s">
        <v>92</v>
      </c>
      <c r="G21" s="11">
        <v>210</v>
      </c>
      <c r="H21" s="11">
        <v>3919.22</v>
      </c>
      <c r="I21" s="11">
        <v>0</v>
      </c>
      <c r="J21" s="11">
        <v>457.47</v>
      </c>
      <c r="K21" s="16">
        <f>SUM(G21*J21)</f>
        <v>96068.700000000012</v>
      </c>
      <c r="L21" s="15">
        <f t="shared" si="1"/>
        <v>0</v>
      </c>
    </row>
    <row r="22" spans="1:12" ht="24.6" customHeight="1" x14ac:dyDescent="0.15">
      <c r="A22" s="8" t="s">
        <v>93</v>
      </c>
      <c r="B22" s="9" t="s">
        <v>94</v>
      </c>
      <c r="C22" s="9" t="s">
        <v>82</v>
      </c>
      <c r="D22" s="9" t="s">
        <v>95</v>
      </c>
      <c r="E22" s="8" t="s">
        <v>20</v>
      </c>
      <c r="F22" s="10" t="s">
        <v>96</v>
      </c>
      <c r="G22" s="11">
        <v>70</v>
      </c>
      <c r="H22" s="11">
        <v>1056.07</v>
      </c>
      <c r="I22" s="11">
        <v>0</v>
      </c>
      <c r="J22" s="11">
        <v>457.47</v>
      </c>
      <c r="K22" s="16">
        <f>SUM(G22*J22)</f>
        <v>32022.9</v>
      </c>
      <c r="L22" s="15">
        <f t="shared" si="1"/>
        <v>0</v>
      </c>
    </row>
    <row r="23" spans="1:12" ht="57.95" customHeight="1" x14ac:dyDescent="0.15">
      <c r="A23" s="8" t="s">
        <v>97</v>
      </c>
      <c r="B23" s="9" t="s">
        <v>98</v>
      </c>
      <c r="C23" s="9" t="s">
        <v>99</v>
      </c>
      <c r="D23" s="9" t="s">
        <v>100</v>
      </c>
      <c r="E23" s="8" t="s">
        <v>20</v>
      </c>
      <c r="F23" s="10" t="s">
        <v>101</v>
      </c>
      <c r="G23" s="11">
        <v>80</v>
      </c>
      <c r="H23" s="18">
        <v>618.78</v>
      </c>
      <c r="I23" s="19">
        <v>0</v>
      </c>
      <c r="J23" s="20">
        <v>483.23</v>
      </c>
      <c r="K23" s="17">
        <f>SUM(G23*J23)</f>
        <v>38658.400000000001</v>
      </c>
      <c r="L23" s="15">
        <f t="shared" si="1"/>
        <v>0</v>
      </c>
    </row>
    <row r="24" spans="1:12" ht="18.95" customHeight="1" x14ac:dyDescent="0.15">
      <c r="A24" s="21"/>
      <c r="B24" s="62" t="s">
        <v>102</v>
      </c>
      <c r="C24" s="63"/>
      <c r="D24" s="63"/>
      <c r="E24" s="63"/>
      <c r="F24" s="63"/>
      <c r="G24" s="63"/>
      <c r="H24" s="63"/>
      <c r="I24" s="63"/>
      <c r="J24" s="63"/>
      <c r="K24" s="22">
        <f>SUM(K5:K23)</f>
        <v>627575.57900000014</v>
      </c>
      <c r="L24" s="23">
        <f>SUM(L5:L23)</f>
        <v>349935.47899999993</v>
      </c>
    </row>
    <row r="26" spans="1:12" ht="14.25" customHeight="1" x14ac:dyDescent="0.15">
      <c r="C26" s="1" t="s">
        <v>103</v>
      </c>
      <c r="D26" s="24" t="s">
        <v>104</v>
      </c>
      <c r="F26" s="25"/>
      <c r="G26" s="26" t="s">
        <v>105</v>
      </c>
      <c r="J26" s="27" t="s">
        <v>104</v>
      </c>
    </row>
  </sheetData>
  <mergeCells count="14">
    <mergeCell ref="B24:J24"/>
    <mergeCell ref="A1:L1"/>
    <mergeCell ref="A2:J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honeticPr fontId="24" type="noConversion"/>
  <printOptions horizontalCentered="1"/>
  <pageMargins left="0.51944444444444404" right="0.51944444444444404" top="0.47222222222222199" bottom="0.196527777777778" header="0.27500000000000002" footer="0.27500000000000002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SheetLayoutView="100" workbookViewId="0">
      <pane ySplit="4" topLeftCell="A7" activePane="bottomLeft" state="frozen"/>
      <selection pane="bottomLeft" activeCell="A23" sqref="A23:J23"/>
    </sheetView>
  </sheetViews>
  <sheetFormatPr defaultColWidth="9" defaultRowHeight="14.25" customHeight="1" x14ac:dyDescent="0.15"/>
  <cols>
    <col min="2" max="2" width="10.25" style="1" customWidth="1"/>
    <col min="8" max="8" width="9.625" style="2" bestFit="1" customWidth="1"/>
    <col min="11" max="11" width="9.625" style="3" bestFit="1" customWidth="1"/>
    <col min="12" max="12" width="12.625" style="3" bestFit="1" customWidth="1"/>
  </cols>
  <sheetData>
    <row r="1" spans="1:14" ht="33.950000000000003" customHeight="1" x14ac:dyDescent="0.1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4" ht="17.100000000000001" customHeight="1" x14ac:dyDescent="0.15">
      <c r="A2" s="65" t="s">
        <v>106</v>
      </c>
      <c r="B2" s="65"/>
      <c r="C2" s="65"/>
      <c r="D2" s="65"/>
      <c r="E2" s="65"/>
      <c r="F2" s="65"/>
      <c r="G2" s="65"/>
      <c r="H2" s="65"/>
      <c r="I2" s="65"/>
      <c r="J2" s="65"/>
      <c r="K2" s="4" t="s">
        <v>2</v>
      </c>
      <c r="L2" s="28"/>
    </row>
    <row r="3" spans="1:14" ht="18.2" customHeight="1" x14ac:dyDescent="0.15">
      <c r="A3" s="66" t="s">
        <v>3</v>
      </c>
      <c r="B3" s="66" t="s">
        <v>4</v>
      </c>
      <c r="C3" s="66" t="s">
        <v>5</v>
      </c>
      <c r="D3" s="66" t="s">
        <v>6</v>
      </c>
      <c r="E3" s="68" t="s">
        <v>7</v>
      </c>
      <c r="F3" s="66" t="s">
        <v>8</v>
      </c>
      <c r="G3" s="70" t="s">
        <v>9</v>
      </c>
      <c r="H3" s="72" t="s">
        <v>10</v>
      </c>
      <c r="I3" s="74" t="s">
        <v>11</v>
      </c>
      <c r="J3" s="76" t="s">
        <v>12</v>
      </c>
      <c r="K3" s="78" t="s">
        <v>13</v>
      </c>
      <c r="L3" s="79"/>
    </row>
    <row r="4" spans="1:14" ht="18.2" customHeight="1" x14ac:dyDescent="0.15">
      <c r="A4" s="67"/>
      <c r="B4" s="67"/>
      <c r="C4" s="67"/>
      <c r="D4" s="67"/>
      <c r="E4" s="69"/>
      <c r="F4" s="67"/>
      <c r="G4" s="71"/>
      <c r="H4" s="73"/>
      <c r="I4" s="75"/>
      <c r="J4" s="77"/>
      <c r="K4" s="6" t="s">
        <v>14</v>
      </c>
      <c r="L4" s="6" t="s">
        <v>15</v>
      </c>
    </row>
    <row r="5" spans="1:14" ht="24.6" customHeight="1" x14ac:dyDescent="0.15">
      <c r="A5" s="8" t="s">
        <v>107</v>
      </c>
      <c r="B5" s="9" t="s">
        <v>108</v>
      </c>
      <c r="C5" s="9" t="s">
        <v>24</v>
      </c>
      <c r="D5" s="9" t="s">
        <v>109</v>
      </c>
      <c r="E5" s="8" t="s">
        <v>20</v>
      </c>
      <c r="F5" s="10">
        <v>2093.33</v>
      </c>
      <c r="G5" s="11">
        <v>850</v>
      </c>
      <c r="H5" s="11">
        <v>1243.33</v>
      </c>
      <c r="I5" s="11">
        <v>550</v>
      </c>
      <c r="J5" s="11">
        <v>375.18</v>
      </c>
      <c r="K5" s="29">
        <f t="shared" ref="K5:K12" si="0">SUM(G5*J5)</f>
        <v>318903</v>
      </c>
      <c r="L5" s="30">
        <f t="shared" ref="L5:L12" si="1">I5*J5</f>
        <v>206349</v>
      </c>
      <c r="N5">
        <f t="shared" ref="N5:N12" si="2">H5+I5</f>
        <v>1793.33</v>
      </c>
    </row>
    <row r="6" spans="1:14" ht="24.6" customHeight="1" x14ac:dyDescent="0.15">
      <c r="A6" s="8" t="s">
        <v>110</v>
      </c>
      <c r="B6" s="9" t="s">
        <v>111</v>
      </c>
      <c r="C6" s="9" t="s">
        <v>24</v>
      </c>
      <c r="D6" s="9" t="s">
        <v>112</v>
      </c>
      <c r="E6" s="8" t="s">
        <v>20</v>
      </c>
      <c r="F6" s="10">
        <v>15.97</v>
      </c>
      <c r="G6" s="11">
        <v>5.97</v>
      </c>
      <c r="H6" s="11">
        <v>7.97</v>
      </c>
      <c r="I6" s="11">
        <v>6</v>
      </c>
      <c r="J6" s="11">
        <v>400.4</v>
      </c>
      <c r="K6" s="29">
        <f t="shared" si="0"/>
        <v>2390.3879999999999</v>
      </c>
      <c r="L6" s="30">
        <f t="shared" si="1"/>
        <v>2402.3999999999996</v>
      </c>
      <c r="N6">
        <f t="shared" si="2"/>
        <v>13.969999999999999</v>
      </c>
    </row>
    <row r="7" spans="1:14" ht="20.100000000000001" customHeight="1" x14ac:dyDescent="0.15">
      <c r="A7" s="8" t="s">
        <v>16</v>
      </c>
      <c r="B7" s="9" t="s">
        <v>113</v>
      </c>
      <c r="C7" s="9" t="s">
        <v>24</v>
      </c>
      <c r="D7" s="9" t="s">
        <v>33</v>
      </c>
      <c r="E7" s="8" t="s">
        <v>20</v>
      </c>
      <c r="F7" s="10">
        <v>744.35</v>
      </c>
      <c r="G7" s="11">
        <v>330</v>
      </c>
      <c r="H7" s="11">
        <v>414.35</v>
      </c>
      <c r="I7" s="11">
        <v>330</v>
      </c>
      <c r="J7" s="11">
        <v>399.87</v>
      </c>
      <c r="K7" s="16">
        <f t="shared" si="0"/>
        <v>131957.1</v>
      </c>
      <c r="L7" s="30">
        <f t="shared" si="1"/>
        <v>131957.1</v>
      </c>
      <c r="N7">
        <f t="shared" si="2"/>
        <v>744.35</v>
      </c>
    </row>
    <row r="8" spans="1:14" ht="18" customHeight="1" x14ac:dyDescent="0.15">
      <c r="A8" s="8" t="s">
        <v>114</v>
      </c>
      <c r="B8" s="9" t="s">
        <v>115</v>
      </c>
      <c r="C8" s="9" t="s">
        <v>24</v>
      </c>
      <c r="D8" s="9" t="s">
        <v>25</v>
      </c>
      <c r="E8" s="8" t="s">
        <v>20</v>
      </c>
      <c r="F8" s="10" t="s">
        <v>116</v>
      </c>
      <c r="G8" s="11">
        <v>250</v>
      </c>
      <c r="H8" s="11">
        <v>400.46</v>
      </c>
      <c r="I8" s="11">
        <v>250</v>
      </c>
      <c r="J8" s="11">
        <v>390.3</v>
      </c>
      <c r="K8" s="16">
        <f t="shared" si="0"/>
        <v>97575</v>
      </c>
      <c r="L8" s="30">
        <f t="shared" si="1"/>
        <v>97575</v>
      </c>
      <c r="N8">
        <f t="shared" si="2"/>
        <v>650.46</v>
      </c>
    </row>
    <row r="9" spans="1:14" ht="18" customHeight="1" x14ac:dyDescent="0.15">
      <c r="A9" s="8" t="s">
        <v>117</v>
      </c>
      <c r="B9" s="9" t="s">
        <v>118</v>
      </c>
      <c r="C9" s="9" t="s">
        <v>24</v>
      </c>
      <c r="D9" s="9" t="s">
        <v>29</v>
      </c>
      <c r="E9" s="8" t="s">
        <v>20</v>
      </c>
      <c r="F9" s="10" t="s">
        <v>119</v>
      </c>
      <c r="G9" s="11">
        <v>40</v>
      </c>
      <c r="H9" s="11">
        <v>41.64</v>
      </c>
      <c r="I9" s="11">
        <v>30</v>
      </c>
      <c r="J9" s="11">
        <v>374.6</v>
      </c>
      <c r="K9" s="16">
        <f t="shared" si="0"/>
        <v>14984</v>
      </c>
      <c r="L9" s="30">
        <f t="shared" si="1"/>
        <v>11238</v>
      </c>
      <c r="N9">
        <f t="shared" si="2"/>
        <v>71.64</v>
      </c>
    </row>
    <row r="10" spans="1:14" ht="15" customHeight="1" x14ac:dyDescent="0.15">
      <c r="A10" s="8" t="s">
        <v>120</v>
      </c>
      <c r="B10" s="9" t="s">
        <v>121</v>
      </c>
      <c r="C10" s="9" t="s">
        <v>67</v>
      </c>
      <c r="D10" s="9" t="s">
        <v>68</v>
      </c>
      <c r="E10" s="8" t="s">
        <v>20</v>
      </c>
      <c r="F10" s="10" t="s">
        <v>122</v>
      </c>
      <c r="G10" s="11">
        <v>42</v>
      </c>
      <c r="H10" s="11">
        <v>60.83</v>
      </c>
      <c r="I10" s="11">
        <v>42</v>
      </c>
      <c r="J10" s="11">
        <v>473.24</v>
      </c>
      <c r="K10" s="16">
        <f t="shared" si="0"/>
        <v>19876.080000000002</v>
      </c>
      <c r="L10" s="30">
        <f t="shared" si="1"/>
        <v>19876.080000000002</v>
      </c>
      <c r="N10">
        <f t="shared" si="2"/>
        <v>102.83</v>
      </c>
    </row>
    <row r="11" spans="1:14" ht="18.2" customHeight="1" x14ac:dyDescent="0.15">
      <c r="A11" s="8" t="s">
        <v>123</v>
      </c>
      <c r="B11" s="9" t="s">
        <v>124</v>
      </c>
      <c r="C11" s="9" t="s">
        <v>72</v>
      </c>
      <c r="D11" s="9" t="s">
        <v>73</v>
      </c>
      <c r="E11" s="8" t="s">
        <v>20</v>
      </c>
      <c r="F11" s="10" t="s">
        <v>125</v>
      </c>
      <c r="G11" s="11">
        <v>6</v>
      </c>
      <c r="H11" s="11">
        <v>5.83</v>
      </c>
      <c r="I11" s="12">
        <v>6</v>
      </c>
      <c r="J11" s="11">
        <v>422.28</v>
      </c>
      <c r="K11" s="31">
        <f t="shared" si="0"/>
        <v>2533.6799999999998</v>
      </c>
      <c r="L11" s="30">
        <f t="shared" si="1"/>
        <v>2533.6799999999998</v>
      </c>
      <c r="N11">
        <f t="shared" si="2"/>
        <v>11.83</v>
      </c>
    </row>
    <row r="12" spans="1:14" ht="18.2" customHeight="1" x14ac:dyDescent="0.15">
      <c r="A12" s="32" t="s">
        <v>126</v>
      </c>
      <c r="B12" s="33" t="s">
        <v>127</v>
      </c>
      <c r="C12" s="33" t="s">
        <v>77</v>
      </c>
      <c r="D12" s="33" t="s">
        <v>78</v>
      </c>
      <c r="E12" s="32" t="s">
        <v>20</v>
      </c>
      <c r="F12" s="34" t="s">
        <v>128</v>
      </c>
      <c r="G12" s="35">
        <v>12</v>
      </c>
      <c r="H12" s="35">
        <v>12.19</v>
      </c>
      <c r="I12" s="36">
        <v>12</v>
      </c>
      <c r="J12" s="35">
        <v>422.28</v>
      </c>
      <c r="K12" s="37">
        <f t="shared" si="0"/>
        <v>5067.3599999999997</v>
      </c>
      <c r="L12" s="30">
        <f t="shared" si="1"/>
        <v>5067.3599999999997</v>
      </c>
      <c r="N12">
        <f t="shared" si="2"/>
        <v>24.189999999999998</v>
      </c>
    </row>
    <row r="13" spans="1:14" s="2" customFormat="1" ht="21" customHeight="1" x14ac:dyDescent="0.15">
      <c r="A13" s="38" t="s">
        <v>129</v>
      </c>
      <c r="B13" s="39" t="s">
        <v>130</v>
      </c>
      <c r="C13" s="39" t="s">
        <v>82</v>
      </c>
      <c r="D13" s="39" t="s">
        <v>131</v>
      </c>
      <c r="E13" s="38" t="s">
        <v>20</v>
      </c>
      <c r="F13" s="40" t="s">
        <v>132</v>
      </c>
      <c r="G13" s="18">
        <v>196.17</v>
      </c>
      <c r="H13" s="18">
        <v>180</v>
      </c>
      <c r="I13" s="18">
        <v>0</v>
      </c>
      <c r="J13" s="18">
        <v>457.47</v>
      </c>
      <c r="K13" s="41">
        <f t="shared" ref="K13:K22" si="3">SUM(G13*J13)</f>
        <v>89741.889899999995</v>
      </c>
      <c r="L13" s="42">
        <f t="shared" ref="L13:L22" si="4">I13*J13</f>
        <v>0</v>
      </c>
    </row>
    <row r="14" spans="1:14" ht="18.2" customHeight="1" x14ac:dyDescent="0.15">
      <c r="A14" s="8" t="s">
        <v>133</v>
      </c>
      <c r="B14" s="9" t="s">
        <v>134</v>
      </c>
      <c r="C14" s="9" t="s">
        <v>135</v>
      </c>
      <c r="D14" s="9" t="s">
        <v>136</v>
      </c>
      <c r="E14" s="8" t="s">
        <v>20</v>
      </c>
      <c r="F14" s="10" t="s">
        <v>137</v>
      </c>
      <c r="G14" s="11">
        <v>4</v>
      </c>
      <c r="H14" s="12">
        <v>34.39</v>
      </c>
      <c r="I14" s="11">
        <v>0</v>
      </c>
      <c r="J14" s="19">
        <v>418.48</v>
      </c>
      <c r="K14" s="43">
        <f t="shared" si="3"/>
        <v>1673.92</v>
      </c>
      <c r="L14" s="30">
        <f t="shared" si="4"/>
        <v>0</v>
      </c>
    </row>
    <row r="15" spans="1:14" ht="18.2" customHeight="1" x14ac:dyDescent="0.15">
      <c r="A15" s="8" t="s">
        <v>138</v>
      </c>
      <c r="B15" s="9" t="s">
        <v>139</v>
      </c>
      <c r="C15" s="9" t="s">
        <v>140</v>
      </c>
      <c r="D15" s="9" t="s">
        <v>141</v>
      </c>
      <c r="E15" s="8" t="s">
        <v>20</v>
      </c>
      <c r="F15" s="10" t="s">
        <v>142</v>
      </c>
      <c r="G15" s="11">
        <v>0</v>
      </c>
      <c r="H15" s="12">
        <v>9.9</v>
      </c>
      <c r="I15" s="11">
        <v>0</v>
      </c>
      <c r="J15" s="11">
        <v>486.43</v>
      </c>
      <c r="K15" s="16">
        <f t="shared" si="3"/>
        <v>0</v>
      </c>
      <c r="L15" s="30">
        <f t="shared" si="4"/>
        <v>0</v>
      </c>
    </row>
    <row r="16" spans="1:14" ht="18.2" customHeight="1" x14ac:dyDescent="0.15">
      <c r="A16" s="8" t="s">
        <v>143</v>
      </c>
      <c r="B16" s="9" t="s">
        <v>144</v>
      </c>
      <c r="C16" s="9" t="s">
        <v>145</v>
      </c>
      <c r="D16" s="9" t="s">
        <v>146</v>
      </c>
      <c r="E16" s="8" t="s">
        <v>20</v>
      </c>
      <c r="F16" s="10" t="s">
        <v>147</v>
      </c>
      <c r="G16" s="11">
        <v>200</v>
      </c>
      <c r="H16" s="11">
        <v>167.96</v>
      </c>
      <c r="I16" s="11">
        <v>100</v>
      </c>
      <c r="J16" s="11">
        <v>455.68</v>
      </c>
      <c r="K16" s="16">
        <f t="shared" si="3"/>
        <v>91136</v>
      </c>
      <c r="L16" s="30">
        <f t="shared" si="4"/>
        <v>45568</v>
      </c>
    </row>
    <row r="17" spans="1:12" ht="18.2" customHeight="1" x14ac:dyDescent="0.15">
      <c r="A17" s="8" t="s">
        <v>148</v>
      </c>
      <c r="B17" s="9" t="s">
        <v>149</v>
      </c>
      <c r="C17" s="9" t="s">
        <v>150</v>
      </c>
      <c r="D17" s="9" t="s">
        <v>151</v>
      </c>
      <c r="E17" s="8" t="s">
        <v>20</v>
      </c>
      <c r="F17" s="10" t="s">
        <v>152</v>
      </c>
      <c r="G17" s="11">
        <v>0.25</v>
      </c>
      <c r="H17" s="12">
        <v>0.25</v>
      </c>
      <c r="I17" s="11">
        <v>0</v>
      </c>
      <c r="J17" s="11">
        <v>438.8</v>
      </c>
      <c r="K17" s="16">
        <f t="shared" si="3"/>
        <v>109.7</v>
      </c>
      <c r="L17" s="30">
        <f t="shared" si="4"/>
        <v>0</v>
      </c>
    </row>
    <row r="18" spans="1:12" ht="24.95" customHeight="1" x14ac:dyDescent="0.15">
      <c r="A18" s="8" t="s">
        <v>153</v>
      </c>
      <c r="B18" s="9" t="s">
        <v>154</v>
      </c>
      <c r="C18" s="9" t="s">
        <v>155</v>
      </c>
      <c r="D18" s="9" t="s">
        <v>156</v>
      </c>
      <c r="E18" s="8" t="s">
        <v>157</v>
      </c>
      <c r="F18" s="10" t="s">
        <v>158</v>
      </c>
      <c r="G18" s="11">
        <v>100</v>
      </c>
      <c r="H18" s="12">
        <v>675.17</v>
      </c>
      <c r="I18" s="11">
        <v>0</v>
      </c>
      <c r="J18" s="11">
        <v>103.91</v>
      </c>
      <c r="K18" s="31">
        <f t="shared" si="3"/>
        <v>10391</v>
      </c>
      <c r="L18" s="30">
        <f t="shared" si="4"/>
        <v>0</v>
      </c>
    </row>
    <row r="19" spans="1:12" ht="18.2" customHeight="1" x14ac:dyDescent="0.15">
      <c r="A19" s="8" t="s">
        <v>159</v>
      </c>
      <c r="B19" s="9" t="s">
        <v>160</v>
      </c>
      <c r="C19" s="9" t="s">
        <v>161</v>
      </c>
      <c r="D19" s="9" t="s">
        <v>162</v>
      </c>
      <c r="E19" s="8" t="s">
        <v>20</v>
      </c>
      <c r="F19" s="10" t="s">
        <v>163</v>
      </c>
      <c r="G19" s="11">
        <v>15.52</v>
      </c>
      <c r="H19" s="11">
        <v>25.52</v>
      </c>
      <c r="I19" s="12">
        <v>24</v>
      </c>
      <c r="J19" s="11">
        <v>467.58</v>
      </c>
      <c r="K19" s="29">
        <f t="shared" si="3"/>
        <v>7256.8415999999997</v>
      </c>
      <c r="L19" s="30">
        <f t="shared" si="4"/>
        <v>11221.92</v>
      </c>
    </row>
    <row r="20" spans="1:12" ht="21" customHeight="1" x14ac:dyDescent="0.15">
      <c r="A20" s="8" t="s">
        <v>164</v>
      </c>
      <c r="B20" s="9" t="s">
        <v>165</v>
      </c>
      <c r="C20" s="9" t="s">
        <v>166</v>
      </c>
      <c r="D20" s="9" t="s">
        <v>167</v>
      </c>
      <c r="E20" s="8" t="s">
        <v>168</v>
      </c>
      <c r="F20" s="10" t="s">
        <v>169</v>
      </c>
      <c r="G20" s="11">
        <v>1</v>
      </c>
      <c r="H20" s="11">
        <v>18.977</v>
      </c>
      <c r="I20" s="12">
        <v>0.02</v>
      </c>
      <c r="J20" s="13">
        <v>4039.21</v>
      </c>
      <c r="K20" s="44">
        <f t="shared" si="3"/>
        <v>4039.21</v>
      </c>
      <c r="L20" s="30">
        <f t="shared" si="4"/>
        <v>80.784199999999998</v>
      </c>
    </row>
    <row r="21" spans="1:12" ht="21" customHeight="1" x14ac:dyDescent="0.15">
      <c r="A21" s="8" t="s">
        <v>170</v>
      </c>
      <c r="B21" s="9" t="s">
        <v>171</v>
      </c>
      <c r="C21" s="9" t="s">
        <v>166</v>
      </c>
      <c r="D21" s="9" t="s">
        <v>172</v>
      </c>
      <c r="E21" s="8" t="s">
        <v>168</v>
      </c>
      <c r="F21" s="10" t="s">
        <v>173</v>
      </c>
      <c r="G21" s="11">
        <v>3</v>
      </c>
      <c r="H21" s="11">
        <v>832.41</v>
      </c>
      <c r="I21" s="12">
        <v>2</v>
      </c>
      <c r="J21" s="13">
        <v>3657.01</v>
      </c>
      <c r="K21" s="44">
        <f t="shared" si="3"/>
        <v>10971.03</v>
      </c>
      <c r="L21" s="30">
        <f t="shared" si="4"/>
        <v>7314.02</v>
      </c>
    </row>
    <row r="22" spans="1:12" ht="21" customHeight="1" x14ac:dyDescent="0.15">
      <c r="A22" s="8" t="s">
        <v>174</v>
      </c>
      <c r="B22" s="9" t="s">
        <v>175</v>
      </c>
      <c r="C22" s="9" t="s">
        <v>176</v>
      </c>
      <c r="D22" s="9" t="s">
        <v>177</v>
      </c>
      <c r="E22" s="8" t="s">
        <v>168</v>
      </c>
      <c r="F22" s="10" t="s">
        <v>178</v>
      </c>
      <c r="G22" s="11">
        <v>3.82</v>
      </c>
      <c r="H22" s="12">
        <v>3.82</v>
      </c>
      <c r="I22" s="11">
        <v>0</v>
      </c>
      <c r="J22" s="11">
        <v>7679.36</v>
      </c>
      <c r="K22" s="44">
        <f t="shared" si="3"/>
        <v>29335.155199999997</v>
      </c>
      <c r="L22" s="30">
        <f t="shared" si="4"/>
        <v>0</v>
      </c>
    </row>
    <row r="23" spans="1:12" ht="18.2" customHeight="1" x14ac:dyDescent="0.15">
      <c r="A23" s="80" t="s">
        <v>179</v>
      </c>
      <c r="B23" s="81"/>
      <c r="C23" s="81"/>
      <c r="D23" s="81"/>
      <c r="E23" s="81"/>
      <c r="F23" s="81"/>
      <c r="G23" s="81"/>
      <c r="H23" s="81"/>
      <c r="I23" s="81"/>
      <c r="J23" s="82"/>
      <c r="K23" s="13">
        <f>SUM(K5:K22)</f>
        <v>837941.35470000003</v>
      </c>
      <c r="L23" s="45">
        <f>SUM(L5:L22)</f>
        <v>541183.34420000005</v>
      </c>
    </row>
    <row r="25" spans="1:12" ht="14.25" customHeight="1" x14ac:dyDescent="0.15">
      <c r="B25" s="1" t="s">
        <v>103</v>
      </c>
      <c r="D25" s="24" t="s">
        <v>104</v>
      </c>
      <c r="E25" s="25"/>
      <c r="G25" s="26" t="s">
        <v>105</v>
      </c>
      <c r="I25" s="27"/>
      <c r="J25" s="27" t="s">
        <v>104</v>
      </c>
    </row>
  </sheetData>
  <mergeCells count="14">
    <mergeCell ref="A23:J23"/>
    <mergeCell ref="A1:L1"/>
    <mergeCell ref="A2:J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honeticPr fontId="24" type="noConversion"/>
  <pageMargins left="0.75" right="0.39305555555555599" top="0.43263888888888902" bottom="0.43263888888888902" header="0.31458333333333299" footer="0.27500000000000002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SheetLayoutView="100" workbookViewId="0">
      <pane ySplit="4" topLeftCell="A5" activePane="bottomLeft" state="frozen"/>
      <selection pane="bottomLeft" activeCell="N5" sqref="N5:N19"/>
    </sheetView>
  </sheetViews>
  <sheetFormatPr defaultColWidth="9" defaultRowHeight="14.25" customHeight="1" x14ac:dyDescent="0.15"/>
  <cols>
    <col min="1" max="1" width="6.375" style="1" customWidth="1"/>
    <col min="4" max="4" width="12.875" style="1" customWidth="1"/>
    <col min="5" max="5" width="7.625" style="1" customWidth="1"/>
    <col min="8" max="8" width="9.625" style="2" bestFit="1" customWidth="1"/>
    <col min="11" max="11" width="9.625" style="3" bestFit="1" customWidth="1"/>
    <col min="12" max="12" width="11.75" style="1" customWidth="1"/>
  </cols>
  <sheetData>
    <row r="1" spans="1:14" ht="32.1" customHeight="1" x14ac:dyDescent="0.1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4" ht="15.95" customHeight="1" x14ac:dyDescent="0.15">
      <c r="A2" s="65" t="s">
        <v>180</v>
      </c>
      <c r="B2" s="65"/>
      <c r="C2" s="65"/>
      <c r="D2" s="65"/>
      <c r="E2" s="65"/>
      <c r="F2" s="65"/>
      <c r="G2" s="65"/>
      <c r="H2" s="46" t="s">
        <v>2</v>
      </c>
      <c r="I2" s="47" t="s">
        <v>2</v>
      </c>
      <c r="J2" s="84"/>
      <c r="K2" s="84"/>
    </row>
    <row r="3" spans="1:14" ht="18.2" customHeight="1" x14ac:dyDescent="0.15">
      <c r="A3" s="66" t="s">
        <v>3</v>
      </c>
      <c r="B3" s="66" t="s">
        <v>4</v>
      </c>
      <c r="C3" s="66" t="s">
        <v>5</v>
      </c>
      <c r="D3" s="66" t="s">
        <v>6</v>
      </c>
      <c r="E3" s="68" t="s">
        <v>7</v>
      </c>
      <c r="F3" s="66" t="s">
        <v>8</v>
      </c>
      <c r="G3" s="70" t="s">
        <v>9</v>
      </c>
      <c r="H3" s="72" t="s">
        <v>10</v>
      </c>
      <c r="I3" s="74" t="s">
        <v>11</v>
      </c>
      <c r="J3" s="76" t="s">
        <v>12</v>
      </c>
      <c r="K3" s="78" t="s">
        <v>13</v>
      </c>
      <c r="L3" s="79"/>
    </row>
    <row r="4" spans="1:14" ht="18.2" customHeight="1" x14ac:dyDescent="0.15">
      <c r="A4" s="67"/>
      <c r="B4" s="67"/>
      <c r="C4" s="67"/>
      <c r="D4" s="67"/>
      <c r="E4" s="69"/>
      <c r="F4" s="67"/>
      <c r="G4" s="71"/>
      <c r="H4" s="73"/>
      <c r="I4" s="75"/>
      <c r="J4" s="77"/>
      <c r="K4" s="48" t="s">
        <v>14</v>
      </c>
      <c r="L4" s="49" t="s">
        <v>15</v>
      </c>
    </row>
    <row r="5" spans="1:14" ht="21.95" customHeight="1" x14ac:dyDescent="0.15">
      <c r="A5" s="8" t="s">
        <v>107</v>
      </c>
      <c r="B5" s="9" t="s">
        <v>108</v>
      </c>
      <c r="C5" s="9" t="s">
        <v>24</v>
      </c>
      <c r="D5" s="9" t="s">
        <v>109</v>
      </c>
      <c r="E5" s="8" t="s">
        <v>20</v>
      </c>
      <c r="F5" s="10">
        <v>2093.33</v>
      </c>
      <c r="G5" s="11">
        <v>1250</v>
      </c>
      <c r="H5" s="11">
        <v>843.33</v>
      </c>
      <c r="I5" s="11">
        <v>400</v>
      </c>
      <c r="J5" s="11">
        <v>375.18</v>
      </c>
      <c r="K5" s="29">
        <f t="shared" ref="K5:K19" si="0">SUM(G5*J5)</f>
        <v>468975</v>
      </c>
      <c r="L5" s="50">
        <f t="shared" ref="L5:L19" si="1">I5*J5</f>
        <v>150072</v>
      </c>
      <c r="N5">
        <f t="shared" ref="N5:N19" si="2">H5+I5</f>
        <v>1243.33</v>
      </c>
    </row>
    <row r="6" spans="1:14" ht="20.100000000000001" customHeight="1" x14ac:dyDescent="0.15">
      <c r="A6" s="8" t="s">
        <v>110</v>
      </c>
      <c r="B6" s="9" t="s">
        <v>111</v>
      </c>
      <c r="C6" s="9" t="s">
        <v>24</v>
      </c>
      <c r="D6" s="9" t="s">
        <v>112</v>
      </c>
      <c r="E6" s="8" t="s">
        <v>20</v>
      </c>
      <c r="F6" s="10">
        <v>15.97</v>
      </c>
      <c r="G6" s="11">
        <v>9</v>
      </c>
      <c r="H6" s="11">
        <v>6.97</v>
      </c>
      <c r="I6" s="11">
        <v>3</v>
      </c>
      <c r="J6" s="11">
        <v>400.4</v>
      </c>
      <c r="K6" s="29">
        <f t="shared" si="0"/>
        <v>3603.6</v>
      </c>
      <c r="L6" s="50">
        <f t="shared" si="1"/>
        <v>1201.1999999999998</v>
      </c>
      <c r="N6">
        <f t="shared" si="2"/>
        <v>9.9699999999999989</v>
      </c>
    </row>
    <row r="7" spans="1:14" ht="18.95" customHeight="1" x14ac:dyDescent="0.15">
      <c r="A7" s="8" t="s">
        <v>16</v>
      </c>
      <c r="B7" s="9" t="s">
        <v>113</v>
      </c>
      <c r="C7" s="9" t="s">
        <v>24</v>
      </c>
      <c r="D7" s="9" t="s">
        <v>33</v>
      </c>
      <c r="E7" s="8" t="s">
        <v>20</v>
      </c>
      <c r="F7" s="10">
        <v>744.35</v>
      </c>
      <c r="G7" s="11">
        <v>450</v>
      </c>
      <c r="H7" s="11">
        <v>294.35000000000002</v>
      </c>
      <c r="I7" s="11">
        <v>150</v>
      </c>
      <c r="J7" s="11">
        <v>399.87</v>
      </c>
      <c r="K7" s="29">
        <f t="shared" si="0"/>
        <v>179941.5</v>
      </c>
      <c r="L7" s="50">
        <f t="shared" si="1"/>
        <v>59980.5</v>
      </c>
      <c r="N7">
        <f t="shared" si="2"/>
        <v>444.35</v>
      </c>
    </row>
    <row r="8" spans="1:14" ht="18" customHeight="1" x14ac:dyDescent="0.15">
      <c r="A8" s="8" t="s">
        <v>114</v>
      </c>
      <c r="B8" s="9" t="s">
        <v>115</v>
      </c>
      <c r="C8" s="9" t="s">
        <v>24</v>
      </c>
      <c r="D8" s="9" t="s">
        <v>25</v>
      </c>
      <c r="E8" s="8" t="s">
        <v>20</v>
      </c>
      <c r="F8" s="10" t="s">
        <v>116</v>
      </c>
      <c r="G8" s="11">
        <v>450</v>
      </c>
      <c r="H8" s="11">
        <v>300.45999999999998</v>
      </c>
      <c r="I8" s="11">
        <v>150</v>
      </c>
      <c r="J8" s="11">
        <v>390.3</v>
      </c>
      <c r="K8" s="29">
        <f t="shared" si="0"/>
        <v>175635</v>
      </c>
      <c r="L8" s="50">
        <f t="shared" si="1"/>
        <v>58545</v>
      </c>
      <c r="N8">
        <f t="shared" si="2"/>
        <v>450.46</v>
      </c>
    </row>
    <row r="9" spans="1:14" ht="21" customHeight="1" x14ac:dyDescent="0.15">
      <c r="A9" s="8" t="s">
        <v>117</v>
      </c>
      <c r="B9" s="9" t="s">
        <v>118</v>
      </c>
      <c r="C9" s="9" t="s">
        <v>24</v>
      </c>
      <c r="D9" s="9" t="s">
        <v>29</v>
      </c>
      <c r="E9" s="8" t="s">
        <v>20</v>
      </c>
      <c r="F9" s="10" t="s">
        <v>119</v>
      </c>
      <c r="G9" s="11">
        <v>50</v>
      </c>
      <c r="H9" s="11">
        <v>31.64</v>
      </c>
      <c r="I9" s="11">
        <v>20</v>
      </c>
      <c r="J9" s="11">
        <v>374.6</v>
      </c>
      <c r="K9" s="29">
        <f t="shared" si="0"/>
        <v>18730</v>
      </c>
      <c r="L9" s="50">
        <f t="shared" si="1"/>
        <v>7492</v>
      </c>
      <c r="N9">
        <f t="shared" si="2"/>
        <v>51.64</v>
      </c>
    </row>
    <row r="10" spans="1:14" ht="14.1" customHeight="1" x14ac:dyDescent="0.15">
      <c r="A10" s="8" t="s">
        <v>120</v>
      </c>
      <c r="B10" s="9" t="s">
        <v>121</v>
      </c>
      <c r="C10" s="9" t="s">
        <v>67</v>
      </c>
      <c r="D10" s="9" t="s">
        <v>68</v>
      </c>
      <c r="E10" s="8" t="s">
        <v>20</v>
      </c>
      <c r="F10" s="10" t="s">
        <v>181</v>
      </c>
      <c r="G10" s="11">
        <v>71</v>
      </c>
      <c r="H10" s="11">
        <v>52.83</v>
      </c>
      <c r="I10" s="11">
        <v>55.7</v>
      </c>
      <c r="J10" s="11">
        <v>473.24</v>
      </c>
      <c r="K10" s="29">
        <f t="shared" si="0"/>
        <v>33600.04</v>
      </c>
      <c r="L10" s="50">
        <f t="shared" si="1"/>
        <v>26359.468000000001</v>
      </c>
      <c r="N10">
        <f t="shared" si="2"/>
        <v>108.53</v>
      </c>
    </row>
    <row r="11" spans="1:14" ht="12.95" customHeight="1" x14ac:dyDescent="0.15">
      <c r="A11" s="8" t="s">
        <v>123</v>
      </c>
      <c r="B11" s="9" t="s">
        <v>124</v>
      </c>
      <c r="C11" s="9" t="s">
        <v>72</v>
      </c>
      <c r="D11" s="9" t="s">
        <v>73</v>
      </c>
      <c r="E11" s="8" t="s">
        <v>20</v>
      </c>
      <c r="F11" s="10" t="s">
        <v>125</v>
      </c>
      <c r="G11" s="11">
        <v>7</v>
      </c>
      <c r="H11" s="11">
        <v>4.83</v>
      </c>
      <c r="I11" s="12">
        <v>7</v>
      </c>
      <c r="J11" s="11">
        <v>422.28</v>
      </c>
      <c r="K11" s="29">
        <f t="shared" si="0"/>
        <v>2955.96</v>
      </c>
      <c r="L11" s="50">
        <f t="shared" si="1"/>
        <v>2955.96</v>
      </c>
      <c r="N11">
        <f t="shared" si="2"/>
        <v>11.83</v>
      </c>
    </row>
    <row r="12" spans="1:14" ht="14.1" customHeight="1" x14ac:dyDescent="0.15">
      <c r="A12" s="8" t="s">
        <v>126</v>
      </c>
      <c r="B12" s="9" t="s">
        <v>127</v>
      </c>
      <c r="C12" s="9" t="s">
        <v>77</v>
      </c>
      <c r="D12" s="9" t="s">
        <v>78</v>
      </c>
      <c r="E12" s="8" t="s">
        <v>20</v>
      </c>
      <c r="F12" s="10" t="s">
        <v>128</v>
      </c>
      <c r="G12" s="11">
        <v>15</v>
      </c>
      <c r="H12" s="11">
        <v>9.19</v>
      </c>
      <c r="I12" s="12">
        <v>15</v>
      </c>
      <c r="J12" s="11">
        <v>422.28</v>
      </c>
      <c r="K12" s="29">
        <f t="shared" si="0"/>
        <v>6334.2</v>
      </c>
      <c r="L12" s="50">
        <f t="shared" si="1"/>
        <v>6334.2</v>
      </c>
      <c r="N12">
        <f t="shared" si="2"/>
        <v>24.189999999999998</v>
      </c>
    </row>
    <row r="13" spans="1:14" ht="14.1" customHeight="1" x14ac:dyDescent="0.15">
      <c r="A13" s="8" t="s">
        <v>129</v>
      </c>
      <c r="B13" s="9" t="s">
        <v>182</v>
      </c>
      <c r="C13" s="9" t="s">
        <v>82</v>
      </c>
      <c r="D13" s="9" t="s">
        <v>131</v>
      </c>
      <c r="E13" s="8" t="s">
        <v>20</v>
      </c>
      <c r="F13" s="10" t="s">
        <v>183</v>
      </c>
      <c r="G13" s="11">
        <v>0</v>
      </c>
      <c r="H13" s="12">
        <v>376.16</v>
      </c>
      <c r="I13" s="11">
        <v>0</v>
      </c>
      <c r="J13" s="11">
        <v>457.47</v>
      </c>
      <c r="K13" s="29">
        <f t="shared" si="0"/>
        <v>0</v>
      </c>
      <c r="L13" s="50">
        <f t="shared" si="1"/>
        <v>0</v>
      </c>
      <c r="N13">
        <f t="shared" si="2"/>
        <v>376.16</v>
      </c>
    </row>
    <row r="14" spans="1:14" ht="12.95" customHeight="1" x14ac:dyDescent="0.15">
      <c r="A14" s="8" t="s">
        <v>138</v>
      </c>
      <c r="B14" s="9" t="s">
        <v>139</v>
      </c>
      <c r="C14" s="9" t="s">
        <v>140</v>
      </c>
      <c r="D14" s="9" t="s">
        <v>141</v>
      </c>
      <c r="E14" s="8" t="s">
        <v>20</v>
      </c>
      <c r="F14" s="10" t="s">
        <v>142</v>
      </c>
      <c r="G14" s="11">
        <v>9.9</v>
      </c>
      <c r="H14" s="51">
        <v>0</v>
      </c>
      <c r="I14" s="12">
        <v>9.9</v>
      </c>
      <c r="J14" s="11">
        <v>486.43</v>
      </c>
      <c r="K14" s="16">
        <f t="shared" si="0"/>
        <v>4815.6570000000002</v>
      </c>
      <c r="L14" s="50">
        <f t="shared" si="1"/>
        <v>4815.6570000000002</v>
      </c>
      <c r="N14">
        <f t="shared" si="2"/>
        <v>9.9</v>
      </c>
    </row>
    <row r="15" spans="1:14" ht="12.95" customHeight="1" x14ac:dyDescent="0.15">
      <c r="A15" s="8" t="s">
        <v>143</v>
      </c>
      <c r="B15" s="9" t="s">
        <v>144</v>
      </c>
      <c r="C15" s="9" t="s">
        <v>145</v>
      </c>
      <c r="D15" s="9" t="s">
        <v>146</v>
      </c>
      <c r="E15" s="8" t="s">
        <v>20</v>
      </c>
      <c r="F15" s="10" t="s">
        <v>147</v>
      </c>
      <c r="G15" s="11">
        <v>367.96</v>
      </c>
      <c r="H15" s="51">
        <v>0</v>
      </c>
      <c r="I15" s="11">
        <v>167.96</v>
      </c>
      <c r="J15" s="11">
        <v>455.68</v>
      </c>
      <c r="K15" s="16">
        <f t="shared" si="0"/>
        <v>167672.0128</v>
      </c>
      <c r="L15" s="50">
        <f t="shared" si="1"/>
        <v>76536.012800000011</v>
      </c>
      <c r="N15">
        <f t="shared" si="2"/>
        <v>167.96</v>
      </c>
    </row>
    <row r="16" spans="1:14" ht="12" customHeight="1" x14ac:dyDescent="0.15">
      <c r="A16" s="8" t="s">
        <v>148</v>
      </c>
      <c r="B16" s="9" t="s">
        <v>149</v>
      </c>
      <c r="C16" s="9" t="s">
        <v>150</v>
      </c>
      <c r="D16" s="9" t="s">
        <v>151</v>
      </c>
      <c r="E16" s="8" t="s">
        <v>20</v>
      </c>
      <c r="F16" s="10" t="s">
        <v>152</v>
      </c>
      <c r="G16" s="11">
        <v>0.25</v>
      </c>
      <c r="H16" s="51">
        <v>0</v>
      </c>
      <c r="I16" s="12">
        <v>0.25</v>
      </c>
      <c r="J16" s="11">
        <v>438.8</v>
      </c>
      <c r="K16" s="16">
        <f t="shared" si="0"/>
        <v>109.7</v>
      </c>
      <c r="L16" s="50">
        <f t="shared" si="1"/>
        <v>109.7</v>
      </c>
      <c r="N16">
        <f t="shared" si="2"/>
        <v>0.25</v>
      </c>
    </row>
    <row r="17" spans="1:14" ht="18.2" customHeight="1" x14ac:dyDescent="0.15">
      <c r="A17" s="8" t="s">
        <v>159</v>
      </c>
      <c r="B17" s="9" t="s">
        <v>160</v>
      </c>
      <c r="C17" s="9" t="s">
        <v>161</v>
      </c>
      <c r="D17" s="9" t="s">
        <v>162</v>
      </c>
      <c r="E17" s="8" t="s">
        <v>20</v>
      </c>
      <c r="F17" s="10" t="s">
        <v>163</v>
      </c>
      <c r="G17" s="11">
        <v>30</v>
      </c>
      <c r="H17" s="51">
        <v>19.52</v>
      </c>
      <c r="I17" s="12">
        <v>30</v>
      </c>
      <c r="J17" s="11">
        <v>467.58</v>
      </c>
      <c r="K17" s="29">
        <f t="shared" si="0"/>
        <v>14027.4</v>
      </c>
      <c r="L17" s="50">
        <f t="shared" si="1"/>
        <v>14027.4</v>
      </c>
      <c r="N17">
        <f t="shared" si="2"/>
        <v>49.519999999999996</v>
      </c>
    </row>
    <row r="18" spans="1:14" ht="21" customHeight="1" x14ac:dyDescent="0.15">
      <c r="A18" s="8" t="s">
        <v>170</v>
      </c>
      <c r="B18" s="9" t="s">
        <v>184</v>
      </c>
      <c r="C18" s="9" t="s">
        <v>166</v>
      </c>
      <c r="D18" s="9" t="s">
        <v>172</v>
      </c>
      <c r="E18" s="8" t="s">
        <v>168</v>
      </c>
      <c r="F18" s="10" t="s">
        <v>185</v>
      </c>
      <c r="G18" s="11">
        <v>20</v>
      </c>
      <c r="H18" s="51">
        <v>800.56</v>
      </c>
      <c r="I18" s="12">
        <v>20</v>
      </c>
      <c r="J18" s="11">
        <v>3657.01</v>
      </c>
      <c r="K18" s="29">
        <f t="shared" si="0"/>
        <v>73140.200000000012</v>
      </c>
      <c r="L18" s="50">
        <f t="shared" si="1"/>
        <v>73140.200000000012</v>
      </c>
      <c r="N18">
        <f t="shared" si="2"/>
        <v>820.56</v>
      </c>
    </row>
    <row r="19" spans="1:14" ht="21" customHeight="1" x14ac:dyDescent="0.15">
      <c r="A19" s="8" t="s">
        <v>174</v>
      </c>
      <c r="B19" s="9" t="s">
        <v>186</v>
      </c>
      <c r="C19" s="9" t="s">
        <v>176</v>
      </c>
      <c r="D19" s="9" t="s">
        <v>177</v>
      </c>
      <c r="E19" s="8" t="s">
        <v>168</v>
      </c>
      <c r="F19" s="10" t="s">
        <v>187</v>
      </c>
      <c r="G19" s="11">
        <v>0</v>
      </c>
      <c r="H19" s="12">
        <v>3.69</v>
      </c>
      <c r="I19" s="11">
        <v>0</v>
      </c>
      <c r="J19" s="11">
        <v>7679.36</v>
      </c>
      <c r="K19" s="29">
        <f t="shared" si="0"/>
        <v>0</v>
      </c>
      <c r="L19" s="50">
        <f t="shared" si="1"/>
        <v>0</v>
      </c>
      <c r="N19">
        <f t="shared" si="2"/>
        <v>3.69</v>
      </c>
    </row>
    <row r="20" spans="1:14" ht="18.2" customHeight="1" x14ac:dyDescent="0.15">
      <c r="A20" s="80" t="s">
        <v>179</v>
      </c>
      <c r="B20" s="81"/>
      <c r="C20" s="81"/>
      <c r="D20" s="81"/>
      <c r="E20" s="81"/>
      <c r="F20" s="81"/>
      <c r="G20" s="81"/>
      <c r="H20" s="81"/>
      <c r="I20" s="81"/>
      <c r="J20" s="82"/>
      <c r="K20" s="13">
        <f>SUM(K5:K19)</f>
        <v>1149540.2697999997</v>
      </c>
      <c r="L20" s="52">
        <f>SUM(L5:L19)</f>
        <v>481569.29780000012</v>
      </c>
    </row>
    <row r="22" spans="1:14" ht="14.25" customHeight="1" x14ac:dyDescent="0.15">
      <c r="B22" t="s">
        <v>103</v>
      </c>
      <c r="D22" s="24" t="s">
        <v>104</v>
      </c>
      <c r="E22" s="25"/>
      <c r="G22" s="26" t="s">
        <v>105</v>
      </c>
      <c r="I22" s="27"/>
      <c r="J22" s="27" t="s">
        <v>104</v>
      </c>
    </row>
  </sheetData>
  <mergeCells count="15">
    <mergeCell ref="A20:J20"/>
    <mergeCell ref="A1:K1"/>
    <mergeCell ref="A2:G2"/>
    <mergeCell ref="J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honeticPr fontId="24" type="noConversion"/>
  <pageMargins left="0.75" right="0.75" top="0.51180555555555596" bottom="0.39305555555555599" header="0.35416666666666702" footer="0.27500000000000002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A16" zoomScaleSheetLayoutView="100" workbookViewId="0">
      <selection activeCell="L24" sqref="L24"/>
    </sheetView>
  </sheetViews>
  <sheetFormatPr defaultColWidth="9" defaultRowHeight="14.25" customHeight="1" x14ac:dyDescent="0.15"/>
  <cols>
    <col min="1" max="1" width="6.75" style="1" customWidth="1"/>
    <col min="2" max="2" width="10.125" style="1" customWidth="1"/>
    <col min="4" max="4" width="14" style="1" customWidth="1"/>
    <col min="5" max="5" width="7.375" style="1" customWidth="1"/>
    <col min="6" max="7" width="9.125" style="1" bestFit="1" customWidth="1"/>
    <col min="8" max="8" width="9.75" style="2" bestFit="1" customWidth="1"/>
    <col min="9" max="10" width="9.125" style="1" bestFit="1" customWidth="1"/>
    <col min="11" max="11" width="9.75" style="3" bestFit="1" customWidth="1"/>
    <col min="12" max="12" width="11.625" style="1" bestFit="1" customWidth="1"/>
  </cols>
  <sheetData>
    <row r="1" spans="1:14" ht="33" customHeight="1" x14ac:dyDescent="0.1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4" ht="23.85" customHeight="1" x14ac:dyDescent="0.15">
      <c r="A2" s="65" t="s">
        <v>188</v>
      </c>
      <c r="B2" s="65"/>
      <c r="C2" s="65"/>
      <c r="D2" s="65"/>
      <c r="E2" s="65"/>
      <c r="F2" s="65"/>
      <c r="G2" s="65"/>
      <c r="H2" s="46" t="s">
        <v>2</v>
      </c>
      <c r="I2" s="47" t="s">
        <v>2</v>
      </c>
      <c r="J2" s="84"/>
      <c r="K2" s="84"/>
    </row>
    <row r="3" spans="1:14" ht="18.2" customHeight="1" x14ac:dyDescent="0.15">
      <c r="A3" s="66" t="s">
        <v>3</v>
      </c>
      <c r="B3" s="66" t="s">
        <v>4</v>
      </c>
      <c r="C3" s="66" t="s">
        <v>5</v>
      </c>
      <c r="D3" s="66" t="s">
        <v>6</v>
      </c>
      <c r="E3" s="68" t="s">
        <v>7</v>
      </c>
      <c r="F3" s="66" t="s">
        <v>8</v>
      </c>
      <c r="G3" s="70" t="s">
        <v>9</v>
      </c>
      <c r="H3" s="72" t="s">
        <v>10</v>
      </c>
      <c r="I3" s="74" t="s">
        <v>11</v>
      </c>
      <c r="J3" s="76" t="s">
        <v>12</v>
      </c>
      <c r="K3" s="78" t="s">
        <v>13</v>
      </c>
      <c r="L3" s="79"/>
    </row>
    <row r="4" spans="1:14" ht="18.2" customHeight="1" x14ac:dyDescent="0.15">
      <c r="A4" s="67"/>
      <c r="B4" s="67"/>
      <c r="C4" s="67"/>
      <c r="D4" s="67"/>
      <c r="E4" s="69"/>
      <c r="F4" s="67"/>
      <c r="G4" s="71"/>
      <c r="H4" s="73"/>
      <c r="I4" s="75"/>
      <c r="J4" s="77"/>
      <c r="K4" s="6" t="s">
        <v>14</v>
      </c>
      <c r="L4" s="7" t="s">
        <v>15</v>
      </c>
    </row>
    <row r="5" spans="1:14" ht="21" customHeight="1" x14ac:dyDescent="0.15">
      <c r="A5" s="8" t="s">
        <v>107</v>
      </c>
      <c r="B5" s="9" t="s">
        <v>189</v>
      </c>
      <c r="C5" s="9" t="s">
        <v>24</v>
      </c>
      <c r="D5" s="9" t="s">
        <v>109</v>
      </c>
      <c r="E5" s="8" t="s">
        <v>20</v>
      </c>
      <c r="F5" s="10">
        <v>2101.83</v>
      </c>
      <c r="G5" s="11">
        <v>1050</v>
      </c>
      <c r="H5" s="51">
        <v>851.83</v>
      </c>
      <c r="I5" s="11">
        <v>400</v>
      </c>
      <c r="J5" s="11">
        <v>375.18</v>
      </c>
      <c r="K5" s="16">
        <f t="shared" ref="K5:K17" si="0">SUM(G5*J5)</f>
        <v>393939</v>
      </c>
      <c r="L5" s="50">
        <f t="shared" ref="L5:L17" si="1">I5*J5</f>
        <v>150072</v>
      </c>
      <c r="N5">
        <f t="shared" ref="N5:N17" si="2">H5+I5</f>
        <v>1251.83</v>
      </c>
    </row>
    <row r="6" spans="1:14" ht="15" customHeight="1" x14ac:dyDescent="0.15">
      <c r="A6" s="8" t="s">
        <v>110</v>
      </c>
      <c r="B6" s="9" t="s">
        <v>190</v>
      </c>
      <c r="C6" s="9" t="s">
        <v>24</v>
      </c>
      <c r="D6" s="9" t="s">
        <v>112</v>
      </c>
      <c r="E6" s="8" t="s">
        <v>20</v>
      </c>
      <c r="F6" s="10">
        <v>16.03</v>
      </c>
      <c r="G6" s="11">
        <v>8</v>
      </c>
      <c r="H6" s="51">
        <v>7.03</v>
      </c>
      <c r="I6" s="11">
        <v>3</v>
      </c>
      <c r="J6" s="11">
        <v>400.4</v>
      </c>
      <c r="K6" s="16">
        <f t="shared" si="0"/>
        <v>3203.2</v>
      </c>
      <c r="L6" s="50">
        <f t="shared" si="1"/>
        <v>1201.1999999999998</v>
      </c>
      <c r="N6">
        <f t="shared" si="2"/>
        <v>10.030000000000001</v>
      </c>
    </row>
    <row r="7" spans="1:14" ht="15" customHeight="1" x14ac:dyDescent="0.15">
      <c r="A7" s="8" t="s">
        <v>16</v>
      </c>
      <c r="B7" s="9" t="s">
        <v>191</v>
      </c>
      <c r="C7" s="9" t="s">
        <v>24</v>
      </c>
      <c r="D7" s="9" t="s">
        <v>33</v>
      </c>
      <c r="E7" s="8" t="s">
        <v>20</v>
      </c>
      <c r="F7" s="10">
        <v>747.11</v>
      </c>
      <c r="G7" s="11">
        <v>400</v>
      </c>
      <c r="H7" s="51">
        <v>297.11</v>
      </c>
      <c r="I7" s="11">
        <v>150</v>
      </c>
      <c r="J7" s="11">
        <v>399.87</v>
      </c>
      <c r="K7" s="16">
        <f t="shared" si="0"/>
        <v>159948</v>
      </c>
      <c r="L7" s="50">
        <f t="shared" si="1"/>
        <v>59980.5</v>
      </c>
      <c r="N7">
        <f t="shared" si="2"/>
        <v>447.11</v>
      </c>
    </row>
    <row r="8" spans="1:14" ht="15" customHeight="1" x14ac:dyDescent="0.15">
      <c r="A8" s="8" t="s">
        <v>114</v>
      </c>
      <c r="B8" s="9" t="s">
        <v>192</v>
      </c>
      <c r="C8" s="9" t="s">
        <v>24</v>
      </c>
      <c r="D8" s="9" t="s">
        <v>25</v>
      </c>
      <c r="E8" s="8" t="s">
        <v>20</v>
      </c>
      <c r="F8" s="10">
        <v>746.94</v>
      </c>
      <c r="G8" s="11">
        <v>400</v>
      </c>
      <c r="H8" s="51">
        <v>296.94</v>
      </c>
      <c r="I8" s="11">
        <v>150</v>
      </c>
      <c r="J8" s="11">
        <v>390.3</v>
      </c>
      <c r="K8" s="16">
        <f t="shared" si="0"/>
        <v>156120</v>
      </c>
      <c r="L8" s="50">
        <f t="shared" si="1"/>
        <v>58545</v>
      </c>
      <c r="N8">
        <f t="shared" si="2"/>
        <v>446.94</v>
      </c>
    </row>
    <row r="9" spans="1:14" ht="15" customHeight="1" x14ac:dyDescent="0.15">
      <c r="A9" s="8" t="s">
        <v>117</v>
      </c>
      <c r="B9" s="9" t="s">
        <v>193</v>
      </c>
      <c r="C9" s="9" t="s">
        <v>24</v>
      </c>
      <c r="D9" s="9" t="s">
        <v>29</v>
      </c>
      <c r="E9" s="8" t="s">
        <v>20</v>
      </c>
      <c r="F9" s="10">
        <v>78.209999999999994</v>
      </c>
      <c r="G9" s="11">
        <v>30</v>
      </c>
      <c r="H9" s="51">
        <v>35.21</v>
      </c>
      <c r="I9" s="11">
        <v>13</v>
      </c>
      <c r="J9" s="11">
        <v>374.6</v>
      </c>
      <c r="K9" s="16">
        <f t="shared" si="0"/>
        <v>11238</v>
      </c>
      <c r="L9" s="50">
        <f t="shared" si="1"/>
        <v>4869.8</v>
      </c>
      <c r="N9">
        <f t="shared" si="2"/>
        <v>48.21</v>
      </c>
    </row>
    <row r="10" spans="1:14" ht="15" customHeight="1" x14ac:dyDescent="0.15">
      <c r="A10" s="8" t="s">
        <v>120</v>
      </c>
      <c r="B10" s="9" t="s">
        <v>194</v>
      </c>
      <c r="C10" s="9" t="s">
        <v>67</v>
      </c>
      <c r="D10" s="9" t="s">
        <v>68</v>
      </c>
      <c r="E10" s="8" t="s">
        <v>20</v>
      </c>
      <c r="F10" s="10" t="s">
        <v>195</v>
      </c>
      <c r="G10" s="11">
        <v>60</v>
      </c>
      <c r="H10" s="51">
        <v>56.66</v>
      </c>
      <c r="I10" s="11">
        <v>60</v>
      </c>
      <c r="J10" s="11">
        <v>473.24</v>
      </c>
      <c r="K10" s="16">
        <f t="shared" si="0"/>
        <v>28394.400000000001</v>
      </c>
      <c r="L10" s="50">
        <f t="shared" si="1"/>
        <v>28394.400000000001</v>
      </c>
      <c r="N10">
        <f t="shared" si="2"/>
        <v>116.66</v>
      </c>
    </row>
    <row r="11" spans="1:14" ht="12.95" customHeight="1" x14ac:dyDescent="0.15">
      <c r="A11" s="8" t="s">
        <v>123</v>
      </c>
      <c r="B11" s="9" t="s">
        <v>196</v>
      </c>
      <c r="C11" s="9" t="s">
        <v>72</v>
      </c>
      <c r="D11" s="9" t="s">
        <v>73</v>
      </c>
      <c r="E11" s="8" t="s">
        <v>20</v>
      </c>
      <c r="F11" s="10" t="s">
        <v>197</v>
      </c>
      <c r="G11" s="11">
        <v>6</v>
      </c>
      <c r="H11" s="51">
        <v>5.1100000000000003</v>
      </c>
      <c r="I11" s="11">
        <v>5</v>
      </c>
      <c r="J11" s="11">
        <v>422.28</v>
      </c>
      <c r="K11" s="16">
        <f t="shared" si="0"/>
        <v>2533.6799999999998</v>
      </c>
      <c r="L11" s="50">
        <f t="shared" si="1"/>
        <v>2111.3999999999996</v>
      </c>
      <c r="N11">
        <f t="shared" si="2"/>
        <v>10.11</v>
      </c>
    </row>
    <row r="12" spans="1:14" ht="12.95" customHeight="1" x14ac:dyDescent="0.15">
      <c r="A12" s="8" t="s">
        <v>126</v>
      </c>
      <c r="B12" s="9" t="s">
        <v>198</v>
      </c>
      <c r="C12" s="9" t="s">
        <v>77</v>
      </c>
      <c r="D12" s="9" t="s">
        <v>78</v>
      </c>
      <c r="E12" s="8" t="s">
        <v>20</v>
      </c>
      <c r="F12" s="10" t="s">
        <v>199</v>
      </c>
      <c r="G12" s="11">
        <v>13</v>
      </c>
      <c r="H12" s="51">
        <v>11.47</v>
      </c>
      <c r="I12" s="11">
        <v>14</v>
      </c>
      <c r="J12" s="11">
        <v>422.28</v>
      </c>
      <c r="K12" s="16">
        <f t="shared" si="0"/>
        <v>5489.6399999999994</v>
      </c>
      <c r="L12" s="50">
        <f t="shared" si="1"/>
        <v>5911.92</v>
      </c>
      <c r="N12">
        <f t="shared" si="2"/>
        <v>25.47</v>
      </c>
    </row>
    <row r="13" spans="1:14" ht="15" customHeight="1" x14ac:dyDescent="0.15">
      <c r="A13" s="8" t="s">
        <v>138</v>
      </c>
      <c r="B13" s="9" t="s">
        <v>200</v>
      </c>
      <c r="C13" s="9" t="s">
        <v>140</v>
      </c>
      <c r="D13" s="9" t="s">
        <v>141</v>
      </c>
      <c r="E13" s="8" t="s">
        <v>20</v>
      </c>
      <c r="F13" s="10" t="s">
        <v>142</v>
      </c>
      <c r="G13" s="11">
        <v>9.9</v>
      </c>
      <c r="H13" s="51">
        <v>0</v>
      </c>
      <c r="I13" s="12">
        <v>9.9</v>
      </c>
      <c r="J13" s="11">
        <v>486.43</v>
      </c>
      <c r="K13" s="16">
        <f t="shared" si="0"/>
        <v>4815.6570000000002</v>
      </c>
      <c r="L13" s="50">
        <f t="shared" si="1"/>
        <v>4815.6570000000002</v>
      </c>
      <c r="N13">
        <f t="shared" si="2"/>
        <v>9.9</v>
      </c>
    </row>
    <row r="14" spans="1:14" ht="15" customHeight="1" x14ac:dyDescent="0.15">
      <c r="A14" s="8" t="s">
        <v>143</v>
      </c>
      <c r="B14" s="9" t="s">
        <v>201</v>
      </c>
      <c r="C14" s="9" t="s">
        <v>145</v>
      </c>
      <c r="D14" s="9" t="s">
        <v>146</v>
      </c>
      <c r="E14" s="8" t="s">
        <v>20</v>
      </c>
      <c r="F14" s="10" t="s">
        <v>202</v>
      </c>
      <c r="G14" s="11">
        <v>333.99</v>
      </c>
      <c r="H14" s="51">
        <v>0</v>
      </c>
      <c r="I14" s="11">
        <v>233.99</v>
      </c>
      <c r="J14" s="11">
        <v>455.68</v>
      </c>
      <c r="K14" s="16">
        <f t="shared" si="0"/>
        <v>152192.5632</v>
      </c>
      <c r="L14" s="50">
        <f t="shared" si="1"/>
        <v>106624.5632</v>
      </c>
      <c r="N14">
        <f t="shared" si="2"/>
        <v>233.99</v>
      </c>
    </row>
    <row r="15" spans="1:14" ht="15" customHeight="1" x14ac:dyDescent="0.15">
      <c r="A15" s="8" t="s">
        <v>159</v>
      </c>
      <c r="B15" s="9" t="s">
        <v>203</v>
      </c>
      <c r="C15" s="9" t="s">
        <v>161</v>
      </c>
      <c r="D15" s="9" t="s">
        <v>162</v>
      </c>
      <c r="E15" s="8" t="s">
        <v>20</v>
      </c>
      <c r="F15" s="10" t="s">
        <v>163</v>
      </c>
      <c r="G15" s="11">
        <v>29</v>
      </c>
      <c r="H15" s="51">
        <v>20.52</v>
      </c>
      <c r="I15" s="11">
        <v>19</v>
      </c>
      <c r="J15" s="11">
        <v>467.58</v>
      </c>
      <c r="K15" s="16">
        <f t="shared" si="0"/>
        <v>13559.82</v>
      </c>
      <c r="L15" s="50">
        <f t="shared" si="1"/>
        <v>8884.02</v>
      </c>
      <c r="N15">
        <f t="shared" si="2"/>
        <v>39.519999999999996</v>
      </c>
    </row>
    <row r="16" spans="1:14" ht="15" customHeight="1" x14ac:dyDescent="0.15">
      <c r="A16" s="8" t="s">
        <v>204</v>
      </c>
      <c r="B16" s="9" t="s">
        <v>205</v>
      </c>
      <c r="C16" s="9" t="s">
        <v>161</v>
      </c>
      <c r="D16" s="9" t="s">
        <v>206</v>
      </c>
      <c r="E16" s="8" t="s">
        <v>20</v>
      </c>
      <c r="F16" s="10" t="s">
        <v>207</v>
      </c>
      <c r="G16" s="11">
        <v>2.89</v>
      </c>
      <c r="H16" s="51">
        <v>0</v>
      </c>
      <c r="I16" s="11">
        <v>0</v>
      </c>
      <c r="J16" s="11">
        <v>467.58</v>
      </c>
      <c r="K16" s="16">
        <f t="shared" si="0"/>
        <v>1351.3062</v>
      </c>
      <c r="L16" s="50">
        <f t="shared" si="1"/>
        <v>0</v>
      </c>
      <c r="N16">
        <f t="shared" si="2"/>
        <v>0</v>
      </c>
    </row>
    <row r="17" spans="1:14" ht="24.75" customHeight="1" x14ac:dyDescent="0.15">
      <c r="A17" s="8" t="s">
        <v>170</v>
      </c>
      <c r="B17" s="9" t="s">
        <v>208</v>
      </c>
      <c r="C17" s="9" t="s">
        <v>166</v>
      </c>
      <c r="D17" s="9" t="s">
        <v>172</v>
      </c>
      <c r="E17" s="8" t="s">
        <v>168</v>
      </c>
      <c r="F17" s="10" t="s">
        <v>209</v>
      </c>
      <c r="G17" s="11">
        <v>20</v>
      </c>
      <c r="H17" s="51">
        <v>799.42</v>
      </c>
      <c r="I17" s="12">
        <v>20</v>
      </c>
      <c r="J17" s="11">
        <v>3657.01</v>
      </c>
      <c r="K17" s="29">
        <f t="shared" si="0"/>
        <v>73140.200000000012</v>
      </c>
      <c r="L17" s="50">
        <f t="shared" si="1"/>
        <v>73140.200000000012</v>
      </c>
      <c r="N17">
        <f t="shared" si="2"/>
        <v>819.42</v>
      </c>
    </row>
    <row r="18" spans="1:14" ht="15" customHeight="1" x14ac:dyDescent="0.15">
      <c r="A18" s="80" t="s">
        <v>179</v>
      </c>
      <c r="B18" s="81"/>
      <c r="C18" s="81"/>
      <c r="D18" s="81"/>
      <c r="E18" s="81"/>
      <c r="F18" s="81"/>
      <c r="G18" s="81"/>
      <c r="H18" s="81"/>
      <c r="I18" s="81"/>
      <c r="J18" s="82"/>
      <c r="K18" s="13">
        <f>SUM(K5:K17)</f>
        <v>1005925.4664</v>
      </c>
      <c r="L18" s="50">
        <f>SUM(L5:L17)</f>
        <v>504550.6602000001</v>
      </c>
    </row>
    <row r="19" spans="1:14" ht="14.25" customHeight="1" x14ac:dyDescent="0.15">
      <c r="L19" s="3"/>
    </row>
    <row r="20" spans="1:14" ht="14.25" customHeight="1" x14ac:dyDescent="0.15">
      <c r="B20" s="1" t="s">
        <v>103</v>
      </c>
      <c r="D20" s="24" t="s">
        <v>104</v>
      </c>
      <c r="E20" s="25"/>
      <c r="G20" s="26" t="s">
        <v>105</v>
      </c>
      <c r="I20" s="27"/>
      <c r="J20" s="27" t="s">
        <v>104</v>
      </c>
    </row>
    <row r="30" spans="1:14" ht="14.25" customHeight="1" x14ac:dyDescent="0.15">
      <c r="K30" s="1"/>
    </row>
    <row r="31" spans="1:14" ht="14.25" customHeight="1" x14ac:dyDescent="0.15">
      <c r="K31" s="1"/>
    </row>
    <row r="32" spans="1:14" ht="14.25" customHeight="1" x14ac:dyDescent="0.15">
      <c r="K32" s="1"/>
    </row>
    <row r="33" spans="11:11" ht="14.25" customHeight="1" x14ac:dyDescent="0.15">
      <c r="K33" s="1"/>
    </row>
    <row r="34" spans="11:11" ht="14.25" customHeight="1" x14ac:dyDescent="0.15">
      <c r="K34" s="1"/>
    </row>
    <row r="35" spans="11:11" ht="14.25" customHeight="1" x14ac:dyDescent="0.15">
      <c r="K35" s="1"/>
    </row>
    <row r="36" spans="11:11" ht="14.25" customHeight="1" x14ac:dyDescent="0.15">
      <c r="K36" s="1"/>
    </row>
    <row r="37" spans="11:11" ht="14.25" customHeight="1" x14ac:dyDescent="0.15">
      <c r="K37" s="1"/>
    </row>
    <row r="38" spans="11:11" ht="14.25" customHeight="1" x14ac:dyDescent="0.15">
      <c r="K38" s="1"/>
    </row>
    <row r="39" spans="11:11" ht="14.25" customHeight="1" x14ac:dyDescent="0.15">
      <c r="K39" s="1"/>
    </row>
    <row r="40" spans="11:11" ht="14.25" customHeight="1" x14ac:dyDescent="0.15">
      <c r="K40" s="1"/>
    </row>
    <row r="41" spans="11:11" ht="14.25" customHeight="1" x14ac:dyDescent="0.15">
      <c r="K41" s="1"/>
    </row>
    <row r="42" spans="11:11" ht="14.25" customHeight="1" x14ac:dyDescent="0.15">
      <c r="K42" s="1"/>
    </row>
    <row r="43" spans="11:11" ht="14.25" customHeight="1" x14ac:dyDescent="0.15">
      <c r="K43" s="1"/>
    </row>
    <row r="44" spans="11:11" ht="14.25" customHeight="1" x14ac:dyDescent="0.15">
      <c r="K44" s="1"/>
    </row>
    <row r="45" spans="11:11" ht="14.25" customHeight="1" x14ac:dyDescent="0.15">
      <c r="K45" s="1"/>
    </row>
    <row r="46" spans="11:11" ht="14.25" customHeight="1" x14ac:dyDescent="0.15">
      <c r="K46" s="1"/>
    </row>
    <row r="47" spans="11:11" ht="14.25" customHeight="1" x14ac:dyDescent="0.15">
      <c r="K47" s="1"/>
    </row>
  </sheetData>
  <mergeCells count="15">
    <mergeCell ref="A18:J18"/>
    <mergeCell ref="A1:K1"/>
    <mergeCell ref="A2:G2"/>
    <mergeCell ref="J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honeticPr fontId="24" type="noConversion"/>
  <pageMargins left="0.75" right="0.59027777777777801" top="0.27500000000000002" bottom="0.31458333333333299" header="0.196527777777778" footer="0.23611111111111099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SheetLayoutView="100" workbookViewId="0">
      <selection activeCell="N5" sqref="N5:N20"/>
    </sheetView>
  </sheetViews>
  <sheetFormatPr defaultColWidth="9" defaultRowHeight="14.25" customHeight="1" x14ac:dyDescent="0.15"/>
  <cols>
    <col min="1" max="1" width="6.75" style="1" customWidth="1"/>
    <col min="2" max="2" width="10.25" style="1" customWidth="1"/>
    <col min="4" max="4" width="12.125" style="1" customWidth="1"/>
    <col min="5" max="5" width="8" style="1" customWidth="1"/>
    <col min="7" max="7" width="9.125" style="1" bestFit="1" customWidth="1"/>
    <col min="8" max="8" width="9.625" style="2" bestFit="1" customWidth="1"/>
    <col min="9" max="10" width="9.125" style="1" bestFit="1" customWidth="1"/>
    <col min="11" max="11" width="9.75" style="3" bestFit="1" customWidth="1"/>
    <col min="12" max="12" width="11.625" style="1" bestFit="1" customWidth="1"/>
  </cols>
  <sheetData>
    <row r="1" spans="1:14" ht="49.5" customHeight="1" x14ac:dyDescent="0.1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4" ht="23.85" customHeight="1" x14ac:dyDescent="0.15">
      <c r="A2" s="65" t="s">
        <v>210</v>
      </c>
      <c r="B2" s="65"/>
      <c r="C2" s="65"/>
      <c r="D2" s="65"/>
      <c r="E2" s="65"/>
      <c r="F2" s="65"/>
      <c r="G2" s="65"/>
      <c r="H2" s="46" t="s">
        <v>2</v>
      </c>
      <c r="I2" s="47" t="s">
        <v>2</v>
      </c>
      <c r="J2" s="84"/>
      <c r="K2" s="84"/>
    </row>
    <row r="3" spans="1:14" ht="18.2" customHeight="1" x14ac:dyDescent="0.15">
      <c r="A3" s="66" t="s">
        <v>3</v>
      </c>
      <c r="B3" s="66" t="s">
        <v>4</v>
      </c>
      <c r="C3" s="66" t="s">
        <v>5</v>
      </c>
      <c r="D3" s="66" t="s">
        <v>6</v>
      </c>
      <c r="E3" s="66" t="s">
        <v>7</v>
      </c>
      <c r="F3" s="66" t="s">
        <v>8</v>
      </c>
      <c r="G3" s="85" t="s">
        <v>9</v>
      </c>
      <c r="H3" s="87" t="s">
        <v>10</v>
      </c>
      <c r="I3" s="85" t="s">
        <v>11</v>
      </c>
      <c r="J3" s="66" t="s">
        <v>12</v>
      </c>
      <c r="K3" s="78" t="s">
        <v>13</v>
      </c>
      <c r="L3" s="79"/>
    </row>
    <row r="4" spans="1:14" ht="18.2" customHeight="1" x14ac:dyDescent="0.15">
      <c r="A4" s="67"/>
      <c r="B4" s="67"/>
      <c r="C4" s="67"/>
      <c r="D4" s="67"/>
      <c r="E4" s="67"/>
      <c r="F4" s="67"/>
      <c r="G4" s="86"/>
      <c r="H4" s="88"/>
      <c r="I4" s="86"/>
      <c r="J4" s="67"/>
      <c r="K4" s="53" t="s">
        <v>14</v>
      </c>
      <c r="L4" s="49" t="s">
        <v>15</v>
      </c>
    </row>
    <row r="5" spans="1:14" ht="24" customHeight="1" x14ac:dyDescent="0.15">
      <c r="A5" s="8" t="s">
        <v>107</v>
      </c>
      <c r="B5" s="9" t="s">
        <v>211</v>
      </c>
      <c r="C5" s="9" t="s">
        <v>24</v>
      </c>
      <c r="D5" s="9" t="s">
        <v>212</v>
      </c>
      <c r="E5" s="8" t="s">
        <v>20</v>
      </c>
      <c r="F5" s="10" t="s">
        <v>213</v>
      </c>
      <c r="G5" s="11">
        <v>100</v>
      </c>
      <c r="H5" s="11">
        <v>133.05000000000001</v>
      </c>
      <c r="I5" s="11">
        <v>50</v>
      </c>
      <c r="J5" s="11">
        <v>390.3</v>
      </c>
      <c r="K5" s="16">
        <f t="shared" ref="K5:K20" si="0">SUM(G5*J5)</f>
        <v>39030</v>
      </c>
      <c r="L5" s="50">
        <f t="shared" ref="L5:L20" si="1">I5*J5</f>
        <v>19515</v>
      </c>
      <c r="N5">
        <f t="shared" ref="N5:N20" si="2">H5+I5</f>
        <v>183.05</v>
      </c>
    </row>
    <row r="6" spans="1:14" ht="15" customHeight="1" x14ac:dyDescent="0.15">
      <c r="A6" s="8" t="s">
        <v>110</v>
      </c>
      <c r="B6" s="9" t="s">
        <v>214</v>
      </c>
      <c r="C6" s="9" t="s">
        <v>24</v>
      </c>
      <c r="D6" s="9" t="s">
        <v>109</v>
      </c>
      <c r="E6" s="8" t="s">
        <v>20</v>
      </c>
      <c r="F6" s="10" t="s">
        <v>215</v>
      </c>
      <c r="G6" s="11">
        <v>1450</v>
      </c>
      <c r="H6" s="11">
        <v>963.91</v>
      </c>
      <c r="I6" s="11">
        <v>1200</v>
      </c>
      <c r="J6" s="11">
        <v>375.18</v>
      </c>
      <c r="K6" s="16">
        <f t="shared" si="0"/>
        <v>544011</v>
      </c>
      <c r="L6" s="50">
        <f t="shared" si="1"/>
        <v>450216</v>
      </c>
      <c r="N6">
        <f t="shared" si="2"/>
        <v>2163.91</v>
      </c>
    </row>
    <row r="7" spans="1:14" ht="21" customHeight="1" x14ac:dyDescent="0.15">
      <c r="A7" s="8" t="s">
        <v>16</v>
      </c>
      <c r="B7" s="9" t="s">
        <v>216</v>
      </c>
      <c r="C7" s="9" t="s">
        <v>24</v>
      </c>
      <c r="D7" s="9" t="s">
        <v>217</v>
      </c>
      <c r="E7" s="8" t="s">
        <v>20</v>
      </c>
      <c r="F7" s="10" t="s">
        <v>218</v>
      </c>
      <c r="G7" s="11">
        <v>40</v>
      </c>
      <c r="H7" s="11">
        <v>53.61</v>
      </c>
      <c r="I7" s="11">
        <v>25</v>
      </c>
      <c r="J7" s="11">
        <v>399.87</v>
      </c>
      <c r="K7" s="16">
        <f t="shared" si="0"/>
        <v>15994.8</v>
      </c>
      <c r="L7" s="50">
        <f t="shared" si="1"/>
        <v>9996.75</v>
      </c>
      <c r="N7">
        <f t="shared" si="2"/>
        <v>78.61</v>
      </c>
    </row>
    <row r="8" spans="1:14" ht="15" customHeight="1" x14ac:dyDescent="0.15">
      <c r="A8" s="8" t="s">
        <v>114</v>
      </c>
      <c r="B8" s="9" t="s">
        <v>219</v>
      </c>
      <c r="C8" s="9" t="s">
        <v>24</v>
      </c>
      <c r="D8" s="9" t="s">
        <v>25</v>
      </c>
      <c r="E8" s="8" t="s">
        <v>20</v>
      </c>
      <c r="F8" s="10" t="s">
        <v>220</v>
      </c>
      <c r="G8" s="11">
        <v>300</v>
      </c>
      <c r="H8" s="11">
        <v>450.78</v>
      </c>
      <c r="I8" s="11">
        <v>250</v>
      </c>
      <c r="J8" s="11">
        <v>390.3</v>
      </c>
      <c r="K8" s="16">
        <f t="shared" si="0"/>
        <v>117090</v>
      </c>
      <c r="L8" s="50">
        <f t="shared" si="1"/>
        <v>97575</v>
      </c>
      <c r="N8">
        <f t="shared" si="2"/>
        <v>700.78</v>
      </c>
    </row>
    <row r="9" spans="1:14" ht="15" customHeight="1" x14ac:dyDescent="0.15">
      <c r="A9" s="8" t="s">
        <v>117</v>
      </c>
      <c r="B9" s="9" t="s">
        <v>221</v>
      </c>
      <c r="C9" s="9" t="s">
        <v>24</v>
      </c>
      <c r="D9" s="9" t="s">
        <v>29</v>
      </c>
      <c r="E9" s="8" t="s">
        <v>20</v>
      </c>
      <c r="F9" s="10" t="s">
        <v>222</v>
      </c>
      <c r="G9" s="11">
        <v>50</v>
      </c>
      <c r="H9" s="11">
        <v>78.8</v>
      </c>
      <c r="I9" s="11">
        <v>30</v>
      </c>
      <c r="J9" s="11">
        <v>374.6</v>
      </c>
      <c r="K9" s="16">
        <f t="shared" si="0"/>
        <v>18730</v>
      </c>
      <c r="L9" s="50">
        <f t="shared" si="1"/>
        <v>11238</v>
      </c>
      <c r="N9">
        <f t="shared" si="2"/>
        <v>108.8</v>
      </c>
    </row>
    <row r="10" spans="1:14" ht="15" customHeight="1" x14ac:dyDescent="0.15">
      <c r="A10" s="8" t="s">
        <v>120</v>
      </c>
      <c r="B10" s="9" t="s">
        <v>223</v>
      </c>
      <c r="C10" s="9" t="s">
        <v>24</v>
      </c>
      <c r="D10" s="9" t="s">
        <v>33</v>
      </c>
      <c r="E10" s="8" t="s">
        <v>20</v>
      </c>
      <c r="F10" s="10" t="s">
        <v>224</v>
      </c>
      <c r="G10" s="11">
        <v>150</v>
      </c>
      <c r="H10" s="11">
        <v>107.72</v>
      </c>
      <c r="I10" s="11">
        <v>50</v>
      </c>
      <c r="J10" s="11">
        <v>399.87</v>
      </c>
      <c r="K10" s="16">
        <f t="shared" si="0"/>
        <v>59980.5</v>
      </c>
      <c r="L10" s="50">
        <f t="shared" si="1"/>
        <v>19993.5</v>
      </c>
      <c r="N10">
        <f t="shared" si="2"/>
        <v>157.72</v>
      </c>
    </row>
    <row r="11" spans="1:14" ht="15" customHeight="1" x14ac:dyDescent="0.15">
      <c r="A11" s="8" t="s">
        <v>225</v>
      </c>
      <c r="B11" s="9" t="s">
        <v>226</v>
      </c>
      <c r="C11" s="9" t="s">
        <v>67</v>
      </c>
      <c r="D11" s="9" t="s">
        <v>68</v>
      </c>
      <c r="E11" s="8" t="s">
        <v>20</v>
      </c>
      <c r="F11" s="10" t="s">
        <v>227</v>
      </c>
      <c r="G11" s="11">
        <v>50</v>
      </c>
      <c r="H11" s="11">
        <v>51.25</v>
      </c>
      <c r="I11" s="11">
        <v>35</v>
      </c>
      <c r="J11" s="11">
        <v>473.24</v>
      </c>
      <c r="K11" s="16">
        <f t="shared" si="0"/>
        <v>23662</v>
      </c>
      <c r="L11" s="50">
        <f t="shared" si="1"/>
        <v>16563.400000000001</v>
      </c>
      <c r="N11">
        <f t="shared" si="2"/>
        <v>86.25</v>
      </c>
    </row>
    <row r="12" spans="1:14" ht="14.25" hidden="1" customHeight="1" x14ac:dyDescent="0.15">
      <c r="A12" s="54"/>
      <c r="B12" s="54"/>
      <c r="C12" s="54"/>
      <c r="D12" s="54"/>
      <c r="E12" s="54"/>
      <c r="F12" s="54"/>
      <c r="G12" s="54"/>
      <c r="H12" s="55"/>
      <c r="I12" s="11">
        <v>0</v>
      </c>
      <c r="J12" s="54"/>
      <c r="K12" s="16">
        <f t="shared" si="0"/>
        <v>0</v>
      </c>
      <c r="L12" s="50">
        <f t="shared" si="1"/>
        <v>0</v>
      </c>
      <c r="N12">
        <f t="shared" si="2"/>
        <v>0</v>
      </c>
    </row>
    <row r="13" spans="1:14" ht="12.95" customHeight="1" x14ac:dyDescent="0.15">
      <c r="A13" s="8" t="s">
        <v>126</v>
      </c>
      <c r="B13" s="9" t="s">
        <v>228</v>
      </c>
      <c r="C13" s="9" t="s">
        <v>72</v>
      </c>
      <c r="D13" s="9" t="s">
        <v>73</v>
      </c>
      <c r="E13" s="8" t="s">
        <v>20</v>
      </c>
      <c r="F13" s="10" t="s">
        <v>229</v>
      </c>
      <c r="G13" s="11">
        <v>50</v>
      </c>
      <c r="H13" s="11">
        <v>54.79</v>
      </c>
      <c r="I13" s="11">
        <v>30</v>
      </c>
      <c r="J13" s="11">
        <v>422.28</v>
      </c>
      <c r="K13" s="16">
        <f t="shared" si="0"/>
        <v>21114</v>
      </c>
      <c r="L13" s="50">
        <f t="shared" si="1"/>
        <v>12668.4</v>
      </c>
      <c r="N13">
        <f t="shared" si="2"/>
        <v>84.789999999999992</v>
      </c>
    </row>
    <row r="14" spans="1:14" ht="9.9499999999999993" customHeight="1" x14ac:dyDescent="0.15">
      <c r="A14" s="8" t="s">
        <v>230</v>
      </c>
      <c r="B14" s="9" t="s">
        <v>231</v>
      </c>
      <c r="C14" s="9" t="s">
        <v>77</v>
      </c>
      <c r="D14" s="9" t="s">
        <v>78</v>
      </c>
      <c r="E14" s="8" t="s">
        <v>20</v>
      </c>
      <c r="F14" s="10" t="s">
        <v>232</v>
      </c>
      <c r="G14" s="11">
        <v>10</v>
      </c>
      <c r="H14" s="11">
        <v>10.15</v>
      </c>
      <c r="I14" s="11">
        <v>6</v>
      </c>
      <c r="J14" s="11">
        <v>422.28</v>
      </c>
      <c r="K14" s="16">
        <f t="shared" si="0"/>
        <v>4222.7999999999993</v>
      </c>
      <c r="L14" s="50">
        <f t="shared" si="1"/>
        <v>2533.6799999999998</v>
      </c>
      <c r="N14">
        <f t="shared" si="2"/>
        <v>16.149999999999999</v>
      </c>
    </row>
    <row r="15" spans="1:14" ht="15" customHeight="1" x14ac:dyDescent="0.15">
      <c r="A15" s="8" t="s">
        <v>233</v>
      </c>
      <c r="B15" s="9" t="s">
        <v>234</v>
      </c>
      <c r="C15" s="9" t="s">
        <v>135</v>
      </c>
      <c r="D15" s="9" t="s">
        <v>235</v>
      </c>
      <c r="E15" s="8" t="s">
        <v>20</v>
      </c>
      <c r="F15" s="10" t="s">
        <v>236</v>
      </c>
      <c r="G15" s="11">
        <v>0</v>
      </c>
      <c r="H15" s="12">
        <v>2.2400000000000002</v>
      </c>
      <c r="I15" s="51">
        <v>0</v>
      </c>
      <c r="J15" s="11">
        <v>388.34</v>
      </c>
      <c r="K15" s="16">
        <f t="shared" si="0"/>
        <v>0</v>
      </c>
      <c r="L15" s="50">
        <f t="shared" si="1"/>
        <v>0</v>
      </c>
      <c r="N15">
        <f t="shared" si="2"/>
        <v>2.2400000000000002</v>
      </c>
    </row>
    <row r="16" spans="1:14" ht="15" customHeight="1" x14ac:dyDescent="0.15">
      <c r="A16" s="8" t="s">
        <v>148</v>
      </c>
      <c r="B16" s="9" t="s">
        <v>237</v>
      </c>
      <c r="C16" s="9" t="s">
        <v>140</v>
      </c>
      <c r="D16" s="9" t="s">
        <v>141</v>
      </c>
      <c r="E16" s="8" t="s">
        <v>20</v>
      </c>
      <c r="F16" s="10" t="s">
        <v>238</v>
      </c>
      <c r="G16" s="11">
        <v>8.2200000000000006</v>
      </c>
      <c r="H16" s="56">
        <v>0</v>
      </c>
      <c r="I16" s="12">
        <v>8.2200000000000006</v>
      </c>
      <c r="J16" s="11">
        <v>486.43</v>
      </c>
      <c r="K16" s="16">
        <f t="shared" si="0"/>
        <v>3998.4546000000005</v>
      </c>
      <c r="L16" s="50">
        <f t="shared" si="1"/>
        <v>3998.4546000000005</v>
      </c>
      <c r="N16">
        <f t="shared" si="2"/>
        <v>8.2200000000000006</v>
      </c>
    </row>
    <row r="17" spans="1:14" ht="15" customHeight="1" x14ac:dyDescent="0.15">
      <c r="A17" s="8" t="s">
        <v>153</v>
      </c>
      <c r="B17" s="9" t="s">
        <v>239</v>
      </c>
      <c r="C17" s="9" t="s">
        <v>150</v>
      </c>
      <c r="D17" s="9" t="s">
        <v>151</v>
      </c>
      <c r="E17" s="8" t="s">
        <v>20</v>
      </c>
      <c r="F17" s="10" t="s">
        <v>240</v>
      </c>
      <c r="G17" s="11">
        <v>2.33</v>
      </c>
      <c r="H17" s="56">
        <v>0</v>
      </c>
      <c r="I17" s="12">
        <v>2.33</v>
      </c>
      <c r="J17" s="11">
        <v>438.8</v>
      </c>
      <c r="K17" s="16">
        <f t="shared" si="0"/>
        <v>1022.4040000000001</v>
      </c>
      <c r="L17" s="50">
        <f t="shared" si="1"/>
        <v>1022.4040000000001</v>
      </c>
      <c r="N17">
        <f t="shared" si="2"/>
        <v>2.33</v>
      </c>
    </row>
    <row r="18" spans="1:14" ht="15" customHeight="1" x14ac:dyDescent="0.15">
      <c r="A18" s="8" t="s">
        <v>204</v>
      </c>
      <c r="B18" s="9" t="s">
        <v>241</v>
      </c>
      <c r="C18" s="9" t="s">
        <v>161</v>
      </c>
      <c r="D18" s="9" t="s">
        <v>162</v>
      </c>
      <c r="E18" s="8" t="s">
        <v>20</v>
      </c>
      <c r="F18" s="10" t="s">
        <v>242</v>
      </c>
      <c r="G18" s="11">
        <v>20</v>
      </c>
      <c r="H18" s="51">
        <v>26.42</v>
      </c>
      <c r="I18" s="12">
        <v>20</v>
      </c>
      <c r="J18" s="11">
        <v>467.58</v>
      </c>
      <c r="K18" s="16">
        <f t="shared" si="0"/>
        <v>9351.6</v>
      </c>
      <c r="L18" s="50">
        <f t="shared" si="1"/>
        <v>9351.6</v>
      </c>
      <c r="N18">
        <f t="shared" si="2"/>
        <v>46.42</v>
      </c>
    </row>
    <row r="19" spans="1:14" ht="15" customHeight="1" x14ac:dyDescent="0.15">
      <c r="A19" s="8" t="s">
        <v>243</v>
      </c>
      <c r="B19" s="9" t="s">
        <v>244</v>
      </c>
      <c r="C19" s="9" t="s">
        <v>161</v>
      </c>
      <c r="D19" s="9" t="s">
        <v>206</v>
      </c>
      <c r="E19" s="8" t="s">
        <v>20</v>
      </c>
      <c r="F19" s="10" t="s">
        <v>245</v>
      </c>
      <c r="G19" s="11">
        <v>8.26</v>
      </c>
      <c r="H19" s="51">
        <v>0</v>
      </c>
      <c r="I19" s="11">
        <v>0</v>
      </c>
      <c r="J19" s="11">
        <v>467.58</v>
      </c>
      <c r="K19" s="16">
        <f t="shared" si="0"/>
        <v>3862.2107999999998</v>
      </c>
      <c r="L19" s="50">
        <f t="shared" si="1"/>
        <v>0</v>
      </c>
      <c r="N19">
        <f t="shared" si="2"/>
        <v>0</v>
      </c>
    </row>
    <row r="20" spans="1:14" ht="24" customHeight="1" x14ac:dyDescent="0.15">
      <c r="A20" s="8" t="s">
        <v>170</v>
      </c>
      <c r="B20" s="9" t="s">
        <v>246</v>
      </c>
      <c r="C20" s="9" t="s">
        <v>166</v>
      </c>
      <c r="D20" s="9" t="s">
        <v>247</v>
      </c>
      <c r="E20" s="8" t="s">
        <v>168</v>
      </c>
      <c r="F20" s="10" t="s">
        <v>248</v>
      </c>
      <c r="G20" s="11">
        <v>6</v>
      </c>
      <c r="H20" s="51">
        <v>744.01</v>
      </c>
      <c r="I20" s="12">
        <v>4</v>
      </c>
      <c r="J20" s="11">
        <v>3657.01</v>
      </c>
      <c r="K20" s="16">
        <f t="shared" si="0"/>
        <v>21942.06</v>
      </c>
      <c r="L20" s="50">
        <f t="shared" si="1"/>
        <v>14628.04</v>
      </c>
      <c r="N20">
        <f t="shared" si="2"/>
        <v>748.01</v>
      </c>
    </row>
    <row r="21" spans="1:14" ht="18.2" customHeight="1" x14ac:dyDescent="0.15">
      <c r="A21" s="80" t="s">
        <v>179</v>
      </c>
      <c r="B21" s="81"/>
      <c r="C21" s="81"/>
      <c r="D21" s="81"/>
      <c r="E21" s="81"/>
      <c r="F21" s="81"/>
      <c r="G21" s="81"/>
      <c r="H21" s="81"/>
      <c r="I21" s="81"/>
      <c r="J21" s="82"/>
      <c r="K21" s="11">
        <f>SUM(K5:K20)</f>
        <v>884011.82940000016</v>
      </c>
      <c r="L21" s="57">
        <f>SUM(L5:L20)</f>
        <v>669300.22860000015</v>
      </c>
    </row>
    <row r="23" spans="1:14" ht="14.25" customHeight="1" x14ac:dyDescent="0.15">
      <c r="B23" s="1" t="s">
        <v>103</v>
      </c>
      <c r="D23" s="24" t="s">
        <v>104</v>
      </c>
      <c r="E23" s="25"/>
      <c r="G23" s="26" t="s">
        <v>105</v>
      </c>
      <c r="I23" s="27"/>
      <c r="J23" s="27" t="s">
        <v>104</v>
      </c>
    </row>
  </sheetData>
  <mergeCells count="15">
    <mergeCell ref="A21:J21"/>
    <mergeCell ref="A1:K1"/>
    <mergeCell ref="A2:G2"/>
    <mergeCell ref="J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honeticPr fontId="24" type="noConversion"/>
  <pageMargins left="0.75" right="0.75" top="0.27500000000000002" bottom="0.156944444444444" header="0.23611111111111099" footer="0.156944444444444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SheetLayoutView="100" workbookViewId="0">
      <pane ySplit="4" topLeftCell="A5" activePane="bottomLeft" state="frozen"/>
      <selection pane="bottomLeft" activeCell="N5" sqref="N5:N18"/>
    </sheetView>
  </sheetViews>
  <sheetFormatPr defaultColWidth="9" defaultRowHeight="14.25" customHeight="1" x14ac:dyDescent="0.15"/>
  <cols>
    <col min="1" max="1" width="7.25" style="1" customWidth="1"/>
    <col min="3" max="3" width="7.75" style="1" customWidth="1"/>
    <col min="4" max="4" width="13.375" style="1" customWidth="1"/>
    <col min="5" max="5" width="7.875" style="1" customWidth="1"/>
    <col min="8" max="8" width="9.625" style="2" bestFit="1" customWidth="1"/>
    <col min="11" max="11" width="9.625" style="1" bestFit="1" customWidth="1"/>
    <col min="12" max="12" width="12.625" style="1" bestFit="1" customWidth="1"/>
  </cols>
  <sheetData>
    <row r="1" spans="1:14" ht="22.5" customHeight="1" x14ac:dyDescent="0.1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4" ht="18" customHeight="1" x14ac:dyDescent="0.15">
      <c r="A2" s="65" t="s">
        <v>249</v>
      </c>
      <c r="B2" s="65"/>
      <c r="C2" s="65"/>
      <c r="D2" s="65"/>
      <c r="E2" s="65"/>
      <c r="F2" s="65"/>
      <c r="G2" s="65"/>
      <c r="H2" s="65"/>
      <c r="I2" s="65"/>
      <c r="J2" s="65"/>
      <c r="K2" s="4" t="s">
        <v>2</v>
      </c>
      <c r="L2" s="5"/>
    </row>
    <row r="3" spans="1:14" ht="14.25" customHeight="1" x14ac:dyDescent="0.15">
      <c r="A3" s="66" t="s">
        <v>3</v>
      </c>
      <c r="B3" s="66" t="s">
        <v>4</v>
      </c>
      <c r="C3" s="66" t="s">
        <v>5</v>
      </c>
      <c r="D3" s="66" t="s">
        <v>6</v>
      </c>
      <c r="E3" s="66" t="s">
        <v>7</v>
      </c>
      <c r="F3" s="66" t="s">
        <v>8</v>
      </c>
      <c r="G3" s="85" t="s">
        <v>9</v>
      </c>
      <c r="H3" s="87" t="s">
        <v>10</v>
      </c>
      <c r="I3" s="85" t="s">
        <v>11</v>
      </c>
      <c r="J3" s="66" t="s">
        <v>12</v>
      </c>
      <c r="K3" s="78" t="s">
        <v>13</v>
      </c>
      <c r="L3" s="79"/>
    </row>
    <row r="4" spans="1:14" ht="14.25" customHeight="1" x14ac:dyDescent="0.15">
      <c r="A4" s="67"/>
      <c r="B4" s="67"/>
      <c r="C4" s="67"/>
      <c r="D4" s="67"/>
      <c r="E4" s="67"/>
      <c r="F4" s="67"/>
      <c r="G4" s="86"/>
      <c r="H4" s="88"/>
      <c r="I4" s="86"/>
      <c r="J4" s="67"/>
      <c r="K4" s="6" t="s">
        <v>14</v>
      </c>
      <c r="L4" s="7" t="s">
        <v>15</v>
      </c>
    </row>
    <row r="5" spans="1:14" ht="21" customHeight="1" x14ac:dyDescent="0.15">
      <c r="A5" s="8" t="s">
        <v>126</v>
      </c>
      <c r="B5" s="9" t="s">
        <v>250</v>
      </c>
      <c r="C5" s="9" t="s">
        <v>67</v>
      </c>
      <c r="D5" s="9" t="s">
        <v>251</v>
      </c>
      <c r="E5" s="8" t="s">
        <v>20</v>
      </c>
      <c r="F5" s="10" t="s">
        <v>252</v>
      </c>
      <c r="G5" s="11">
        <v>100</v>
      </c>
      <c r="H5" s="51">
        <v>1065.53</v>
      </c>
      <c r="I5" s="12">
        <v>100</v>
      </c>
      <c r="J5" s="11">
        <v>464.92</v>
      </c>
      <c r="K5" s="16">
        <f t="shared" ref="K5:K18" si="0">SUM(G5*J5)</f>
        <v>46492</v>
      </c>
      <c r="L5" s="58">
        <f t="shared" ref="L5:L18" si="1">I5*J5</f>
        <v>46492</v>
      </c>
      <c r="N5">
        <f t="shared" ref="N5:N18" si="2">H5+I5</f>
        <v>1165.53</v>
      </c>
    </row>
    <row r="6" spans="1:14" ht="18.2" customHeight="1" x14ac:dyDescent="0.15">
      <c r="A6" s="8" t="s">
        <v>253</v>
      </c>
      <c r="B6" s="9" t="s">
        <v>254</v>
      </c>
      <c r="C6" s="9" t="s">
        <v>255</v>
      </c>
      <c r="D6" s="9" t="s">
        <v>256</v>
      </c>
      <c r="E6" s="8" t="s">
        <v>20</v>
      </c>
      <c r="F6" s="10" t="s">
        <v>257</v>
      </c>
      <c r="G6" s="11">
        <v>336</v>
      </c>
      <c r="H6" s="51">
        <v>6250.12</v>
      </c>
      <c r="I6" s="12">
        <v>336</v>
      </c>
      <c r="J6" s="11">
        <v>417.26</v>
      </c>
      <c r="K6" s="14">
        <f t="shared" si="0"/>
        <v>140199.35999999999</v>
      </c>
      <c r="L6" s="58">
        <f t="shared" si="1"/>
        <v>140199.35999999999</v>
      </c>
      <c r="N6">
        <f t="shared" si="2"/>
        <v>6586.12</v>
      </c>
    </row>
    <row r="7" spans="1:14" ht="20.25" customHeight="1" x14ac:dyDescent="0.15">
      <c r="A7" s="8" t="s">
        <v>258</v>
      </c>
      <c r="B7" s="9" t="s">
        <v>259</v>
      </c>
      <c r="C7" s="9" t="s">
        <v>82</v>
      </c>
      <c r="D7" s="9" t="s">
        <v>260</v>
      </c>
      <c r="E7" s="8" t="s">
        <v>20</v>
      </c>
      <c r="F7" s="10" t="s">
        <v>261</v>
      </c>
      <c r="G7" s="11">
        <v>327.01</v>
      </c>
      <c r="H7" s="11">
        <v>0</v>
      </c>
      <c r="I7" s="11">
        <v>277.01</v>
      </c>
      <c r="J7" s="11">
        <v>454.99</v>
      </c>
      <c r="K7" s="16">
        <f t="shared" si="0"/>
        <v>148786.27989999999</v>
      </c>
      <c r="L7" s="58">
        <f t="shared" si="1"/>
        <v>126036.77989999999</v>
      </c>
      <c r="N7">
        <f t="shared" si="2"/>
        <v>277.01</v>
      </c>
    </row>
    <row r="8" spans="1:14" ht="21" customHeight="1" x14ac:dyDescent="0.15">
      <c r="A8" s="8" t="s">
        <v>262</v>
      </c>
      <c r="B8" s="9" t="s">
        <v>263</v>
      </c>
      <c r="C8" s="9" t="s">
        <v>82</v>
      </c>
      <c r="D8" s="9" t="s">
        <v>131</v>
      </c>
      <c r="E8" s="8" t="s">
        <v>20</v>
      </c>
      <c r="F8" s="10" t="s">
        <v>264</v>
      </c>
      <c r="G8" s="11">
        <v>0</v>
      </c>
      <c r="H8" s="12">
        <v>88.37</v>
      </c>
      <c r="I8" s="11">
        <v>0</v>
      </c>
      <c r="J8" s="11">
        <v>457.47</v>
      </c>
      <c r="K8" s="16">
        <f t="shared" si="0"/>
        <v>0</v>
      </c>
      <c r="L8" s="58">
        <f t="shared" si="1"/>
        <v>0</v>
      </c>
      <c r="N8">
        <f t="shared" si="2"/>
        <v>88.37</v>
      </c>
    </row>
    <row r="9" spans="1:14" ht="18.2" customHeight="1" x14ac:dyDescent="0.15">
      <c r="A9" s="8" t="s">
        <v>133</v>
      </c>
      <c r="B9" s="9" t="s">
        <v>265</v>
      </c>
      <c r="C9" s="9" t="s">
        <v>135</v>
      </c>
      <c r="D9" s="9" t="s">
        <v>266</v>
      </c>
      <c r="E9" s="8" t="s">
        <v>20</v>
      </c>
      <c r="F9" s="10" t="s">
        <v>267</v>
      </c>
      <c r="G9" s="11">
        <v>250</v>
      </c>
      <c r="H9" s="51">
        <v>6250.17</v>
      </c>
      <c r="I9" s="12">
        <v>250</v>
      </c>
      <c r="J9" s="11">
        <v>418.48</v>
      </c>
      <c r="K9" s="16">
        <f t="shared" si="0"/>
        <v>104620</v>
      </c>
      <c r="L9" s="58">
        <f t="shared" si="1"/>
        <v>104620</v>
      </c>
      <c r="N9">
        <f t="shared" si="2"/>
        <v>6500.17</v>
      </c>
    </row>
    <row r="10" spans="1:14" ht="18.2" customHeight="1" x14ac:dyDescent="0.15">
      <c r="A10" s="8" t="s">
        <v>138</v>
      </c>
      <c r="B10" s="9" t="s">
        <v>268</v>
      </c>
      <c r="C10" s="9" t="s">
        <v>140</v>
      </c>
      <c r="D10" s="9" t="s">
        <v>141</v>
      </c>
      <c r="E10" s="8" t="s">
        <v>20</v>
      </c>
      <c r="F10" s="10" t="s">
        <v>269</v>
      </c>
      <c r="G10" s="11">
        <v>10.14</v>
      </c>
      <c r="H10" s="11">
        <v>0</v>
      </c>
      <c r="I10" s="12">
        <v>10.14</v>
      </c>
      <c r="J10" s="11">
        <v>486.43</v>
      </c>
      <c r="K10" s="16">
        <f t="shared" si="0"/>
        <v>4932.4002</v>
      </c>
      <c r="L10" s="58">
        <f t="shared" si="1"/>
        <v>4932.4002</v>
      </c>
      <c r="N10">
        <f t="shared" si="2"/>
        <v>10.14</v>
      </c>
    </row>
    <row r="11" spans="1:14" ht="18.2" customHeight="1" x14ac:dyDescent="0.15">
      <c r="A11" s="8" t="s">
        <v>143</v>
      </c>
      <c r="B11" s="9" t="s">
        <v>270</v>
      </c>
      <c r="C11" s="9" t="s">
        <v>150</v>
      </c>
      <c r="D11" s="9" t="s">
        <v>151</v>
      </c>
      <c r="E11" s="8" t="s">
        <v>20</v>
      </c>
      <c r="F11" s="10" t="s">
        <v>271</v>
      </c>
      <c r="G11" s="11">
        <v>9.0399999999999991</v>
      </c>
      <c r="H11" s="11">
        <v>0</v>
      </c>
      <c r="I11" s="12">
        <v>9.0399999999999991</v>
      </c>
      <c r="J11" s="11">
        <v>438.8</v>
      </c>
      <c r="K11" s="16">
        <f t="shared" si="0"/>
        <v>3966.752</v>
      </c>
      <c r="L11" s="58">
        <f t="shared" si="1"/>
        <v>3966.752</v>
      </c>
      <c r="N11">
        <f t="shared" si="2"/>
        <v>9.0399999999999991</v>
      </c>
    </row>
    <row r="12" spans="1:14" ht="18.2" customHeight="1" x14ac:dyDescent="0.15">
      <c r="A12" s="8" t="s">
        <v>233</v>
      </c>
      <c r="B12" s="9" t="s">
        <v>272</v>
      </c>
      <c r="C12" s="9" t="s">
        <v>135</v>
      </c>
      <c r="D12" s="9" t="s">
        <v>136</v>
      </c>
      <c r="E12" s="8" t="s">
        <v>20</v>
      </c>
      <c r="F12" s="10" t="s">
        <v>273</v>
      </c>
      <c r="G12" s="11">
        <v>3</v>
      </c>
      <c r="H12" s="12">
        <v>34.32</v>
      </c>
      <c r="I12" s="11">
        <v>0</v>
      </c>
      <c r="J12" s="11">
        <v>418.48</v>
      </c>
      <c r="K12" s="16">
        <f t="shared" si="0"/>
        <v>1255.44</v>
      </c>
      <c r="L12" s="58">
        <f t="shared" si="1"/>
        <v>0</v>
      </c>
      <c r="N12">
        <f t="shared" si="2"/>
        <v>34.32</v>
      </c>
    </row>
    <row r="13" spans="1:14" ht="18.2" customHeight="1" x14ac:dyDescent="0.15">
      <c r="A13" s="8" t="s">
        <v>153</v>
      </c>
      <c r="B13" s="9" t="s">
        <v>274</v>
      </c>
      <c r="C13" s="9" t="s">
        <v>161</v>
      </c>
      <c r="D13" s="9" t="s">
        <v>162</v>
      </c>
      <c r="E13" s="8" t="s">
        <v>20</v>
      </c>
      <c r="F13" s="10" t="s">
        <v>275</v>
      </c>
      <c r="G13" s="11">
        <v>64.66</v>
      </c>
      <c r="H13" s="11">
        <v>0</v>
      </c>
      <c r="I13" s="11">
        <v>0</v>
      </c>
      <c r="J13" s="11">
        <v>467.58</v>
      </c>
      <c r="K13" s="16">
        <f t="shared" si="0"/>
        <v>30233.722799999996</v>
      </c>
      <c r="L13" s="58">
        <f t="shared" si="1"/>
        <v>0</v>
      </c>
      <c r="N13">
        <f t="shared" si="2"/>
        <v>0</v>
      </c>
    </row>
    <row r="14" spans="1:14" ht="18.2" customHeight="1" x14ac:dyDescent="0.15">
      <c r="A14" s="8" t="s">
        <v>159</v>
      </c>
      <c r="B14" s="9" t="s">
        <v>276</v>
      </c>
      <c r="C14" s="9" t="s">
        <v>161</v>
      </c>
      <c r="D14" s="9" t="s">
        <v>206</v>
      </c>
      <c r="E14" s="8" t="s">
        <v>20</v>
      </c>
      <c r="F14" s="10" t="s">
        <v>277</v>
      </c>
      <c r="G14" s="11">
        <v>8.67</v>
      </c>
      <c r="H14" s="11">
        <v>0</v>
      </c>
      <c r="I14" s="11">
        <v>0</v>
      </c>
      <c r="J14" s="11">
        <v>467.58</v>
      </c>
      <c r="K14" s="16">
        <f t="shared" si="0"/>
        <v>4053.9186</v>
      </c>
      <c r="L14" s="58">
        <f t="shared" si="1"/>
        <v>0</v>
      </c>
      <c r="N14">
        <f t="shared" si="2"/>
        <v>0</v>
      </c>
    </row>
    <row r="15" spans="1:14" ht="35.1" customHeight="1" x14ac:dyDescent="0.15">
      <c r="A15" s="8" t="s">
        <v>243</v>
      </c>
      <c r="B15" s="9" t="s">
        <v>278</v>
      </c>
      <c r="C15" s="9" t="s">
        <v>99</v>
      </c>
      <c r="D15" s="9" t="s">
        <v>279</v>
      </c>
      <c r="E15" s="8" t="s">
        <v>20</v>
      </c>
      <c r="F15" s="10" t="s">
        <v>280</v>
      </c>
      <c r="G15" s="11">
        <v>10</v>
      </c>
      <c r="H15" s="11">
        <v>12.99</v>
      </c>
      <c r="I15" s="12">
        <v>10</v>
      </c>
      <c r="J15" s="11">
        <v>465.41</v>
      </c>
      <c r="K15" s="16">
        <f t="shared" si="0"/>
        <v>4654.1000000000004</v>
      </c>
      <c r="L15" s="58">
        <f t="shared" si="1"/>
        <v>4654.1000000000004</v>
      </c>
      <c r="N15">
        <f t="shared" si="2"/>
        <v>22.990000000000002</v>
      </c>
    </row>
    <row r="16" spans="1:14" ht="35.1" customHeight="1" x14ac:dyDescent="0.15">
      <c r="A16" s="8" t="s">
        <v>164</v>
      </c>
      <c r="B16" s="9" t="s">
        <v>281</v>
      </c>
      <c r="C16" s="9" t="s">
        <v>99</v>
      </c>
      <c r="D16" s="9" t="s">
        <v>282</v>
      </c>
      <c r="E16" s="8" t="s">
        <v>20</v>
      </c>
      <c r="F16" s="10" t="s">
        <v>283</v>
      </c>
      <c r="G16" s="11">
        <v>40</v>
      </c>
      <c r="H16" s="11">
        <v>42.95</v>
      </c>
      <c r="I16" s="12">
        <v>40</v>
      </c>
      <c r="J16" s="11">
        <v>465.41</v>
      </c>
      <c r="K16" s="16">
        <f t="shared" si="0"/>
        <v>18616.400000000001</v>
      </c>
      <c r="L16" s="58">
        <f t="shared" si="1"/>
        <v>18616.400000000001</v>
      </c>
      <c r="N16">
        <f t="shared" si="2"/>
        <v>82.95</v>
      </c>
    </row>
    <row r="17" spans="1:14" ht="35.1" customHeight="1" x14ac:dyDescent="0.15">
      <c r="A17" s="8" t="s">
        <v>170</v>
      </c>
      <c r="B17" s="9" t="s">
        <v>284</v>
      </c>
      <c r="C17" s="9" t="s">
        <v>166</v>
      </c>
      <c r="D17" s="9" t="s">
        <v>285</v>
      </c>
      <c r="E17" s="8" t="s">
        <v>168</v>
      </c>
      <c r="F17" s="10" t="s">
        <v>286</v>
      </c>
      <c r="G17" s="11">
        <v>5</v>
      </c>
      <c r="H17" s="59">
        <v>46.271000000000001</v>
      </c>
      <c r="I17" s="11">
        <v>3</v>
      </c>
      <c r="J17" s="11">
        <v>4039.21</v>
      </c>
      <c r="K17" s="17">
        <f t="shared" si="0"/>
        <v>20196.05</v>
      </c>
      <c r="L17" s="58">
        <f t="shared" si="1"/>
        <v>12117.630000000001</v>
      </c>
      <c r="N17">
        <f t="shared" si="2"/>
        <v>49.271000000000001</v>
      </c>
    </row>
    <row r="18" spans="1:14" ht="35.1" customHeight="1" x14ac:dyDescent="0.15">
      <c r="A18" s="8" t="s">
        <v>174</v>
      </c>
      <c r="B18" s="9" t="s">
        <v>287</v>
      </c>
      <c r="C18" s="9" t="s">
        <v>166</v>
      </c>
      <c r="D18" s="9" t="s">
        <v>247</v>
      </c>
      <c r="E18" s="8" t="s">
        <v>168</v>
      </c>
      <c r="F18" s="10" t="s">
        <v>288</v>
      </c>
      <c r="G18" s="11">
        <v>100</v>
      </c>
      <c r="H18" s="59">
        <v>2412.7600000000002</v>
      </c>
      <c r="I18" s="11">
        <v>70</v>
      </c>
      <c r="J18" s="11">
        <v>3657.01</v>
      </c>
      <c r="K18" s="16">
        <f t="shared" si="0"/>
        <v>365701</v>
      </c>
      <c r="L18" s="58">
        <f t="shared" si="1"/>
        <v>255990.7</v>
      </c>
      <c r="N18">
        <f t="shared" si="2"/>
        <v>2482.7600000000002</v>
      </c>
    </row>
    <row r="19" spans="1:14" ht="18.2" customHeight="1" x14ac:dyDescent="0.15">
      <c r="A19" s="80" t="s">
        <v>179</v>
      </c>
      <c r="B19" s="81"/>
      <c r="C19" s="81"/>
      <c r="D19" s="81"/>
      <c r="E19" s="81"/>
      <c r="F19" s="81"/>
      <c r="G19" s="81"/>
      <c r="H19" s="81"/>
      <c r="I19" s="81"/>
      <c r="J19" s="82"/>
      <c r="K19" s="20">
        <f>SUM(K5:K18)</f>
        <v>893707.42349999992</v>
      </c>
      <c r="L19" s="52">
        <f>SUM(L5:L18)</f>
        <v>717626.12209999992</v>
      </c>
    </row>
    <row r="21" spans="1:14" ht="14.25" customHeight="1" x14ac:dyDescent="0.15">
      <c r="B21" t="s">
        <v>103</v>
      </c>
      <c r="D21" s="24" t="s">
        <v>104</v>
      </c>
      <c r="E21" s="25"/>
      <c r="G21" s="26" t="s">
        <v>105</v>
      </c>
      <c r="I21" s="27"/>
      <c r="J21" s="27" t="s">
        <v>104</v>
      </c>
    </row>
  </sheetData>
  <mergeCells count="14">
    <mergeCell ref="I3:I4"/>
    <mergeCell ref="J3:J4"/>
    <mergeCell ref="K3:L3"/>
    <mergeCell ref="A19:J19"/>
    <mergeCell ref="A1:L1"/>
    <mergeCell ref="A2:J2"/>
    <mergeCell ref="A3:A4"/>
    <mergeCell ref="B3:B4"/>
    <mergeCell ref="C3:C4"/>
    <mergeCell ref="D3:D4"/>
    <mergeCell ref="E3:E4"/>
    <mergeCell ref="F3:F4"/>
    <mergeCell ref="G3:G4"/>
    <mergeCell ref="H3:H4"/>
  </mergeCells>
  <phoneticPr fontId="24" type="noConversion"/>
  <pageMargins left="0.75" right="0.75" top="1" bottom="1" header="0.51180555555555596" footer="0.51180555555555596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SheetLayoutView="100" workbookViewId="0">
      <selection activeCell="H13" sqref="H13"/>
    </sheetView>
  </sheetViews>
  <sheetFormatPr defaultColWidth="9" defaultRowHeight="14.25" customHeight="1" x14ac:dyDescent="0.15"/>
  <cols>
    <col min="11" max="11" width="9" style="3"/>
    <col min="12" max="12" width="12.625" style="1" bestFit="1" customWidth="1"/>
  </cols>
  <sheetData>
    <row r="1" spans="1:14" ht="22.5" customHeight="1" x14ac:dyDescent="0.1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4" ht="18" customHeight="1" x14ac:dyDescent="0.15">
      <c r="A2" s="65" t="s">
        <v>289</v>
      </c>
      <c r="B2" s="65"/>
      <c r="C2" s="65"/>
      <c r="D2" s="65"/>
      <c r="E2" s="65"/>
      <c r="F2" s="65"/>
      <c r="G2" s="65"/>
      <c r="H2" s="65"/>
      <c r="I2" s="65"/>
      <c r="J2" s="65"/>
      <c r="K2" s="4" t="s">
        <v>2</v>
      </c>
      <c r="L2" s="5"/>
    </row>
    <row r="3" spans="1:14" ht="14.25" customHeight="1" x14ac:dyDescent="0.15">
      <c r="A3" s="66" t="s">
        <v>3</v>
      </c>
      <c r="B3" s="66" t="s">
        <v>4</v>
      </c>
      <c r="C3" s="66" t="s">
        <v>5</v>
      </c>
      <c r="D3" s="66" t="s">
        <v>6</v>
      </c>
      <c r="E3" s="66" t="s">
        <v>7</v>
      </c>
      <c r="F3" s="66" t="s">
        <v>8</v>
      </c>
      <c r="G3" s="85" t="s">
        <v>9</v>
      </c>
      <c r="H3" s="87" t="s">
        <v>10</v>
      </c>
      <c r="I3" s="85" t="s">
        <v>11</v>
      </c>
      <c r="J3" s="66" t="s">
        <v>12</v>
      </c>
      <c r="K3" s="78" t="s">
        <v>13</v>
      </c>
      <c r="L3" s="79"/>
    </row>
    <row r="4" spans="1:14" ht="14.25" customHeight="1" x14ac:dyDescent="0.15">
      <c r="A4" s="67"/>
      <c r="B4" s="67"/>
      <c r="C4" s="67"/>
      <c r="D4" s="67"/>
      <c r="E4" s="67"/>
      <c r="F4" s="67"/>
      <c r="G4" s="86"/>
      <c r="H4" s="91"/>
      <c r="I4" s="89"/>
      <c r="J4" s="90"/>
      <c r="K4" s="6" t="s">
        <v>14</v>
      </c>
      <c r="L4" s="7" t="s">
        <v>15</v>
      </c>
    </row>
    <row r="5" spans="1:14" ht="24.6" customHeight="1" x14ac:dyDescent="0.15">
      <c r="A5" s="8" t="s">
        <v>107</v>
      </c>
      <c r="B5" s="9" t="s">
        <v>290</v>
      </c>
      <c r="C5" s="9" t="s">
        <v>24</v>
      </c>
      <c r="D5" s="9" t="s">
        <v>25</v>
      </c>
      <c r="E5" s="8" t="s">
        <v>20</v>
      </c>
      <c r="F5" s="10" t="s">
        <v>291</v>
      </c>
      <c r="G5" s="11">
        <v>100.57</v>
      </c>
      <c r="H5" s="11">
        <v>0</v>
      </c>
      <c r="I5" s="11">
        <v>50.57</v>
      </c>
      <c r="J5" s="11">
        <v>390.3</v>
      </c>
      <c r="K5" s="16">
        <f t="shared" ref="K5:K15" si="0">SUM(G5*J5)</f>
        <v>39252.470999999998</v>
      </c>
      <c r="L5" s="58">
        <f t="shared" ref="L5:L15" si="1">I5*J5</f>
        <v>19737.471000000001</v>
      </c>
      <c r="N5">
        <f t="shared" ref="N5:N15" si="2">H5+I5</f>
        <v>50.57</v>
      </c>
    </row>
    <row r="6" spans="1:14" ht="24.6" customHeight="1" x14ac:dyDescent="0.15">
      <c r="A6" s="8" t="s">
        <v>110</v>
      </c>
      <c r="B6" s="9" t="s">
        <v>292</v>
      </c>
      <c r="C6" s="9" t="s">
        <v>24</v>
      </c>
      <c r="D6" s="9" t="s">
        <v>109</v>
      </c>
      <c r="E6" s="8" t="s">
        <v>20</v>
      </c>
      <c r="F6" s="10" t="s">
        <v>293</v>
      </c>
      <c r="G6" s="11">
        <v>350.7</v>
      </c>
      <c r="H6" s="11">
        <v>0</v>
      </c>
      <c r="I6" s="11">
        <v>209.7</v>
      </c>
      <c r="J6" s="11">
        <v>375.18</v>
      </c>
      <c r="K6" s="16">
        <f t="shared" si="0"/>
        <v>131575.62599999999</v>
      </c>
      <c r="L6" s="58">
        <f t="shared" si="1"/>
        <v>78675.245999999999</v>
      </c>
      <c r="N6">
        <f t="shared" si="2"/>
        <v>209.7</v>
      </c>
    </row>
    <row r="7" spans="1:14" ht="24.6" customHeight="1" x14ac:dyDescent="0.15">
      <c r="A7" s="8" t="s">
        <v>16</v>
      </c>
      <c r="B7" s="9" t="s">
        <v>294</v>
      </c>
      <c r="C7" s="9" t="s">
        <v>24</v>
      </c>
      <c r="D7" s="9" t="s">
        <v>295</v>
      </c>
      <c r="E7" s="8" t="s">
        <v>20</v>
      </c>
      <c r="F7" s="10" t="s">
        <v>296</v>
      </c>
      <c r="G7" s="11">
        <v>3.7</v>
      </c>
      <c r="H7" s="11">
        <v>0</v>
      </c>
      <c r="I7" s="11">
        <v>1.7</v>
      </c>
      <c r="J7" s="11">
        <v>398.35</v>
      </c>
      <c r="K7" s="16">
        <f t="shared" si="0"/>
        <v>1473.8950000000002</v>
      </c>
      <c r="L7" s="58">
        <f t="shared" si="1"/>
        <v>677.19500000000005</v>
      </c>
      <c r="N7">
        <f t="shared" si="2"/>
        <v>1.7</v>
      </c>
    </row>
    <row r="8" spans="1:14" ht="24.6" customHeight="1" x14ac:dyDescent="0.15">
      <c r="A8" s="8" t="s">
        <v>114</v>
      </c>
      <c r="B8" s="9" t="s">
        <v>297</v>
      </c>
      <c r="C8" s="9" t="s">
        <v>298</v>
      </c>
      <c r="D8" s="9" t="s">
        <v>299</v>
      </c>
      <c r="E8" s="8" t="s">
        <v>157</v>
      </c>
      <c r="F8" s="10" t="s">
        <v>300</v>
      </c>
      <c r="G8" s="11">
        <v>0</v>
      </c>
      <c r="H8" s="11">
        <v>0</v>
      </c>
      <c r="I8" s="11">
        <v>0</v>
      </c>
      <c r="J8" s="11">
        <v>188.22</v>
      </c>
      <c r="K8" s="16">
        <f t="shared" si="0"/>
        <v>0</v>
      </c>
      <c r="L8" s="58">
        <f t="shared" si="1"/>
        <v>0</v>
      </c>
      <c r="N8">
        <f t="shared" si="2"/>
        <v>0</v>
      </c>
    </row>
    <row r="9" spans="1:14" ht="18.2" customHeight="1" x14ac:dyDescent="0.15">
      <c r="A9" s="8" t="s">
        <v>301</v>
      </c>
      <c r="B9" s="9" t="s">
        <v>302</v>
      </c>
      <c r="C9" s="9" t="s">
        <v>72</v>
      </c>
      <c r="D9" s="9" t="s">
        <v>73</v>
      </c>
      <c r="E9" s="8" t="s">
        <v>20</v>
      </c>
      <c r="F9" s="10" t="s">
        <v>303</v>
      </c>
      <c r="G9" s="11">
        <v>0</v>
      </c>
      <c r="H9" s="19">
        <v>0</v>
      </c>
      <c r="I9" s="19">
        <v>6.9</v>
      </c>
      <c r="J9" s="19">
        <v>422.28</v>
      </c>
      <c r="K9" s="17">
        <f t="shared" si="0"/>
        <v>0</v>
      </c>
      <c r="L9" s="58">
        <f t="shared" si="1"/>
        <v>2913.732</v>
      </c>
      <c r="N9">
        <f t="shared" si="2"/>
        <v>6.9</v>
      </c>
    </row>
    <row r="10" spans="1:14" ht="18.2" customHeight="1" x14ac:dyDescent="0.15">
      <c r="A10" s="8" t="s">
        <v>304</v>
      </c>
      <c r="B10" s="9" t="s">
        <v>305</v>
      </c>
      <c r="C10" s="9" t="s">
        <v>77</v>
      </c>
      <c r="D10" s="9" t="s">
        <v>78</v>
      </c>
      <c r="E10" s="8" t="s">
        <v>20</v>
      </c>
      <c r="F10" s="10" t="s">
        <v>306</v>
      </c>
      <c r="G10" s="11">
        <v>0</v>
      </c>
      <c r="H10" s="11">
        <v>0</v>
      </c>
      <c r="I10" s="11">
        <v>1.52</v>
      </c>
      <c r="J10" s="11">
        <v>422.28</v>
      </c>
      <c r="K10" s="16">
        <f t="shared" si="0"/>
        <v>0</v>
      </c>
      <c r="L10" s="58">
        <f t="shared" si="1"/>
        <v>641.86559999999997</v>
      </c>
      <c r="N10">
        <f t="shared" si="2"/>
        <v>1.52</v>
      </c>
    </row>
    <row r="11" spans="1:14" ht="18.2" customHeight="1" x14ac:dyDescent="0.15">
      <c r="A11" s="8" t="s">
        <v>123</v>
      </c>
      <c r="B11" s="9" t="s">
        <v>307</v>
      </c>
      <c r="C11" s="9" t="s">
        <v>135</v>
      </c>
      <c r="D11" s="9" t="s">
        <v>308</v>
      </c>
      <c r="E11" s="8" t="s">
        <v>20</v>
      </c>
      <c r="F11" s="10" t="s">
        <v>309</v>
      </c>
      <c r="G11" s="11">
        <v>20</v>
      </c>
      <c r="H11" s="11">
        <v>361</v>
      </c>
      <c r="I11" s="12">
        <v>20</v>
      </c>
      <c r="J11" s="11">
        <v>418.48</v>
      </c>
      <c r="K11" s="16">
        <f t="shared" si="0"/>
        <v>8369.6</v>
      </c>
      <c r="L11" s="58">
        <f t="shared" si="1"/>
        <v>8369.6</v>
      </c>
      <c r="N11">
        <f t="shared" si="2"/>
        <v>381</v>
      </c>
    </row>
    <row r="12" spans="1:14" ht="18.2" customHeight="1" x14ac:dyDescent="0.15">
      <c r="A12" s="8" t="s">
        <v>253</v>
      </c>
      <c r="B12" s="9" t="s">
        <v>310</v>
      </c>
      <c r="C12" s="9" t="s">
        <v>140</v>
      </c>
      <c r="D12" s="9" t="s">
        <v>141</v>
      </c>
      <c r="E12" s="8" t="s">
        <v>20</v>
      </c>
      <c r="F12" s="10" t="s">
        <v>311</v>
      </c>
      <c r="G12" s="11">
        <v>15.34</v>
      </c>
      <c r="H12" s="11">
        <v>0</v>
      </c>
      <c r="I12" s="12">
        <v>15.34</v>
      </c>
      <c r="J12" s="11">
        <v>486.43</v>
      </c>
      <c r="K12" s="16">
        <f t="shared" si="0"/>
        <v>7461.8361999999997</v>
      </c>
      <c r="L12" s="58">
        <f t="shared" si="1"/>
        <v>7461.8361999999997</v>
      </c>
      <c r="N12">
        <f t="shared" si="2"/>
        <v>15.34</v>
      </c>
    </row>
    <row r="13" spans="1:14" ht="18.2" customHeight="1" x14ac:dyDescent="0.15">
      <c r="A13" s="8" t="s">
        <v>129</v>
      </c>
      <c r="B13" s="9" t="s">
        <v>312</v>
      </c>
      <c r="C13" s="9" t="s">
        <v>150</v>
      </c>
      <c r="D13" s="9" t="s">
        <v>151</v>
      </c>
      <c r="E13" s="8" t="s">
        <v>20</v>
      </c>
      <c r="F13" s="10" t="s">
        <v>313</v>
      </c>
      <c r="G13" s="11">
        <v>0.75</v>
      </c>
      <c r="H13" s="11">
        <v>0</v>
      </c>
      <c r="I13" s="12">
        <v>0.75</v>
      </c>
      <c r="J13" s="11">
        <v>438.8</v>
      </c>
      <c r="K13" s="16">
        <f t="shared" si="0"/>
        <v>329.1</v>
      </c>
      <c r="L13" s="58">
        <f t="shared" si="1"/>
        <v>329.1</v>
      </c>
      <c r="N13">
        <f t="shared" si="2"/>
        <v>0.75</v>
      </c>
    </row>
    <row r="14" spans="1:14" ht="35.1" customHeight="1" x14ac:dyDescent="0.15">
      <c r="A14" s="8" t="s">
        <v>133</v>
      </c>
      <c r="B14" s="9" t="s">
        <v>314</v>
      </c>
      <c r="C14" s="9" t="s">
        <v>166</v>
      </c>
      <c r="D14" s="9" t="s">
        <v>167</v>
      </c>
      <c r="E14" s="8" t="s">
        <v>168</v>
      </c>
      <c r="F14" s="10" t="s">
        <v>315</v>
      </c>
      <c r="G14" s="11">
        <v>1</v>
      </c>
      <c r="H14" s="60">
        <v>4.5810000000000004</v>
      </c>
      <c r="I14" s="12">
        <v>1</v>
      </c>
      <c r="J14" s="11">
        <v>4039.21</v>
      </c>
      <c r="K14" s="16">
        <f t="shared" si="0"/>
        <v>4039.21</v>
      </c>
      <c r="L14" s="58">
        <f t="shared" si="1"/>
        <v>4039.21</v>
      </c>
      <c r="N14">
        <f t="shared" si="2"/>
        <v>5.5810000000000004</v>
      </c>
    </row>
    <row r="15" spans="1:14" ht="35.1" customHeight="1" x14ac:dyDescent="0.15">
      <c r="A15" s="8" t="s">
        <v>233</v>
      </c>
      <c r="B15" s="9" t="s">
        <v>316</v>
      </c>
      <c r="C15" s="9" t="s">
        <v>166</v>
      </c>
      <c r="D15" s="9" t="s">
        <v>172</v>
      </c>
      <c r="E15" s="8" t="s">
        <v>168</v>
      </c>
      <c r="F15" s="10" t="s">
        <v>317</v>
      </c>
      <c r="G15" s="11">
        <v>6</v>
      </c>
      <c r="H15" s="60">
        <v>165.45500000000001</v>
      </c>
      <c r="I15" s="12">
        <v>6</v>
      </c>
      <c r="J15" s="11">
        <v>3657.01</v>
      </c>
      <c r="K15" s="16">
        <f t="shared" si="0"/>
        <v>21942.06</v>
      </c>
      <c r="L15" s="58">
        <f t="shared" si="1"/>
        <v>21942.06</v>
      </c>
      <c r="N15">
        <f t="shared" si="2"/>
        <v>171.45500000000001</v>
      </c>
    </row>
    <row r="16" spans="1:14" ht="18.2" customHeight="1" x14ac:dyDescent="0.15">
      <c r="A16" s="80" t="s">
        <v>179</v>
      </c>
      <c r="B16" s="81"/>
      <c r="C16" s="81"/>
      <c r="D16" s="81"/>
      <c r="E16" s="81"/>
      <c r="F16" s="81"/>
      <c r="G16" s="81"/>
      <c r="H16" s="81"/>
      <c r="I16" s="81"/>
      <c r="J16" s="82"/>
      <c r="K16" s="11">
        <f>SUM(K5:K15)</f>
        <v>214443.79819999996</v>
      </c>
      <c r="L16" s="57">
        <f>SUM(L5:L15)</f>
        <v>144787.31580000004</v>
      </c>
    </row>
    <row r="17" spans="2:10" ht="14.25" customHeight="1" x14ac:dyDescent="0.15">
      <c r="H17" s="2"/>
    </row>
    <row r="18" spans="2:10" ht="14.25" customHeight="1" x14ac:dyDescent="0.15">
      <c r="B18" t="s">
        <v>103</v>
      </c>
      <c r="D18" s="24" t="s">
        <v>104</v>
      </c>
      <c r="E18" s="25"/>
      <c r="G18" s="26" t="s">
        <v>105</v>
      </c>
      <c r="H18" s="2"/>
      <c r="I18" s="27"/>
      <c r="J18" s="27" t="s">
        <v>104</v>
      </c>
    </row>
  </sheetData>
  <mergeCells count="14">
    <mergeCell ref="I3:I4"/>
    <mergeCell ref="J3:J4"/>
    <mergeCell ref="K3:L3"/>
    <mergeCell ref="A16:J16"/>
    <mergeCell ref="A1:L1"/>
    <mergeCell ref="A2:J2"/>
    <mergeCell ref="A3:A4"/>
    <mergeCell ref="B3:B4"/>
    <mergeCell ref="C3:C4"/>
    <mergeCell ref="D3:D4"/>
    <mergeCell ref="E3:E4"/>
    <mergeCell ref="F3:F4"/>
    <mergeCell ref="G3:G4"/>
    <mergeCell ref="H3:H4"/>
  </mergeCells>
  <phoneticPr fontId="24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SheetLayoutView="100" workbookViewId="0">
      <selection activeCell="H5" sqref="H5"/>
    </sheetView>
  </sheetViews>
  <sheetFormatPr defaultColWidth="9" defaultRowHeight="14.25" customHeight="1" x14ac:dyDescent="0.15"/>
  <cols>
    <col min="4" max="4" width="12.625" style="1" customWidth="1"/>
    <col min="8" max="8" width="9" style="2"/>
    <col min="11" max="11" width="9.625" style="3" bestFit="1" customWidth="1"/>
    <col min="12" max="12" width="11.5" style="1" bestFit="1" customWidth="1"/>
  </cols>
  <sheetData>
    <row r="1" spans="1:12" ht="22.5" customHeight="1" x14ac:dyDescent="0.1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18" customHeight="1" x14ac:dyDescent="0.15">
      <c r="A2" s="65" t="s">
        <v>289</v>
      </c>
      <c r="B2" s="65"/>
      <c r="C2" s="65"/>
      <c r="D2" s="65"/>
      <c r="E2" s="65"/>
      <c r="F2" s="65"/>
      <c r="G2" s="65"/>
      <c r="H2" s="65"/>
      <c r="I2" s="65"/>
      <c r="J2" s="65"/>
      <c r="K2" s="4" t="s">
        <v>2</v>
      </c>
      <c r="L2" s="5"/>
    </row>
    <row r="3" spans="1:12" ht="14.25" customHeight="1" x14ac:dyDescent="0.15">
      <c r="A3" s="66" t="s">
        <v>3</v>
      </c>
      <c r="B3" s="66" t="s">
        <v>4</v>
      </c>
      <c r="C3" s="66" t="s">
        <v>5</v>
      </c>
      <c r="D3" s="66" t="s">
        <v>6</v>
      </c>
      <c r="E3" s="66" t="s">
        <v>7</v>
      </c>
      <c r="F3" s="66" t="s">
        <v>8</v>
      </c>
      <c r="G3" s="85" t="s">
        <v>9</v>
      </c>
      <c r="H3" s="87" t="s">
        <v>10</v>
      </c>
      <c r="I3" s="85" t="s">
        <v>11</v>
      </c>
      <c r="J3" s="66" t="s">
        <v>12</v>
      </c>
      <c r="K3" s="78" t="s">
        <v>13</v>
      </c>
      <c r="L3" s="79"/>
    </row>
    <row r="4" spans="1:12" ht="14.25" customHeight="1" x14ac:dyDescent="0.15">
      <c r="A4" s="67"/>
      <c r="B4" s="67"/>
      <c r="C4" s="67"/>
      <c r="D4" s="67"/>
      <c r="E4" s="67"/>
      <c r="F4" s="67"/>
      <c r="G4" s="86"/>
      <c r="H4" s="88"/>
      <c r="I4" s="86"/>
      <c r="J4" s="67"/>
      <c r="K4" s="53" t="s">
        <v>14</v>
      </c>
      <c r="L4" s="49" t="s">
        <v>15</v>
      </c>
    </row>
    <row r="5" spans="1:12" ht="21.95" customHeight="1" x14ac:dyDescent="0.15">
      <c r="A5" s="8" t="s">
        <v>120</v>
      </c>
      <c r="B5" s="9" t="s">
        <v>318</v>
      </c>
      <c r="C5" s="9" t="s">
        <v>67</v>
      </c>
      <c r="D5" s="9" t="s">
        <v>319</v>
      </c>
      <c r="E5" s="8" t="s">
        <v>20</v>
      </c>
      <c r="F5" s="10" t="s">
        <v>320</v>
      </c>
      <c r="G5" s="11">
        <v>79</v>
      </c>
      <c r="H5" s="12">
        <v>78.14</v>
      </c>
      <c r="I5" s="11">
        <v>79</v>
      </c>
      <c r="J5" s="11">
        <v>443.91</v>
      </c>
      <c r="K5" s="16">
        <f t="shared" ref="K5:K19" si="0">SUM(G5*J5)</f>
        <v>35068.89</v>
      </c>
      <c r="L5" s="50">
        <f t="shared" ref="L5:L19" si="1">I5*J5</f>
        <v>35068.89</v>
      </c>
    </row>
    <row r="6" spans="1:12" ht="18.2" customHeight="1" x14ac:dyDescent="0.15">
      <c r="A6" s="8" t="s">
        <v>225</v>
      </c>
      <c r="B6" s="9" t="s">
        <v>321</v>
      </c>
      <c r="C6" s="9" t="s">
        <v>67</v>
      </c>
      <c r="D6" s="9" t="s">
        <v>251</v>
      </c>
      <c r="E6" s="8" t="s">
        <v>20</v>
      </c>
      <c r="F6" s="10" t="s">
        <v>322</v>
      </c>
      <c r="G6" s="11">
        <v>0</v>
      </c>
      <c r="H6" s="12">
        <v>2.5</v>
      </c>
      <c r="I6" s="11">
        <v>0</v>
      </c>
      <c r="J6" s="11">
        <v>464.92</v>
      </c>
      <c r="K6" s="16">
        <f t="shared" si="0"/>
        <v>0</v>
      </c>
      <c r="L6" s="50">
        <f t="shared" si="1"/>
        <v>0</v>
      </c>
    </row>
    <row r="7" spans="1:12" ht="18.2" customHeight="1" x14ac:dyDescent="0.15">
      <c r="A7" s="8" t="s">
        <v>323</v>
      </c>
      <c r="B7" s="9" t="s">
        <v>324</v>
      </c>
      <c r="C7" s="9" t="s">
        <v>255</v>
      </c>
      <c r="D7" s="9" t="s">
        <v>256</v>
      </c>
      <c r="E7" s="8" t="s">
        <v>20</v>
      </c>
      <c r="F7" s="10" t="s">
        <v>325</v>
      </c>
      <c r="G7" s="11">
        <v>246</v>
      </c>
      <c r="H7" s="12">
        <v>245.34</v>
      </c>
      <c r="I7" s="11">
        <v>246</v>
      </c>
      <c r="J7" s="11">
        <v>417.26</v>
      </c>
      <c r="K7" s="16">
        <f t="shared" si="0"/>
        <v>102645.95999999999</v>
      </c>
      <c r="L7" s="50">
        <f t="shared" si="1"/>
        <v>102645.95999999999</v>
      </c>
    </row>
    <row r="8" spans="1:12" ht="18.2" customHeight="1" x14ac:dyDescent="0.15">
      <c r="A8" s="8" t="s">
        <v>301</v>
      </c>
      <c r="B8" s="9" t="s">
        <v>302</v>
      </c>
      <c r="C8" s="9" t="s">
        <v>72</v>
      </c>
      <c r="D8" s="9" t="s">
        <v>73</v>
      </c>
      <c r="E8" s="8" t="s">
        <v>20</v>
      </c>
      <c r="F8" s="10" t="s">
        <v>303</v>
      </c>
      <c r="G8" s="11">
        <v>0</v>
      </c>
      <c r="H8" s="12">
        <v>0</v>
      </c>
      <c r="I8" s="11">
        <v>0</v>
      </c>
      <c r="J8" s="11">
        <v>422.28</v>
      </c>
      <c r="K8" s="16">
        <f t="shared" si="0"/>
        <v>0</v>
      </c>
      <c r="L8" s="50">
        <f t="shared" si="1"/>
        <v>0</v>
      </c>
    </row>
    <row r="9" spans="1:12" ht="18.2" customHeight="1" x14ac:dyDescent="0.15">
      <c r="A9" s="8" t="s">
        <v>304</v>
      </c>
      <c r="B9" s="9" t="s">
        <v>305</v>
      </c>
      <c r="C9" s="9" t="s">
        <v>77</v>
      </c>
      <c r="D9" s="9" t="s">
        <v>78</v>
      </c>
      <c r="E9" s="8" t="s">
        <v>20</v>
      </c>
      <c r="F9" s="10" t="s">
        <v>306</v>
      </c>
      <c r="G9" s="11">
        <v>0</v>
      </c>
      <c r="H9" s="12">
        <v>0</v>
      </c>
      <c r="I9" s="11">
        <v>0</v>
      </c>
      <c r="J9" s="11">
        <v>422.28</v>
      </c>
      <c r="K9" s="16">
        <f t="shared" si="0"/>
        <v>0</v>
      </c>
      <c r="L9" s="50">
        <f t="shared" si="1"/>
        <v>0</v>
      </c>
    </row>
    <row r="10" spans="1:12" ht="18.2" customHeight="1" x14ac:dyDescent="0.15">
      <c r="A10" s="8" t="s">
        <v>326</v>
      </c>
      <c r="B10" s="9" t="s">
        <v>327</v>
      </c>
      <c r="C10" s="9" t="s">
        <v>82</v>
      </c>
      <c r="D10" s="9" t="s">
        <v>328</v>
      </c>
      <c r="E10" s="8" t="s">
        <v>20</v>
      </c>
      <c r="F10" s="10" t="s">
        <v>329</v>
      </c>
      <c r="G10" s="11">
        <v>23</v>
      </c>
      <c r="H10" s="12">
        <v>24.09</v>
      </c>
      <c r="I10" s="11">
        <v>23</v>
      </c>
      <c r="J10" s="11">
        <v>436.46</v>
      </c>
      <c r="K10" s="16">
        <f t="shared" si="0"/>
        <v>10038.58</v>
      </c>
      <c r="L10" s="50">
        <f t="shared" si="1"/>
        <v>10038.58</v>
      </c>
    </row>
    <row r="11" spans="1:12" ht="18.2" customHeight="1" x14ac:dyDescent="0.15">
      <c r="A11" s="8" t="s">
        <v>123</v>
      </c>
      <c r="B11" s="9" t="s">
        <v>307</v>
      </c>
      <c r="C11" s="9" t="s">
        <v>135</v>
      </c>
      <c r="D11" s="9" t="s">
        <v>308</v>
      </c>
      <c r="E11" s="8" t="s">
        <v>20</v>
      </c>
      <c r="F11" s="10" t="s">
        <v>309</v>
      </c>
      <c r="G11" s="11">
        <v>191</v>
      </c>
      <c r="H11" s="12">
        <v>190</v>
      </c>
      <c r="I11" s="11">
        <v>171</v>
      </c>
      <c r="J11" s="11">
        <v>418.48</v>
      </c>
      <c r="K11" s="16">
        <f t="shared" si="0"/>
        <v>79929.680000000008</v>
      </c>
      <c r="L11" s="50">
        <f t="shared" si="1"/>
        <v>71560.08</v>
      </c>
    </row>
    <row r="12" spans="1:12" ht="18.2" customHeight="1" x14ac:dyDescent="0.15">
      <c r="A12" s="8" t="s">
        <v>126</v>
      </c>
      <c r="B12" s="9" t="s">
        <v>330</v>
      </c>
      <c r="C12" s="9" t="s">
        <v>135</v>
      </c>
      <c r="D12" s="9" t="s">
        <v>235</v>
      </c>
      <c r="E12" s="8" t="s">
        <v>20</v>
      </c>
      <c r="F12" s="10" t="s">
        <v>331</v>
      </c>
      <c r="G12" s="11">
        <v>0.4</v>
      </c>
      <c r="H12" s="12">
        <v>0</v>
      </c>
      <c r="I12" s="11">
        <v>0.4</v>
      </c>
      <c r="J12" s="11">
        <v>388.34</v>
      </c>
      <c r="K12" s="16">
        <f t="shared" si="0"/>
        <v>155.33600000000001</v>
      </c>
      <c r="L12" s="50">
        <f t="shared" si="1"/>
        <v>155.33600000000001</v>
      </c>
    </row>
    <row r="13" spans="1:12" ht="18.2" customHeight="1" x14ac:dyDescent="0.15">
      <c r="A13" s="8" t="s">
        <v>230</v>
      </c>
      <c r="B13" s="9" t="s">
        <v>332</v>
      </c>
      <c r="C13" s="9" t="s">
        <v>135</v>
      </c>
      <c r="D13" s="9" t="s">
        <v>136</v>
      </c>
      <c r="E13" s="8" t="s">
        <v>20</v>
      </c>
      <c r="F13" s="10" t="s">
        <v>333</v>
      </c>
      <c r="G13" s="11">
        <v>0</v>
      </c>
      <c r="H13" s="12">
        <v>0.44</v>
      </c>
      <c r="I13" s="11">
        <v>0</v>
      </c>
      <c r="J13" s="11">
        <v>418.48</v>
      </c>
      <c r="K13" s="16">
        <f t="shared" si="0"/>
        <v>0</v>
      </c>
      <c r="L13" s="50">
        <f t="shared" si="1"/>
        <v>0</v>
      </c>
    </row>
    <row r="14" spans="1:12" ht="18.2" customHeight="1" x14ac:dyDescent="0.15">
      <c r="A14" s="8" t="s">
        <v>253</v>
      </c>
      <c r="B14" s="9" t="s">
        <v>310</v>
      </c>
      <c r="C14" s="9" t="s">
        <v>140</v>
      </c>
      <c r="D14" s="9" t="s">
        <v>141</v>
      </c>
      <c r="E14" s="8" t="s">
        <v>20</v>
      </c>
      <c r="F14" s="10" t="s">
        <v>311</v>
      </c>
      <c r="G14" s="11">
        <v>0</v>
      </c>
      <c r="H14" s="12">
        <v>0</v>
      </c>
      <c r="I14" s="11">
        <v>0</v>
      </c>
      <c r="J14" s="11">
        <v>486.43</v>
      </c>
      <c r="K14" s="16">
        <f t="shared" si="0"/>
        <v>0</v>
      </c>
      <c r="L14" s="50">
        <f t="shared" si="1"/>
        <v>0</v>
      </c>
    </row>
    <row r="15" spans="1:12" ht="18.2" customHeight="1" x14ac:dyDescent="0.15">
      <c r="A15" s="8" t="s">
        <v>129</v>
      </c>
      <c r="B15" s="9" t="s">
        <v>312</v>
      </c>
      <c r="C15" s="9" t="s">
        <v>150</v>
      </c>
      <c r="D15" s="9" t="s">
        <v>151</v>
      </c>
      <c r="E15" s="8" t="s">
        <v>20</v>
      </c>
      <c r="F15" s="10" t="s">
        <v>313</v>
      </c>
      <c r="G15" s="11">
        <v>0</v>
      </c>
      <c r="H15" s="12">
        <v>0</v>
      </c>
      <c r="I15" s="11">
        <v>0</v>
      </c>
      <c r="J15" s="11">
        <v>438.8</v>
      </c>
      <c r="K15" s="16">
        <f t="shared" si="0"/>
        <v>0</v>
      </c>
      <c r="L15" s="50">
        <f t="shared" si="1"/>
        <v>0</v>
      </c>
    </row>
    <row r="16" spans="1:12" ht="18.2" customHeight="1" x14ac:dyDescent="0.15">
      <c r="A16" s="8" t="s">
        <v>334</v>
      </c>
      <c r="B16" s="9" t="s">
        <v>335</v>
      </c>
      <c r="C16" s="9" t="s">
        <v>155</v>
      </c>
      <c r="D16" s="9" t="s">
        <v>156</v>
      </c>
      <c r="E16" s="8" t="s">
        <v>157</v>
      </c>
      <c r="F16" s="10" t="s">
        <v>336</v>
      </c>
      <c r="G16" s="11">
        <v>54.27</v>
      </c>
      <c r="H16" s="12">
        <v>54</v>
      </c>
      <c r="I16" s="11">
        <v>54.27</v>
      </c>
      <c r="J16" s="11">
        <v>103.91</v>
      </c>
      <c r="K16" s="16">
        <f t="shared" si="0"/>
        <v>5639.1957000000002</v>
      </c>
      <c r="L16" s="50">
        <f t="shared" si="1"/>
        <v>5639.1957000000002</v>
      </c>
    </row>
    <row r="17" spans="1:12" ht="35.1" customHeight="1" x14ac:dyDescent="0.15">
      <c r="A17" s="8" t="s">
        <v>133</v>
      </c>
      <c r="B17" s="9" t="s">
        <v>314</v>
      </c>
      <c r="C17" s="9" t="s">
        <v>166</v>
      </c>
      <c r="D17" s="9" t="s">
        <v>167</v>
      </c>
      <c r="E17" s="8" t="s">
        <v>168</v>
      </c>
      <c r="F17" s="10" t="s">
        <v>315</v>
      </c>
      <c r="G17" s="11">
        <v>3</v>
      </c>
      <c r="H17" s="61">
        <v>2.581</v>
      </c>
      <c r="I17" s="11">
        <v>2</v>
      </c>
      <c r="J17" s="11">
        <v>4039.21</v>
      </c>
      <c r="K17" s="16">
        <f t="shared" si="0"/>
        <v>12117.630000000001</v>
      </c>
      <c r="L17" s="50">
        <f t="shared" si="1"/>
        <v>8078.42</v>
      </c>
    </row>
    <row r="18" spans="1:12" ht="35.1" customHeight="1" x14ac:dyDescent="0.15">
      <c r="A18" s="8" t="s">
        <v>233</v>
      </c>
      <c r="B18" s="9" t="s">
        <v>316</v>
      </c>
      <c r="C18" s="9" t="s">
        <v>166</v>
      </c>
      <c r="D18" s="9" t="s">
        <v>172</v>
      </c>
      <c r="E18" s="8" t="s">
        <v>168</v>
      </c>
      <c r="F18" s="10" t="s">
        <v>317</v>
      </c>
      <c r="G18" s="11">
        <v>86</v>
      </c>
      <c r="H18" s="61">
        <v>85.454999999999998</v>
      </c>
      <c r="I18" s="11">
        <v>80</v>
      </c>
      <c r="J18" s="11">
        <v>3657.01</v>
      </c>
      <c r="K18" s="16">
        <f t="shared" si="0"/>
        <v>314502.86000000004</v>
      </c>
      <c r="L18" s="50">
        <f t="shared" si="1"/>
        <v>292560.80000000005</v>
      </c>
    </row>
    <row r="19" spans="1:12" ht="18.2" customHeight="1" x14ac:dyDescent="0.15">
      <c r="A19" s="8" t="s">
        <v>138</v>
      </c>
      <c r="B19" s="9" t="s">
        <v>337</v>
      </c>
      <c r="C19" s="9" t="s">
        <v>176</v>
      </c>
      <c r="D19" s="9" t="s">
        <v>177</v>
      </c>
      <c r="E19" s="8" t="s">
        <v>168</v>
      </c>
      <c r="F19" s="10" t="s">
        <v>338</v>
      </c>
      <c r="G19" s="11">
        <v>0</v>
      </c>
      <c r="H19" s="12">
        <v>0.35</v>
      </c>
      <c r="I19" s="11">
        <v>0</v>
      </c>
      <c r="J19" s="11">
        <v>7679.36</v>
      </c>
      <c r="K19" s="16">
        <f t="shared" si="0"/>
        <v>0</v>
      </c>
      <c r="L19" s="50">
        <f t="shared" si="1"/>
        <v>0</v>
      </c>
    </row>
    <row r="20" spans="1:12" ht="18.2" customHeight="1" x14ac:dyDescent="0.15">
      <c r="A20" s="80" t="s">
        <v>179</v>
      </c>
      <c r="B20" s="81"/>
      <c r="C20" s="81"/>
      <c r="D20" s="81"/>
      <c r="E20" s="81"/>
      <c r="F20" s="81"/>
      <c r="G20" s="81"/>
      <c r="H20" s="81"/>
      <c r="I20" s="81"/>
      <c r="J20" s="82"/>
      <c r="K20" s="11">
        <f>SUM(K5:K19)</f>
        <v>560098.13170000003</v>
      </c>
      <c r="L20" s="57">
        <f>SUM(L5:L19)</f>
        <v>525747.26170000003</v>
      </c>
    </row>
    <row r="22" spans="1:12" ht="14.25" customHeight="1" x14ac:dyDescent="0.15">
      <c r="B22" t="s">
        <v>103</v>
      </c>
      <c r="D22" s="24" t="s">
        <v>104</v>
      </c>
      <c r="E22" s="25"/>
      <c r="G22" s="26" t="s">
        <v>105</v>
      </c>
      <c r="I22" s="27"/>
      <c r="J22" s="27" t="s">
        <v>104</v>
      </c>
    </row>
  </sheetData>
  <mergeCells count="14">
    <mergeCell ref="I3:I4"/>
    <mergeCell ref="J3:J4"/>
    <mergeCell ref="K3:L3"/>
    <mergeCell ref="A20:J20"/>
    <mergeCell ref="A1:L1"/>
    <mergeCell ref="A2:J2"/>
    <mergeCell ref="A3:A4"/>
    <mergeCell ref="B3:B4"/>
    <mergeCell ref="C3:C4"/>
    <mergeCell ref="D3:D4"/>
    <mergeCell ref="E3:E4"/>
    <mergeCell ref="F3:F4"/>
    <mergeCell ref="G3:G4"/>
    <mergeCell ref="H3:H4"/>
  </mergeCells>
  <phoneticPr fontId="24" type="noConversion"/>
  <pageMargins left="0.75" right="0.75" top="1" bottom="1" header="0.51180555555555596" footer="0.51180555555555596"/>
  <pageSetup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SheetLayoutView="100" workbookViewId="0">
      <selection activeCell="M15" sqref="M15"/>
    </sheetView>
  </sheetViews>
  <sheetFormatPr defaultColWidth="9" defaultRowHeight="14.25" customHeight="1" x14ac:dyDescent="0.15"/>
  <cols>
    <col min="4" max="4" width="13.25" style="1" customWidth="1"/>
    <col min="11" max="11" width="9.625" style="3" bestFit="1" customWidth="1"/>
    <col min="12" max="12" width="11.5" style="1" bestFit="1" customWidth="1"/>
  </cols>
  <sheetData>
    <row r="1" spans="1:12" ht="22.5" customHeight="1" x14ac:dyDescent="0.1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18" customHeight="1" x14ac:dyDescent="0.15">
      <c r="A2" s="65" t="s">
        <v>339</v>
      </c>
      <c r="B2" s="65"/>
      <c r="C2" s="65"/>
      <c r="D2" s="65"/>
      <c r="E2" s="65"/>
      <c r="F2" s="65"/>
      <c r="G2" s="65"/>
      <c r="H2" s="65"/>
      <c r="I2" s="65"/>
      <c r="J2" s="65"/>
      <c r="K2" s="4" t="s">
        <v>2</v>
      </c>
      <c r="L2" s="5"/>
    </row>
    <row r="3" spans="1:12" ht="14.25" customHeight="1" x14ac:dyDescent="0.15">
      <c r="A3" s="66" t="s">
        <v>3</v>
      </c>
      <c r="B3" s="66" t="s">
        <v>4</v>
      </c>
      <c r="C3" s="66" t="s">
        <v>5</v>
      </c>
      <c r="D3" s="66" t="s">
        <v>6</v>
      </c>
      <c r="E3" s="66" t="s">
        <v>7</v>
      </c>
      <c r="F3" s="66" t="s">
        <v>8</v>
      </c>
      <c r="G3" s="85" t="s">
        <v>9</v>
      </c>
      <c r="H3" s="87" t="s">
        <v>10</v>
      </c>
      <c r="I3" s="85" t="s">
        <v>11</v>
      </c>
      <c r="J3" s="66" t="s">
        <v>12</v>
      </c>
      <c r="K3" s="78" t="s">
        <v>13</v>
      </c>
      <c r="L3" s="79"/>
    </row>
    <row r="4" spans="1:12" ht="14.25" customHeight="1" x14ac:dyDescent="0.15">
      <c r="A4" s="67"/>
      <c r="B4" s="67"/>
      <c r="C4" s="67"/>
      <c r="D4" s="67"/>
      <c r="E4" s="67"/>
      <c r="F4" s="67"/>
      <c r="G4" s="86"/>
      <c r="H4" s="88"/>
      <c r="I4" s="86"/>
      <c r="J4" s="67"/>
      <c r="K4" s="6" t="s">
        <v>14</v>
      </c>
      <c r="L4" s="7" t="s">
        <v>15</v>
      </c>
    </row>
    <row r="5" spans="1:12" ht="24.6" customHeight="1" x14ac:dyDescent="0.15">
      <c r="A5" s="8" t="s">
        <v>107</v>
      </c>
      <c r="B5" s="9" t="s">
        <v>340</v>
      </c>
      <c r="C5" s="9" t="s">
        <v>24</v>
      </c>
      <c r="D5" s="9" t="s">
        <v>109</v>
      </c>
      <c r="E5" s="8" t="s">
        <v>20</v>
      </c>
      <c r="F5" s="10" t="s">
        <v>341</v>
      </c>
      <c r="G5" s="11">
        <v>101.38</v>
      </c>
      <c r="H5" s="11">
        <v>0</v>
      </c>
      <c r="I5" s="11">
        <v>101.38</v>
      </c>
      <c r="J5" s="11">
        <v>375.18</v>
      </c>
      <c r="K5" s="16">
        <f t="shared" ref="K5:K11" si="0">SUM(G5*J5)</f>
        <v>38035.748399999997</v>
      </c>
      <c r="L5" s="58">
        <f t="shared" ref="L5:L11" si="1">I5*J5</f>
        <v>38035.748399999997</v>
      </c>
    </row>
    <row r="6" spans="1:12" ht="24.6" customHeight="1" x14ac:dyDescent="0.15">
      <c r="A6" s="8" t="s">
        <v>110</v>
      </c>
      <c r="B6" s="9" t="s">
        <v>342</v>
      </c>
      <c r="C6" s="9" t="s">
        <v>24</v>
      </c>
      <c r="D6" s="9" t="s">
        <v>217</v>
      </c>
      <c r="E6" s="8" t="s">
        <v>20</v>
      </c>
      <c r="F6" s="10" t="s">
        <v>343</v>
      </c>
      <c r="G6" s="11">
        <v>4.87</v>
      </c>
      <c r="H6" s="11">
        <v>0</v>
      </c>
      <c r="I6" s="11">
        <v>4.87</v>
      </c>
      <c r="J6" s="11">
        <v>399.87</v>
      </c>
      <c r="K6" s="16">
        <f t="shared" si="0"/>
        <v>1947.3669</v>
      </c>
      <c r="L6" s="58">
        <f t="shared" si="1"/>
        <v>1947.3669</v>
      </c>
    </row>
    <row r="7" spans="1:12" ht="24.6" customHeight="1" x14ac:dyDescent="0.15">
      <c r="A7" s="8" t="s">
        <v>16</v>
      </c>
      <c r="B7" s="9" t="s">
        <v>344</v>
      </c>
      <c r="C7" s="9" t="s">
        <v>24</v>
      </c>
      <c r="D7" s="9" t="s">
        <v>25</v>
      </c>
      <c r="E7" s="8" t="s">
        <v>20</v>
      </c>
      <c r="F7" s="10" t="s">
        <v>345</v>
      </c>
      <c r="G7" s="11">
        <v>30.42</v>
      </c>
      <c r="H7" s="11">
        <v>0</v>
      </c>
      <c r="I7" s="11">
        <v>30.42</v>
      </c>
      <c r="J7" s="11">
        <v>390.3</v>
      </c>
      <c r="K7" s="16">
        <f t="shared" si="0"/>
        <v>11872.926000000001</v>
      </c>
      <c r="L7" s="58">
        <f t="shared" si="1"/>
        <v>11872.926000000001</v>
      </c>
    </row>
    <row r="8" spans="1:12" ht="18.2" customHeight="1" x14ac:dyDescent="0.15">
      <c r="A8" s="8" t="s">
        <v>114</v>
      </c>
      <c r="B8" s="9" t="s">
        <v>346</v>
      </c>
      <c r="C8" s="9" t="s">
        <v>67</v>
      </c>
      <c r="D8" s="9" t="s">
        <v>68</v>
      </c>
      <c r="E8" s="8" t="s">
        <v>20</v>
      </c>
      <c r="F8" s="10" t="s">
        <v>347</v>
      </c>
      <c r="G8" s="11">
        <v>5.58</v>
      </c>
      <c r="H8" s="11">
        <v>0</v>
      </c>
      <c r="I8" s="11">
        <v>5.58</v>
      </c>
      <c r="J8" s="11">
        <v>473.24</v>
      </c>
      <c r="K8" s="16">
        <f t="shared" si="0"/>
        <v>2640.6792</v>
      </c>
      <c r="L8" s="58">
        <f t="shared" si="1"/>
        <v>2640.6792</v>
      </c>
    </row>
    <row r="9" spans="1:12" ht="21.95" customHeight="1" x14ac:dyDescent="0.15">
      <c r="A9" s="8" t="s">
        <v>323</v>
      </c>
      <c r="B9" s="9" t="s">
        <v>348</v>
      </c>
      <c r="C9" s="9" t="s">
        <v>82</v>
      </c>
      <c r="D9" s="9" t="s">
        <v>349</v>
      </c>
      <c r="E9" s="8" t="s">
        <v>20</v>
      </c>
      <c r="F9" s="10" t="s">
        <v>350</v>
      </c>
      <c r="G9" s="10" t="s">
        <v>350</v>
      </c>
      <c r="H9" s="11">
        <v>0</v>
      </c>
      <c r="I9" s="11">
        <v>18.96</v>
      </c>
      <c r="J9" s="11">
        <v>436.46</v>
      </c>
      <c r="K9" s="16">
        <f t="shared" si="0"/>
        <v>8275.2816000000003</v>
      </c>
      <c r="L9" s="58">
        <f t="shared" si="1"/>
        <v>8275.2816000000003</v>
      </c>
    </row>
    <row r="10" spans="1:12" ht="18.2" customHeight="1" x14ac:dyDescent="0.15">
      <c r="A10" s="8" t="s">
        <v>304</v>
      </c>
      <c r="B10" s="9" t="s">
        <v>351</v>
      </c>
      <c r="C10" s="9" t="s">
        <v>135</v>
      </c>
      <c r="D10" s="9" t="s">
        <v>235</v>
      </c>
      <c r="E10" s="8" t="s">
        <v>20</v>
      </c>
      <c r="F10" s="10" t="s">
        <v>352</v>
      </c>
      <c r="G10" s="10" t="s">
        <v>352</v>
      </c>
      <c r="H10" s="11">
        <v>0</v>
      </c>
      <c r="I10" s="11">
        <v>0.83</v>
      </c>
      <c r="J10" s="11">
        <v>388.34</v>
      </c>
      <c r="K10" s="16">
        <f t="shared" si="0"/>
        <v>322.32219999999995</v>
      </c>
      <c r="L10" s="58">
        <f t="shared" si="1"/>
        <v>322.32219999999995</v>
      </c>
    </row>
    <row r="11" spans="1:12" ht="21" customHeight="1" x14ac:dyDescent="0.15">
      <c r="A11" s="8" t="s">
        <v>326</v>
      </c>
      <c r="B11" s="9" t="s">
        <v>353</v>
      </c>
      <c r="C11" s="9" t="s">
        <v>140</v>
      </c>
      <c r="D11" s="9" t="s">
        <v>141</v>
      </c>
      <c r="E11" s="8" t="s">
        <v>20</v>
      </c>
      <c r="F11" s="10" t="s">
        <v>354</v>
      </c>
      <c r="G11" s="11">
        <v>1.46</v>
      </c>
      <c r="H11" s="11">
        <v>0</v>
      </c>
      <c r="I11" s="11">
        <v>1.46</v>
      </c>
      <c r="J11" s="11">
        <v>486.43</v>
      </c>
      <c r="K11" s="16">
        <f t="shared" si="0"/>
        <v>710.18780000000004</v>
      </c>
      <c r="L11" s="58">
        <f t="shared" si="1"/>
        <v>710.18780000000004</v>
      </c>
    </row>
    <row r="12" spans="1:12" ht="18.2" customHeight="1" x14ac:dyDescent="0.15">
      <c r="A12" s="80" t="s">
        <v>179</v>
      </c>
      <c r="B12" s="81"/>
      <c r="C12" s="81"/>
      <c r="D12" s="81"/>
      <c r="E12" s="81"/>
      <c r="F12" s="81"/>
      <c r="G12" s="81"/>
      <c r="H12" s="81"/>
      <c r="I12" s="81"/>
      <c r="J12" s="82"/>
      <c r="K12" s="11">
        <f>SUM(K5:K11)</f>
        <v>63804.5121</v>
      </c>
      <c r="L12" s="57">
        <f>SUM(L5:L11)</f>
        <v>63804.5121</v>
      </c>
    </row>
  </sheetData>
  <mergeCells count="14">
    <mergeCell ref="I3:I4"/>
    <mergeCell ref="J3:J4"/>
    <mergeCell ref="K3:L3"/>
    <mergeCell ref="A12:J12"/>
    <mergeCell ref="A1:L1"/>
    <mergeCell ref="A2:J2"/>
    <mergeCell ref="A3:A4"/>
    <mergeCell ref="B3:B4"/>
    <mergeCell ref="C3:C4"/>
    <mergeCell ref="D3:D4"/>
    <mergeCell ref="E3:E4"/>
    <mergeCell ref="F3:F4"/>
    <mergeCell ref="G3:G4"/>
    <mergeCell ref="H3:H4"/>
  </mergeCells>
  <phoneticPr fontId="24" type="noConversion"/>
  <pageMargins left="0.75" right="0.75" top="1" bottom="1" header="0.51180555555555596" footer="0.51180555555555596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地下室建筑</vt:lpstr>
      <vt:lpstr>3#病房楼</vt:lpstr>
      <vt:lpstr>2#病房楼</vt:lpstr>
      <vt:lpstr>1#病房楼</vt:lpstr>
      <vt:lpstr>行政科研楼</vt:lpstr>
      <vt:lpstr>门诊医技楼</vt:lpstr>
      <vt:lpstr>后勤服务楼.</vt:lpstr>
      <vt:lpstr>后勤服务楼</vt:lpstr>
      <vt:lpstr>高压氧仓楼</vt:lpstr>
      <vt:lpstr>地下室建筑!Print_Titles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pc66</cp:lastModifiedBy>
  <cp:lastPrinted>2015-01-20T05:27:37Z</cp:lastPrinted>
  <dcterms:created xsi:type="dcterms:W3CDTF">2014-11-13T06:01:36Z</dcterms:created>
  <dcterms:modified xsi:type="dcterms:W3CDTF">2016-08-26T08:35:43Z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