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<sst xmlns="http://schemas.openxmlformats.org/spreadsheetml/2006/main" count="107" uniqueCount="81">
  <si>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</si>
  <si>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</si>
  <si>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</si>
  <si>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</si>
  <si>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</si>
  <si>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</si>
  <si>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</si>
  <si>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</si>
  <si>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</si>
  <si>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</si>
  <si>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</si>
  <si>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</si>
  <si>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</si>
  <si>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</si>
  <si>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</si>
  <si>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</si>
  <si>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</si>
  <si>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</si>
  <si>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</si>
  <si>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</si>
  <si>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</si>
  <si>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</si>
  <si>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</si>
  <si>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</si>
  <si>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</si>
  <si>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</si>
  <si>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</si>
  <si>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</si>
  <si>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</si>
  <si>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</si>
  <si>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</si>
  <si>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</si>
  <si>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</si>
  <si>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</si>
  <si>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</si>
  <si>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</si>
  <si>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</si>
  <si>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</si>
  <si>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</si>
  <si>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</si>
  <si>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</si>
  <si>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</si>
  <si>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</si>
  <si>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</si>
  <si>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</si>
  <si>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</si>
  <si>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</si>
  <si>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</si>
  <si>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</si>
  <si>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</si>
  <si>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</si>
  <si>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</si>
  <si>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</si>
  <si>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</si>
  <si>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</si>
  <si>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</si>
  <si>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</si>
  <si>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</si>
  <si>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</si>
  <si>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</si>
  <si>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</si>
  <si>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</si>
  <si>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</si>
  <si>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</si>
  <si>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</si>
  <si>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</si>
  <si>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</si>
  <si>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</si>
  <si>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</si>
  <si>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</si>
  <si>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</si>
  <si>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</si>
  <si>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</si>
  <si>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王颀涵，13864321077</t>
  </si>
  <si>
    <t>收 货 地 址</t>
  </si>
  <si>
    <t>山东省淄博市张店区昌国路红星茶城，</t>
  </si>
  <si>
    <t>订 货 单 位</t>
  </si>
  <si>
    <t>张店区红星茶城熙泽茶行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</si>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</sst>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[DBNum2][$-804]General"/>
    <numFmt numFmtId="178" formatCode="0_ "/>
    <numFmt numFmtId="179" formatCode="0.00_ "/>
    <numFmt numFmtId="180" formatCode="0.0&quot;件&quot;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30" fillId="16" borderId="12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80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44222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15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798</v>
      </c>
      <c r="H4" s="14">
        <v>60</v>
      </c>
      <c r="I4" s="30">
        <f t="shared" ref="I4:I12" si="0">IF(G4="","",G4*H4)</f>
        <v>47880</v>
      </c>
      <c r="J4" s="31">
        <f>H4/6</f>
        <v>10</v>
      </c>
      <c r="K4" s="12"/>
      <c r="Q4" s="41" t="s">
        <v>19</v>
      </c>
      <c r="R4" s="3" t="s">
        <v>16</v>
      </c>
      <c r="S4" s="42">
        <v>298</v>
      </c>
      <c r="U4" s="3" t="s">
        <v>2</v>
      </c>
      <c r="V4" s="3" t="s">
        <v>20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21</v>
      </c>
      <c r="R5" s="3" t="s">
        <v>16</v>
      </c>
      <c r="S5" s="42">
        <v>398</v>
      </c>
      <c r="U5" s="3" t="s">
        <v>22</v>
      </c>
      <c r="V5" s="3" t="s">
        <v>23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24</v>
      </c>
      <c r="R6" s="3" t="s">
        <v>16</v>
      </c>
      <c r="S6" s="42">
        <v>378</v>
      </c>
      <c r="U6" s="3" t="s">
        <v>25</v>
      </c>
      <c r="V6" s="3" t="s">
        <v>26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27</v>
      </c>
      <c r="R7" s="3" t="s">
        <v>16</v>
      </c>
      <c r="S7" s="42">
        <v>198</v>
      </c>
      <c r="U7" s="3" t="s">
        <v>28</v>
      </c>
      <c r="V7" s="3" t="s">
        <v>29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30</v>
      </c>
      <c r="R8" s="3" t="s">
        <v>16</v>
      </c>
      <c r="S8" s="42">
        <v>185</v>
      </c>
      <c r="U8" s="3" t="s">
        <v>31</v>
      </c>
      <c r="V8" s="3" t="s">
        <v>32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33</v>
      </c>
      <c r="R9" s="3" t="s">
        <v>16</v>
      </c>
      <c r="S9" s="42">
        <v>138</v>
      </c>
      <c r="U9" s="3" t="s">
        <v>34</v>
      </c>
      <c r="V9" s="3" t="s">
        <v>35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36</v>
      </c>
      <c r="R10" s="3" t="s">
        <v>16</v>
      </c>
      <c r="S10" s="42">
        <v>123</v>
      </c>
      <c r="U10" s="3" t="s">
        <v>37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16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16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" customHeight="1" spans="1:19">
      <c r="A15" s="11" t="s">
        <v>52</v>
      </c>
      <c r="B15" s="15">
        <f>I15</f>
        <v>47880</v>
      </c>
      <c r="C15" s="15"/>
      <c r="D15" s="15"/>
      <c r="E15" s="15"/>
      <c r="F15" s="15"/>
      <c r="G15" s="15"/>
      <c r="H15" s="15"/>
      <c r="I15" s="30">
        <f>SUM(I4:I14)</f>
        <v>47880</v>
      </c>
      <c r="J15" s="32">
        <f>SUM(J4:J14)</f>
        <v>10</v>
      </c>
      <c r="K15" s="12"/>
      <c r="Q15" s="44" t="s">
        <v>53</v>
      </c>
      <c r="R15" s="3" t="s">
        <v>16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15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798</v>
      </c>
      <c r="H18" s="14">
        <v>18</v>
      </c>
      <c r="I18" s="30">
        <f t="shared" si="5"/>
        <v>14364</v>
      </c>
      <c r="J18" s="32">
        <f t="shared" ref="J18:J25" si="8">H18/6</f>
        <v>3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14364</v>
      </c>
      <c r="C28" s="15"/>
      <c r="D28" s="15"/>
      <c r="E28" s="15"/>
      <c r="F28" s="15"/>
      <c r="G28" s="15"/>
      <c r="H28" s="15"/>
      <c r="I28" s="30">
        <f>SUM(I18:I27)</f>
        <v>14364</v>
      </c>
      <c r="J28" s="32">
        <f>SUM(J18:J27)</f>
        <v>3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13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13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2021-01-26T04:08:13Z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