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<sst xmlns="http://schemas.openxmlformats.org/spreadsheetml/2006/main" count="108" uniqueCount="82">
  <si>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v2020.11</t>
    </r>
  </si>
  <si>
    <t>区域</t>
  </si>
  <si>
    <t>西北</t>
  </si>
  <si>
    <t>城市经理</t>
  </si>
  <si>
    <t>王斌</t>
  </si>
  <si>
    <t>大区经理</t>
  </si>
  <si>
    <t>日期</t>
  </si>
  <si>
    <t>2021.1.26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</si>
  <si>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</si>
  <si>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</si>
  <si>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</si>
  <si>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</si>
  <si>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</si>
  <si>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</si>
  <si>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</si>
  <si>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</si>
  <si>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</si>
  <si>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</si>
  <si>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</si>
  <si>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</si>
  <si>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8年陈皮酱香酒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</si>
  <si>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</si>
  <si>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</si>
  <si>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</si>
  <si>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</si>
  <si>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</si>
  <si>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</si>
  <si>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</si>
  <si>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</si>
  <si>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</si>
  <si>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</si>
  <si>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</si>
  <si>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</si>
  <si>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</si>
  <si>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</si>
  <si>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</si>
  <si>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</si>
  <si>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</si>
  <si>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</si>
  <si>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</si>
  <si>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</si>
  <si>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</si>
  <si>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</si>
  <si>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</si>
  <si>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</si>
  <si>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</si>
  <si>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</si>
  <si>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</si>
  <si>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</si>
  <si>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</si>
  <si>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</si>
  <si>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</si>
  <si>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</si>
  <si>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</si>
  <si>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</si>
  <si>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</si>
  <si>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</si>
  <si>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</si>
  <si>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</si>
  <si>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</si>
  <si>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</si>
  <si>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</si>
  <si>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</si>
  <si>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</si>
  <si>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</si>
  <si>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</si>
  <si>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</si>
  <si>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</si>
  <si>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</si>
  <si>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</si>
  <si>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</si>
  <si>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</si>
  <si>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</si>
  <si>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</si>
  <si>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范何增   18804915678</t>
  </si>
  <si>
    <t>收 货 地 址</t>
  </si>
  <si>
    <t>内蒙古呼和浩特市玉泉区大召九久街茶叶批发市场</t>
  </si>
  <si>
    <t>订 货 单 位</t>
  </si>
  <si>
    <t xml:space="preserve">范何增  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</si>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</sst>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[DBNum2][$-804]General"/>
    <numFmt numFmtId="178" formatCode="0.00_ "/>
    <numFmt numFmtId="179" formatCode="0_ "/>
    <numFmt numFmtId="180" formatCode="yyyy/m/d;@"/>
    <numFmt numFmtId="181" formatCode="0.0&quot;件&quot;"/>
  </numFmts>
  <fonts count="42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0" borderId="9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9" fillId="20" borderId="12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9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right" vertical="center"/>
    </xf>
    <xf numFmtId="176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80" fontId="13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right" vertical="center"/>
    </xf>
    <xf numFmtId="181" fontId="17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89" zoomScaleNormal="89" workbookViewId="0">
      <selection activeCell="H18" sqref="H18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186</v>
      </c>
      <c r="I4" s="30">
        <f t="shared" ref="I4:I12" si="0">IF(G4="","",G4*H4)</f>
        <v>16368</v>
      </c>
      <c r="J4" s="31">
        <f>H4/6</f>
        <v>31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17</v>
      </c>
      <c r="S5" s="42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17</v>
      </c>
      <c r="S6" s="42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17</v>
      </c>
      <c r="S7" s="42">
        <v>198</v>
      </c>
      <c r="U7" s="3" t="s">
        <v>31</v>
      </c>
      <c r="V7" s="3" t="s">
        <v>32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17</v>
      </c>
      <c r="S8" s="42">
        <v>185</v>
      </c>
      <c r="U8" s="3" t="s">
        <v>34</v>
      </c>
      <c r="V8" s="3" t="s">
        <v>35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17</v>
      </c>
      <c r="S9" s="42">
        <v>138</v>
      </c>
      <c r="U9" s="3" t="s">
        <v>37</v>
      </c>
      <c r="V9" s="3" t="s">
        <v>38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17</v>
      </c>
      <c r="S10" s="42">
        <v>123</v>
      </c>
      <c r="U10" s="3" t="s">
        <v>40</v>
      </c>
      <c r="V10" s="3" t="s">
        <v>41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20</v>
      </c>
      <c r="R11" s="3" t="s">
        <v>17</v>
      </c>
      <c r="S11" s="42">
        <v>88</v>
      </c>
      <c r="U11" s="3" t="s">
        <v>2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.1" customHeight="1" spans="1:19">
      <c r="A15" s="11" t="s">
        <v>53</v>
      </c>
      <c r="B15" s="15">
        <f>I15</f>
        <v>16368</v>
      </c>
      <c r="C15" s="15"/>
      <c r="D15" s="15"/>
      <c r="E15" s="15"/>
      <c r="F15" s="15"/>
      <c r="G15" s="15"/>
      <c r="H15" s="15"/>
      <c r="I15" s="30">
        <f>SUM(I4:I14)</f>
        <v>16368</v>
      </c>
      <c r="J15" s="32">
        <f>SUM(J4:J14)</f>
        <v>31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88</v>
      </c>
      <c r="H18" s="14">
        <v>36</v>
      </c>
      <c r="I18" s="30">
        <f t="shared" si="5"/>
        <v>3168</v>
      </c>
      <c r="J18" s="32">
        <f t="shared" ref="J18:J24" si="8">H18/6</f>
        <v>6</v>
      </c>
      <c r="K18" s="12"/>
    </row>
    <row r="19" ht="20.1" customHeight="1" spans="1:11">
      <c r="A19" s="11" t="str">
        <f t="shared" ref="A19:A24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53</v>
      </c>
      <c r="B28" s="15">
        <f>I28</f>
        <v>3168</v>
      </c>
      <c r="C28" s="15"/>
      <c r="D28" s="15"/>
      <c r="E28" s="15"/>
      <c r="F28" s="15"/>
      <c r="G28" s="15"/>
      <c r="H28" s="15"/>
      <c r="I28" s="30">
        <f>SUM(I18:I27)</f>
        <v>3168</v>
      </c>
      <c r="J28" s="32">
        <f>SUM(J18:J27)</f>
        <v>6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0.193548387096774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37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37</v>
      </c>
      <c r="I32" s="11"/>
      <c r="J32" s="37"/>
      <c r="K32" s="38"/>
      <c r="U32" s="3"/>
      <c r="V32" s="3"/>
    </row>
    <row r="33" s="1" customFormat="1" ht="20.1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3" operator="greaterThan">
      <formula>0.2</formula>
    </cfRule>
    <cfRule type="cellIs" dxfId="1" priority="12" operator="greaterThan">
      <formula>0.2</formula>
    </cfRule>
    <cfRule type="cellIs" dxfId="0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2020-09-25T16:48:00Z</dcterms:created>
  <dcterms:modified xsi:type="dcterms:W3CDTF">2021-01-26T06:38:39Z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