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<sst xmlns="http://schemas.openxmlformats.org/spreadsheetml/2006/main" count="112" uniqueCount="82">
  <si>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</si>
  <si>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</si>
  <si>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华北</t>
  </si>
  <si>
    <t>城市经理</t>
  </si>
  <si>
    <t>桑海滨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</si>
  <si>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</si>
  <si>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</si>
  <si>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</si>
  <si>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</si>
  <si>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</si>
  <si>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</si>
  <si>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</si>
  <si>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</si>
  <si>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</si>
  <si>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</si>
  <si>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</si>
  <si>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</si>
  <si>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</si>
  <si>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</si>
  <si>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</si>
  <si>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</si>
  <si>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</si>
  <si>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</si>
  <si>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</si>
  <si>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</si>
  <si>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</si>
  <si>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</si>
  <si>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</si>
  <si>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</si>
  <si>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</si>
  <si>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</si>
  <si>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</si>
  <si>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</si>
  <si>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</si>
  <si>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</si>
  <si>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</si>
  <si>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</si>
  <si>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</si>
  <si>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</si>
  <si>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</si>
  <si>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</si>
  <si>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</si>
  <si>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</si>
  <si>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</si>
  <si>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</si>
  <si>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</si>
  <si>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</si>
  <si>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</si>
  <si>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</si>
  <si>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</si>
  <si>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</si>
  <si>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</si>
  <si>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</si>
  <si>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</si>
  <si>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</si>
  <si>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</si>
  <si>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</si>
  <si>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</si>
  <si>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</si>
  <si>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</si>
  <si>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</si>
  <si>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</si>
  <si>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</si>
  <si>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</si>
  <si>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</si>
  <si>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</si>
  <si>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</si>
  <si>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</si>
  <si>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</si>
  <si>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</si>
  <si>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</si>
  <si>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</si>
  <si>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</si>
  <si>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</si>
  <si>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王颀涵，13864321077</t>
  </si>
  <si>
    <t>收 货 地 址</t>
  </si>
  <si>
    <t>淄博市张店区昌国路红星茶城熙泽茶行</t>
  </si>
  <si>
    <t>订 货 单 位</t>
  </si>
  <si>
    <t>淄博熙泽茶行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</si>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</sst>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[DBNum2][$-804]General"/>
    <numFmt numFmtId="178" formatCode="0_ "/>
    <numFmt numFmtId="179" formatCode="0.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32" fillId="25" borderId="13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C33" sqref="C33:K33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44259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60</v>
      </c>
      <c r="I4" s="30">
        <f t="shared" ref="I4:I12" si="0">IF(G4="","",G4*H4)</f>
        <v>17880</v>
      </c>
      <c r="J4" s="31">
        <f>H4/6</f>
        <v>10</v>
      </c>
      <c r="K4" s="12"/>
      <c r="Q4" s="41" t="s">
        <v>20</v>
      </c>
      <c r="R4" s="3" t="s">
        <v>8</v>
      </c>
      <c r="S4" s="42">
        <v>298</v>
      </c>
      <c r="U4" s="3" t="s">
        <v>2</v>
      </c>
      <c r="V4" s="3" t="s">
        <v>21</v>
      </c>
    </row>
    <row r="5" ht="20" customHeight="1" spans="1:22">
      <c r="A5" s="11">
        <f t="shared" ref="A5:A11" si="1">IF(B5="","",ROW(A2))</f>
        <v>2</v>
      </c>
      <c r="B5" s="12" t="s">
        <v>22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180</v>
      </c>
      <c r="I5" s="30">
        <f t="shared" si="0"/>
        <v>35640</v>
      </c>
      <c r="J5" s="31">
        <f t="shared" ref="J5:J11" si="3">H5/6</f>
        <v>30</v>
      </c>
      <c r="K5" s="12"/>
      <c r="Q5" s="43" t="s">
        <v>23</v>
      </c>
      <c r="R5" s="3" t="s">
        <v>8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8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22</v>
      </c>
      <c r="R7" s="3" t="s">
        <v>8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8</v>
      </c>
      <c r="S8" s="42">
        <v>185</v>
      </c>
      <c r="U8" s="3" t="s">
        <v>32</v>
      </c>
      <c r="V8" s="3" t="s">
        <v>33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34</v>
      </c>
      <c r="R9" s="3" t="s">
        <v>8</v>
      </c>
      <c r="S9" s="42">
        <v>138</v>
      </c>
      <c r="U9" s="3" t="s">
        <v>35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8</v>
      </c>
      <c r="S10" s="42">
        <v>123</v>
      </c>
      <c r="U10" s="3" t="s">
        <v>38</v>
      </c>
      <c r="V10" s="3" t="s">
        <v>36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8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53520</v>
      </c>
      <c r="C15" s="15"/>
      <c r="D15" s="15"/>
      <c r="E15" s="15"/>
      <c r="F15" s="15"/>
      <c r="G15" s="15"/>
      <c r="H15" s="15"/>
      <c r="I15" s="30">
        <f>SUM(I4:I14)</f>
        <v>53520</v>
      </c>
      <c r="J15" s="32">
        <f>SUM(J4:J14)</f>
        <v>40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298</v>
      </c>
      <c r="H18" s="14">
        <v>18</v>
      </c>
      <c r="I18" s="30">
        <f t="shared" si="5"/>
        <v>5364</v>
      </c>
      <c r="J18" s="32">
        <f t="shared" ref="J18:J25" si="8">H18/6</f>
        <v>3</v>
      </c>
      <c r="K18" s="12"/>
    </row>
    <row r="19" ht="20" customHeight="1" spans="1:11">
      <c r="A19" s="11">
        <f t="shared" ref="A19:A25" si="9">IF(B19="","",ROW(A2))</f>
        <v>2</v>
      </c>
      <c r="B19" s="12" t="s">
        <v>22</v>
      </c>
      <c r="C19" s="12"/>
      <c r="D19" s="12"/>
      <c r="E19" s="11" t="str">
        <f t="shared" si="6"/>
        <v>瓶</v>
      </c>
      <c r="F19" s="11"/>
      <c r="G19" s="13">
        <f t="shared" si="7"/>
        <v>198</v>
      </c>
      <c r="H19" s="14">
        <v>54</v>
      </c>
      <c r="I19" s="30">
        <f t="shared" si="5"/>
        <v>10692</v>
      </c>
      <c r="J19" s="32">
        <f t="shared" si="8"/>
        <v>9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16056</v>
      </c>
      <c r="C28" s="15"/>
      <c r="D28" s="15"/>
      <c r="E28" s="15"/>
      <c r="F28" s="15"/>
      <c r="G28" s="15"/>
      <c r="H28" s="15"/>
      <c r="I28" s="30">
        <f>SUM(I18:I27)</f>
        <v>16056</v>
      </c>
      <c r="J28" s="32">
        <f>SUM(J18:J27)</f>
        <v>12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39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52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13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2021-03-05T01:36:50Z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