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<sst xmlns="http://schemas.openxmlformats.org/spreadsheetml/2006/main" count="115" uniqueCount="83">
  <si>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</t>
    </r>
  </si>
  <si>
    <t>区域</t>
  </si>
  <si>
    <t>华北</t>
  </si>
  <si>
    <t>城市经理</t>
  </si>
  <si>
    <t>王好山</t>
  </si>
  <si>
    <t>大区经理</t>
  </si>
  <si>
    <t>日期</t>
  </si>
  <si>
    <r>
      <t>2021</t>
    </r>
    <r>
      <rPr>
        <b/>
        <sz val="10"/>
        <color theme="1"/>
        <rFont val="宋体"/>
        <charset val="134"/>
      </rPr>
      <t>年</t>
    </r>
    <r>
      <rPr>
        <b/>
        <sz val="10"/>
        <color theme="1"/>
        <rFont val="Arial"/>
        <charset val="134"/>
      </rPr>
      <t>3</t>
    </r>
    <r>
      <rPr>
        <b/>
        <sz val="10"/>
        <color theme="1"/>
        <rFont val="宋体"/>
        <charset val="134"/>
      </rPr>
      <t>月</t>
    </r>
    <r>
      <rPr>
        <b/>
        <sz val="10"/>
        <color theme="1"/>
        <rFont val="Arial"/>
        <charset val="134"/>
      </rPr>
      <t>24</t>
    </r>
    <r>
      <rPr>
        <b/>
        <sz val="10"/>
        <color theme="1"/>
        <rFont val="宋体"/>
        <charset val="134"/>
      </rPr>
      <t>号</t>
    </r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</si>
  <si>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</si>
  <si>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</si>
  <si>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</si>
  <si>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</si>
  <si>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</si>
  <si>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</si>
  <si>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</si>
  <si>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</si>
  <si>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</si>
  <si>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</si>
  <si>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</si>
  <si>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</si>
  <si>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15年陈皮酱香酒(光瓶)</t>
  </si>
  <si>
    <t>30年陈皮酱香酒</t>
  </si>
  <si>
    <t>华中</t>
  </si>
  <si>
    <t>王鼎</t>
  </si>
  <si>
    <t>10年陈皮酱香酒(光瓶)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</si>
  <si>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</si>
  <si>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</si>
  <si>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</si>
  <si>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</si>
  <si>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</si>
  <si>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</si>
  <si>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</si>
  <si>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</si>
  <si>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</si>
  <si>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华南</t>
  </si>
  <si>
    <t>黄钊鸿</t>
  </si>
  <si>
    <t>10年陈皮酱香酒</t>
  </si>
  <si>
    <t>特通</t>
  </si>
  <si>
    <t>谢法伟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</si>
  <si>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</si>
  <si>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</si>
  <si>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</si>
  <si>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</si>
  <si>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</si>
  <si>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</si>
  <si>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</si>
  <si>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</si>
  <si>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</si>
  <si>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</si>
  <si>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</si>
  <si>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</si>
  <si>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</si>
  <si>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</si>
  <si>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</si>
  <si>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</si>
  <si>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</si>
  <si>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</si>
  <si>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</si>
  <si>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</si>
  <si>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</si>
  <si>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</si>
  <si>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</si>
  <si>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</si>
  <si>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</si>
  <si>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</si>
  <si>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</si>
  <si>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</si>
  <si>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</si>
  <si>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</si>
  <si>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</si>
  <si>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</si>
  <si>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</si>
  <si>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</si>
  <si>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</si>
  <si>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</si>
  <si>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肖总18678521001</t>
  </si>
  <si>
    <t>收 货 地 址</t>
  </si>
  <si>
    <t>山东省聊城市公路局材料供应处</t>
  </si>
  <si>
    <t>订 货 单 位</t>
  </si>
  <si>
    <t>聊城侨宝旗舰店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</si>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</sst>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[DBNum2][$-804]General"/>
    <numFmt numFmtId="178" formatCode="0_ "/>
    <numFmt numFmtId="179" formatCode="0.00_ "/>
    <numFmt numFmtId="180" formatCode="yyyy/m/d;@"/>
    <numFmt numFmtId="181" formatCode="0.0&quot;件&quot;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b/>
      <sz val="10"/>
      <color theme="1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6" fillId="8" borderId="16" applyNumberFormat="0" applyAlignment="0" applyProtection="0">
      <alignment vertical="center"/>
    </xf>
    <xf numFmtId="0" fontId="26" fillId="8" borderId="12" applyNumberFormat="0" applyAlignment="0" applyProtection="0">
      <alignment vertical="center"/>
    </xf>
    <xf numFmtId="0" fontId="28" fillId="14" borderId="13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0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topLeftCell="A16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185</v>
      </c>
      <c r="H4" s="14">
        <v>60</v>
      </c>
      <c r="I4" s="34">
        <f t="shared" ref="I4:I14" si="1">IF(G4="","",G4*H4)</f>
        <v>11100</v>
      </c>
      <c r="J4" s="35">
        <f t="shared" ref="J4:J11" si="2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" customHeight="1" spans="1:22">
      <c r="A5" s="11">
        <f t="shared" si="0"/>
        <v>2</v>
      </c>
      <c r="B5" s="12" t="s">
        <v>24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123</v>
      </c>
      <c r="H5" s="14">
        <v>60</v>
      </c>
      <c r="I5" s="34">
        <f t="shared" si="1"/>
        <v>7380</v>
      </c>
      <c r="J5" s="35">
        <f t="shared" si="2"/>
        <v>10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20</v>
      </c>
      <c r="R8" s="3" t="s">
        <v>9</v>
      </c>
      <c r="S8" s="46">
        <v>185</v>
      </c>
      <c r="U8" s="3" t="s">
        <v>34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36</v>
      </c>
      <c r="R9" s="3" t="s">
        <v>9</v>
      </c>
      <c r="S9" s="46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24</v>
      </c>
      <c r="R10" s="3" t="s">
        <v>9</v>
      </c>
      <c r="S10" s="46">
        <v>123</v>
      </c>
      <c r="U10" s="3" t="s">
        <v>39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49</v>
      </c>
      <c r="R14" s="3" t="s">
        <v>9</v>
      </c>
      <c r="S14" s="46">
        <v>88</v>
      </c>
    </row>
    <row r="15" ht="20" customHeight="1" spans="1:19">
      <c r="A15" s="11" t="s">
        <v>50</v>
      </c>
      <c r="B15" s="15">
        <f>I15</f>
        <v>18480</v>
      </c>
      <c r="C15" s="15"/>
      <c r="D15" s="15"/>
      <c r="E15" s="15"/>
      <c r="F15" s="15"/>
      <c r="G15" s="15"/>
      <c r="H15" s="15"/>
      <c r="I15" s="34">
        <f>SUM(I4:I14)</f>
        <v>18480</v>
      </c>
      <c r="J15" s="37">
        <f>SUM(J4:J14)</f>
        <v>20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185</v>
      </c>
      <c r="H18" s="14">
        <v>12</v>
      </c>
      <c r="I18" s="34">
        <f t="shared" ref="I18:I27" si="5">IF(G18="","",G18*H18)</f>
        <v>2220</v>
      </c>
      <c r="J18" s="37">
        <f t="shared" ref="J18:J24" si="6">H18/6</f>
        <v>2</v>
      </c>
      <c r="K18" s="36"/>
    </row>
    <row r="19" ht="20" customHeight="1" spans="1:11">
      <c r="A19" s="11">
        <f t="shared" si="4"/>
        <v>2</v>
      </c>
      <c r="B19" s="12" t="s">
        <v>24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123</v>
      </c>
      <c r="H19" s="14">
        <v>12</v>
      </c>
      <c r="I19" s="34">
        <f t="shared" si="5"/>
        <v>1476</v>
      </c>
      <c r="J19" s="37">
        <f t="shared" si="6"/>
        <v>2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4" t="str">
        <f t="shared" si="5"/>
        <v/>
      </c>
      <c r="J25" s="37">
        <f t="shared" ref="J25:J27" si="7">H25/20</f>
        <v>0</v>
      </c>
      <c r="K25" s="36"/>
      <c r="R25" s="3"/>
      <c r="S25" s="46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7">
        <f t="shared" si="7"/>
        <v>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9</v>
      </c>
      <c r="S27" s="46">
        <v>88</v>
      </c>
    </row>
    <row r="28" ht="20" customHeight="1" spans="1:19">
      <c r="A28" s="11" t="s">
        <v>50</v>
      </c>
      <c r="B28" s="15">
        <f>I28</f>
        <v>3696</v>
      </c>
      <c r="C28" s="15"/>
      <c r="D28" s="15"/>
      <c r="E28" s="15"/>
      <c r="F28" s="15"/>
      <c r="G28" s="15"/>
      <c r="H28" s="15"/>
      <c r="I28" s="34">
        <f>SUM(I18:I27)</f>
        <v>3696</v>
      </c>
      <c r="J28" s="37">
        <f>SUM(J18:J27)</f>
        <v>4</v>
      </c>
      <c r="K28" s="36"/>
      <c r="Q28" s="48" t="s">
        <v>54</v>
      </c>
      <c r="R28" s="3" t="s">
        <v>9</v>
      </c>
      <c r="S28" s="46">
        <v>48</v>
      </c>
    </row>
    <row r="29" s="1" customFormat="1" ht="22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0.2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2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SUM(J30:J32,H29:H32,E29:F32,C29:C32)</f>
        <v>24</v>
      </c>
      <c r="U30" s="3"/>
      <c r="V30" s="3"/>
    </row>
    <row r="31" s="1" customFormat="1" ht="22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12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2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12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72</v>
      </c>
      <c r="C33" s="20">
        <f>SUMIF($B$4:$B$27,Q9,$J$4:$J$27)</f>
        <v>0</v>
      </c>
      <c r="D33" s="19" t="s">
        <v>73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21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21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21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7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2021-03-24T03:18:32Z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ICV">
    <vt:lpwstr>DA1FE0037F0545F0B3399FAA65026910</vt:lpwstr>
  </property>
</Properties>
</file>