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<sst xmlns="http://schemas.openxmlformats.org/spreadsheetml/2006/main" count="114" uniqueCount="84">
  <si>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</si>
  <si>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</si>
  <si>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西北</t>
  </si>
  <si>
    <t>城市经理</t>
  </si>
  <si>
    <t>栾毅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</si>
  <si>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</si>
  <si>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</si>
  <si>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</si>
  <si>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</si>
  <si>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</si>
  <si>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</si>
  <si>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</si>
  <si>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</si>
  <si>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</si>
  <si>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</si>
  <si>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</si>
  <si>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</si>
  <si>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</si>
  <si>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</si>
  <si>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</si>
  <si>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</si>
  <si>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10年陈皮酱香酒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</si>
  <si>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</si>
  <si>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</si>
  <si>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</si>
  <si>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</si>
  <si>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</si>
  <si>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</si>
  <si>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</si>
  <si>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</si>
  <si>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</si>
  <si>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</si>
  <si>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贾义强</t>
  </si>
  <si>
    <t>15年陈皮酱香酒(光瓶)</t>
  </si>
  <si>
    <t>华南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</si>
  <si>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</si>
  <si>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</si>
  <si>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</si>
  <si>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</si>
  <si>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</si>
  <si>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</si>
  <si>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</si>
  <si>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</si>
  <si>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</si>
  <si>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</si>
  <si>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</si>
  <si>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</si>
  <si>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</si>
  <si>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</si>
  <si>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</si>
  <si>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</si>
  <si>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赠送10盒酒具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</si>
  <si>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</si>
  <si>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</si>
  <si>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</si>
  <si>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</si>
  <si>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</si>
  <si>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</si>
  <si>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</si>
  <si>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</si>
  <si>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</si>
  <si>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</si>
  <si>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</si>
  <si>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</si>
  <si>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</si>
  <si>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</si>
  <si>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</si>
  <si>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</si>
  <si>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</si>
  <si>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</si>
  <si>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</si>
  <si>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</si>
  <si>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</si>
  <si>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</si>
  <si>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</si>
  <si>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</si>
  <si>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吴英凤18220036999</t>
  </si>
  <si>
    <t>收 货 地 址</t>
  </si>
  <si>
    <t>陕西省西安市新城区金康路96-1号</t>
  </si>
  <si>
    <t>订 货 单 位</t>
  </si>
  <si>
    <t>西安市新城区端德茶具商行(原客户:吴英凤）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</si>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</sst>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&quot;件&quot;"/>
    <numFmt numFmtId="178" formatCode="[DBNum2][$-804]General"/>
    <numFmt numFmtId="179" formatCode="0_ "/>
    <numFmt numFmtId="180" formatCode="0.0_ "/>
    <numFmt numFmtId="181" formatCode="yyyy/m/d;@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6" fillId="17" borderId="16" applyNumberFormat="0" applyAlignment="0" applyProtection="0">
      <alignment vertical="center"/>
    </xf>
    <xf numFmtId="0" fontId="33" fillId="17" borderId="11" applyNumberFormat="0" applyAlignment="0" applyProtection="0">
      <alignment vertical="center"/>
    </xf>
    <xf numFmtId="0" fontId="32" fillId="12" borderId="14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6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贾义强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138</v>
      </c>
      <c r="H4" s="14">
        <v>120</v>
      </c>
      <c r="I4" s="34">
        <f t="shared" ref="I4:I14" si="3">IF(G4="","",G4*H4)</f>
        <v>16560</v>
      </c>
      <c r="J4" s="35">
        <f t="shared" ref="J4:J11" si="4">H4/6</f>
        <v>20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.1" customHeight="1" spans="1:22">
      <c r="A5" s="11" t="str">
        <f t="shared" si="0"/>
        <v/>
      </c>
      <c r="B5" s="12"/>
      <c r="C5" s="12"/>
      <c r="D5" s="12"/>
      <c r="E5" s="11" t="str">
        <f t="shared" si="1"/>
        <v/>
      </c>
      <c r="F5" s="11"/>
      <c r="G5" s="13" t="str">
        <f t="shared" si="2"/>
        <v/>
      </c>
      <c r="H5" s="14"/>
      <c r="I5" s="34" t="str">
        <f t="shared" si="3"/>
        <v/>
      </c>
      <c r="J5" s="35">
        <f t="shared" si="4"/>
        <v>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31</v>
      </c>
      <c r="R7" s="3" t="s">
        <v>9</v>
      </c>
      <c r="S7" s="46">
        <v>198</v>
      </c>
      <c r="U7" s="3" t="s">
        <v>2</v>
      </c>
      <c r="V7" s="3" t="s">
        <v>32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33</v>
      </c>
      <c r="R8" s="3" t="s">
        <v>9</v>
      </c>
      <c r="S8" s="46">
        <v>185</v>
      </c>
      <c r="U8" s="3" t="s">
        <v>34</v>
      </c>
      <c r="V8" s="3" t="s">
        <v>35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21</v>
      </c>
      <c r="R9" s="3" t="s">
        <v>9</v>
      </c>
      <c r="S9" s="46">
        <v>138</v>
      </c>
      <c r="U9" s="3" t="s">
        <v>36</v>
      </c>
      <c r="V9" s="3" t="s">
        <v>37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16560</v>
      </c>
      <c r="C15" s="15"/>
      <c r="D15" s="15"/>
      <c r="E15" s="15"/>
      <c r="F15" s="15"/>
      <c r="G15" s="15"/>
      <c r="H15" s="15"/>
      <c r="I15" s="34">
        <f>SUM(I4:I14)</f>
        <v>16560</v>
      </c>
      <c r="J15" s="37">
        <f>SUM(J4:J14)</f>
        <v>20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138</v>
      </c>
      <c r="H18" s="14">
        <v>12</v>
      </c>
      <c r="I18" s="34">
        <f t="shared" ref="I18:I27" si="9">IF(G18="","",G18*H18)</f>
        <v>1656</v>
      </c>
      <c r="J18" s="37">
        <f t="shared" ref="J18:J24" si="10">H18/6</f>
        <v>2</v>
      </c>
      <c r="K18" s="36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4" t="str">
        <f t="shared" si="9"/>
        <v/>
      </c>
      <c r="J19" s="37">
        <f t="shared" si="10"/>
        <v>0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54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1656</v>
      </c>
      <c r="C28" s="15"/>
      <c r="D28" s="15"/>
      <c r="E28" s="15"/>
      <c r="F28" s="15"/>
      <c r="G28" s="15"/>
      <c r="H28" s="15"/>
      <c r="I28" s="34">
        <f>SUM(I18:I27)</f>
        <v>1656</v>
      </c>
      <c r="J28" s="37">
        <f>SUM(J18:J27)</f>
        <v>2</v>
      </c>
      <c r="K28" s="36"/>
      <c r="Q28" s="48" t="s">
        <v>55</v>
      </c>
      <c r="R28" s="3" t="s">
        <v>9</v>
      </c>
      <c r="S28" s="46">
        <v>48</v>
      </c>
    </row>
    <row r="29" s="1" customFormat="1" ht="21.95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0.1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61</v>
      </c>
      <c r="C30" s="20">
        <f>SUMIF($B$4:$B$27,Q4,$J$4:$J$27)</f>
        <v>0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SUM(J30:J33,H29:H33,E29:F33,C29:C33)</f>
        <v>22</v>
      </c>
      <c r="U30" s="3"/>
      <c r="V30" s="3"/>
    </row>
    <row r="31" s="1" customFormat="1" ht="21.95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69</v>
      </c>
      <c r="C32" s="20">
        <f>SUMIF($B$4:$B$27,Q7,$J$4:$J$27)</f>
        <v>0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73</v>
      </c>
      <c r="C33" s="20">
        <f>SUMIF($B$4:$B$27,Q9,$J$4:$J$27)</f>
        <v>22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