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<sst xmlns="http://schemas.openxmlformats.org/spreadsheetml/2006/main" count="113" uniqueCount="83">
  <si>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</si>
  <si>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</si>
  <si>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西北</t>
  </si>
  <si>
    <t>城市经理</t>
  </si>
  <si>
    <t>王斌</t>
  </si>
  <si>
    <t>大区经理</t>
  </si>
  <si>
    <t>日期</t>
  </si>
  <si>
    <t>2021.4.18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</si>
  <si>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</si>
  <si>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</si>
  <si>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</si>
  <si>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</si>
  <si>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</si>
  <si>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</si>
  <si>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</si>
  <si>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</si>
  <si>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</si>
  <si>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</si>
  <si>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</si>
  <si>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</si>
  <si>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</si>
  <si>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10年陈皮酱香酒(光瓶)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</si>
  <si>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</si>
  <si>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</si>
  <si>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</si>
  <si>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</si>
  <si>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</si>
  <si>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</si>
  <si>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</si>
  <si>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</si>
  <si>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</si>
  <si>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</si>
  <si>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</si>
  <si>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</si>
  <si>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</si>
  <si>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</si>
  <si>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</si>
  <si>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</si>
  <si>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</si>
  <si>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</si>
  <si>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</si>
  <si>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</si>
  <si>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</si>
  <si>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</si>
  <si>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</si>
  <si>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</si>
  <si>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</si>
  <si>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</si>
  <si>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</si>
  <si>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</si>
  <si>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</si>
  <si>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</si>
  <si>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</si>
  <si>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</si>
  <si>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</si>
  <si>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</si>
  <si>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</si>
  <si>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</si>
  <si>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</si>
  <si>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</si>
  <si>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</si>
  <si>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</si>
  <si>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</si>
  <si>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</si>
  <si>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</si>
  <si>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</si>
  <si>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</si>
  <si>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</si>
  <si>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</si>
  <si>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</si>
  <si>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</si>
  <si>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</si>
  <si>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</si>
  <si>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</si>
  <si>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</si>
  <si>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范何增   18804915678</t>
  </si>
  <si>
    <t>收 货 地 址</t>
  </si>
  <si>
    <t>内蒙古呼和浩特市玉泉区大召九久街茶叶批发市场</t>
  </si>
  <si>
    <t>订 货 单 位</t>
  </si>
  <si>
    <t xml:space="preserve">范何增 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</si>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</sst>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yyyy/m/d;@"/>
    <numFmt numFmtId="180" formatCode="0.0_ 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rgb="FF000000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24" fillId="5" borderId="12" applyNumberFormat="0" applyAlignment="0" applyProtection="0">
      <alignment vertical="center"/>
    </xf>
    <xf numFmtId="0" fontId="32" fillId="5" borderId="14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179" fontId="15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6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1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C36" sqref="C36:K36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贾义强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19</v>
      </c>
      <c r="V3" s="3" t="s">
        <v>20</v>
      </c>
    </row>
    <row r="4" ht="20.1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123</v>
      </c>
      <c r="H4" s="14">
        <v>300</v>
      </c>
      <c r="I4" s="34">
        <f t="shared" ref="I4:I14" si="3">IF(G4="","",G4*H4)</f>
        <v>36900</v>
      </c>
      <c r="J4" s="35">
        <f t="shared" ref="J4:J11" si="4">H4/6</f>
        <v>50</v>
      </c>
      <c r="K4" s="36"/>
      <c r="Q4" s="47" t="s">
        <v>22</v>
      </c>
      <c r="R4" s="3" t="s">
        <v>9</v>
      </c>
      <c r="S4" s="46">
        <v>398</v>
      </c>
      <c r="U4" s="3" t="s">
        <v>23</v>
      </c>
      <c r="V4" s="3" t="s">
        <v>24</v>
      </c>
    </row>
    <row r="5" ht="20.1" customHeight="1" spans="1:22">
      <c r="A5" s="11" t="str">
        <f t="shared" si="0"/>
        <v/>
      </c>
      <c r="B5" s="12"/>
      <c r="C5" s="12"/>
      <c r="D5" s="12"/>
      <c r="E5" s="11" t="str">
        <f t="shared" si="1"/>
        <v/>
      </c>
      <c r="F5" s="11"/>
      <c r="G5" s="13" t="str">
        <f t="shared" si="2"/>
        <v/>
      </c>
      <c r="H5" s="14"/>
      <c r="I5" s="34" t="str">
        <f t="shared" si="3"/>
        <v/>
      </c>
      <c r="J5" s="35">
        <f t="shared" si="4"/>
        <v>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31</v>
      </c>
      <c r="R7" s="3" t="s">
        <v>9</v>
      </c>
      <c r="S7" s="46">
        <v>198</v>
      </c>
      <c r="U7" s="3" t="s">
        <v>2</v>
      </c>
      <c r="V7" s="3" t="s">
        <v>32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33</v>
      </c>
      <c r="R8" s="3" t="s">
        <v>9</v>
      </c>
      <c r="S8" s="46">
        <v>185</v>
      </c>
      <c r="U8" s="3" t="s">
        <v>34</v>
      </c>
      <c r="V8" s="3" t="s">
        <v>35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36</v>
      </c>
      <c r="R9" s="3" t="s">
        <v>9</v>
      </c>
      <c r="S9" s="46">
        <v>138</v>
      </c>
      <c r="U9" s="3" t="s">
        <v>37</v>
      </c>
      <c r="V9" s="3" t="s">
        <v>38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21</v>
      </c>
      <c r="R10" s="3" t="s">
        <v>9</v>
      </c>
      <c r="S10" s="46">
        <v>123</v>
      </c>
      <c r="U10" s="3" t="s">
        <v>39</v>
      </c>
      <c r="V10" s="3" t="s">
        <v>38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36900</v>
      </c>
      <c r="C15" s="15"/>
      <c r="D15" s="15"/>
      <c r="E15" s="15"/>
      <c r="F15" s="15"/>
      <c r="G15" s="15"/>
      <c r="H15" s="15"/>
      <c r="I15" s="34">
        <f>SUM(I4:I14)</f>
        <v>36900</v>
      </c>
      <c r="J15" s="37">
        <f>SUM(J4:J14)</f>
        <v>50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21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123</v>
      </c>
      <c r="H18" s="14">
        <v>48</v>
      </c>
      <c r="I18" s="34">
        <f t="shared" ref="I18:I27" si="9">IF(G18="","",G18*H18)</f>
        <v>5904</v>
      </c>
      <c r="J18" s="37">
        <f t="shared" ref="J18:J24" si="10">H18/6</f>
        <v>8</v>
      </c>
      <c r="K18" s="36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4" t="str">
        <f t="shared" si="9"/>
        <v/>
      </c>
      <c r="J19" s="37">
        <f t="shared" si="10"/>
        <v>0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53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5904</v>
      </c>
      <c r="C28" s="15"/>
      <c r="D28" s="15"/>
      <c r="E28" s="15"/>
      <c r="F28" s="15"/>
      <c r="G28" s="15"/>
      <c r="H28" s="15"/>
      <c r="I28" s="34">
        <f>SUM(I18:I27)</f>
        <v>5904</v>
      </c>
      <c r="J28" s="37">
        <f>SUM(J18:J27)</f>
        <v>8</v>
      </c>
      <c r="K28" s="36"/>
      <c r="Q28" s="48" t="s">
        <v>54</v>
      </c>
      <c r="R28" s="3" t="s">
        <v>9</v>
      </c>
      <c r="S28" s="46">
        <v>48</v>
      </c>
    </row>
    <row r="29" s="1" customFormat="1" ht="21.95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0.16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SUM(J30:J33,H29:H33,E29:F33,C29:C33)</f>
        <v>58</v>
      </c>
      <c r="U30" s="3"/>
      <c r="V30" s="3"/>
    </row>
    <row r="31" s="1" customFormat="1" ht="21.95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58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2021-04-19T01:20:53Z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