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Zoeli/Desktop/"/>
    </mc:Choice>
  </mc:AlternateContent>
  <bookViews>
    <workbookView xWindow="0" yWindow="460" windowWidth="28800" windowHeight="16320" tabRatio="500"/>
  </bookViews>
  <sheets>
    <sheet name="工作表1" sheetId="1" r:id="rId1"/>
  </sheets>
  <definedNames>
    <definedName name="_xlnm._FilterDatabase" localSheetId="0" hidden="1">工作表1!$A$13:$D$13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1" l="1"/>
  <c r="D37" i="1"/>
  <c r="C37" i="1"/>
  <c r="B37" i="1"/>
  <c r="B23" i="1"/>
  <c r="B27" i="1"/>
  <c r="B31" i="1"/>
  <c r="B29" i="1"/>
  <c r="C31" i="1"/>
  <c r="C29" i="1"/>
  <c r="C27" i="1"/>
  <c r="B24" i="1"/>
  <c r="C24" i="1"/>
  <c r="B25" i="1"/>
  <c r="C25" i="1"/>
  <c r="C23" i="1"/>
</calcChain>
</file>

<file path=xl/sharedStrings.xml><?xml version="1.0" encoding="utf-8"?>
<sst xmlns="http://schemas.openxmlformats.org/spreadsheetml/2006/main" count="35" uniqueCount="29">
  <si>
    <t>item</t>
    <phoneticPr fontId="1" type="noConversion"/>
  </si>
  <si>
    <t>trolley</t>
    <phoneticPr fontId="1" type="noConversion"/>
  </si>
  <si>
    <t>value(€)</t>
    <phoneticPr fontId="1" type="noConversion"/>
  </si>
  <si>
    <t>size(m)</t>
    <phoneticPr fontId="1" type="noConversion"/>
  </si>
  <si>
    <t>Q-b (€/m3)</t>
    <phoneticPr fontId="1" type="noConversion"/>
  </si>
  <si>
    <t>fixed price(€)</t>
    <phoneticPr fontId="1" type="noConversion"/>
  </si>
  <si>
    <t>weight(kg)</t>
    <phoneticPr fontId="1" type="noConversion"/>
  </si>
  <si>
    <t>Given Info</t>
    <phoneticPr fontId="1" type="noConversion"/>
  </si>
  <si>
    <t>Answers with Formula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</si>
  <si>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</si>
  <si>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</si>
  <si>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</si>
  <si>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Q-c (€/m3)</t>
    <phoneticPr fontId="1" type="noConversion"/>
  </si>
  <si>
    <t>a+b+c</t>
    <phoneticPr fontId="1" type="noConversion"/>
  </si>
  <si>
    <t>Q-d (€/pot)</t>
    <phoneticPr fontId="1" type="noConversion"/>
  </si>
  <si>
    <t>Q-a (pot)</t>
    <phoneticPr fontId="1" type="noConversion"/>
  </si>
  <si>
    <t>Q-c (pot)</t>
    <phoneticPr fontId="1" type="noConversion"/>
  </si>
  <si>
    <t>Q-d (€/kg)</t>
    <phoneticPr fontId="1" type="noConversion"/>
  </si>
  <si>
    <t>Q-e (€/pot)</t>
    <phoneticPr fontId="1" type="noConversion"/>
  </si>
  <si>
    <t>Q-e (€/kg)</t>
    <phoneticPr fontId="1" type="noConversion"/>
  </si>
  <si>
    <t>a&lt;-b&lt;-c</t>
    <phoneticPr fontId="1" type="noConversion"/>
  </si>
  <si>
    <t>Q-f: Since the 'given requirement of the customer' isn't given in text, the following answer will be calculated under the situation of 'the total allowed maximum load for a wooden pallet'.</t>
    <phoneticPr fontId="1" type="noConversion"/>
  </si>
  <si>
    <t>Q-f-1 (€/pot)</t>
    <phoneticPr fontId="1" type="noConversion"/>
  </si>
  <si>
    <t>Q-f-2 (pot)</t>
    <phoneticPr fontId="1" type="noConversion"/>
  </si>
  <si>
    <t>Q-f-2 (€)</t>
    <phoneticPr fontId="1" type="noConversion"/>
  </si>
  <si>
    <t>Q-f-4 (kg)</t>
    <phoneticPr fontId="1" type="noConversion"/>
  </si>
  <si>
    <t>e&lt;-a&lt;-b&lt;-c&lt;-d</t>
    <phoneticPr fontId="1" type="noConversion"/>
  </si>
  <si>
    <t>e</t>
    <phoneticPr fontId="1" type="noConversion"/>
  </si>
  <si>
    <t>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</si>
</sst>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vertical="top" wrapText="1"/>
    </xf>
    <xf numFmtId="0" fontId="0" fillId="2" borderId="0" xfId="0" applyFill="1"/>
    <xf numFmtId="2" fontId="0" fillId="2" borderId="0" xfId="0" applyNumberFormat="1" applyFill="1"/>
    <xf numFmtId="0" fontId="3" fillId="2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355599</xdr:colOff>
      <xdr:row>8</xdr:row>
      <xdr:rowOff>190500</xdr:rowOff>
    </xdr:to>
    <xdr:sp macro="" textlink="">
      <xdr:nvSpPr>
        <xdr:cNvPr id="2" name="圆角矩形 1"/>
        <xdr:cNvSpPr/>
      </xdr:nvSpPr>
      <xdr:spPr>
        <a:xfrm>
          <a:off x="0" y="1"/>
          <a:ext cx="3517899" cy="1816099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Student</a:t>
          </a:r>
          <a:r>
            <a:rPr lang="en-US" altLang="zh-CN" sz="1100" baseline="0"/>
            <a:t> Info:</a:t>
          </a:r>
        </a:p>
        <a:p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First</a:t>
          </a: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Name: Xiaofan     </a:t>
          </a:r>
        </a:p>
        <a:p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Last name: Li      </a:t>
          </a:r>
        </a:p>
        <a:p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Student code: li0037              </a:t>
          </a:r>
        </a:p>
        <a:p>
          <a:pPr marL="0" marR="0" indent="0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 members: Vlad Pascanu;</a:t>
          </a: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Lyubomir Agnostev;</a:t>
          </a: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pPr marL="0" marR="0" indent="0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</a:t>
          </a:r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Ruben Notebaart;</a:t>
          </a: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Jordan Halley;</a:t>
          </a:r>
        </a:p>
        <a:p>
          <a:pPr marL="0" marR="0" indent="0" defTabSz="914400" eaLnBrk="1" fontAlgn="ctr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Xiaofan Li; Hilal Al Mashaikhi;</a:t>
          </a:r>
          <a:endParaRPr lang="pl-PL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l-PL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Lecturer: D.A.</a:t>
          </a:r>
          <a:r>
            <a:rPr lang="pl-PL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Broek</a:t>
          </a:r>
        </a:p>
        <a:p>
          <a:endParaRPr lang="pl-PL" altLang="zh-CN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E37"/>
  <sheetViews>
    <sheetView tabSelected="1" workbookViewId="0">
      <selection activeCell="I7" sqref="I7"/>
    </sheetView>
  </sheetViews>
  <sheetFormatPr baseColWidth="10" defaultRowHeight="16" x14ac:dyDescent="0.2"/>
  <cols>
    <col min="1" max="5" width="13.83203125" customWidth="1"/>
  </cols>
  <sheetData>
    <row r="11" spans="1:4" x14ac:dyDescent="0.2">
      <c r="A11" s="2" t="s">
        <v>7</v>
      </c>
      <c r="B11" s="1" t="s">
        <v>3</v>
      </c>
      <c r="C11" s="1" t="s">
        <v>5</v>
      </c>
    </row>
    <row r="12" spans="1:4" x14ac:dyDescent="0.2">
      <c r="A12" s="2" t="s">
        <v>1</v>
      </c>
      <c r="B12">
        <v>1</v>
      </c>
      <c r="C12">
        <v>50</v>
      </c>
    </row>
    <row r="13" spans="1:4" s="1" customFormat="1" x14ac:dyDescent="0.2">
      <c r="A13" s="2" t="s">
        <v>0</v>
      </c>
      <c r="B13" s="1" t="s">
        <v>3</v>
      </c>
      <c r="C13" s="1" t="s">
        <v>2</v>
      </c>
      <c r="D13" s="1" t="s">
        <v>6</v>
      </c>
    </row>
    <row r="14" spans="1:4" x14ac:dyDescent="0.2">
      <c r="A14" s="2" t="s">
        <v>9</v>
      </c>
      <c r="B14">
        <v>0.23</v>
      </c>
      <c r="C14">
        <v>25</v>
      </c>
      <c r="D14">
        <v>25</v>
      </c>
    </row>
    <row r="15" spans="1:4" x14ac:dyDescent="0.2">
      <c r="A15" s="2" t="s">
        <v>10</v>
      </c>
      <c r="B15">
        <v>0.2</v>
      </c>
      <c r="C15">
        <v>15</v>
      </c>
      <c r="D15">
        <v>20</v>
      </c>
    </row>
    <row r="16" spans="1:4" x14ac:dyDescent="0.2">
      <c r="A16" s="2" t="s">
        <v>11</v>
      </c>
      <c r="B16">
        <v>0.15</v>
      </c>
      <c r="C16">
        <v>10</v>
      </c>
      <c r="D16">
        <v>15</v>
      </c>
    </row>
    <row r="17" spans="1:5" x14ac:dyDescent="0.2">
      <c r="A17" s="2" t="s">
        <v>28</v>
      </c>
      <c r="B17">
        <v>0.1</v>
      </c>
      <c r="C17">
        <v>5</v>
      </c>
      <c r="D17">
        <v>10</v>
      </c>
    </row>
    <row r="18" spans="1:5" x14ac:dyDescent="0.2">
      <c r="A18" s="2" t="s">
        <v>27</v>
      </c>
      <c r="B18">
        <v>0.25</v>
      </c>
      <c r="C18">
        <v>30</v>
      </c>
      <c r="D18">
        <v>30</v>
      </c>
    </row>
    <row r="19" spans="1:5" x14ac:dyDescent="0.2">
      <c r="A19" s="2"/>
    </row>
    <row r="20" spans="1:5" x14ac:dyDescent="0.2">
      <c r="A20" s="7"/>
      <c r="B20" s="2" t="s">
        <v>8</v>
      </c>
    </row>
    <row r="21" spans="1:5" x14ac:dyDescent="0.2">
      <c r="A21" s="2"/>
      <c r="B21" s="2"/>
    </row>
    <row r="22" spans="1:5" x14ac:dyDescent="0.2">
      <c r="A22" s="2" t="s">
        <v>0</v>
      </c>
      <c r="B22" s="1" t="s">
        <v>15</v>
      </c>
      <c r="C22" s="1" t="s">
        <v>4</v>
      </c>
    </row>
    <row r="23" spans="1:5" x14ac:dyDescent="0.2">
      <c r="A23" s="2" t="s">
        <v>9</v>
      </c>
      <c r="B23" s="5">
        <f>ROUNDDOWN($B$12/B14,0)^3</f>
        <v>64</v>
      </c>
      <c r="C23" s="5">
        <f>B23*C14/$B$12</f>
        <v>1600</v>
      </c>
    </row>
    <row r="24" spans="1:5" x14ac:dyDescent="0.2">
      <c r="A24" s="2" t="s">
        <v>10</v>
      </c>
      <c r="B24" s="5">
        <f>ROUNDDOWN($B$12/B15,0)^3</f>
        <v>125</v>
      </c>
      <c r="C24" s="5">
        <f>B24*C15/$B$12</f>
        <v>1875</v>
      </c>
    </row>
    <row r="25" spans="1:5" x14ac:dyDescent="0.2">
      <c r="A25" s="2" t="s">
        <v>11</v>
      </c>
      <c r="B25" s="5">
        <f>ROUNDDOWN($B$12/B16,0)^3</f>
        <v>216</v>
      </c>
      <c r="C25" s="5">
        <f>B25*C16/$B$12</f>
        <v>2160</v>
      </c>
    </row>
    <row r="26" spans="1:5" x14ac:dyDescent="0.2">
      <c r="A26" s="2"/>
      <c r="B26" s="1" t="s">
        <v>16</v>
      </c>
      <c r="C26" s="1" t="s">
        <v>12</v>
      </c>
    </row>
    <row r="27" spans="1:5" x14ac:dyDescent="0.2">
      <c r="A27" s="2" t="s">
        <v>13</v>
      </c>
      <c r="B27" s="5">
        <f>3*B23</f>
        <v>192</v>
      </c>
      <c r="C27" s="5">
        <f>SUM(C14:C16)*B23/B12</f>
        <v>3200</v>
      </c>
    </row>
    <row r="28" spans="1:5" x14ac:dyDescent="0.2">
      <c r="A28" s="2"/>
      <c r="B28" s="1" t="s">
        <v>14</v>
      </c>
      <c r="C28" s="1" t="s">
        <v>17</v>
      </c>
    </row>
    <row r="29" spans="1:5" x14ac:dyDescent="0.2">
      <c r="A29" s="2" t="s">
        <v>9</v>
      </c>
      <c r="B29" s="6">
        <f>C12/B23</f>
        <v>0.78125</v>
      </c>
      <c r="C29" s="6">
        <f>C12/(D14*B23)</f>
        <v>3.125E-2</v>
      </c>
    </row>
    <row r="30" spans="1:5" x14ac:dyDescent="0.2">
      <c r="A30" s="2"/>
      <c r="B30" s="1" t="s">
        <v>18</v>
      </c>
      <c r="C30" s="1" t="s">
        <v>19</v>
      </c>
    </row>
    <row r="31" spans="1:5" x14ac:dyDescent="0.2">
      <c r="A31" s="2" t="s">
        <v>20</v>
      </c>
      <c r="B31" s="6">
        <f>C12/B27</f>
        <v>0.26041666666666669</v>
      </c>
      <c r="C31" s="6">
        <f>C12/(SUM(D14:D16)*B23)</f>
        <v>1.3020833333333334E-2</v>
      </c>
    </row>
    <row r="32" spans="1:5" ht="16" customHeight="1" x14ac:dyDescent="0.2">
      <c r="A32" s="2"/>
      <c r="B32" s="3" t="s">
        <v>21</v>
      </c>
      <c r="C32" s="3"/>
      <c r="D32" s="3"/>
      <c r="E32" s="3"/>
    </row>
    <row r="33" spans="1:5" x14ac:dyDescent="0.2">
      <c r="A33" s="2"/>
      <c r="B33" s="3"/>
      <c r="C33" s="3"/>
      <c r="D33" s="3"/>
      <c r="E33" s="3"/>
    </row>
    <row r="34" spans="1:5" x14ac:dyDescent="0.2">
      <c r="A34" s="2"/>
      <c r="B34" s="3"/>
      <c r="C34" s="3"/>
      <c r="D34" s="3"/>
      <c r="E34" s="3"/>
    </row>
    <row r="35" spans="1:5" x14ac:dyDescent="0.2">
      <c r="A35" s="2"/>
      <c r="B35" s="3"/>
      <c r="C35" s="3"/>
      <c r="D35" s="3"/>
      <c r="E35" s="3"/>
    </row>
    <row r="36" spans="1:5" x14ac:dyDescent="0.2">
      <c r="A36" s="2"/>
      <c r="B36" s="4" t="s">
        <v>22</v>
      </c>
      <c r="C36" s="4" t="s">
        <v>23</v>
      </c>
      <c r="D36" s="4" t="s">
        <v>24</v>
      </c>
      <c r="E36" s="4" t="s">
        <v>25</v>
      </c>
    </row>
    <row r="37" spans="1:5" x14ac:dyDescent="0.2">
      <c r="A37" s="2" t="s">
        <v>26</v>
      </c>
      <c r="B37" s="6">
        <f>C12/(5*(ROUNDDOWN($B$12/B18,0)^3))</f>
        <v>0.15625</v>
      </c>
      <c r="C37" s="5">
        <f>5*(ROUNDDOWN($B$12/B18,0)^3)</f>
        <v>320</v>
      </c>
      <c r="D37" s="5">
        <f>SUM(C14:C18)*(ROUNDDOWN($B$12/$B$18,0)^3)</f>
        <v>5440</v>
      </c>
      <c r="E37" s="5">
        <f>SUM(D14:D18)*(ROUNDDOWN($B$12/$B$18,0)^3)</f>
        <v>6400</v>
      </c>
    </row>
  </sheetData>
  <autoFilter ref="A13:D13"/>
  <mergeCells count="1">
    <mergeCell ref="B32:E3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 文华</dc:creator>
  <cp:lastModifiedBy>李 文华</cp:lastModifiedBy>
  <dcterms:created xsi:type="dcterms:W3CDTF">2018-09-06T13:03:34Z</dcterms:created>
  <dcterms:modified xsi:type="dcterms:W3CDTF">2018-09-08T10:17:44Z</dcterms:modified>
</cp:coreProperties>
</file>