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50" windowHeight="17440"/>
  </bookViews>
  <sheets>
    <sheet name="达成度计算" sheetId="1" r:id="rId1"/>
    <sheet name="达成度散点图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<sst xmlns="http://schemas.openxmlformats.org/spreadsheetml/2006/main" count="127" uniqueCount="74">
  <si>
    <t>面向对象程序设计</t>
  </si>
  <si>
    <t>年级专业：20级萃英班       上课时间：周五3-5节        任课教师：苑俊英      学生人数：54       学分：3      学时：54</t>
  </si>
  <si>
    <t>学号</t>
  </si>
  <si>
    <t>姓名</t>
  </si>
  <si>
    <t>期末试卷题号</t>
  </si>
  <si>
    <t>作业</t>
  </si>
  <si>
    <t>考勤</t>
  </si>
  <si>
    <t>期中</t>
  </si>
  <si>
    <t>备注</t>
  </si>
  <si>
    <t>课程目标1试卷得分</t>
  </si>
  <si>
    <t>课程目标1</t>
  </si>
  <si>
    <t>课程目标2试卷得分</t>
  </si>
  <si>
    <t>课程目标2</t>
  </si>
  <si>
    <t>课程目标试卷3得分</t>
  </si>
  <si>
    <t>课程目标3</t>
  </si>
  <si>
    <t>课程目标4试卷得分</t>
  </si>
  <si>
    <t>课程目标4</t>
  </si>
  <si>
    <t>2020170004</t>
  </si>
  <si>
    <t>袁玉茜</t>
  </si>
  <si>
    <t>20计算机5班</t>
  </si>
  <si>
    <t>2020170007</t>
  </si>
  <si>
    <t>刘怡馨</t>
  </si>
  <si>
    <t>20计算机1班</t>
  </si>
  <si>
    <t>2020170010</t>
  </si>
  <si>
    <t>陈鹏</t>
  </si>
  <si>
    <t>2020170011</t>
  </si>
  <si>
    <t>张家嵘</t>
  </si>
  <si>
    <t>2020170027</t>
  </si>
  <si>
    <t>傅泽权</t>
  </si>
  <si>
    <t>2020170045</t>
  </si>
  <si>
    <t>佘思仪</t>
  </si>
  <si>
    <t>2020170078</t>
  </si>
  <si>
    <t>彭嘉怡</t>
  </si>
  <si>
    <t>2020170083</t>
  </si>
  <si>
    <t>孔嘉杰</t>
  </si>
  <si>
    <t>2020170091</t>
  </si>
  <si>
    <t>孔令佳</t>
  </si>
  <si>
    <t>20计算机4班</t>
  </si>
  <si>
    <t>2020170098</t>
  </si>
  <si>
    <t>吕汛</t>
  </si>
  <si>
    <t>2020170101</t>
  </si>
  <si>
    <t>康健豪</t>
  </si>
  <si>
    <t>2020170112</t>
  </si>
  <si>
    <t>郭文婷</t>
  </si>
  <si>
    <t>2020170157</t>
  </si>
  <si>
    <t>陈神燕</t>
  </si>
  <si>
    <t>20计算机6班</t>
  </si>
  <si>
    <t>2020170169</t>
  </si>
  <si>
    <t>黄乐文</t>
  </si>
  <si>
    <t>2020170187</t>
  </si>
  <si>
    <t>郭思牡</t>
  </si>
  <si>
    <t>20计算机3班</t>
  </si>
  <si>
    <t>2020170193</t>
  </si>
  <si>
    <t>杨卓琛</t>
  </si>
  <si>
    <t>2020170202</t>
  </si>
  <si>
    <t>植俊铖</t>
  </si>
  <si>
    <t>2020170235</t>
  </si>
  <si>
    <t>张绮慧</t>
  </si>
  <si>
    <t>2020170253</t>
  </si>
  <si>
    <t>邱楷钿</t>
  </si>
  <si>
    <t>20计算机2班</t>
  </si>
  <si>
    <t>2020170259</t>
  </si>
  <si>
    <t>欧泽宇</t>
  </si>
  <si>
    <t>2020170278</t>
  </si>
  <si>
    <t>李伊莎</t>
  </si>
  <si>
    <t>2020170321</t>
  </si>
  <si>
    <t>贾世明</t>
  </si>
  <si>
    <t>2020190002</t>
  </si>
  <si>
    <t>邱奕航</t>
  </si>
  <si>
    <t>2020190008</t>
  </si>
  <si>
    <t>熊水根</t>
  </si>
  <si>
    <t>平均分</t>
  </si>
  <si>
    <t>按照达成度计算公式：每位学生得分/总分（包含平时）</t>
  </si>
  <si>
    <t>说明：
1、1-31为期末试卷中题号。
2、平时成绩和期末成绩各占50%。
3、若缺考或缓考在备注中注明。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</si>
</sst>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_ "/>
    <numFmt numFmtId="178" formatCode="0.0_ "/>
  </numFmts>
  <fonts count="29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19" borderId="12" applyNumberFormat="0" applyAlignment="0" applyProtection="0">
      <alignment vertical="center"/>
    </xf>
    <xf numFmtId="0" fontId="27" fillId="19" borderId="6" applyNumberFormat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4" fillId="0" borderId="0" xfId="0" applyNumberFormat="1" applyFo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8" fontId="0" fillId="0" borderId="0" xfId="0" applyNumberFormat="1">
      <alignment vertical="center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5" Type="http://schemas.microsoft.com/office/2011/relationships/chartColorStyle" Target="colors5.xml"/><Relationship Id="rId4" Type="http://schemas.microsoft.com/office/2011/relationships/chartStyle" Target="style5.xml"/><Relationship Id="rId3" Type="http://schemas.openxmlformats.org/officeDocument/2006/relationships/image" Target="../media/image1.png"/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555555555556"/>
          <c:y val="0.121412803532009"/>
          <c:w val="0.653666666666667"/>
          <c:h val="0.679116997792494"/>
        </c:manualLayout>
      </c:layout>
      <c:scatterChart>
        <c:scatterStyle val="marker"/>
        <c:varyColors val="0"/>
        <c:ser>
          <c:idx val="0"/>
          <c:order val="0"/>
          <c:tx>
            <c:strRef>
              <c:f>达成度散点图!$B$3</c:f>
              <c:strCache>
                <c:ptCount val="1"/>
                <c:pt idx="0">
                  <c:v>课程目标1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达成度散点图!$A$4:$A$27</c:f>
              <c:strCache>
                <c:ptCount val="24"/>
                <c:pt idx="0">
                  <c:v>2020170004</c:v>
                </c:pt>
                <c:pt idx="1">
                  <c:v>2020170007</c:v>
                </c:pt>
                <c:pt idx="2">
                  <c:v>2020170010</c:v>
                </c:pt>
                <c:pt idx="3">
                  <c:v>2020170011</c:v>
                </c:pt>
                <c:pt idx="4">
                  <c:v>2020170027</c:v>
                </c:pt>
                <c:pt idx="5">
                  <c:v>2020170045</c:v>
                </c:pt>
                <c:pt idx="6">
                  <c:v>2020170078</c:v>
                </c:pt>
                <c:pt idx="7">
                  <c:v>2020170083</c:v>
                </c:pt>
                <c:pt idx="8">
                  <c:v>2020170091</c:v>
                </c:pt>
                <c:pt idx="9">
                  <c:v>2020170098</c:v>
                </c:pt>
                <c:pt idx="10">
                  <c:v>2020170101</c:v>
                </c:pt>
                <c:pt idx="11">
                  <c:v>2020170112</c:v>
                </c:pt>
                <c:pt idx="12">
                  <c:v>2020170157</c:v>
                </c:pt>
                <c:pt idx="13">
                  <c:v>2020170169</c:v>
                </c:pt>
                <c:pt idx="14">
                  <c:v>2020170187</c:v>
                </c:pt>
                <c:pt idx="15">
                  <c:v>2020170193</c:v>
                </c:pt>
                <c:pt idx="16">
                  <c:v>2020170202</c:v>
                </c:pt>
                <c:pt idx="17">
                  <c:v>2020170235</c:v>
                </c:pt>
                <c:pt idx="18">
                  <c:v>2020170253</c:v>
                </c:pt>
                <c:pt idx="19">
                  <c:v>2020170259</c:v>
                </c:pt>
                <c:pt idx="20">
                  <c:v>2020170278</c:v>
                </c:pt>
                <c:pt idx="21">
                  <c:v>2020170321</c:v>
                </c:pt>
                <c:pt idx="22">
                  <c:v>2020190002</c:v>
                </c:pt>
                <c:pt idx="23">
                  <c:v>2020190008</c:v>
                </c:pt>
              </c:strCache>
            </c:strRef>
          </c:xVal>
          <c:yVal>
            <c:numRef>
              <c:f>达成度散点图!$B$4:$B$27</c:f>
              <c:numCache>
                <c:formatCode>0.00_ </c:formatCode>
                <c:ptCount val="24"/>
                <c:pt idx="0">
                  <c:v>0.759297872340425</c:v>
                </c:pt>
                <c:pt idx="1">
                  <c:v>0.785354609929078</c:v>
                </c:pt>
                <c:pt idx="2">
                  <c:v>0.799</c:v>
                </c:pt>
                <c:pt idx="3">
                  <c:v>0.594872340425532</c:v>
                </c:pt>
                <c:pt idx="4">
                  <c:v>0.679248226950355</c:v>
                </c:pt>
                <c:pt idx="5">
                  <c:v>0.668156028368794</c:v>
                </c:pt>
                <c:pt idx="6">
                  <c:v>0.702609929078014</c:v>
                </c:pt>
                <c:pt idx="7">
                  <c:v>0.692985815602837</c:v>
                </c:pt>
                <c:pt idx="8">
                  <c:v>0.852764667956157</c:v>
                </c:pt>
                <c:pt idx="9">
                  <c:v>0.696624113475177</c:v>
                </c:pt>
                <c:pt idx="10">
                  <c:v>0.682390070921986</c:v>
                </c:pt>
                <c:pt idx="11">
                  <c:v>0.678737588652482</c:v>
                </c:pt>
                <c:pt idx="12">
                  <c:v>0.916787234042553</c:v>
                </c:pt>
                <c:pt idx="13">
                  <c:v>0.855349451966473</c:v>
                </c:pt>
                <c:pt idx="14">
                  <c:v>0.656687943262411</c:v>
                </c:pt>
                <c:pt idx="15">
                  <c:v>0.860078014184397</c:v>
                </c:pt>
                <c:pt idx="16">
                  <c:v>0.739397163120567</c:v>
                </c:pt>
                <c:pt idx="17">
                  <c:v>0.646687943262411</c:v>
                </c:pt>
                <c:pt idx="18">
                  <c:v>0.902219858156028</c:v>
                </c:pt>
                <c:pt idx="19">
                  <c:v>0.599879432624113</c:v>
                </c:pt>
                <c:pt idx="20">
                  <c:v>0.672312056737589</c:v>
                </c:pt>
                <c:pt idx="21">
                  <c:v>0.560645390070922</c:v>
                </c:pt>
                <c:pt idx="22">
                  <c:v>0.69009219858156</c:v>
                </c:pt>
                <c:pt idx="23">
                  <c:v>0.599851063829787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5445"/>
        <c:axId val="207507951"/>
      </c:scatterChart>
      <c:valAx>
        <c:axId val="2099254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1"/>
                  <a:t>学生序号</a:t>
                </a:r>
                <a:endParaRPr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7507951"/>
        <c:crosses val="autoZero"/>
        <c:crossBetween val="midCat"/>
      </c:valAx>
      <c:valAx>
        <c:axId val="2075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</a:rPr>
                  <a:t>课程目标1达成度值</a:t>
                </a:r>
                <a:endParaRPr sz="1100"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0108333333333333"/>
              <c:y val="0.2437527593818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99254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2361111111111"/>
          <c:y val="0.6346578366445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79508195579"/>
          <c:y val="0.203974341818953"/>
          <c:w val="0.65994923857868"/>
          <c:h val="0.592709045340624"/>
        </c:manualLayout>
      </c:layout>
      <c:scatterChart>
        <c:scatterStyle val="marker"/>
        <c:varyColors val="0"/>
        <c:ser>
          <c:idx val="0"/>
          <c:order val="0"/>
          <c:tx>
            <c:strRef>
              <c:f>达成度散点图!$C$3</c:f>
              <c:strCache>
                <c:ptCount val="1"/>
                <c:pt idx="0">
                  <c:v>课程目标2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达成度散点图!$A$4:$A$27</c:f>
              <c:strCache>
                <c:ptCount val="24"/>
                <c:pt idx="0">
                  <c:v>2020170004</c:v>
                </c:pt>
                <c:pt idx="1">
                  <c:v>2020170007</c:v>
                </c:pt>
                <c:pt idx="2">
                  <c:v>2020170010</c:v>
                </c:pt>
                <c:pt idx="3">
                  <c:v>2020170011</c:v>
                </c:pt>
                <c:pt idx="4">
                  <c:v>2020170027</c:v>
                </c:pt>
                <c:pt idx="5">
                  <c:v>2020170045</c:v>
                </c:pt>
                <c:pt idx="6">
                  <c:v>2020170078</c:v>
                </c:pt>
                <c:pt idx="7">
                  <c:v>2020170083</c:v>
                </c:pt>
                <c:pt idx="8">
                  <c:v>2020170091</c:v>
                </c:pt>
                <c:pt idx="9">
                  <c:v>2020170098</c:v>
                </c:pt>
                <c:pt idx="10">
                  <c:v>2020170101</c:v>
                </c:pt>
                <c:pt idx="11">
                  <c:v>2020170112</c:v>
                </c:pt>
                <c:pt idx="12">
                  <c:v>2020170157</c:v>
                </c:pt>
                <c:pt idx="13">
                  <c:v>2020170169</c:v>
                </c:pt>
                <c:pt idx="14">
                  <c:v>2020170187</c:v>
                </c:pt>
                <c:pt idx="15">
                  <c:v>2020170193</c:v>
                </c:pt>
                <c:pt idx="16">
                  <c:v>2020170202</c:v>
                </c:pt>
                <c:pt idx="17">
                  <c:v>2020170235</c:v>
                </c:pt>
                <c:pt idx="18">
                  <c:v>2020170253</c:v>
                </c:pt>
                <c:pt idx="19">
                  <c:v>2020170259</c:v>
                </c:pt>
                <c:pt idx="20">
                  <c:v>2020170278</c:v>
                </c:pt>
                <c:pt idx="21">
                  <c:v>2020170321</c:v>
                </c:pt>
                <c:pt idx="22">
                  <c:v>2020190002</c:v>
                </c:pt>
                <c:pt idx="23">
                  <c:v>2020190008</c:v>
                </c:pt>
              </c:strCache>
            </c:strRef>
          </c:xVal>
          <c:yVal>
            <c:numRef>
              <c:f>达成度散点图!$C$4:$C$27</c:f>
              <c:numCache>
                <c:formatCode>0.00_ </c:formatCode>
                <c:ptCount val="24"/>
                <c:pt idx="0">
                  <c:v>0.675821428571428</c:v>
                </c:pt>
                <c:pt idx="1">
                  <c:v>0.677559523809524</c:v>
                </c:pt>
                <c:pt idx="2">
                  <c:v>0.704892857142857</c:v>
                </c:pt>
                <c:pt idx="3">
                  <c:v>0.546821428571429</c:v>
                </c:pt>
                <c:pt idx="4">
                  <c:v>0.598166666666667</c:v>
                </c:pt>
                <c:pt idx="5">
                  <c:v>0.591547619047619</c:v>
                </c:pt>
                <c:pt idx="6">
                  <c:v>0.674666666666667</c:v>
                </c:pt>
                <c:pt idx="7">
                  <c:v>0.70022619047619</c:v>
                </c:pt>
                <c:pt idx="8">
                  <c:v>0.842101731601732</c:v>
                </c:pt>
                <c:pt idx="9">
                  <c:v>0.777333333333333</c:v>
                </c:pt>
                <c:pt idx="10">
                  <c:v>0.677297619047619</c:v>
                </c:pt>
                <c:pt idx="11">
                  <c:v>0.691166666666667</c:v>
                </c:pt>
                <c:pt idx="12">
                  <c:v>0.792178571428572</c:v>
                </c:pt>
                <c:pt idx="13">
                  <c:v>0.861323593073593</c:v>
                </c:pt>
                <c:pt idx="14">
                  <c:v>0.611869047619048</c:v>
                </c:pt>
                <c:pt idx="15">
                  <c:v>0.711416666666667</c:v>
                </c:pt>
                <c:pt idx="16">
                  <c:v>0.615416666666667</c:v>
                </c:pt>
                <c:pt idx="17">
                  <c:v>0.639369047619048</c:v>
                </c:pt>
                <c:pt idx="18">
                  <c:v>0.814011904761905</c:v>
                </c:pt>
                <c:pt idx="19">
                  <c:v>0.68222619047619</c:v>
                </c:pt>
                <c:pt idx="20">
                  <c:v>0.664095238095238</c:v>
                </c:pt>
                <c:pt idx="21">
                  <c:v>0.643797619047619</c:v>
                </c:pt>
                <c:pt idx="22">
                  <c:v>0.484369047619048</c:v>
                </c:pt>
                <c:pt idx="23">
                  <c:v>0.587392857142857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50608"/>
        <c:axId val="125322317"/>
      </c:scatterChart>
      <c:valAx>
        <c:axId val="76875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2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defRPr>
                </a:pPr>
                <a:r>
                  <a:rPr sz="900"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rPr>
                  <a:t>学生序号</a:t>
                </a:r>
                <a:endParaRPr sz="900"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黑体" panose="02010609060101010101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125322317"/>
        <c:crosses val="autoZero"/>
        <c:crossBetween val="midCat"/>
      </c:valAx>
      <c:valAx>
        <c:axId val="125322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2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defRPr>
                </a:pPr>
                <a:r>
                  <a:rPr sz="900"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rPr>
                  <a:t>课程目标</a:t>
                </a:r>
                <a:r>
                  <a:rPr lang="en-US" altLang="zh-CN" sz="900"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rPr>
                  <a:t>2</a:t>
                </a:r>
                <a:r>
                  <a:rPr altLang="en-US" sz="900"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rPr>
                  <a:t>达成度值</a:t>
                </a:r>
                <a:endParaRPr lang="en-US" altLang="zh-CN" sz="900"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黑体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0161052703488331"/>
              <c:y val="0.2469904921032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);[Red]\(0.00\)" sourceLinked="0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768750608"/>
        <c:crosses val="autoZero"/>
        <c:crossBetween val="midCat"/>
        <c:majorUnit val="0.1"/>
        <c:minorUnit val="0.0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ayout>
        <c:manualLayout>
          <c:xMode val="edge"/>
          <c:yMode val="edge"/>
          <c:x val="0.843586926668498"/>
          <c:y val="0.6732174351221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44444444444"/>
          <c:y val="0.180555555555556"/>
          <c:w val="0.683277777777778"/>
          <c:h val="0.650601851851852"/>
        </c:manualLayout>
      </c:layout>
      <c:scatterChart>
        <c:scatterStyle val="marker"/>
        <c:varyColors val="0"/>
        <c:ser>
          <c:idx val="0"/>
          <c:order val="0"/>
          <c:tx>
            <c:strRef>
              <c:f>达成度散点图!$D$3</c:f>
              <c:strCache>
                <c:ptCount val="1"/>
                <c:pt idx="0">
                  <c:v>课程目标3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达成度散点图!$A$4:$A$27</c:f>
              <c:strCache>
                <c:ptCount val="24"/>
                <c:pt idx="0">
                  <c:v>2020170004</c:v>
                </c:pt>
                <c:pt idx="1">
                  <c:v>2020170007</c:v>
                </c:pt>
                <c:pt idx="2">
                  <c:v>2020170010</c:v>
                </c:pt>
                <c:pt idx="3">
                  <c:v>2020170011</c:v>
                </c:pt>
                <c:pt idx="4">
                  <c:v>2020170027</c:v>
                </c:pt>
                <c:pt idx="5">
                  <c:v>2020170045</c:v>
                </c:pt>
                <c:pt idx="6">
                  <c:v>2020170078</c:v>
                </c:pt>
                <c:pt idx="7">
                  <c:v>2020170083</c:v>
                </c:pt>
                <c:pt idx="8">
                  <c:v>2020170091</c:v>
                </c:pt>
                <c:pt idx="9">
                  <c:v>2020170098</c:v>
                </c:pt>
                <c:pt idx="10">
                  <c:v>2020170101</c:v>
                </c:pt>
                <c:pt idx="11">
                  <c:v>2020170112</c:v>
                </c:pt>
                <c:pt idx="12">
                  <c:v>2020170157</c:v>
                </c:pt>
                <c:pt idx="13">
                  <c:v>2020170169</c:v>
                </c:pt>
                <c:pt idx="14">
                  <c:v>2020170187</c:v>
                </c:pt>
                <c:pt idx="15">
                  <c:v>2020170193</c:v>
                </c:pt>
                <c:pt idx="16">
                  <c:v>2020170202</c:v>
                </c:pt>
                <c:pt idx="17">
                  <c:v>2020170235</c:v>
                </c:pt>
                <c:pt idx="18">
                  <c:v>2020170253</c:v>
                </c:pt>
                <c:pt idx="19">
                  <c:v>2020170259</c:v>
                </c:pt>
                <c:pt idx="20">
                  <c:v>2020170278</c:v>
                </c:pt>
                <c:pt idx="21">
                  <c:v>2020170321</c:v>
                </c:pt>
                <c:pt idx="22">
                  <c:v>2020190002</c:v>
                </c:pt>
                <c:pt idx="23">
                  <c:v>2020190008</c:v>
                </c:pt>
              </c:strCache>
            </c:strRef>
          </c:xVal>
          <c:yVal>
            <c:numRef>
              <c:f>达成度散点图!$D$4:$D$27</c:f>
              <c:numCache>
                <c:formatCode>0.00_ </c:formatCode>
                <c:ptCount val="24"/>
                <c:pt idx="0">
                  <c:v>0.9125</c:v>
                </c:pt>
                <c:pt idx="1">
                  <c:v>0.8875</c:v>
                </c:pt>
                <c:pt idx="2">
                  <c:v>0.8625</c:v>
                </c:pt>
                <c:pt idx="3">
                  <c:v>0.85625</c:v>
                </c:pt>
                <c:pt idx="4">
                  <c:v>0.86875</c:v>
                </c:pt>
                <c:pt idx="5">
                  <c:v>0.9</c:v>
                </c:pt>
                <c:pt idx="6">
                  <c:v>0.875</c:v>
                </c:pt>
                <c:pt idx="7">
                  <c:v>0.8625</c:v>
                </c:pt>
                <c:pt idx="8">
                  <c:v>0.879545454545454</c:v>
                </c:pt>
                <c:pt idx="9">
                  <c:v>0.88125</c:v>
                </c:pt>
                <c:pt idx="10">
                  <c:v>0.89375</c:v>
                </c:pt>
                <c:pt idx="11">
                  <c:v>0.93125</c:v>
                </c:pt>
                <c:pt idx="12">
                  <c:v>0.9</c:v>
                </c:pt>
                <c:pt idx="13">
                  <c:v>0.868181818181818</c:v>
                </c:pt>
                <c:pt idx="14">
                  <c:v>0.8875</c:v>
                </c:pt>
                <c:pt idx="15">
                  <c:v>0.9125</c:v>
                </c:pt>
                <c:pt idx="16">
                  <c:v>0.88125</c:v>
                </c:pt>
                <c:pt idx="17">
                  <c:v>0.88125</c:v>
                </c:pt>
                <c:pt idx="18">
                  <c:v>0.8875</c:v>
                </c:pt>
                <c:pt idx="19">
                  <c:v>0.896875</c:v>
                </c:pt>
                <c:pt idx="20">
                  <c:v>0.88125</c:v>
                </c:pt>
                <c:pt idx="21">
                  <c:v>0.84375</c:v>
                </c:pt>
                <c:pt idx="22">
                  <c:v>0.765625</c:v>
                </c:pt>
                <c:pt idx="23">
                  <c:v>0.8640625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2185"/>
        <c:axId val="786279908"/>
      </c:scatterChart>
      <c:valAx>
        <c:axId val="2083021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2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defRPr>
                </a:pPr>
                <a:r>
                  <a:rPr sz="1100"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rPr>
                  <a:t>学生序号</a:t>
                </a:r>
                <a:endParaRPr sz="1100"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黑体" panose="02010609060101010101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786279908"/>
        <c:crosses val="autoZero"/>
        <c:crossBetween val="midCat"/>
        <c:majorUnit val="5"/>
      </c:valAx>
      <c:valAx>
        <c:axId val="7862799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2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defRPr>
                </a:pPr>
                <a:r>
                  <a:rPr altLang="en-US" sz="1100"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rPr>
                  <a:t>课程目标</a:t>
                </a:r>
                <a:r>
                  <a:rPr lang="en-US" altLang="zh-CN" sz="1100"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rPr>
                  <a:t>3</a:t>
                </a:r>
                <a:r>
                  <a:rPr altLang="en-US" sz="1100"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rPr>
                  <a:t>达成度值</a:t>
                </a:r>
                <a:endParaRPr lang="en-US" altLang="zh-CN" sz="1100"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黑体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0253888888888889"/>
              <c:y val="0.3298148148148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20830218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ayout>
        <c:manualLayout>
          <c:xMode val="edge"/>
          <c:yMode val="edge"/>
          <c:x val="0.8425"/>
          <c:y val="0.685879629629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77777777778"/>
          <c:y val="0.1875"/>
          <c:w val="0.678111111111111"/>
          <c:h val="0.604259259259259"/>
        </c:manualLayout>
      </c:layout>
      <c:scatterChart>
        <c:scatterStyle val="marker"/>
        <c:varyColors val="0"/>
        <c:ser>
          <c:idx val="0"/>
          <c:order val="0"/>
          <c:tx>
            <c:strRef>
              <c:f>达成度散点图!$E$3</c:f>
              <c:strCache>
                <c:ptCount val="1"/>
                <c:pt idx="0">
                  <c:v>课程目标4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达成度散点图!$A$4:$A$27</c:f>
              <c:strCache>
                <c:ptCount val="24"/>
                <c:pt idx="0">
                  <c:v>2020170004</c:v>
                </c:pt>
                <c:pt idx="1">
                  <c:v>2020170007</c:v>
                </c:pt>
                <c:pt idx="2">
                  <c:v>2020170010</c:v>
                </c:pt>
                <c:pt idx="3">
                  <c:v>2020170011</c:v>
                </c:pt>
                <c:pt idx="4">
                  <c:v>2020170027</c:v>
                </c:pt>
                <c:pt idx="5">
                  <c:v>2020170045</c:v>
                </c:pt>
                <c:pt idx="6">
                  <c:v>2020170078</c:v>
                </c:pt>
                <c:pt idx="7">
                  <c:v>2020170083</c:v>
                </c:pt>
                <c:pt idx="8">
                  <c:v>2020170091</c:v>
                </c:pt>
                <c:pt idx="9">
                  <c:v>2020170098</c:v>
                </c:pt>
                <c:pt idx="10">
                  <c:v>2020170101</c:v>
                </c:pt>
                <c:pt idx="11">
                  <c:v>2020170112</c:v>
                </c:pt>
                <c:pt idx="12">
                  <c:v>2020170157</c:v>
                </c:pt>
                <c:pt idx="13">
                  <c:v>2020170169</c:v>
                </c:pt>
                <c:pt idx="14">
                  <c:v>2020170187</c:v>
                </c:pt>
                <c:pt idx="15">
                  <c:v>2020170193</c:v>
                </c:pt>
                <c:pt idx="16">
                  <c:v>2020170202</c:v>
                </c:pt>
                <c:pt idx="17">
                  <c:v>2020170235</c:v>
                </c:pt>
                <c:pt idx="18">
                  <c:v>2020170253</c:v>
                </c:pt>
                <c:pt idx="19">
                  <c:v>2020170259</c:v>
                </c:pt>
                <c:pt idx="20">
                  <c:v>2020170278</c:v>
                </c:pt>
                <c:pt idx="21">
                  <c:v>2020170321</c:v>
                </c:pt>
                <c:pt idx="22">
                  <c:v>2020190002</c:v>
                </c:pt>
                <c:pt idx="23">
                  <c:v>2020190008</c:v>
                </c:pt>
              </c:strCache>
            </c:strRef>
          </c:xVal>
          <c:yVal>
            <c:numRef>
              <c:f>达成度散点图!$E$4:$E$27</c:f>
              <c:numCache>
                <c:formatCode>0.00_ </c:formatCode>
                <c:ptCount val="24"/>
                <c:pt idx="0">
                  <c:v>0.964705882352941</c:v>
                </c:pt>
                <c:pt idx="1">
                  <c:v>0.956862745098039</c:v>
                </c:pt>
                <c:pt idx="2">
                  <c:v>0.888235294117647</c:v>
                </c:pt>
                <c:pt idx="3">
                  <c:v>0.826470588235294</c:v>
                </c:pt>
                <c:pt idx="4">
                  <c:v>0.77156862745098</c:v>
                </c:pt>
                <c:pt idx="5">
                  <c:v>0.843137254901961</c:v>
                </c:pt>
                <c:pt idx="6">
                  <c:v>0.950980392156863</c:v>
                </c:pt>
                <c:pt idx="7">
                  <c:v>0.766666666666667</c:v>
                </c:pt>
                <c:pt idx="8">
                  <c:v>0.953119429590018</c:v>
                </c:pt>
                <c:pt idx="9">
                  <c:v>0.951960784313726</c:v>
                </c:pt>
                <c:pt idx="10">
                  <c:v>0.957843137254902</c:v>
                </c:pt>
                <c:pt idx="11">
                  <c:v>0.97156862745098</c:v>
                </c:pt>
                <c:pt idx="12">
                  <c:v>0.958823529411765</c:v>
                </c:pt>
                <c:pt idx="13">
                  <c:v>0.945811051693405</c:v>
                </c:pt>
                <c:pt idx="14">
                  <c:v>0.954901960784314</c:v>
                </c:pt>
                <c:pt idx="15">
                  <c:v>0.962745098039216</c:v>
                </c:pt>
                <c:pt idx="16">
                  <c:v>0.953921568627451</c:v>
                </c:pt>
                <c:pt idx="17">
                  <c:v>0.951960784313726</c:v>
                </c:pt>
                <c:pt idx="18">
                  <c:v>0.954901960784314</c:v>
                </c:pt>
                <c:pt idx="19">
                  <c:v>0.959313725490196</c:v>
                </c:pt>
                <c:pt idx="20">
                  <c:v>0.953921568627451</c:v>
                </c:pt>
                <c:pt idx="21">
                  <c:v>0.940196078431373</c:v>
                </c:pt>
                <c:pt idx="22">
                  <c:v>0.90343137254902</c:v>
                </c:pt>
                <c:pt idx="23">
                  <c:v>0.888970588235294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8067"/>
        <c:axId val="946739085"/>
      </c:scatterChart>
      <c:valAx>
        <c:axId val="1308580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学生序号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46739085"/>
        <c:crosses val="autoZero"/>
        <c:crossBetween val="midCat"/>
      </c:valAx>
      <c:valAx>
        <c:axId val="946739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课程目标</a:t>
                </a:r>
                <a:r>
                  <a:rPr lang="en-US" altLang="zh-CN"/>
                  <a:t>4</a:t>
                </a:r>
                <a:r>
                  <a:rPr altLang="en-US"/>
                  <a:t>达成度值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3085806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8819444444444"/>
          <c:y val="0.6400462962962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rPr altLang="en-US"/>
              <a:t>课程目标达成度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29430084086"/>
          <c:y val="0.201216216216216"/>
          <c:w val="0.695172843350981"/>
          <c:h val="0.56645945945946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达成度散点图!$A$32:$D$32</c:f>
              <c:strCache>
                <c:ptCount val="4"/>
                <c:pt idx="0">
                  <c:v>课程目标1</c:v>
                </c:pt>
                <c:pt idx="1">
                  <c:v>课程目标2</c:v>
                </c:pt>
                <c:pt idx="2">
                  <c:v>课程目标3</c:v>
                </c:pt>
                <c:pt idx="3">
                  <c:v>课程目标4</c:v>
                </c:pt>
              </c:strCache>
            </c:strRef>
          </c:cat>
          <c:val>
            <c:numRef>
              <c:f>达成度散点图!$A$33:$D$33</c:f>
              <c:numCache>
                <c:formatCode>0.00_ </c:formatCode>
                <c:ptCount val="4"/>
                <c:pt idx="0">
                  <c:v>0.72</c:v>
                </c:pt>
                <c:pt idx="1">
                  <c:v>0.68</c:v>
                </c:pt>
                <c:pt idx="2">
                  <c:v>0.88</c:v>
                </c:pt>
                <c:pt idx="3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26760"/>
        <c:axId val="272923355"/>
      </c:barChart>
      <c:catAx>
        <c:axId val="98026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272923355"/>
        <c:crosses val="autoZero"/>
        <c:auto val="1"/>
        <c:lblAlgn val="ctr"/>
        <c:lblOffset val="100"/>
        <c:noMultiLvlLbl val="0"/>
      </c:catAx>
      <c:valAx>
        <c:axId val="272923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91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980267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4203482178586"/>
          <c:y val="0.4643314759081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323850</xdr:colOff>
      <xdr:row>1</xdr:row>
      <xdr:rowOff>95250</xdr:rowOff>
    </xdr:from>
    <xdr:to>
      <xdr:col>14</xdr:col>
      <xdr:colOff>19050</xdr:colOff>
      <xdr:row>17</xdr:row>
      <xdr:rowOff>25400</xdr:rowOff>
    </xdr:to>
    <xdr:graphicFrame>
      <xdr:nvGraphicFramePr>
        <xdr:cNvPr id="2" name="图表 1"/>
        <xdr:cNvGraphicFramePr/>
      </xdr:nvGraphicFramePr>
      <xdr:xfrm>
        <a:off x="4241800" y="387350"/>
        <a:ext cx="4572000" cy="2787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6</xdr:row>
      <xdr:rowOff>88900</xdr:rowOff>
    </xdr:from>
    <xdr:to>
      <xdr:col>12</xdr:col>
      <xdr:colOff>355600</xdr:colOff>
      <xdr:row>6</xdr:row>
      <xdr:rowOff>95250</xdr:rowOff>
    </xdr:to>
    <xdr:cxnSp>
      <xdr:nvCxnSpPr>
        <xdr:cNvPr id="3" name="直接连接符 2"/>
        <xdr:cNvCxnSpPr/>
      </xdr:nvCxnSpPr>
      <xdr:spPr>
        <a:xfrm>
          <a:off x="4908550" y="1282700"/>
          <a:ext cx="3022600" cy="63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5</xdr:row>
      <xdr:rowOff>151765</xdr:rowOff>
    </xdr:from>
    <xdr:to>
      <xdr:col>13</xdr:col>
      <xdr:colOff>589915</xdr:colOff>
      <xdr:row>7</xdr:row>
      <xdr:rowOff>69850</xdr:rowOff>
    </xdr:to>
    <xdr:sp>
      <xdr:nvSpPr>
        <xdr:cNvPr id="4" name="文本框 3"/>
        <xdr:cNvSpPr txBox="1"/>
      </xdr:nvSpPr>
      <xdr:spPr>
        <a:xfrm>
          <a:off x="7937500" y="1167765"/>
          <a:ext cx="837565" cy="273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000" b="1"/>
            <a:t>平均值</a:t>
          </a:r>
          <a:r>
            <a:rPr lang="en-US" altLang="zh-CN" sz="1000" b="1"/>
            <a:t>0.72</a:t>
          </a:r>
          <a:endParaRPr lang="en-US" altLang="zh-CN" sz="1000" b="1"/>
        </a:p>
      </xdr:txBody>
    </xdr:sp>
    <xdr:clientData/>
  </xdr:twoCellAnchor>
  <xdr:twoCellAnchor>
    <xdr:from>
      <xdr:col>14</xdr:col>
      <xdr:colOff>463550</xdr:colOff>
      <xdr:row>1</xdr:row>
      <xdr:rowOff>101600</xdr:rowOff>
    </xdr:from>
    <xdr:to>
      <xdr:col>22</xdr:col>
      <xdr:colOff>210820</xdr:colOff>
      <xdr:row>15</xdr:row>
      <xdr:rowOff>120015</xdr:rowOff>
    </xdr:to>
    <xdr:graphicFrame>
      <xdr:nvGraphicFramePr>
        <xdr:cNvPr id="5" name="图表 4"/>
        <xdr:cNvGraphicFramePr/>
      </xdr:nvGraphicFramePr>
      <xdr:xfrm>
        <a:off x="9258300" y="393700"/>
        <a:ext cx="4624070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577850</xdr:colOff>
      <xdr:row>6</xdr:row>
      <xdr:rowOff>88900</xdr:rowOff>
    </xdr:from>
    <xdr:to>
      <xdr:col>20</xdr:col>
      <xdr:colOff>552450</xdr:colOff>
      <xdr:row>6</xdr:row>
      <xdr:rowOff>95250</xdr:rowOff>
    </xdr:to>
    <xdr:cxnSp>
      <xdr:nvCxnSpPr>
        <xdr:cNvPr id="6" name="直接连接符 5"/>
        <xdr:cNvCxnSpPr/>
      </xdr:nvCxnSpPr>
      <xdr:spPr>
        <a:xfrm>
          <a:off x="9982200" y="1282700"/>
          <a:ext cx="3022600" cy="63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577215</xdr:colOff>
      <xdr:row>6</xdr:row>
      <xdr:rowOff>19050</xdr:rowOff>
    </xdr:from>
    <xdr:to>
      <xdr:col>22</xdr:col>
      <xdr:colOff>150495</xdr:colOff>
      <xdr:row>8</xdr:row>
      <xdr:rowOff>6350</xdr:rowOff>
    </xdr:to>
    <xdr:sp>
      <xdr:nvSpPr>
        <xdr:cNvPr id="7" name="文本框 6"/>
        <xdr:cNvSpPr txBox="1"/>
      </xdr:nvSpPr>
      <xdr:spPr>
        <a:xfrm>
          <a:off x="13029565" y="1212850"/>
          <a:ext cx="7924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 b="1"/>
            <a:t>平均值</a:t>
          </a:r>
          <a:r>
            <a:rPr lang="en-US" altLang="zh-CN" sz="1000" b="1"/>
            <a:t>0.68</a:t>
          </a:r>
          <a:endParaRPr lang="en-US" altLang="zh-CN" sz="1000" b="1"/>
        </a:p>
      </xdr:txBody>
    </xdr:sp>
    <xdr:clientData/>
  </xdr:twoCellAnchor>
  <xdr:twoCellAnchor>
    <xdr:from>
      <xdr:col>6</xdr:col>
      <xdr:colOff>317500</xdr:colOff>
      <xdr:row>20</xdr:row>
      <xdr:rowOff>6350</xdr:rowOff>
    </xdr:from>
    <xdr:to>
      <xdr:col>14</xdr:col>
      <xdr:colOff>12700</xdr:colOff>
      <xdr:row>34</xdr:row>
      <xdr:rowOff>171450</xdr:rowOff>
    </xdr:to>
    <xdr:graphicFrame>
      <xdr:nvGraphicFramePr>
        <xdr:cNvPr id="8" name="图表 7"/>
        <xdr:cNvGraphicFramePr/>
      </xdr:nvGraphicFramePr>
      <xdr:xfrm>
        <a:off x="4235450" y="368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387350</xdr:colOff>
      <xdr:row>24</xdr:row>
      <xdr:rowOff>6350</xdr:rowOff>
    </xdr:from>
    <xdr:to>
      <xdr:col>12</xdr:col>
      <xdr:colOff>546100</xdr:colOff>
      <xdr:row>24</xdr:row>
      <xdr:rowOff>19050</xdr:rowOff>
    </xdr:to>
    <xdr:cxnSp>
      <xdr:nvCxnSpPr>
        <xdr:cNvPr id="9" name="直接连接符 8"/>
        <xdr:cNvCxnSpPr/>
      </xdr:nvCxnSpPr>
      <xdr:spPr>
        <a:xfrm>
          <a:off x="4914900" y="4400550"/>
          <a:ext cx="3206750" cy="1270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23</xdr:row>
      <xdr:rowOff>69850</xdr:rowOff>
    </xdr:from>
    <xdr:to>
      <xdr:col>14</xdr:col>
      <xdr:colOff>5715</xdr:colOff>
      <xdr:row>26</xdr:row>
      <xdr:rowOff>25400</xdr:rowOff>
    </xdr:to>
    <xdr:sp>
      <xdr:nvSpPr>
        <xdr:cNvPr id="10" name="文本框 9"/>
        <xdr:cNvSpPr txBox="1"/>
      </xdr:nvSpPr>
      <xdr:spPr>
        <a:xfrm>
          <a:off x="8147050" y="4286250"/>
          <a:ext cx="653415" cy="488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 b="1"/>
            <a:t>平均值</a:t>
          </a:r>
          <a:r>
            <a:rPr lang="en-US" altLang="zh-CN" sz="1000" b="1"/>
            <a:t>0.88</a:t>
          </a:r>
          <a:endParaRPr lang="en-US" altLang="zh-CN" sz="1000" b="1"/>
        </a:p>
      </xdr:txBody>
    </xdr:sp>
    <xdr:clientData/>
  </xdr:twoCellAnchor>
  <xdr:twoCellAnchor>
    <xdr:from>
      <xdr:col>14</xdr:col>
      <xdr:colOff>450850</xdr:colOff>
      <xdr:row>19</xdr:row>
      <xdr:rowOff>158750</xdr:rowOff>
    </xdr:from>
    <xdr:to>
      <xdr:col>22</xdr:col>
      <xdr:colOff>146050</xdr:colOff>
      <xdr:row>34</xdr:row>
      <xdr:rowOff>146050</xdr:rowOff>
    </xdr:to>
    <xdr:graphicFrame>
      <xdr:nvGraphicFramePr>
        <xdr:cNvPr id="11" name="图表 10"/>
        <xdr:cNvGraphicFramePr/>
      </xdr:nvGraphicFramePr>
      <xdr:xfrm>
        <a:off x="9245600" y="3663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463550</xdr:colOff>
      <xdr:row>23</xdr:row>
      <xdr:rowOff>107950</xdr:rowOff>
    </xdr:from>
    <xdr:to>
      <xdr:col>20</xdr:col>
      <xdr:colOff>552450</xdr:colOff>
      <xdr:row>23</xdr:row>
      <xdr:rowOff>127000</xdr:rowOff>
    </xdr:to>
    <xdr:cxnSp>
      <xdr:nvCxnSpPr>
        <xdr:cNvPr id="12" name="直接连接符 11"/>
        <xdr:cNvCxnSpPr/>
      </xdr:nvCxnSpPr>
      <xdr:spPr>
        <a:xfrm>
          <a:off x="9867900" y="4324350"/>
          <a:ext cx="3136900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526415</xdr:colOff>
      <xdr:row>22</xdr:row>
      <xdr:rowOff>171450</xdr:rowOff>
    </xdr:from>
    <xdr:to>
      <xdr:col>22</xdr:col>
      <xdr:colOff>99695</xdr:colOff>
      <xdr:row>24</xdr:row>
      <xdr:rowOff>158750</xdr:rowOff>
    </xdr:to>
    <xdr:sp>
      <xdr:nvSpPr>
        <xdr:cNvPr id="13" name="文本框 12"/>
        <xdr:cNvSpPr txBox="1"/>
      </xdr:nvSpPr>
      <xdr:spPr>
        <a:xfrm>
          <a:off x="12978765" y="4210050"/>
          <a:ext cx="7924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 b="1"/>
            <a:t>平均值</a:t>
          </a:r>
          <a:r>
            <a:rPr lang="en-US" altLang="zh-CN" sz="1000" b="1"/>
            <a:t>0.92</a:t>
          </a:r>
          <a:endParaRPr lang="en-US" altLang="zh-CN" sz="1000" b="1"/>
        </a:p>
      </xdr:txBody>
    </xdr:sp>
    <xdr:clientData/>
  </xdr:twoCellAnchor>
  <xdr:twoCellAnchor>
    <xdr:from>
      <xdr:col>0</xdr:col>
      <xdr:colOff>146050</xdr:colOff>
      <xdr:row>35</xdr:row>
      <xdr:rowOff>139700</xdr:rowOff>
    </xdr:from>
    <xdr:to>
      <xdr:col>6</xdr:col>
      <xdr:colOff>306070</xdr:colOff>
      <xdr:row>49</xdr:row>
      <xdr:rowOff>0</xdr:rowOff>
    </xdr:to>
    <xdr:graphicFrame>
      <xdr:nvGraphicFramePr>
        <xdr:cNvPr id="15" name="图表 14"/>
        <xdr:cNvGraphicFramePr/>
      </xdr:nvGraphicFramePr>
      <xdr:xfrm>
        <a:off x="146050" y="6578600"/>
        <a:ext cx="4077970" cy="234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0.06674</cdr:x>
      <cdr:y>0</cdr:y>
    </cdr:from>
    <cdr:to>
      <cdr:x>0.12</cdr:x>
      <cdr:y>0.13302</cdr:y>
    </cdr:to>
    <cdr:sp>
      <cdr:nvSpPr>
        <cdr:cNvPr id="2" name="流程图: 离页连接符 1"/>
        <cdr:cNvSpPr/>
      </cdr:nvSpPr>
      <cdr:spPr xmlns:a="http://schemas.openxmlformats.org/drawingml/2006/main">
        <a:xfrm xmlns:a="http://schemas.openxmlformats.org/drawingml/2006/main">
          <a:off x="325800" y="0"/>
          <a:ext cx="259988" cy="379980"/>
        </a:xfrm>
        <a:prstGeom xmlns:a="http://schemas.openxmlformats.org/drawingml/2006/main" prst="flowChartOffpageConnector">
          <a:avLst/>
        </a:prstGeom>
        <a:solidFill>
          <a:srgbClr val="E3EFF9"/>
        </a:solidFill>
        <a:ln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rot="0" spcFirstLastPara="0" vert="horz" wrap="square" lIns="91440" tIns="45720" rIns="91440" bIns="45720" numCol="1" spcCol="0" rtlCol="0" fromWordArt="0" anchor="t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5838;&#31243;\&#26399;&#26411;\2020-2021&#65288;2&#65289;\&#38754;&#21521;&#23545;&#35937;&#31243;&#24207;&#35774;&#35745;\&#38468;&#20214;1-5%20&#35838;&#31243;&#30446;&#26631;&#36798;&#25104;&#24230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38"/>
  <sheetViews>
    <sheetView tabSelected="1" zoomScale="85" zoomScaleNormal="85" workbookViewId="0">
      <pane ySplit="4" topLeftCell="A5" activePane="bottomLeft" state="frozen"/>
      <selection/>
      <selection pane="bottomLeft" activeCell="AJ5" sqref="AJ5"/>
    </sheetView>
  </sheetViews>
  <sheetFormatPr defaultColWidth="8.72727272727273" defaultRowHeight="14"/>
  <cols>
    <col min="1" max="1" width="12.4545454545455" customWidth="1"/>
    <col min="2" max="3" width="9.90909090909091" customWidth="1"/>
    <col min="4" max="33" width="4.63636363636364" customWidth="1"/>
    <col min="34" max="34" width="5.70909090909091" customWidth="1"/>
    <col min="35" max="35" width="11.0181818181818" customWidth="1"/>
    <col min="36" max="37" width="11.7636363636364" customWidth="1"/>
    <col min="38" max="39" width="10.9" customWidth="1"/>
    <col min="40" max="41" width="11.8727272727273" customWidth="1"/>
    <col min="42" max="45" width="11.4545454545455" customWidth="1"/>
    <col min="46" max="46" width="11.3636363636364" customWidth="1"/>
  </cols>
  <sheetData>
    <row r="1" ht="34" customHeight="1" spans="1:5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BC1" s="30"/>
    </row>
    <row r="2" s="10" customFormat="1" ht="20.15" customHeight="1" spans="1:5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BC2" s="30"/>
    </row>
    <row r="3" s="11" customFormat="1" ht="20.15" customHeight="1" spans="1:55">
      <c r="A3" s="13" t="s">
        <v>2</v>
      </c>
      <c r="B3" s="13" t="s">
        <v>3</v>
      </c>
      <c r="C3" s="13"/>
      <c r="D3" s="13" t="s">
        <v>4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3"/>
      <c r="AP3" s="24"/>
      <c r="AQ3" s="25" t="s">
        <v>5</v>
      </c>
      <c r="AR3" s="17" t="s">
        <v>6</v>
      </c>
      <c r="AS3" s="17" t="s">
        <v>7</v>
      </c>
      <c r="AT3" s="13" t="s">
        <v>8</v>
      </c>
      <c r="BC3" s="30"/>
    </row>
    <row r="4" s="11" customFormat="1" ht="31" customHeight="1" spans="1:46">
      <c r="A4" s="13"/>
      <c r="B4" s="13"/>
      <c r="C4" s="13"/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3">
        <v>15</v>
      </c>
      <c r="S4" s="13">
        <v>16</v>
      </c>
      <c r="T4" s="13">
        <v>17</v>
      </c>
      <c r="U4" s="13">
        <v>18</v>
      </c>
      <c r="V4" s="13">
        <v>19</v>
      </c>
      <c r="W4" s="13">
        <v>20</v>
      </c>
      <c r="X4" s="13">
        <v>21</v>
      </c>
      <c r="Y4" s="13">
        <v>22</v>
      </c>
      <c r="Z4" s="13">
        <v>23</v>
      </c>
      <c r="AA4" s="13">
        <v>24</v>
      </c>
      <c r="AB4" s="13">
        <v>25</v>
      </c>
      <c r="AC4" s="13">
        <v>26</v>
      </c>
      <c r="AD4" s="13">
        <v>27</v>
      </c>
      <c r="AE4" s="13">
        <v>28</v>
      </c>
      <c r="AF4" s="13">
        <v>29</v>
      </c>
      <c r="AG4" s="13">
        <v>30</v>
      </c>
      <c r="AH4" s="13">
        <v>31</v>
      </c>
      <c r="AI4" s="17" t="s">
        <v>9</v>
      </c>
      <c r="AJ4" s="18" t="s">
        <v>10</v>
      </c>
      <c r="AK4" s="17" t="s">
        <v>11</v>
      </c>
      <c r="AL4" s="19" t="s">
        <v>12</v>
      </c>
      <c r="AM4" s="17" t="s">
        <v>13</v>
      </c>
      <c r="AN4" s="18" t="s">
        <v>14</v>
      </c>
      <c r="AO4" s="17" t="s">
        <v>15</v>
      </c>
      <c r="AP4" s="19" t="s">
        <v>16</v>
      </c>
      <c r="AQ4" s="26"/>
      <c r="AR4" s="17"/>
      <c r="AS4" s="17"/>
      <c r="AT4" s="13"/>
    </row>
    <row r="5" ht="20.15" customHeight="1" spans="1:47">
      <c r="A5" s="4" t="s">
        <v>17</v>
      </c>
      <c r="B5" s="4" t="s">
        <v>18</v>
      </c>
      <c r="C5" s="14" t="s">
        <v>19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0</v>
      </c>
      <c r="J5" s="4">
        <v>0</v>
      </c>
      <c r="K5" s="4">
        <v>2</v>
      </c>
      <c r="L5" s="4">
        <v>2</v>
      </c>
      <c r="M5" s="4">
        <v>2</v>
      </c>
      <c r="N5" s="4">
        <v>2</v>
      </c>
      <c r="O5" s="4">
        <v>0</v>
      </c>
      <c r="P5" s="4">
        <v>2</v>
      </c>
      <c r="Q5" s="4">
        <v>0</v>
      </c>
      <c r="R5" s="4">
        <v>2</v>
      </c>
      <c r="S5" s="4">
        <v>2</v>
      </c>
      <c r="T5" s="4">
        <v>0</v>
      </c>
      <c r="U5" s="4">
        <v>0</v>
      </c>
      <c r="V5" s="4">
        <v>2</v>
      </c>
      <c r="W5" s="4">
        <v>2</v>
      </c>
      <c r="X5" s="4">
        <v>2</v>
      </c>
      <c r="Y5" s="4">
        <v>6</v>
      </c>
      <c r="Z5" s="4">
        <v>1</v>
      </c>
      <c r="AA5" s="4">
        <v>0</v>
      </c>
      <c r="AB5" s="4">
        <v>1</v>
      </c>
      <c r="AC5" s="4">
        <v>1</v>
      </c>
      <c r="AD5" s="4">
        <v>1</v>
      </c>
      <c r="AE5" s="4">
        <v>0</v>
      </c>
      <c r="AF5" s="4">
        <v>0</v>
      </c>
      <c r="AG5" s="4">
        <v>4</v>
      </c>
      <c r="AH5" s="4">
        <v>27</v>
      </c>
      <c r="AI5" s="4">
        <f>SUM(D5:X5)+SUM(Z5:AC5)+AH5*10/30</f>
        <v>42</v>
      </c>
      <c r="AJ5" s="20">
        <f>(AI5*0.5+AQ5*12/30+AS5*0.1*7/10)/47</f>
        <v>0.759297872340425</v>
      </c>
      <c r="AK5" s="21">
        <f>Y5+SUM(AD5:AG5)+AH5*10/30</f>
        <v>20</v>
      </c>
      <c r="AL5" s="20">
        <f>(AK5*0.5+AQ5*8/30+AS5*0.1*3/10)/28</f>
        <v>0.675821428571428</v>
      </c>
      <c r="AM5" s="21">
        <f>AH5*6/30</f>
        <v>5.4</v>
      </c>
      <c r="AN5" s="20">
        <f>(AM5*0.5+AQ5*5/30)/8</f>
        <v>0.9125</v>
      </c>
      <c r="AO5" s="21">
        <f>AH5*4/30</f>
        <v>3.6</v>
      </c>
      <c r="AP5" s="20">
        <f>(AO5*0.5+AR5+AQ5*5/30)/17</f>
        <v>0.964705882352941</v>
      </c>
      <c r="AQ5" s="16">
        <v>27.6</v>
      </c>
      <c r="AR5" s="4">
        <v>10</v>
      </c>
      <c r="AS5" s="16">
        <v>52.1</v>
      </c>
      <c r="AT5" s="4"/>
      <c r="AU5" s="27"/>
    </row>
    <row r="6" ht="20.15" customHeight="1" spans="1:47">
      <c r="A6" s="4" t="s">
        <v>20</v>
      </c>
      <c r="B6" s="4" t="s">
        <v>21</v>
      </c>
      <c r="C6" s="14" t="s">
        <v>22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0</v>
      </c>
      <c r="K6" s="4">
        <v>0</v>
      </c>
      <c r="L6" s="4">
        <v>2</v>
      </c>
      <c r="M6" s="4">
        <v>2</v>
      </c>
      <c r="N6" s="4">
        <v>0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4">
        <v>0</v>
      </c>
      <c r="V6" s="4">
        <v>0</v>
      </c>
      <c r="W6" s="4">
        <v>2</v>
      </c>
      <c r="X6" s="4">
        <v>0</v>
      </c>
      <c r="Y6" s="4">
        <v>4</v>
      </c>
      <c r="Z6" s="4">
        <v>1</v>
      </c>
      <c r="AA6" s="4">
        <v>1</v>
      </c>
      <c r="AB6" s="4">
        <v>1</v>
      </c>
      <c r="AC6" s="4">
        <v>1</v>
      </c>
      <c r="AD6" s="4">
        <v>2</v>
      </c>
      <c r="AE6" s="4">
        <v>0</v>
      </c>
      <c r="AF6" s="4">
        <v>0</v>
      </c>
      <c r="AG6" s="4">
        <v>4</v>
      </c>
      <c r="AH6" s="4">
        <v>25</v>
      </c>
      <c r="AI6" s="4">
        <f t="shared" ref="AI6:AI29" si="0">SUM(D6:X6)+SUM(Z6:AC6)+AH6*10/30</f>
        <v>40.3333333333333</v>
      </c>
      <c r="AJ6" s="20">
        <f t="shared" ref="AJ6:AJ28" si="1">(AI6*0.5+AQ6*12/30+AS6*0.1*7/10)/47</f>
        <v>0.785354609929078</v>
      </c>
      <c r="AK6" s="21">
        <f t="shared" ref="AK6:AK28" si="2">Y6+SUM(AD6:AG6)+AH6*10/30</f>
        <v>18.3333333333333</v>
      </c>
      <c r="AL6" s="20">
        <f t="shared" ref="AL6:AL28" si="3">(AK6*0.5+AQ6*8/30+AS6*0.1*3/10)/28</f>
        <v>0.677559523809524</v>
      </c>
      <c r="AM6" s="21">
        <f t="shared" ref="AM6:AM28" si="4">AH6*6/30</f>
        <v>5</v>
      </c>
      <c r="AN6" s="20">
        <f t="shared" ref="AN6:AN28" si="5">(AM6*0.5+AQ6*5/30)/8</f>
        <v>0.8875</v>
      </c>
      <c r="AO6" s="21">
        <f t="shared" ref="AO6:AO28" si="6">AH6*4/30</f>
        <v>3.33333333333333</v>
      </c>
      <c r="AP6" s="20">
        <f t="shared" ref="AP6:AP28" si="7">(AO6*0.5+AR6+AQ6*5/30)/17</f>
        <v>0.956862745098039</v>
      </c>
      <c r="AQ6" s="16">
        <v>27.6</v>
      </c>
      <c r="AR6" s="4">
        <v>10</v>
      </c>
      <c r="AS6" s="16">
        <v>81.5</v>
      </c>
      <c r="AT6" s="4"/>
      <c r="AU6" s="27"/>
    </row>
    <row r="7" ht="20.15" customHeight="1" spans="1:47">
      <c r="A7" s="4" t="s">
        <v>23</v>
      </c>
      <c r="B7" s="4" t="s">
        <v>24</v>
      </c>
      <c r="C7" s="14" t="s">
        <v>19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0</v>
      </c>
      <c r="J7" s="4">
        <v>2</v>
      </c>
      <c r="K7" s="4">
        <v>2</v>
      </c>
      <c r="L7" s="4">
        <v>0</v>
      </c>
      <c r="M7" s="4">
        <v>2</v>
      </c>
      <c r="N7" s="4">
        <v>0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0</v>
      </c>
      <c r="V7" s="4">
        <v>2</v>
      </c>
      <c r="W7" s="4">
        <v>2</v>
      </c>
      <c r="X7" s="4">
        <v>0</v>
      </c>
      <c r="Y7" s="4">
        <v>3</v>
      </c>
      <c r="Z7" s="4">
        <v>1</v>
      </c>
      <c r="AA7" s="4">
        <v>1</v>
      </c>
      <c r="AB7" s="4">
        <v>1</v>
      </c>
      <c r="AC7" s="4">
        <v>1</v>
      </c>
      <c r="AD7" s="4">
        <v>6</v>
      </c>
      <c r="AE7" s="4">
        <v>0</v>
      </c>
      <c r="AF7" s="4">
        <v>0</v>
      </c>
      <c r="AG7" s="4">
        <v>4</v>
      </c>
      <c r="AH7" s="4">
        <v>24</v>
      </c>
      <c r="AI7" s="4">
        <f t="shared" si="0"/>
        <v>44</v>
      </c>
      <c r="AJ7" s="20">
        <f t="shared" si="1"/>
        <v>0.799</v>
      </c>
      <c r="AK7" s="21">
        <f t="shared" si="2"/>
        <v>21</v>
      </c>
      <c r="AL7" s="20">
        <f t="shared" si="3"/>
        <v>0.704892857142857</v>
      </c>
      <c r="AM7" s="21">
        <f t="shared" si="4"/>
        <v>4.8</v>
      </c>
      <c r="AN7" s="20">
        <f t="shared" si="5"/>
        <v>0.8625</v>
      </c>
      <c r="AO7" s="21">
        <f t="shared" si="6"/>
        <v>3.2</v>
      </c>
      <c r="AP7" s="20">
        <f t="shared" si="7"/>
        <v>0.888235294117647</v>
      </c>
      <c r="AQ7" s="16">
        <v>27</v>
      </c>
      <c r="AR7" s="4">
        <v>9</v>
      </c>
      <c r="AS7" s="16">
        <v>67.9</v>
      </c>
      <c r="AT7" s="4"/>
      <c r="AU7" s="27"/>
    </row>
    <row r="8" ht="20.15" customHeight="1" spans="1:47">
      <c r="A8" s="4" t="s">
        <v>25</v>
      </c>
      <c r="B8" s="4" t="s">
        <v>26</v>
      </c>
      <c r="C8" s="14" t="s">
        <v>22</v>
      </c>
      <c r="D8" s="4">
        <v>0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s="4">
        <v>0</v>
      </c>
      <c r="K8" s="4">
        <v>2</v>
      </c>
      <c r="L8" s="4">
        <v>2</v>
      </c>
      <c r="M8" s="4">
        <v>2</v>
      </c>
      <c r="N8" s="4">
        <v>0</v>
      </c>
      <c r="O8" s="4">
        <v>0</v>
      </c>
      <c r="P8" s="4">
        <v>2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2</v>
      </c>
      <c r="X8" s="4">
        <v>0</v>
      </c>
      <c r="Y8" s="4">
        <v>2</v>
      </c>
      <c r="Z8" s="4">
        <v>1</v>
      </c>
      <c r="AA8" s="4">
        <v>1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4</v>
      </c>
      <c r="AH8" s="4">
        <v>24</v>
      </c>
      <c r="AI8" s="4">
        <f t="shared" si="0"/>
        <v>29</v>
      </c>
      <c r="AJ8" s="20">
        <f t="shared" si="1"/>
        <v>0.594872340425532</v>
      </c>
      <c r="AK8" s="21">
        <f t="shared" si="2"/>
        <v>14</v>
      </c>
      <c r="AL8" s="20">
        <f t="shared" si="3"/>
        <v>0.546821428571429</v>
      </c>
      <c r="AM8" s="21">
        <f t="shared" si="4"/>
        <v>4.8</v>
      </c>
      <c r="AN8" s="20">
        <f t="shared" si="5"/>
        <v>0.85625</v>
      </c>
      <c r="AO8" s="21">
        <f t="shared" si="6"/>
        <v>3.2</v>
      </c>
      <c r="AP8" s="20">
        <f t="shared" si="7"/>
        <v>0.826470588235294</v>
      </c>
      <c r="AQ8" s="16">
        <v>26.7</v>
      </c>
      <c r="AR8" s="4">
        <v>8</v>
      </c>
      <c r="AS8" s="16">
        <v>39.7</v>
      </c>
      <c r="AT8" s="4"/>
      <c r="AU8" s="27"/>
    </row>
    <row r="9" ht="20.15" customHeight="1" spans="1:47">
      <c r="A9" s="4" t="s">
        <v>27</v>
      </c>
      <c r="B9" s="4" t="s">
        <v>28</v>
      </c>
      <c r="C9" s="14" t="s">
        <v>19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0</v>
      </c>
      <c r="L9" s="4">
        <v>0</v>
      </c>
      <c r="M9" s="4">
        <v>2</v>
      </c>
      <c r="N9" s="4">
        <v>0</v>
      </c>
      <c r="O9" s="4">
        <v>0</v>
      </c>
      <c r="P9" s="4">
        <v>2</v>
      </c>
      <c r="Q9" s="4">
        <v>2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2</v>
      </c>
      <c r="X9" s="4">
        <v>0</v>
      </c>
      <c r="Y9" s="4">
        <v>3</v>
      </c>
      <c r="Z9" s="4">
        <v>1</v>
      </c>
      <c r="AA9" s="4">
        <v>1</v>
      </c>
      <c r="AB9" s="4">
        <v>0</v>
      </c>
      <c r="AC9" s="4">
        <v>1</v>
      </c>
      <c r="AD9" s="4">
        <v>0</v>
      </c>
      <c r="AE9" s="4">
        <v>0</v>
      </c>
      <c r="AF9" s="4">
        <v>0</v>
      </c>
      <c r="AG9" s="4">
        <v>4</v>
      </c>
      <c r="AH9" s="4">
        <v>25</v>
      </c>
      <c r="AI9" s="4">
        <f t="shared" si="0"/>
        <v>33.3333333333333</v>
      </c>
      <c r="AJ9" s="20">
        <f t="shared" si="1"/>
        <v>0.679248226950355</v>
      </c>
      <c r="AK9" s="21">
        <f t="shared" si="2"/>
        <v>15.3333333333333</v>
      </c>
      <c r="AL9" s="20">
        <f t="shared" si="3"/>
        <v>0.598166666666667</v>
      </c>
      <c r="AM9" s="21">
        <f t="shared" si="4"/>
        <v>5</v>
      </c>
      <c r="AN9" s="20">
        <f t="shared" si="5"/>
        <v>0.86875</v>
      </c>
      <c r="AO9" s="21">
        <f t="shared" si="6"/>
        <v>3.33333333333333</v>
      </c>
      <c r="AP9" s="20">
        <f t="shared" si="7"/>
        <v>0.77156862745098</v>
      </c>
      <c r="AQ9" s="16">
        <v>26.7</v>
      </c>
      <c r="AR9" s="4">
        <v>7</v>
      </c>
      <c r="AS9" s="16">
        <v>65.4</v>
      </c>
      <c r="AT9" s="4"/>
      <c r="AU9" s="27"/>
    </row>
    <row r="10" ht="20.15" customHeight="1" spans="1:47">
      <c r="A10" s="4" t="s">
        <v>29</v>
      </c>
      <c r="B10" s="4" t="s">
        <v>30</v>
      </c>
      <c r="C10" s="14" t="s">
        <v>22</v>
      </c>
      <c r="D10" s="4">
        <v>0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s="4">
        <v>2</v>
      </c>
      <c r="K10" s="4">
        <v>2</v>
      </c>
      <c r="L10" s="4">
        <v>0</v>
      </c>
      <c r="M10" s="4">
        <v>2</v>
      </c>
      <c r="N10" s="4">
        <v>0</v>
      </c>
      <c r="O10" s="4">
        <v>0</v>
      </c>
      <c r="P10" s="4">
        <v>2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2</v>
      </c>
      <c r="X10" s="4">
        <v>0</v>
      </c>
      <c r="Y10" s="4">
        <v>5</v>
      </c>
      <c r="Z10" s="4">
        <v>1</v>
      </c>
      <c r="AA10" s="4">
        <v>1</v>
      </c>
      <c r="AB10" s="4">
        <v>0</v>
      </c>
      <c r="AC10" s="4">
        <v>1</v>
      </c>
      <c r="AD10" s="4">
        <v>0</v>
      </c>
      <c r="AE10" s="4">
        <v>0</v>
      </c>
      <c r="AF10" s="4">
        <v>0</v>
      </c>
      <c r="AG10" s="4">
        <v>0</v>
      </c>
      <c r="AH10" s="4">
        <v>26</v>
      </c>
      <c r="AI10" s="4">
        <f t="shared" si="0"/>
        <v>29.6666666666667</v>
      </c>
      <c r="AJ10" s="20">
        <f t="shared" si="1"/>
        <v>0.668156028368794</v>
      </c>
      <c r="AK10" s="21">
        <f t="shared" si="2"/>
        <v>13.6666666666667</v>
      </c>
      <c r="AL10" s="20">
        <f t="shared" si="3"/>
        <v>0.591547619047619</v>
      </c>
      <c r="AM10" s="21">
        <f t="shared" si="4"/>
        <v>5.2</v>
      </c>
      <c r="AN10" s="20">
        <f t="shared" si="5"/>
        <v>0.9</v>
      </c>
      <c r="AO10" s="21">
        <f t="shared" si="6"/>
        <v>3.46666666666667</v>
      </c>
      <c r="AP10" s="20">
        <f t="shared" si="7"/>
        <v>0.843137254901961</v>
      </c>
      <c r="AQ10" s="16">
        <v>27.6</v>
      </c>
      <c r="AR10" s="4">
        <v>8</v>
      </c>
      <c r="AS10" s="16">
        <v>79</v>
      </c>
      <c r="AT10" s="4"/>
      <c r="AU10" s="27"/>
    </row>
    <row r="11" ht="20.15" customHeight="1" spans="1:47">
      <c r="A11" s="4" t="s">
        <v>31</v>
      </c>
      <c r="B11" s="4" t="s">
        <v>32</v>
      </c>
      <c r="C11" s="14" t="s">
        <v>22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0</v>
      </c>
      <c r="J11" s="4">
        <v>2</v>
      </c>
      <c r="K11" s="4">
        <v>0</v>
      </c>
      <c r="L11" s="4">
        <v>2</v>
      </c>
      <c r="M11" s="4">
        <v>2</v>
      </c>
      <c r="N11" s="4">
        <v>2</v>
      </c>
      <c r="O11" s="4">
        <v>0</v>
      </c>
      <c r="P11" s="4">
        <v>2</v>
      </c>
      <c r="Q11" s="4">
        <v>0</v>
      </c>
      <c r="R11" s="4">
        <v>2</v>
      </c>
      <c r="S11" s="4">
        <v>0</v>
      </c>
      <c r="T11" s="4">
        <v>2</v>
      </c>
      <c r="U11" s="4">
        <v>0</v>
      </c>
      <c r="V11" s="4">
        <v>0</v>
      </c>
      <c r="W11" s="4">
        <v>2</v>
      </c>
      <c r="X11" s="4">
        <v>0</v>
      </c>
      <c r="Y11" s="4">
        <v>6</v>
      </c>
      <c r="Z11" s="4">
        <v>1</v>
      </c>
      <c r="AA11" s="4">
        <v>1</v>
      </c>
      <c r="AB11" s="4">
        <v>1</v>
      </c>
      <c r="AC11" s="4">
        <v>0</v>
      </c>
      <c r="AD11" s="4">
        <v>2</v>
      </c>
      <c r="AE11" s="4">
        <v>0</v>
      </c>
      <c r="AF11" s="4">
        <v>0</v>
      </c>
      <c r="AG11" s="4">
        <v>4</v>
      </c>
      <c r="AH11" s="4">
        <v>25</v>
      </c>
      <c r="AI11" s="4">
        <f t="shared" si="0"/>
        <v>37.3333333333333</v>
      </c>
      <c r="AJ11" s="20">
        <f t="shared" si="1"/>
        <v>0.702609929078014</v>
      </c>
      <c r="AK11" s="21">
        <f t="shared" si="2"/>
        <v>20.3333333333333</v>
      </c>
      <c r="AL11" s="20">
        <f t="shared" si="3"/>
        <v>0.674666666666667</v>
      </c>
      <c r="AM11" s="21">
        <f t="shared" si="4"/>
        <v>5</v>
      </c>
      <c r="AN11" s="20">
        <f t="shared" si="5"/>
        <v>0.875</v>
      </c>
      <c r="AO11" s="21">
        <f t="shared" si="6"/>
        <v>3.33333333333333</v>
      </c>
      <c r="AP11" s="20">
        <f t="shared" si="7"/>
        <v>0.950980392156863</v>
      </c>
      <c r="AQ11" s="16">
        <v>27</v>
      </c>
      <c r="AR11" s="4">
        <v>10</v>
      </c>
      <c r="AS11" s="16">
        <v>50.8</v>
      </c>
      <c r="AT11" s="4"/>
      <c r="AU11" s="27"/>
    </row>
    <row r="12" ht="20.15" customHeight="1" spans="1:47">
      <c r="A12" s="4" t="s">
        <v>33</v>
      </c>
      <c r="B12" s="4" t="s">
        <v>34</v>
      </c>
      <c r="C12" s="14" t="s">
        <v>22</v>
      </c>
      <c r="D12" s="4">
        <v>0</v>
      </c>
      <c r="E12" s="4">
        <v>2</v>
      </c>
      <c r="F12" s="4">
        <v>2</v>
      </c>
      <c r="G12" s="4">
        <v>0</v>
      </c>
      <c r="H12" s="4">
        <v>2</v>
      </c>
      <c r="I12" s="4">
        <v>2</v>
      </c>
      <c r="J12" s="4">
        <v>0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2</v>
      </c>
      <c r="R12" s="4">
        <v>2</v>
      </c>
      <c r="S12" s="4">
        <v>2</v>
      </c>
      <c r="T12" s="4">
        <v>2</v>
      </c>
      <c r="U12" s="4">
        <v>0</v>
      </c>
      <c r="V12" s="4">
        <v>2</v>
      </c>
      <c r="W12" s="4">
        <v>2</v>
      </c>
      <c r="X12" s="4">
        <v>0</v>
      </c>
      <c r="Y12" s="4">
        <v>7</v>
      </c>
      <c r="Z12" s="4">
        <v>1</v>
      </c>
      <c r="AA12" s="4">
        <v>1</v>
      </c>
      <c r="AB12" s="4">
        <v>1</v>
      </c>
      <c r="AC12" s="4">
        <v>0</v>
      </c>
      <c r="AD12" s="4">
        <v>2</v>
      </c>
      <c r="AE12" s="4">
        <v>0</v>
      </c>
      <c r="AF12" s="4">
        <v>0</v>
      </c>
      <c r="AG12" s="4">
        <v>4</v>
      </c>
      <c r="AH12" s="4">
        <v>26</v>
      </c>
      <c r="AI12" s="4">
        <f t="shared" si="0"/>
        <v>35.6666666666667</v>
      </c>
      <c r="AJ12" s="20">
        <f t="shared" si="1"/>
        <v>0.692985815602837</v>
      </c>
      <c r="AK12" s="21">
        <f t="shared" si="2"/>
        <v>21.6666666666667</v>
      </c>
      <c r="AL12" s="20">
        <f t="shared" si="3"/>
        <v>0.70022619047619</v>
      </c>
      <c r="AM12" s="21">
        <f t="shared" si="4"/>
        <v>5.2</v>
      </c>
      <c r="AN12" s="20">
        <f t="shared" si="5"/>
        <v>0.8625</v>
      </c>
      <c r="AO12" s="21">
        <f t="shared" si="6"/>
        <v>3.46666666666667</v>
      </c>
      <c r="AP12" s="20">
        <f t="shared" si="7"/>
        <v>0.766666666666667</v>
      </c>
      <c r="AQ12" s="16">
        <v>25.8</v>
      </c>
      <c r="AR12" s="4">
        <v>7</v>
      </c>
      <c r="AS12" s="16">
        <v>63.1</v>
      </c>
      <c r="AT12" s="4"/>
      <c r="AU12" s="27"/>
    </row>
    <row r="13" ht="20.15" customHeight="1" spans="1:47">
      <c r="A13" s="4" t="s">
        <v>35</v>
      </c>
      <c r="B13" s="4" t="s">
        <v>36</v>
      </c>
      <c r="C13" s="14" t="s">
        <v>37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0</v>
      </c>
      <c r="M13" s="4">
        <v>2</v>
      </c>
      <c r="N13" s="4">
        <v>0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0</v>
      </c>
      <c r="V13" s="4">
        <v>2</v>
      </c>
      <c r="W13" s="4">
        <v>2</v>
      </c>
      <c r="X13" s="4">
        <v>2</v>
      </c>
      <c r="Y13" s="4">
        <v>7</v>
      </c>
      <c r="Z13" s="4">
        <v>1</v>
      </c>
      <c r="AA13" s="4">
        <v>1</v>
      </c>
      <c r="AB13" s="4">
        <v>1</v>
      </c>
      <c r="AC13" s="4">
        <v>1</v>
      </c>
      <c r="AD13" s="4">
        <v>6</v>
      </c>
      <c r="AE13" s="4">
        <v>0</v>
      </c>
      <c r="AF13" s="4">
        <v>3</v>
      </c>
      <c r="AG13" s="4">
        <v>4</v>
      </c>
      <c r="AH13" s="4">
        <v>25</v>
      </c>
      <c r="AI13" s="4">
        <f t="shared" si="0"/>
        <v>48.3333333333333</v>
      </c>
      <c r="AJ13" s="20">
        <f t="shared" si="1"/>
        <v>0.852764667956157</v>
      </c>
      <c r="AK13" s="21">
        <f t="shared" si="2"/>
        <v>28.3333333333333</v>
      </c>
      <c r="AL13" s="20">
        <f t="shared" si="3"/>
        <v>0.842101731601732</v>
      </c>
      <c r="AM13" s="21">
        <f t="shared" si="4"/>
        <v>5</v>
      </c>
      <c r="AN13" s="20">
        <f t="shared" si="5"/>
        <v>0.879545454545454</v>
      </c>
      <c r="AO13" s="21">
        <f t="shared" si="6"/>
        <v>3.33333333333333</v>
      </c>
      <c r="AP13" s="20">
        <f t="shared" si="7"/>
        <v>0.953119429590018</v>
      </c>
      <c r="AQ13" s="16">
        <v>27.2181818181818</v>
      </c>
      <c r="AR13" s="4">
        <v>10</v>
      </c>
      <c r="AS13" s="16">
        <v>71.8</v>
      </c>
      <c r="AT13" s="4"/>
      <c r="AU13" s="27"/>
    </row>
    <row r="14" ht="20.15" customHeight="1" spans="1:47">
      <c r="A14" s="4" t="s">
        <v>38</v>
      </c>
      <c r="B14" s="4" t="s">
        <v>39</v>
      </c>
      <c r="C14" s="14" t="s">
        <v>22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0</v>
      </c>
      <c r="J14" s="4">
        <v>0</v>
      </c>
      <c r="K14" s="4">
        <v>0</v>
      </c>
      <c r="L14" s="4">
        <v>2</v>
      </c>
      <c r="M14" s="4">
        <v>0</v>
      </c>
      <c r="N14" s="4">
        <v>0</v>
      </c>
      <c r="O14" s="4">
        <v>0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0</v>
      </c>
      <c r="V14" s="4">
        <v>0</v>
      </c>
      <c r="W14" s="4">
        <v>2</v>
      </c>
      <c r="X14" s="4">
        <v>0</v>
      </c>
      <c r="Y14" s="4">
        <v>7</v>
      </c>
      <c r="Z14" s="4">
        <v>0</v>
      </c>
      <c r="AA14" s="4">
        <v>1</v>
      </c>
      <c r="AB14" s="4">
        <v>1</v>
      </c>
      <c r="AC14" s="4">
        <v>1</v>
      </c>
      <c r="AD14" s="4">
        <v>6</v>
      </c>
      <c r="AE14" s="4">
        <v>0</v>
      </c>
      <c r="AF14" s="4">
        <v>0</v>
      </c>
      <c r="AG14" s="4">
        <v>4</v>
      </c>
      <c r="AH14" s="4">
        <v>26</v>
      </c>
      <c r="AI14" s="4">
        <f t="shared" si="0"/>
        <v>35.6666666666667</v>
      </c>
      <c r="AJ14" s="20">
        <f t="shared" si="1"/>
        <v>0.696624113475177</v>
      </c>
      <c r="AK14" s="21">
        <f t="shared" si="2"/>
        <v>25.6666666666667</v>
      </c>
      <c r="AL14" s="20">
        <f t="shared" si="3"/>
        <v>0.777333333333333</v>
      </c>
      <c r="AM14" s="21">
        <f t="shared" si="4"/>
        <v>5.2</v>
      </c>
      <c r="AN14" s="20">
        <f t="shared" si="5"/>
        <v>0.88125</v>
      </c>
      <c r="AO14" s="21">
        <f t="shared" si="6"/>
        <v>3.46666666666667</v>
      </c>
      <c r="AP14" s="20">
        <f t="shared" si="7"/>
        <v>0.951960784313726</v>
      </c>
      <c r="AQ14" s="16">
        <v>26.7</v>
      </c>
      <c r="AR14" s="4">
        <v>10</v>
      </c>
      <c r="AS14" s="16">
        <v>60.4</v>
      </c>
      <c r="AT14" s="4"/>
      <c r="AU14" s="27"/>
    </row>
    <row r="15" ht="20.15" customHeight="1" spans="1:47">
      <c r="A15" s="4" t="s">
        <v>40</v>
      </c>
      <c r="B15" s="4" t="s">
        <v>41</v>
      </c>
      <c r="C15" s="14" t="s">
        <v>22</v>
      </c>
      <c r="D15" s="4">
        <v>0</v>
      </c>
      <c r="E15" s="4">
        <v>0</v>
      </c>
      <c r="F15" s="4">
        <v>2</v>
      </c>
      <c r="G15" s="4">
        <v>2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>
        <v>2</v>
      </c>
      <c r="N15" s="4">
        <v>0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4">
        <v>0</v>
      </c>
      <c r="V15" s="4">
        <v>0</v>
      </c>
      <c r="W15" s="4">
        <v>2</v>
      </c>
      <c r="X15" s="4">
        <v>0</v>
      </c>
      <c r="Y15" s="4">
        <v>5</v>
      </c>
      <c r="Z15" s="4">
        <v>1</v>
      </c>
      <c r="AA15" s="4">
        <v>1</v>
      </c>
      <c r="AB15" s="4">
        <v>1</v>
      </c>
      <c r="AC15" s="4">
        <v>0</v>
      </c>
      <c r="AD15" s="4">
        <v>2</v>
      </c>
      <c r="AE15" s="4">
        <v>0</v>
      </c>
      <c r="AF15" s="4">
        <v>0</v>
      </c>
      <c r="AG15" s="4">
        <v>4</v>
      </c>
      <c r="AH15" s="4">
        <v>26</v>
      </c>
      <c r="AI15" s="4">
        <f t="shared" si="0"/>
        <v>33.6666666666667</v>
      </c>
      <c r="AJ15" s="20">
        <f t="shared" si="1"/>
        <v>0.682390070921986</v>
      </c>
      <c r="AK15" s="21">
        <f t="shared" si="2"/>
        <v>19.6666666666667</v>
      </c>
      <c r="AL15" s="20">
        <f t="shared" si="3"/>
        <v>0.677297619047619</v>
      </c>
      <c r="AM15" s="21">
        <f t="shared" si="4"/>
        <v>5.2</v>
      </c>
      <c r="AN15" s="20">
        <f t="shared" si="5"/>
        <v>0.89375</v>
      </c>
      <c r="AO15" s="21">
        <f t="shared" si="6"/>
        <v>3.46666666666667</v>
      </c>
      <c r="AP15" s="20">
        <f t="shared" si="7"/>
        <v>0.957843137254902</v>
      </c>
      <c r="AQ15" s="16">
        <v>27.3</v>
      </c>
      <c r="AR15" s="4">
        <v>10</v>
      </c>
      <c r="AS15" s="16">
        <v>61.7</v>
      </c>
      <c r="AT15" s="4"/>
      <c r="AU15" s="27"/>
    </row>
    <row r="16" ht="20.15" customHeight="1" spans="1:46">
      <c r="A16" s="4" t="s">
        <v>42</v>
      </c>
      <c r="B16" s="4" t="s">
        <v>43</v>
      </c>
      <c r="C16" s="14" t="s">
        <v>22</v>
      </c>
      <c r="D16" s="4">
        <v>0</v>
      </c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2</v>
      </c>
      <c r="O16" s="4">
        <v>0</v>
      </c>
      <c r="P16" s="4">
        <v>2</v>
      </c>
      <c r="Q16" s="4">
        <v>0</v>
      </c>
      <c r="R16" s="4">
        <v>2</v>
      </c>
      <c r="S16" s="4">
        <v>2</v>
      </c>
      <c r="T16" s="4">
        <v>0</v>
      </c>
      <c r="U16" s="4">
        <v>0</v>
      </c>
      <c r="V16" s="4">
        <v>0</v>
      </c>
      <c r="W16" s="4">
        <v>2</v>
      </c>
      <c r="X16" s="4">
        <v>0</v>
      </c>
      <c r="Y16" s="4">
        <v>5</v>
      </c>
      <c r="Z16" s="4">
        <v>1</v>
      </c>
      <c r="AA16" s="4">
        <v>1</v>
      </c>
      <c r="AB16" s="4">
        <v>1</v>
      </c>
      <c r="AC16" s="4">
        <v>1</v>
      </c>
      <c r="AD16" s="4">
        <v>2</v>
      </c>
      <c r="AE16" s="4">
        <v>0</v>
      </c>
      <c r="AF16" s="4">
        <v>0</v>
      </c>
      <c r="AG16" s="4">
        <v>4</v>
      </c>
      <c r="AH16" s="4">
        <v>28</v>
      </c>
      <c r="AI16" s="4">
        <f t="shared" si="0"/>
        <v>33.3333333333333</v>
      </c>
      <c r="AJ16" s="20">
        <f t="shared" si="1"/>
        <v>0.678737588652482</v>
      </c>
      <c r="AK16" s="21">
        <f t="shared" si="2"/>
        <v>20.3333333333333</v>
      </c>
      <c r="AL16" s="20">
        <f t="shared" si="3"/>
        <v>0.691166666666667</v>
      </c>
      <c r="AM16" s="21">
        <f t="shared" si="4"/>
        <v>5.6</v>
      </c>
      <c r="AN16" s="20">
        <f t="shared" si="5"/>
        <v>0.93125</v>
      </c>
      <c r="AO16" s="21">
        <f t="shared" si="6"/>
        <v>3.73333333333333</v>
      </c>
      <c r="AP16" s="20">
        <f t="shared" si="7"/>
        <v>0.97156862745098</v>
      </c>
      <c r="AQ16" s="16">
        <v>27.9</v>
      </c>
      <c r="AR16" s="4">
        <v>10</v>
      </c>
      <c r="AS16" s="16">
        <v>58.2</v>
      </c>
      <c r="AT16" s="4"/>
    </row>
    <row r="17" ht="20.15" customHeight="1" spans="1:46">
      <c r="A17" s="4" t="s">
        <v>44</v>
      </c>
      <c r="B17" s="4" t="s">
        <v>45</v>
      </c>
      <c r="C17" s="14" t="s">
        <v>46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0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  <c r="V17" s="4">
        <v>2</v>
      </c>
      <c r="W17" s="4">
        <v>2</v>
      </c>
      <c r="X17" s="4">
        <v>2</v>
      </c>
      <c r="Y17" s="4">
        <v>5</v>
      </c>
      <c r="Z17" s="4">
        <v>1</v>
      </c>
      <c r="AA17" s="4">
        <v>1</v>
      </c>
      <c r="AB17" s="4">
        <v>1</v>
      </c>
      <c r="AC17" s="4">
        <v>1</v>
      </c>
      <c r="AD17" s="4">
        <v>4</v>
      </c>
      <c r="AE17" s="4">
        <v>0</v>
      </c>
      <c r="AF17" s="4">
        <v>3</v>
      </c>
      <c r="AG17" s="4">
        <v>4</v>
      </c>
      <c r="AH17" s="4">
        <v>27</v>
      </c>
      <c r="AI17" s="4">
        <f t="shared" si="0"/>
        <v>53</v>
      </c>
      <c r="AJ17" s="20">
        <f t="shared" si="1"/>
        <v>0.916787234042553</v>
      </c>
      <c r="AK17" s="21">
        <f t="shared" si="2"/>
        <v>25</v>
      </c>
      <c r="AL17" s="20">
        <f t="shared" si="3"/>
        <v>0.792178571428572</v>
      </c>
      <c r="AM17" s="21">
        <f t="shared" si="4"/>
        <v>5.4</v>
      </c>
      <c r="AN17" s="20">
        <f t="shared" si="5"/>
        <v>0.9</v>
      </c>
      <c r="AO17" s="21">
        <f t="shared" si="6"/>
        <v>3.6</v>
      </c>
      <c r="AP17" s="20">
        <f t="shared" si="7"/>
        <v>0.958823529411765</v>
      </c>
      <c r="AQ17" s="16">
        <v>27</v>
      </c>
      <c r="AR17" s="4">
        <v>10</v>
      </c>
      <c r="AS17" s="16">
        <v>82.7</v>
      </c>
      <c r="AT17" s="4"/>
    </row>
    <row r="18" ht="20.15" customHeight="1" spans="1:46">
      <c r="A18" s="4" t="s">
        <v>47</v>
      </c>
      <c r="B18" s="4" t="s">
        <v>48</v>
      </c>
      <c r="C18" s="14" t="s">
        <v>22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0</v>
      </c>
      <c r="U18" s="4">
        <v>0</v>
      </c>
      <c r="V18" s="4">
        <v>2</v>
      </c>
      <c r="W18" s="4">
        <v>2</v>
      </c>
      <c r="X18" s="4">
        <v>2</v>
      </c>
      <c r="Y18" s="4">
        <v>8</v>
      </c>
      <c r="Z18" s="4">
        <v>1</v>
      </c>
      <c r="AA18" s="4">
        <v>1</v>
      </c>
      <c r="AB18" s="4">
        <v>1</v>
      </c>
      <c r="AC18" s="4">
        <v>1</v>
      </c>
      <c r="AD18" s="4">
        <v>6</v>
      </c>
      <c r="AE18" s="4">
        <v>0</v>
      </c>
      <c r="AF18" s="4">
        <v>3</v>
      </c>
      <c r="AG18" s="4">
        <v>4</v>
      </c>
      <c r="AH18" s="4">
        <v>26</v>
      </c>
      <c r="AI18" s="4">
        <f t="shared" si="0"/>
        <v>48.6666666666667</v>
      </c>
      <c r="AJ18" s="20">
        <f t="shared" si="1"/>
        <v>0.855349451966473</v>
      </c>
      <c r="AK18" s="21">
        <f t="shared" si="2"/>
        <v>29.6666666666667</v>
      </c>
      <c r="AL18" s="20">
        <f t="shared" si="3"/>
        <v>0.861323593073593</v>
      </c>
      <c r="AM18" s="21">
        <f t="shared" si="4"/>
        <v>5.2</v>
      </c>
      <c r="AN18" s="20">
        <f t="shared" si="5"/>
        <v>0.868181818181818</v>
      </c>
      <c r="AO18" s="21">
        <f t="shared" si="6"/>
        <v>3.46666666666667</v>
      </c>
      <c r="AP18" s="20">
        <f t="shared" si="7"/>
        <v>0.945811051693405</v>
      </c>
      <c r="AQ18" s="16">
        <v>26.0727272727273</v>
      </c>
      <c r="AR18" s="4">
        <v>10</v>
      </c>
      <c r="AS18" s="16">
        <v>77.7</v>
      </c>
      <c r="AT18" s="4"/>
    </row>
    <row r="19" ht="20.15" customHeight="1" spans="1:46">
      <c r="A19" s="4" t="s">
        <v>49</v>
      </c>
      <c r="B19" s="4" t="s">
        <v>50</v>
      </c>
      <c r="C19" s="14" t="s">
        <v>51</v>
      </c>
      <c r="D19" s="4">
        <v>0</v>
      </c>
      <c r="E19" s="4">
        <v>2</v>
      </c>
      <c r="F19" s="4">
        <v>2</v>
      </c>
      <c r="G19" s="4">
        <v>2</v>
      </c>
      <c r="H19" s="4">
        <v>2</v>
      </c>
      <c r="I19" s="4">
        <v>0</v>
      </c>
      <c r="J19" s="4">
        <v>0</v>
      </c>
      <c r="K19" s="4">
        <v>0</v>
      </c>
      <c r="L19" s="4">
        <v>0</v>
      </c>
      <c r="M19" s="4">
        <v>2</v>
      </c>
      <c r="N19" s="4">
        <v>0</v>
      </c>
      <c r="O19" s="4">
        <v>2</v>
      </c>
      <c r="P19" s="4">
        <v>2</v>
      </c>
      <c r="Q19" s="4">
        <v>2</v>
      </c>
      <c r="R19" s="4">
        <v>2</v>
      </c>
      <c r="S19" s="4">
        <v>0</v>
      </c>
      <c r="T19" s="4">
        <v>0</v>
      </c>
      <c r="U19" s="4">
        <v>0</v>
      </c>
      <c r="V19" s="4">
        <v>0</v>
      </c>
      <c r="W19" s="4">
        <v>2</v>
      </c>
      <c r="X19" s="4">
        <v>0</v>
      </c>
      <c r="Y19" s="4">
        <v>4</v>
      </c>
      <c r="Z19" s="4">
        <v>1</v>
      </c>
      <c r="AA19" s="4">
        <v>1</v>
      </c>
      <c r="AB19" s="4">
        <v>1</v>
      </c>
      <c r="AC19" s="4">
        <v>1</v>
      </c>
      <c r="AD19" s="4">
        <v>0</v>
      </c>
      <c r="AE19" s="4">
        <v>0</v>
      </c>
      <c r="AF19" s="4">
        <v>0</v>
      </c>
      <c r="AG19" s="4">
        <v>4</v>
      </c>
      <c r="AH19" s="4">
        <v>26</v>
      </c>
      <c r="AI19" s="4">
        <f t="shared" si="0"/>
        <v>32.6666666666667</v>
      </c>
      <c r="AJ19" s="20">
        <f t="shared" si="1"/>
        <v>0.656687943262411</v>
      </c>
      <c r="AK19" s="21">
        <f t="shared" si="2"/>
        <v>16.6666666666667</v>
      </c>
      <c r="AL19" s="20">
        <f t="shared" si="3"/>
        <v>0.611869047619048</v>
      </c>
      <c r="AM19" s="21">
        <f t="shared" si="4"/>
        <v>5.2</v>
      </c>
      <c r="AN19" s="20">
        <f t="shared" si="5"/>
        <v>0.8875</v>
      </c>
      <c r="AO19" s="21">
        <f t="shared" si="6"/>
        <v>3.46666666666667</v>
      </c>
      <c r="AP19" s="20">
        <f t="shared" si="7"/>
        <v>0.954901960784314</v>
      </c>
      <c r="AQ19" s="16">
        <v>27</v>
      </c>
      <c r="AR19" s="4">
        <v>10</v>
      </c>
      <c r="AS19" s="16">
        <v>53.3</v>
      </c>
      <c r="AT19" s="4"/>
    </row>
    <row r="20" ht="20.15" customHeight="1" spans="1:46">
      <c r="A20" s="4" t="s">
        <v>52</v>
      </c>
      <c r="B20" s="4" t="s">
        <v>53</v>
      </c>
      <c r="C20" s="14" t="s">
        <v>22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0</v>
      </c>
      <c r="J20" s="4">
        <v>2</v>
      </c>
      <c r="K20" s="4">
        <v>2</v>
      </c>
      <c r="L20" s="4">
        <v>2</v>
      </c>
      <c r="M20" s="4">
        <v>2</v>
      </c>
      <c r="N20" s="4">
        <v>0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0</v>
      </c>
      <c r="U20" s="4">
        <v>2</v>
      </c>
      <c r="V20" s="4">
        <v>2</v>
      </c>
      <c r="W20" s="4">
        <v>2</v>
      </c>
      <c r="X20" s="4">
        <v>0</v>
      </c>
      <c r="Y20" s="4">
        <v>5</v>
      </c>
      <c r="Z20" s="4">
        <v>1</v>
      </c>
      <c r="AA20" s="4">
        <v>1</v>
      </c>
      <c r="AB20" s="4">
        <v>1</v>
      </c>
      <c r="AC20" s="4">
        <v>1</v>
      </c>
      <c r="AD20" s="4">
        <v>2</v>
      </c>
      <c r="AE20" s="4">
        <v>0</v>
      </c>
      <c r="AF20" s="4">
        <v>0</v>
      </c>
      <c r="AG20" s="4">
        <v>4</v>
      </c>
      <c r="AH20" s="4">
        <v>28</v>
      </c>
      <c r="AI20" s="4">
        <f t="shared" si="0"/>
        <v>47.3333333333333</v>
      </c>
      <c r="AJ20" s="20">
        <f t="shared" si="1"/>
        <v>0.860078014184397</v>
      </c>
      <c r="AK20" s="21">
        <f t="shared" si="2"/>
        <v>20.3333333333333</v>
      </c>
      <c r="AL20" s="20">
        <f t="shared" si="3"/>
        <v>0.711416666666667</v>
      </c>
      <c r="AM20" s="21">
        <f t="shared" si="4"/>
        <v>5.6</v>
      </c>
      <c r="AN20" s="20">
        <f t="shared" si="5"/>
        <v>0.9125</v>
      </c>
      <c r="AO20" s="21">
        <f t="shared" si="6"/>
        <v>3.73333333333333</v>
      </c>
      <c r="AP20" s="20">
        <f t="shared" si="7"/>
        <v>0.962745098039216</v>
      </c>
      <c r="AQ20" s="16">
        <v>27</v>
      </c>
      <c r="AR20" s="4">
        <v>10</v>
      </c>
      <c r="AS20" s="16">
        <v>85.1</v>
      </c>
      <c r="AT20" s="4"/>
    </row>
    <row r="21" ht="20.15" customHeight="1" spans="1:46">
      <c r="A21" s="4" t="s">
        <v>54</v>
      </c>
      <c r="B21" s="4" t="s">
        <v>55</v>
      </c>
      <c r="C21" s="14" t="s">
        <v>51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0</v>
      </c>
      <c r="K21" s="4">
        <v>0</v>
      </c>
      <c r="L21" s="4">
        <v>0</v>
      </c>
      <c r="M21" s="4">
        <v>2</v>
      </c>
      <c r="N21" s="4">
        <v>2</v>
      </c>
      <c r="O21" s="4">
        <v>0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0</v>
      </c>
      <c r="V21" s="4">
        <v>2</v>
      </c>
      <c r="W21" s="4">
        <v>2</v>
      </c>
      <c r="X21" s="4">
        <v>0</v>
      </c>
      <c r="Y21" s="4">
        <v>0</v>
      </c>
      <c r="Z21" s="4">
        <v>1</v>
      </c>
      <c r="AA21" s="4">
        <v>0</v>
      </c>
      <c r="AB21" s="4">
        <v>0</v>
      </c>
      <c r="AC21" s="4">
        <v>0</v>
      </c>
      <c r="AD21" s="4">
        <v>4</v>
      </c>
      <c r="AE21" s="4">
        <v>0</v>
      </c>
      <c r="AF21" s="4">
        <v>0</v>
      </c>
      <c r="AG21" s="4">
        <v>4</v>
      </c>
      <c r="AH21" s="4">
        <v>25</v>
      </c>
      <c r="AI21" s="4">
        <f t="shared" si="0"/>
        <v>39.3333333333333</v>
      </c>
      <c r="AJ21" s="20">
        <f t="shared" si="1"/>
        <v>0.739397163120567</v>
      </c>
      <c r="AK21" s="21">
        <f t="shared" si="2"/>
        <v>16.3333333333333</v>
      </c>
      <c r="AL21" s="20">
        <f t="shared" si="3"/>
        <v>0.615416666666667</v>
      </c>
      <c r="AM21" s="21">
        <f t="shared" si="4"/>
        <v>5</v>
      </c>
      <c r="AN21" s="20">
        <f t="shared" si="5"/>
        <v>0.88125</v>
      </c>
      <c r="AO21" s="21">
        <f t="shared" si="6"/>
        <v>3.33333333333333</v>
      </c>
      <c r="AP21" s="20">
        <f t="shared" si="7"/>
        <v>0.953921568627451</v>
      </c>
      <c r="AQ21" s="16">
        <v>27.3</v>
      </c>
      <c r="AR21" s="4">
        <v>10</v>
      </c>
      <c r="AS21" s="16">
        <v>59.5</v>
      </c>
      <c r="AT21" s="4"/>
    </row>
    <row r="22" ht="20.15" customHeight="1" spans="1:46">
      <c r="A22" s="4" t="s">
        <v>56</v>
      </c>
      <c r="B22" s="4" t="s">
        <v>57</v>
      </c>
      <c r="C22" s="14" t="s">
        <v>22</v>
      </c>
      <c r="D22" s="4">
        <v>0</v>
      </c>
      <c r="E22" s="4">
        <v>2</v>
      </c>
      <c r="F22" s="4">
        <v>2</v>
      </c>
      <c r="G22" s="4">
        <v>2</v>
      </c>
      <c r="H22" s="4">
        <v>2</v>
      </c>
      <c r="I22" s="4">
        <v>0</v>
      </c>
      <c r="J22" s="4">
        <v>0</v>
      </c>
      <c r="K22" s="4">
        <v>0</v>
      </c>
      <c r="L22" s="4">
        <v>0</v>
      </c>
      <c r="M22" s="4">
        <v>2</v>
      </c>
      <c r="N22" s="4">
        <v>0</v>
      </c>
      <c r="O22" s="4">
        <v>0</v>
      </c>
      <c r="P22" s="4">
        <v>2</v>
      </c>
      <c r="Q22" s="4">
        <v>2</v>
      </c>
      <c r="R22" s="4">
        <v>0</v>
      </c>
      <c r="S22" s="4">
        <v>2</v>
      </c>
      <c r="T22" s="4">
        <v>0</v>
      </c>
      <c r="U22" s="4">
        <v>0</v>
      </c>
      <c r="V22" s="4">
        <v>0</v>
      </c>
      <c r="W22" s="4">
        <v>2</v>
      </c>
      <c r="X22" s="4">
        <v>2</v>
      </c>
      <c r="Y22" s="4">
        <v>6</v>
      </c>
      <c r="Z22" s="4">
        <v>1</v>
      </c>
      <c r="AA22" s="4">
        <v>1</v>
      </c>
      <c r="AB22" s="4">
        <v>1</v>
      </c>
      <c r="AC22" s="4">
        <v>1</v>
      </c>
      <c r="AD22" s="4">
        <v>0</v>
      </c>
      <c r="AE22" s="4">
        <v>0</v>
      </c>
      <c r="AF22" s="4">
        <v>0</v>
      </c>
      <c r="AG22" s="4">
        <v>4</v>
      </c>
      <c r="AH22" s="4">
        <v>26</v>
      </c>
      <c r="AI22" s="4">
        <f t="shared" si="0"/>
        <v>32.6666666666667</v>
      </c>
      <c r="AJ22" s="20">
        <f t="shared" si="1"/>
        <v>0.646687943262411</v>
      </c>
      <c r="AK22" s="21">
        <f t="shared" si="2"/>
        <v>18.6666666666667</v>
      </c>
      <c r="AL22" s="20">
        <f t="shared" si="3"/>
        <v>0.639369047619048</v>
      </c>
      <c r="AM22" s="21">
        <f t="shared" si="4"/>
        <v>5.2</v>
      </c>
      <c r="AN22" s="20">
        <f t="shared" si="5"/>
        <v>0.88125</v>
      </c>
      <c r="AO22" s="21">
        <f t="shared" si="6"/>
        <v>3.46666666666667</v>
      </c>
      <c r="AP22" s="20">
        <f t="shared" si="7"/>
        <v>0.951960784313726</v>
      </c>
      <c r="AQ22" s="16">
        <v>26.7</v>
      </c>
      <c r="AR22" s="4">
        <v>10</v>
      </c>
      <c r="AS22" s="16">
        <v>48.3</v>
      </c>
      <c r="AT22" s="4"/>
    </row>
    <row r="23" ht="20.15" customHeight="1" spans="1:46">
      <c r="A23" s="4" t="s">
        <v>58</v>
      </c>
      <c r="B23" s="4" t="s">
        <v>59</v>
      </c>
      <c r="C23" s="14" t="s">
        <v>60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2</v>
      </c>
      <c r="X23" s="4">
        <v>0</v>
      </c>
      <c r="Y23" s="4">
        <v>8</v>
      </c>
      <c r="Z23" s="4">
        <v>1</v>
      </c>
      <c r="AA23" s="4">
        <v>1</v>
      </c>
      <c r="AB23" s="4">
        <v>1</v>
      </c>
      <c r="AC23" s="4">
        <v>1</v>
      </c>
      <c r="AD23" s="4">
        <v>6</v>
      </c>
      <c r="AE23" s="4">
        <v>0</v>
      </c>
      <c r="AF23" s="4">
        <v>0</v>
      </c>
      <c r="AG23" s="4">
        <v>4</v>
      </c>
      <c r="AH23" s="4">
        <v>26</v>
      </c>
      <c r="AI23" s="4">
        <f t="shared" si="0"/>
        <v>52.6666666666667</v>
      </c>
      <c r="AJ23" s="20">
        <f t="shared" si="1"/>
        <v>0.902219858156028</v>
      </c>
      <c r="AK23" s="21">
        <f t="shared" si="2"/>
        <v>26.6666666666667</v>
      </c>
      <c r="AL23" s="20">
        <f t="shared" si="3"/>
        <v>0.814011904761905</v>
      </c>
      <c r="AM23" s="21">
        <f t="shared" si="4"/>
        <v>5.2</v>
      </c>
      <c r="AN23" s="20">
        <f t="shared" si="5"/>
        <v>0.8875</v>
      </c>
      <c r="AO23" s="21">
        <f t="shared" si="6"/>
        <v>3.46666666666667</v>
      </c>
      <c r="AP23" s="20">
        <f t="shared" si="7"/>
        <v>0.954901960784314</v>
      </c>
      <c r="AQ23" s="16">
        <v>27</v>
      </c>
      <c r="AR23" s="4">
        <v>10</v>
      </c>
      <c r="AS23" s="16">
        <v>75.3</v>
      </c>
      <c r="AT23" s="4"/>
    </row>
    <row r="24" ht="20.15" customHeight="1" spans="1:46">
      <c r="A24" s="4" t="s">
        <v>61</v>
      </c>
      <c r="B24" s="4" t="s">
        <v>62</v>
      </c>
      <c r="C24" s="14" t="s">
        <v>22</v>
      </c>
      <c r="D24" s="4">
        <v>0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2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2</v>
      </c>
      <c r="X24" s="4">
        <v>0</v>
      </c>
      <c r="Y24" s="4">
        <v>6</v>
      </c>
      <c r="Z24" s="4">
        <v>1</v>
      </c>
      <c r="AA24" s="4">
        <v>1</v>
      </c>
      <c r="AB24" s="4">
        <v>1</v>
      </c>
      <c r="AC24" s="4">
        <v>0</v>
      </c>
      <c r="AD24" s="4">
        <v>2</v>
      </c>
      <c r="AE24" s="4">
        <v>0</v>
      </c>
      <c r="AF24" s="4">
        <v>0</v>
      </c>
      <c r="AG24" s="4">
        <v>4</v>
      </c>
      <c r="AH24" s="4">
        <v>26</v>
      </c>
      <c r="AI24" s="4">
        <f t="shared" si="0"/>
        <v>27.6666666666667</v>
      </c>
      <c r="AJ24" s="20">
        <f t="shared" si="1"/>
        <v>0.599879432624113</v>
      </c>
      <c r="AK24" s="21">
        <f t="shared" si="2"/>
        <v>20.6666666666667</v>
      </c>
      <c r="AL24" s="20">
        <f t="shared" si="3"/>
        <v>0.68222619047619</v>
      </c>
      <c r="AM24" s="21">
        <f t="shared" si="4"/>
        <v>5.2</v>
      </c>
      <c r="AN24" s="20">
        <f t="shared" si="5"/>
        <v>0.896875</v>
      </c>
      <c r="AO24" s="21">
        <f t="shared" si="6"/>
        <v>3.46666666666667</v>
      </c>
      <c r="AP24" s="20">
        <f t="shared" si="7"/>
        <v>0.959313725490196</v>
      </c>
      <c r="AQ24" s="16">
        <v>27.45</v>
      </c>
      <c r="AR24" s="4">
        <v>10</v>
      </c>
      <c r="AS24" s="16">
        <v>48.3</v>
      </c>
      <c r="AT24" s="4"/>
    </row>
    <row r="25" ht="20.15" customHeight="1" spans="1:46">
      <c r="A25" s="4" t="s">
        <v>63</v>
      </c>
      <c r="B25" s="4" t="s">
        <v>64</v>
      </c>
      <c r="C25" s="14" t="s">
        <v>60</v>
      </c>
      <c r="D25" s="4">
        <v>0</v>
      </c>
      <c r="E25" s="4">
        <v>2</v>
      </c>
      <c r="F25" s="4">
        <v>2</v>
      </c>
      <c r="G25" s="4">
        <v>2</v>
      </c>
      <c r="H25" s="4">
        <v>2</v>
      </c>
      <c r="I25" s="4">
        <v>2</v>
      </c>
      <c r="J25" s="4">
        <v>0</v>
      </c>
      <c r="K25" s="4">
        <v>0</v>
      </c>
      <c r="L25" s="4">
        <v>0</v>
      </c>
      <c r="M25" s="4">
        <v>2</v>
      </c>
      <c r="N25" s="4">
        <v>2</v>
      </c>
      <c r="O25" s="4">
        <v>0</v>
      </c>
      <c r="P25" s="4">
        <v>2</v>
      </c>
      <c r="Q25" s="4">
        <v>0</v>
      </c>
      <c r="R25" s="4">
        <v>2</v>
      </c>
      <c r="S25" s="4">
        <v>0</v>
      </c>
      <c r="T25" s="4">
        <v>0</v>
      </c>
      <c r="U25" s="4">
        <v>0</v>
      </c>
      <c r="V25" s="4">
        <v>0</v>
      </c>
      <c r="W25" s="4">
        <v>2</v>
      </c>
      <c r="X25" s="4">
        <v>0</v>
      </c>
      <c r="Y25" s="4">
        <v>4</v>
      </c>
      <c r="Z25" s="4">
        <v>1</v>
      </c>
      <c r="AA25" s="4">
        <v>1</v>
      </c>
      <c r="AB25" s="4">
        <v>0</v>
      </c>
      <c r="AC25" s="4">
        <v>1</v>
      </c>
      <c r="AD25" s="4">
        <v>2</v>
      </c>
      <c r="AE25" s="4">
        <v>0</v>
      </c>
      <c r="AF25" s="4">
        <v>0</v>
      </c>
      <c r="AG25" s="4">
        <v>4</v>
      </c>
      <c r="AH25" s="4">
        <v>25</v>
      </c>
      <c r="AI25" s="4">
        <f t="shared" si="0"/>
        <v>31.3333333333333</v>
      </c>
      <c r="AJ25" s="20">
        <f t="shared" si="1"/>
        <v>0.672312056737589</v>
      </c>
      <c r="AK25" s="21">
        <f t="shared" si="2"/>
        <v>18.3333333333333</v>
      </c>
      <c r="AL25" s="20">
        <f t="shared" si="3"/>
        <v>0.664095238095238</v>
      </c>
      <c r="AM25" s="21">
        <f t="shared" si="4"/>
        <v>5</v>
      </c>
      <c r="AN25" s="20">
        <f t="shared" si="5"/>
        <v>0.88125</v>
      </c>
      <c r="AO25" s="21">
        <f t="shared" si="6"/>
        <v>3.33333333333333</v>
      </c>
      <c r="AP25" s="20">
        <f t="shared" si="7"/>
        <v>0.953921568627451</v>
      </c>
      <c r="AQ25" s="16">
        <v>27.3</v>
      </c>
      <c r="AR25" s="4">
        <v>10</v>
      </c>
      <c r="AS25" s="16">
        <v>71.6</v>
      </c>
      <c r="AT25" s="4"/>
    </row>
    <row r="26" ht="20.15" customHeight="1" spans="1:46">
      <c r="A26" s="4" t="s">
        <v>65</v>
      </c>
      <c r="B26" s="4" t="s">
        <v>66</v>
      </c>
      <c r="C26" s="14" t="s">
        <v>22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2</v>
      </c>
      <c r="M26" s="4">
        <v>0</v>
      </c>
      <c r="N26" s="4">
        <v>0</v>
      </c>
      <c r="O26" s="4">
        <v>0</v>
      </c>
      <c r="P26" s="4">
        <v>2</v>
      </c>
      <c r="Q26" s="4">
        <v>0</v>
      </c>
      <c r="R26" s="4">
        <v>2</v>
      </c>
      <c r="S26" s="4">
        <v>2</v>
      </c>
      <c r="T26" s="4">
        <v>0</v>
      </c>
      <c r="U26" s="4">
        <v>0</v>
      </c>
      <c r="V26" s="4">
        <v>0</v>
      </c>
      <c r="W26" s="4">
        <v>2</v>
      </c>
      <c r="X26" s="4">
        <v>0</v>
      </c>
      <c r="Y26" s="4">
        <v>6</v>
      </c>
      <c r="Z26" s="4">
        <v>1</v>
      </c>
      <c r="AA26" s="4">
        <v>1</v>
      </c>
      <c r="AB26" s="4">
        <v>1</v>
      </c>
      <c r="AC26" s="4">
        <v>1</v>
      </c>
      <c r="AD26" s="4">
        <v>0</v>
      </c>
      <c r="AE26" s="4">
        <v>0</v>
      </c>
      <c r="AF26" s="4">
        <v>0</v>
      </c>
      <c r="AG26" s="4">
        <v>4</v>
      </c>
      <c r="AH26" s="4">
        <v>23</v>
      </c>
      <c r="AI26" s="4">
        <f t="shared" si="0"/>
        <v>21.6666666666667</v>
      </c>
      <c r="AJ26" s="20">
        <f t="shared" si="1"/>
        <v>0.560645390070922</v>
      </c>
      <c r="AK26" s="21">
        <f t="shared" si="2"/>
        <v>17.6666666666667</v>
      </c>
      <c r="AL26" s="20">
        <f t="shared" si="3"/>
        <v>0.643797619047619</v>
      </c>
      <c r="AM26" s="21">
        <f t="shared" si="4"/>
        <v>4.6</v>
      </c>
      <c r="AN26" s="20">
        <f t="shared" si="5"/>
        <v>0.84375</v>
      </c>
      <c r="AO26" s="21">
        <f t="shared" si="6"/>
        <v>3.06666666666667</v>
      </c>
      <c r="AP26" s="20">
        <f t="shared" si="7"/>
        <v>0.940196078431373</v>
      </c>
      <c r="AQ26" s="16">
        <v>26.7</v>
      </c>
      <c r="AR26" s="4">
        <v>10</v>
      </c>
      <c r="AS26" s="16">
        <v>69.1</v>
      </c>
      <c r="AT26" s="4"/>
    </row>
    <row r="27" ht="20.15" customHeight="1" spans="1:46">
      <c r="A27" s="4" t="s">
        <v>67</v>
      </c>
      <c r="B27" s="4" t="s">
        <v>68</v>
      </c>
      <c r="C27" s="14" t="s">
        <v>22</v>
      </c>
      <c r="D27" s="4">
        <v>0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0</v>
      </c>
      <c r="L27" s="4">
        <v>0</v>
      </c>
      <c r="M27" s="4">
        <v>2</v>
      </c>
      <c r="N27" s="4">
        <v>2</v>
      </c>
      <c r="O27" s="4">
        <v>0</v>
      </c>
      <c r="P27" s="4">
        <v>0</v>
      </c>
      <c r="Q27" s="4">
        <v>0</v>
      </c>
      <c r="R27" s="4">
        <v>2</v>
      </c>
      <c r="S27" s="4">
        <v>2</v>
      </c>
      <c r="T27" s="4">
        <v>2</v>
      </c>
      <c r="U27" s="4">
        <v>0</v>
      </c>
      <c r="V27" s="4">
        <v>2</v>
      </c>
      <c r="W27" s="4">
        <v>2</v>
      </c>
      <c r="X27" s="4">
        <v>0</v>
      </c>
      <c r="Y27" s="4">
        <v>3</v>
      </c>
      <c r="Z27" s="4">
        <v>1</v>
      </c>
      <c r="AA27" s="4">
        <v>1</v>
      </c>
      <c r="AB27" s="4">
        <v>0</v>
      </c>
      <c r="AC27" s="4">
        <v>1</v>
      </c>
      <c r="AD27" s="4">
        <v>0</v>
      </c>
      <c r="AE27" s="4">
        <v>0</v>
      </c>
      <c r="AF27" s="4">
        <v>0</v>
      </c>
      <c r="AG27" s="4">
        <v>0</v>
      </c>
      <c r="AH27" s="4">
        <v>23</v>
      </c>
      <c r="AI27" s="4">
        <f t="shared" si="0"/>
        <v>36.6666666666667</v>
      </c>
      <c r="AJ27" s="20">
        <f t="shared" si="1"/>
        <v>0.69009219858156</v>
      </c>
      <c r="AK27" s="21">
        <f t="shared" si="2"/>
        <v>10.6666666666667</v>
      </c>
      <c r="AL27" s="20">
        <f t="shared" si="3"/>
        <v>0.484369047619048</v>
      </c>
      <c r="AM27" s="21">
        <f t="shared" si="4"/>
        <v>4.6</v>
      </c>
      <c r="AN27" s="20">
        <f t="shared" si="5"/>
        <v>0.765625</v>
      </c>
      <c r="AO27" s="21">
        <f t="shared" si="6"/>
        <v>3.06666666666667</v>
      </c>
      <c r="AP27" s="20">
        <f t="shared" si="7"/>
        <v>0.90343137254902</v>
      </c>
      <c r="AQ27" s="16">
        <v>22.95</v>
      </c>
      <c r="AR27" s="4">
        <v>10</v>
      </c>
      <c r="AS27" s="16">
        <v>70.3</v>
      </c>
      <c r="AT27" s="4"/>
    </row>
    <row r="28" ht="20.15" customHeight="1" spans="1:46">
      <c r="A28" s="4" t="s">
        <v>69</v>
      </c>
      <c r="B28" s="4" t="s">
        <v>70</v>
      </c>
      <c r="C28" s="14" t="s">
        <v>22</v>
      </c>
      <c r="D28" s="4">
        <v>0</v>
      </c>
      <c r="E28" s="4">
        <v>2</v>
      </c>
      <c r="F28" s="4">
        <v>0</v>
      </c>
      <c r="G28" s="4">
        <v>0</v>
      </c>
      <c r="H28" s="4">
        <v>2</v>
      </c>
      <c r="I28" s="4">
        <v>0</v>
      </c>
      <c r="J28" s="4">
        <v>0</v>
      </c>
      <c r="K28" s="4">
        <v>0</v>
      </c>
      <c r="L28" s="4">
        <v>0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0</v>
      </c>
      <c r="S28" s="4">
        <v>0</v>
      </c>
      <c r="T28" s="4">
        <v>2</v>
      </c>
      <c r="U28" s="4">
        <v>0</v>
      </c>
      <c r="V28" s="4">
        <v>0</v>
      </c>
      <c r="W28" s="4">
        <v>2</v>
      </c>
      <c r="X28" s="4">
        <v>0</v>
      </c>
      <c r="Y28" s="4">
        <v>4</v>
      </c>
      <c r="Z28" s="4">
        <v>1</v>
      </c>
      <c r="AA28" s="4">
        <v>1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4</v>
      </c>
      <c r="AH28" s="4">
        <v>24</v>
      </c>
      <c r="AI28" s="4">
        <f t="shared" si="0"/>
        <v>29</v>
      </c>
      <c r="AJ28" s="20">
        <f t="shared" si="1"/>
        <v>0.599851063829787</v>
      </c>
      <c r="AK28" s="21">
        <f t="shared" si="2"/>
        <v>16</v>
      </c>
      <c r="AL28" s="20">
        <f t="shared" si="3"/>
        <v>0.587392857142857</v>
      </c>
      <c r="AM28" s="21">
        <f t="shared" si="4"/>
        <v>4.8</v>
      </c>
      <c r="AN28" s="20">
        <f t="shared" si="5"/>
        <v>0.8640625</v>
      </c>
      <c r="AO28" s="21">
        <f t="shared" si="6"/>
        <v>3.2</v>
      </c>
      <c r="AP28" s="20">
        <f t="shared" si="7"/>
        <v>0.888970588235294</v>
      </c>
      <c r="AQ28" s="16">
        <v>27.075</v>
      </c>
      <c r="AR28" s="4">
        <v>9</v>
      </c>
      <c r="AS28" s="16">
        <v>40.9</v>
      </c>
      <c r="AT28" s="4"/>
    </row>
    <row r="29" ht="20.15" customHeight="1" spans="1:46">
      <c r="A29" s="15" t="s">
        <v>71</v>
      </c>
      <c r="B29" s="15"/>
      <c r="C29" s="15"/>
      <c r="D29" s="16">
        <f>AVERAGE(D5:D28)</f>
        <v>1</v>
      </c>
      <c r="E29" s="16">
        <f t="shared" ref="E29:AL29" si="8">AVERAGE(E5:E28)</f>
        <v>1.83333333333333</v>
      </c>
      <c r="F29" s="16">
        <f t="shared" si="8"/>
        <v>1.83333333333333</v>
      </c>
      <c r="G29" s="16">
        <f t="shared" si="8"/>
        <v>1.75</v>
      </c>
      <c r="H29" s="16">
        <f t="shared" si="8"/>
        <v>1.91666666666667</v>
      </c>
      <c r="I29" s="16">
        <f t="shared" si="8"/>
        <v>1.08333333333333</v>
      </c>
      <c r="J29" s="16">
        <f t="shared" si="8"/>
        <v>0.916666666666667</v>
      </c>
      <c r="K29" s="16">
        <f t="shared" si="8"/>
        <v>0.75</v>
      </c>
      <c r="L29" s="16">
        <f t="shared" si="8"/>
        <v>0.833333333333333</v>
      </c>
      <c r="M29" s="16">
        <f t="shared" si="8"/>
        <v>1.66666666666667</v>
      </c>
      <c r="N29" s="16">
        <f t="shared" si="8"/>
        <v>0.75</v>
      </c>
      <c r="O29" s="16">
        <f t="shared" si="8"/>
        <v>0.833333333333333</v>
      </c>
      <c r="P29" s="16">
        <f t="shared" si="8"/>
        <v>1.83333333333333</v>
      </c>
      <c r="Q29" s="16">
        <f t="shared" si="8"/>
        <v>1.16666666666667</v>
      </c>
      <c r="R29" s="16">
        <f t="shared" si="8"/>
        <v>1.5</v>
      </c>
      <c r="S29" s="16">
        <f t="shared" si="8"/>
        <v>1.25</v>
      </c>
      <c r="T29" s="16">
        <f t="shared" si="8"/>
        <v>1</v>
      </c>
      <c r="U29" s="16">
        <f t="shared" si="8"/>
        <v>0.25</v>
      </c>
      <c r="V29" s="16">
        <f t="shared" si="8"/>
        <v>0.833333333333333</v>
      </c>
      <c r="W29" s="16">
        <f t="shared" si="8"/>
        <v>2</v>
      </c>
      <c r="X29" s="16">
        <f t="shared" si="8"/>
        <v>0.416666666666667</v>
      </c>
      <c r="Y29" s="16">
        <f t="shared" si="8"/>
        <v>4.95833333333333</v>
      </c>
      <c r="Z29" s="16">
        <f t="shared" si="8"/>
        <v>0.958333333333333</v>
      </c>
      <c r="AA29" s="16">
        <f t="shared" si="8"/>
        <v>0.916666666666667</v>
      </c>
      <c r="AB29" s="16">
        <f t="shared" si="8"/>
        <v>0.791666666666667</v>
      </c>
      <c r="AC29" s="16">
        <f t="shared" si="8"/>
        <v>0.708333333333333</v>
      </c>
      <c r="AD29" s="16">
        <f t="shared" si="8"/>
        <v>2.29166666666667</v>
      </c>
      <c r="AE29" s="16">
        <f t="shared" si="8"/>
        <v>0</v>
      </c>
      <c r="AF29" s="16">
        <f t="shared" si="8"/>
        <v>0.375</v>
      </c>
      <c r="AG29" s="16">
        <f t="shared" si="8"/>
        <v>3.66666666666667</v>
      </c>
      <c r="AH29" s="16">
        <f>AVERAGE(AH5:AH28)</f>
        <v>25.5</v>
      </c>
      <c r="AI29" s="4"/>
      <c r="AJ29" s="20">
        <f>AVERAGE(AJ5:AJ28)</f>
        <v>0.720501208897486</v>
      </c>
      <c r="AK29" s="21"/>
      <c r="AL29" s="20">
        <f>AVERAGE(AL5:AL28)</f>
        <v>0.677711174242424</v>
      </c>
      <c r="AM29" s="21"/>
      <c r="AN29" s="20">
        <f>AVERAGE(AN5:AN28)</f>
        <v>0.878355823863636</v>
      </c>
      <c r="AO29" s="21"/>
      <c r="AP29" s="20">
        <f>AVERAGE(AP5:AP28)</f>
        <v>0.922167446524064</v>
      </c>
      <c r="AQ29" s="16">
        <f>AVERAGE(AQ5:AQ28)</f>
        <v>26.8610795454546</v>
      </c>
      <c r="AR29" s="16">
        <f>AVERAGE(AR5:AR28)</f>
        <v>9.5</v>
      </c>
      <c r="AS29" s="16">
        <f>AVERAGE(AS5:AS28)</f>
        <v>63.9041666666667</v>
      </c>
      <c r="AT29" s="28"/>
    </row>
    <row r="30" ht="20.15" customHeight="1" spans="36:42">
      <c r="AJ30" s="22" t="s">
        <v>72</v>
      </c>
      <c r="AK30" s="22"/>
      <c r="AL30" s="22"/>
      <c r="AM30" s="22"/>
      <c r="AN30" s="22"/>
      <c r="AO30" s="22"/>
      <c r="AP30" s="22"/>
    </row>
    <row r="31" ht="20.15" customHeight="1" spans="1:42">
      <c r="A31" s="7" t="s">
        <v>73</v>
      </c>
      <c r="B31" s="7"/>
      <c r="C31" s="7"/>
      <c r="D31" s="7"/>
      <c r="E31" s="7"/>
      <c r="F31" s="7"/>
      <c r="G31" s="7"/>
      <c r="H31" s="7"/>
      <c r="AJ31" s="22"/>
      <c r="AK31" s="22"/>
      <c r="AL31" s="22"/>
      <c r="AM31" s="22"/>
      <c r="AN31" s="22"/>
      <c r="AO31" s="22"/>
      <c r="AP31" s="22"/>
    </row>
    <row r="32" ht="20.15" customHeight="1" spans="1:8">
      <c r="A32" s="7"/>
      <c r="B32" s="7"/>
      <c r="C32" s="7"/>
      <c r="D32" s="7"/>
      <c r="E32" s="7"/>
      <c r="F32" s="7"/>
      <c r="G32" s="7"/>
      <c r="H32" s="7"/>
    </row>
    <row r="33" spans="1:8">
      <c r="A33" s="7"/>
      <c r="B33" s="7"/>
      <c r="C33" s="7"/>
      <c r="D33" s="7"/>
      <c r="E33" s="7"/>
      <c r="F33" s="7"/>
      <c r="G33" s="7"/>
      <c r="H33" s="7"/>
    </row>
    <row r="34" spans="1:8">
      <c r="A34" s="7"/>
      <c r="B34" s="7"/>
      <c r="C34" s="7"/>
      <c r="D34" s="7"/>
      <c r="E34" s="7"/>
      <c r="F34" s="7"/>
      <c r="G34" s="7"/>
      <c r="H34" s="7"/>
    </row>
    <row r="35" spans="1:45">
      <c r="A35" s="7"/>
      <c r="B35" s="7"/>
      <c r="C35" s="7"/>
      <c r="D35" s="7"/>
      <c r="E35" s="7"/>
      <c r="F35" s="7"/>
      <c r="G35" s="7"/>
      <c r="H35" s="7"/>
      <c r="AQ35" s="29"/>
      <c r="AS35" s="1"/>
    </row>
    <row r="36" spans="43:45">
      <c r="AQ36" s="29"/>
      <c r="AS36" s="1"/>
    </row>
    <row r="37" spans="43:43">
      <c r="AQ37" s="29"/>
    </row>
    <row r="38" spans="43:43">
      <c r="AQ38" s="29"/>
    </row>
  </sheetData>
  <mergeCells count="12">
    <mergeCell ref="A1:AT1"/>
    <mergeCell ref="A2:AT2"/>
    <mergeCell ref="D3:AH3"/>
    <mergeCell ref="A29:B29"/>
    <mergeCell ref="A3:A4"/>
    <mergeCell ref="B3:B4"/>
    <mergeCell ref="AQ3:AQ4"/>
    <mergeCell ref="AR3:AR4"/>
    <mergeCell ref="AS3:AS4"/>
    <mergeCell ref="AT3:AT4"/>
    <mergeCell ref="A31:H35"/>
    <mergeCell ref="AJ30:AP3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showGridLines="0" workbookViewId="0">
      <selection activeCell="K42" sqref="K42"/>
    </sheetView>
  </sheetViews>
  <sheetFormatPr defaultColWidth="8.72727272727273" defaultRowHeight="14" outlineLevelCol="4"/>
  <cols>
    <col min="1" max="1" width="12.4545454545455" customWidth="1"/>
    <col min="2" max="5" width="8.72727272727273" style="1"/>
  </cols>
  <sheetData>
    <row r="1" ht="23" spans="1:5">
      <c r="A1" s="2" t="s">
        <v>0</v>
      </c>
      <c r="B1" s="2"/>
      <c r="C1" s="2"/>
      <c r="D1" s="2"/>
      <c r="E1" s="2"/>
    </row>
    <row r="3" ht="15" spans="1:5">
      <c r="A3" s="3" t="s">
        <v>2</v>
      </c>
      <c r="B3" s="1" t="s">
        <v>10</v>
      </c>
      <c r="C3" s="1" t="s">
        <v>12</v>
      </c>
      <c r="D3" s="1" t="s">
        <v>14</v>
      </c>
      <c r="E3" s="1" t="s">
        <v>16</v>
      </c>
    </row>
    <row r="4" spans="1:5">
      <c r="A4" s="4" t="s">
        <v>17</v>
      </c>
      <c r="B4" s="1">
        <v>0.759297872340425</v>
      </c>
      <c r="C4" s="1">
        <v>0.675821428571428</v>
      </c>
      <c r="D4" s="1">
        <v>0.9125</v>
      </c>
      <c r="E4" s="1">
        <v>0.964705882352941</v>
      </c>
    </row>
    <row r="5" spans="1:5">
      <c r="A5" s="4" t="s">
        <v>20</v>
      </c>
      <c r="B5" s="1">
        <v>0.785354609929078</v>
      </c>
      <c r="C5" s="1">
        <v>0.677559523809524</v>
      </c>
      <c r="D5" s="1">
        <v>0.8875</v>
      </c>
      <c r="E5" s="1">
        <v>0.956862745098039</v>
      </c>
    </row>
    <row r="6" spans="1:5">
      <c r="A6" s="4" t="s">
        <v>23</v>
      </c>
      <c r="B6" s="1">
        <v>0.799</v>
      </c>
      <c r="C6" s="1">
        <v>0.704892857142857</v>
      </c>
      <c r="D6" s="1">
        <v>0.8625</v>
      </c>
      <c r="E6" s="1">
        <v>0.888235294117647</v>
      </c>
    </row>
    <row r="7" spans="1:5">
      <c r="A7" s="4" t="s">
        <v>25</v>
      </c>
      <c r="B7" s="1">
        <v>0.594872340425532</v>
      </c>
      <c r="C7" s="1">
        <v>0.546821428571429</v>
      </c>
      <c r="D7" s="1">
        <v>0.85625</v>
      </c>
      <c r="E7" s="1">
        <v>0.826470588235294</v>
      </c>
    </row>
    <row r="8" spans="1:5">
      <c r="A8" s="4" t="s">
        <v>27</v>
      </c>
      <c r="B8" s="1">
        <v>0.679248226950355</v>
      </c>
      <c r="C8" s="1">
        <v>0.598166666666667</v>
      </c>
      <c r="D8" s="1">
        <v>0.86875</v>
      </c>
      <c r="E8" s="1">
        <v>0.77156862745098</v>
      </c>
    </row>
    <row r="9" spans="1:5">
      <c r="A9" s="4" t="s">
        <v>29</v>
      </c>
      <c r="B9" s="1">
        <v>0.668156028368794</v>
      </c>
      <c r="C9" s="1">
        <v>0.591547619047619</v>
      </c>
      <c r="D9" s="1">
        <v>0.9</v>
      </c>
      <c r="E9" s="1">
        <v>0.843137254901961</v>
      </c>
    </row>
    <row r="10" spans="1:5">
      <c r="A10" s="4" t="s">
        <v>31</v>
      </c>
      <c r="B10" s="1">
        <v>0.702609929078014</v>
      </c>
      <c r="C10" s="1">
        <v>0.674666666666667</v>
      </c>
      <c r="D10" s="1">
        <v>0.875</v>
      </c>
      <c r="E10" s="1">
        <v>0.950980392156863</v>
      </c>
    </row>
    <row r="11" spans="1:5">
      <c r="A11" s="4" t="s">
        <v>33</v>
      </c>
      <c r="B11" s="1">
        <v>0.692985815602837</v>
      </c>
      <c r="C11" s="1">
        <v>0.70022619047619</v>
      </c>
      <c r="D11" s="1">
        <v>0.8625</v>
      </c>
      <c r="E11" s="1">
        <v>0.766666666666667</v>
      </c>
    </row>
    <row r="12" spans="1:5">
      <c r="A12" s="4" t="s">
        <v>35</v>
      </c>
      <c r="B12" s="1">
        <v>0.852764667956157</v>
      </c>
      <c r="C12" s="1">
        <v>0.842101731601732</v>
      </c>
      <c r="D12" s="1">
        <v>0.879545454545454</v>
      </c>
      <c r="E12" s="1">
        <v>0.953119429590018</v>
      </c>
    </row>
    <row r="13" spans="1:5">
      <c r="A13" s="4" t="s">
        <v>38</v>
      </c>
      <c r="B13" s="1">
        <v>0.696624113475177</v>
      </c>
      <c r="C13" s="1">
        <v>0.777333333333333</v>
      </c>
      <c r="D13" s="1">
        <v>0.88125</v>
      </c>
      <c r="E13" s="1">
        <v>0.951960784313726</v>
      </c>
    </row>
    <row r="14" spans="1:5">
      <c r="A14" s="4" t="s">
        <v>40</v>
      </c>
      <c r="B14" s="1">
        <v>0.682390070921986</v>
      </c>
      <c r="C14" s="1">
        <v>0.677297619047619</v>
      </c>
      <c r="D14" s="1">
        <v>0.89375</v>
      </c>
      <c r="E14" s="1">
        <v>0.957843137254902</v>
      </c>
    </row>
    <row r="15" spans="1:5">
      <c r="A15" s="4" t="s">
        <v>42</v>
      </c>
      <c r="B15" s="1">
        <v>0.678737588652482</v>
      </c>
      <c r="C15" s="1">
        <v>0.691166666666667</v>
      </c>
      <c r="D15" s="1">
        <v>0.93125</v>
      </c>
      <c r="E15" s="1">
        <v>0.97156862745098</v>
      </c>
    </row>
    <row r="16" spans="1:5">
      <c r="A16" s="4" t="s">
        <v>44</v>
      </c>
      <c r="B16" s="1">
        <v>0.916787234042553</v>
      </c>
      <c r="C16" s="1">
        <v>0.792178571428572</v>
      </c>
      <c r="D16" s="1">
        <v>0.9</v>
      </c>
      <c r="E16" s="1">
        <v>0.958823529411765</v>
      </c>
    </row>
    <row r="17" spans="1:5">
      <c r="A17" s="4" t="s">
        <v>47</v>
      </c>
      <c r="B17" s="1">
        <v>0.855349451966473</v>
      </c>
      <c r="C17" s="1">
        <v>0.861323593073593</v>
      </c>
      <c r="D17" s="1">
        <v>0.868181818181818</v>
      </c>
      <c r="E17" s="1">
        <v>0.945811051693405</v>
      </c>
    </row>
    <row r="18" spans="1:5">
      <c r="A18" s="4" t="s">
        <v>49</v>
      </c>
      <c r="B18" s="1">
        <v>0.656687943262411</v>
      </c>
      <c r="C18" s="1">
        <v>0.611869047619048</v>
      </c>
      <c r="D18" s="1">
        <v>0.8875</v>
      </c>
      <c r="E18" s="1">
        <v>0.954901960784314</v>
      </c>
    </row>
    <row r="19" spans="1:5">
      <c r="A19" s="4" t="s">
        <v>52</v>
      </c>
      <c r="B19" s="1">
        <v>0.860078014184397</v>
      </c>
      <c r="C19" s="1">
        <v>0.711416666666667</v>
      </c>
      <c r="D19" s="1">
        <v>0.9125</v>
      </c>
      <c r="E19" s="1">
        <v>0.962745098039216</v>
      </c>
    </row>
    <row r="20" spans="1:5">
      <c r="A20" s="4" t="s">
        <v>54</v>
      </c>
      <c r="B20" s="1">
        <v>0.739397163120567</v>
      </c>
      <c r="C20" s="1">
        <v>0.615416666666667</v>
      </c>
      <c r="D20" s="1">
        <v>0.88125</v>
      </c>
      <c r="E20" s="1">
        <v>0.953921568627451</v>
      </c>
    </row>
    <row r="21" spans="1:5">
      <c r="A21" s="4" t="s">
        <v>56</v>
      </c>
      <c r="B21" s="1">
        <v>0.646687943262411</v>
      </c>
      <c r="C21" s="1">
        <v>0.639369047619048</v>
      </c>
      <c r="D21" s="1">
        <v>0.88125</v>
      </c>
      <c r="E21" s="1">
        <v>0.951960784313726</v>
      </c>
    </row>
    <row r="22" spans="1:5">
      <c r="A22" s="4" t="s">
        <v>58</v>
      </c>
      <c r="B22" s="1">
        <v>0.902219858156028</v>
      </c>
      <c r="C22" s="1">
        <v>0.814011904761905</v>
      </c>
      <c r="D22" s="1">
        <v>0.8875</v>
      </c>
      <c r="E22" s="1">
        <v>0.954901960784314</v>
      </c>
    </row>
    <row r="23" spans="1:5">
      <c r="A23" s="4" t="s">
        <v>61</v>
      </c>
      <c r="B23" s="1">
        <v>0.599879432624113</v>
      </c>
      <c r="C23" s="1">
        <v>0.68222619047619</v>
      </c>
      <c r="D23" s="1">
        <v>0.896875</v>
      </c>
      <c r="E23" s="1">
        <v>0.959313725490196</v>
      </c>
    </row>
    <row r="24" spans="1:5">
      <c r="A24" s="4" t="s">
        <v>63</v>
      </c>
      <c r="B24" s="1">
        <v>0.672312056737589</v>
      </c>
      <c r="C24" s="1">
        <v>0.664095238095238</v>
      </c>
      <c r="D24" s="1">
        <v>0.88125</v>
      </c>
      <c r="E24" s="1">
        <v>0.953921568627451</v>
      </c>
    </row>
    <row r="25" spans="1:5">
      <c r="A25" s="4" t="s">
        <v>65</v>
      </c>
      <c r="B25" s="1">
        <v>0.560645390070922</v>
      </c>
      <c r="C25" s="1">
        <v>0.643797619047619</v>
      </c>
      <c r="D25" s="1">
        <v>0.84375</v>
      </c>
      <c r="E25" s="1">
        <v>0.940196078431373</v>
      </c>
    </row>
    <row r="26" spans="1:5">
      <c r="A26" s="4" t="s">
        <v>67</v>
      </c>
      <c r="B26" s="1">
        <v>0.69009219858156</v>
      </c>
      <c r="C26" s="1">
        <v>0.484369047619048</v>
      </c>
      <c r="D26" s="1">
        <v>0.765625</v>
      </c>
      <c r="E26" s="1">
        <v>0.90343137254902</v>
      </c>
    </row>
    <row r="27" spans="1:5">
      <c r="A27" s="4" t="s">
        <v>69</v>
      </c>
      <c r="B27" s="1">
        <v>0.599851063829787</v>
      </c>
      <c r="C27" s="1">
        <v>0.587392857142857</v>
      </c>
      <c r="D27" s="1">
        <v>0.8640625</v>
      </c>
      <c r="E27" s="1">
        <v>0.888970588235294</v>
      </c>
    </row>
    <row r="28" spans="1:5">
      <c r="A28" s="5" t="s">
        <v>71</v>
      </c>
      <c r="B28" s="6">
        <v>0.720501208897486</v>
      </c>
      <c r="C28" s="6">
        <v>0.677711174242424</v>
      </c>
      <c r="D28" s="6">
        <v>0.878355823863636</v>
      </c>
      <c r="E28" s="6">
        <v>0.922167446524064</v>
      </c>
    </row>
    <row r="30" ht="17.5" spans="1:1">
      <c r="A30" s="7"/>
    </row>
    <row r="31" ht="17.5" spans="1:1">
      <c r="A31" s="7"/>
    </row>
    <row r="32" spans="1:4">
      <c r="A32" s="8" t="s">
        <v>10</v>
      </c>
      <c r="B32" s="8" t="s">
        <v>12</v>
      </c>
      <c r="C32" s="8" t="s">
        <v>14</v>
      </c>
      <c r="D32" s="8" t="s">
        <v>16</v>
      </c>
    </row>
    <row r="33" spans="1:4">
      <c r="A33" s="9">
        <v>0.72</v>
      </c>
      <c r="B33" s="9">
        <v>0.68</v>
      </c>
      <c r="C33" s="9">
        <v>0.88</v>
      </c>
      <c r="D33" s="9">
        <v>0.92</v>
      </c>
    </row>
  </sheetData>
  <mergeCells count="1">
    <mergeCell ref="A1:E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达成度计算</vt:lpstr>
      <vt:lpstr>达成度散点图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YingZi</dc:creator>
  <cp:lastModifiedBy>Yingzi</cp:lastModifiedBy>
  <dcterms:created xsi:type="dcterms:W3CDTF">2020-12-25T08:48:00Z</dcterms:created>
  <dcterms:modified xsi:type="dcterms:W3CDTF">2021-07-14T09:29:51Z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0C81219E09624A4A8D9388DE9768B8FA</vt:lpwstr>
  </property>
</Properties>
</file>