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18640"/>
  </bookViews>
  <sheets>
    <sheet name="Sheet2" sheetId="2" r:id="rId1"/>
  </sheets>
  <calcPr calcId="144525"/>
</workbook>
</file>

<file path=xl/sharedStrings.xml><?xml version="1.0" encoding="utf-8"?>
<sst xmlns="http://schemas.openxmlformats.org/spreadsheetml/2006/main" count="67" uniqueCount="60">
  <si>
    <r>
      <rPr>
        <b/>
        <sz val="16"/>
        <color rgb="FFFF0000"/>
        <rFont val="宋体"/>
        <charset val="134"/>
        <scheme val="minor"/>
      </rPr>
      <t>《面向对象程序设计》</t>
    </r>
    <r>
      <rPr>
        <b/>
        <sz val="16"/>
        <color theme="1"/>
        <rFont val="宋体"/>
        <charset val="134"/>
        <scheme val="minor"/>
      </rPr>
      <t>课程目标达成度分析表</t>
    </r>
  </si>
  <si>
    <t>类别</t>
  </si>
  <si>
    <t>项目</t>
  </si>
  <si>
    <t>分数</t>
  </si>
  <si>
    <t>课程目标1</t>
  </si>
  <si>
    <t>课程目标2</t>
  </si>
  <si>
    <t>课程目标3</t>
  </si>
  <si>
    <t>课程目标4</t>
  </si>
  <si>
    <t>满分</t>
  </si>
  <si>
    <t>得分</t>
  </si>
  <si>
    <t>分值</t>
  </si>
  <si>
    <t>成绩</t>
  </si>
  <si>
    <t>平时成绩
50%</t>
  </si>
  <si>
    <t>课堂考勤与讨论</t>
  </si>
  <si>
    <t>平时作业
/课后小测</t>
  </si>
  <si>
    <t>期中考试</t>
  </si>
  <si>
    <t>合计</t>
  </si>
  <si>
    <t>平时成绩合计：按总分50分计算</t>
  </si>
  <si>
    <t>期末成绩
50%</t>
  </si>
  <si>
    <t>题目1</t>
  </si>
  <si>
    <t>题目2</t>
  </si>
  <si>
    <t>题目3</t>
  </si>
  <si>
    <t>题目4</t>
  </si>
  <si>
    <t>题目5</t>
  </si>
  <si>
    <t>题目6</t>
  </si>
  <si>
    <t>题目7</t>
  </si>
  <si>
    <t>题目8</t>
  </si>
  <si>
    <t>题目9</t>
  </si>
  <si>
    <t>题目10</t>
  </si>
  <si>
    <t>题目11</t>
  </si>
  <si>
    <t>题目12</t>
  </si>
  <si>
    <t>题目13</t>
  </si>
  <si>
    <t>题目14</t>
  </si>
  <si>
    <t>题目15</t>
  </si>
  <si>
    <t>题目16</t>
  </si>
  <si>
    <t>题目17</t>
  </si>
  <si>
    <t>题目18</t>
  </si>
  <si>
    <t>题目19</t>
  </si>
  <si>
    <t>题目20</t>
  </si>
  <si>
    <t>题目21</t>
  </si>
  <si>
    <t>题目22</t>
  </si>
  <si>
    <t>题目23</t>
  </si>
  <si>
    <t>题目24</t>
  </si>
  <si>
    <t>题目25</t>
  </si>
  <si>
    <t>题目26</t>
  </si>
  <si>
    <t>题目27</t>
  </si>
  <si>
    <t>题目28</t>
  </si>
  <si>
    <t>题目29</t>
  </si>
  <si>
    <t>题目30</t>
  </si>
  <si>
    <t>题目31</t>
  </si>
  <si>
    <t>总评成绩</t>
  </si>
  <si>
    <t>平时和期末总评</t>
  </si>
  <si>
    <t>课程目标达成度
计算公式=课程目标i的成绩/分值</t>
  </si>
  <si>
    <t>课程目标达成度分析及改进意见：</t>
  </si>
  <si>
    <t>课程目标1主要考查学生对面向对象编程基础知识的应用能力，其达成度为0.7，表明学生掌握了一定的基础知识；课程目标2主要考查学生使用基础知识分析问题并解决问题的能力，其达成度为0.7，表明学生具备一定的分析问题及解决问题的能力；课程目标3主要考查学生使用开发工具、对实际问题进行分析和解决的能力，其达成度为0.9，表明学生具备较好的工具使用及问题解决能力；课程目标4考查学生的职业道德与社会责任感，其达成度为0.9，表明学生具有较好的职业素养。</t>
  </si>
  <si>
    <t>自评价情况：</t>
  </si>
  <si>
    <t>任课教师按时完成该门课程的课程目标与相关指标点的评价，并对评价结果进行了分析，提出了整改思路。
                                                                                评价人：
                                                                                评价时间：</t>
  </si>
  <si>
    <t>学科负责人对课程质量的评价监控：</t>
  </si>
  <si>
    <r>
      <rPr>
        <b/>
        <sz val="10"/>
        <color theme="1"/>
        <rFont val="宋体"/>
        <charset val="134"/>
        <scheme val="minor"/>
      </rPr>
      <t xml:space="preserve">
       </t>
    </r>
    <r>
      <rPr>
        <sz val="10"/>
        <color theme="1"/>
        <rFont val="宋体"/>
        <charset val="134"/>
        <scheme val="minor"/>
      </rPr>
      <t>是否进行了课程目标达成度评价：       是</t>
    </r>
    <r>
      <rPr>
        <sz val="10"/>
        <color theme="1"/>
        <rFont val="Wingdings 2"/>
        <charset val="134"/>
      </rPr>
      <t>£</t>
    </r>
    <r>
      <rPr>
        <sz val="10"/>
        <color theme="1"/>
        <rFont val="宋体"/>
        <charset val="134"/>
        <scheme val="minor"/>
      </rPr>
      <t xml:space="preserve">   否</t>
    </r>
    <r>
      <rPr>
        <sz val="10"/>
        <color theme="1"/>
        <rFont val="Wingdings 2"/>
        <charset val="134"/>
      </rPr>
      <t>£</t>
    </r>
    <r>
      <rPr>
        <sz val="10"/>
        <color theme="1"/>
        <rFont val="宋体"/>
        <charset val="134"/>
        <scheme val="minor"/>
      </rPr>
      <t xml:space="preserve">
        课程目标达成度评价方法是否合理：     是</t>
    </r>
    <r>
      <rPr>
        <sz val="10"/>
        <color theme="1"/>
        <rFont val="Wingdings 2"/>
        <charset val="134"/>
      </rPr>
      <t>£</t>
    </r>
    <r>
      <rPr>
        <sz val="10"/>
        <color theme="1"/>
        <rFont val="宋体"/>
        <charset val="134"/>
        <scheme val="minor"/>
      </rPr>
      <t xml:space="preserve">   否</t>
    </r>
    <r>
      <rPr>
        <sz val="10"/>
        <color theme="1"/>
        <rFont val="Wingdings 2"/>
        <charset val="134"/>
      </rPr>
      <t>£</t>
    </r>
    <r>
      <rPr>
        <sz val="10"/>
        <color theme="1"/>
        <rFont val="宋体"/>
        <charset val="134"/>
        <scheme val="minor"/>
      </rPr>
      <t xml:space="preserve">
        课程对指标点的贡献是否达成：         是</t>
    </r>
    <r>
      <rPr>
        <sz val="10"/>
        <color theme="1"/>
        <rFont val="Wingdings 2"/>
        <charset val="134"/>
      </rPr>
      <t>£</t>
    </r>
    <r>
      <rPr>
        <sz val="10"/>
        <color theme="1"/>
        <rFont val="宋体"/>
        <charset val="134"/>
        <scheme val="minor"/>
      </rPr>
      <t xml:space="preserve">   否</t>
    </r>
    <r>
      <rPr>
        <sz val="10"/>
        <color theme="1"/>
        <rFont val="Wingdings 2"/>
        <charset val="134"/>
      </rPr>
      <t>£</t>
    </r>
    <r>
      <rPr>
        <sz val="10"/>
        <color theme="1"/>
        <rFont val="宋体"/>
        <charset val="134"/>
        <scheme val="minor"/>
      </rPr>
      <t xml:space="preserve">
                                                                               评价人：
                                                                               评价时间：</t>
    </r>
  </si>
  <si>
    <t>备注：
1.各课程目标对应的分值与教学大纲中列出的各项考核点对应的分值一致（见教学大纲的“课程考核”）；
2.各课程目标的成绩为对应项目中所有学生考试的平均分。</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</si>
</sst>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0_ "/>
    <numFmt numFmtId="177" formatCode="0.0_ "/>
    <numFmt numFmtId="178" formatCode="0.0_);[Red]\(0.0\)"/>
    <numFmt numFmtId="179" formatCode="0.00_);[Red]\(0.00\)"/>
  </numFmts>
  <fonts count="27">
    <font>
      <sz val="11"/>
      <color theme="1"/>
      <name val="宋体"/>
      <charset val="134"/>
      <scheme val="minor"/>
    </font>
    <font>
      <sz val="10"/>
      <color theme="1"/>
      <name val="宋体"/>
      <charset val="134"/>
      <scheme val="minor"/>
    </font>
    <font>
      <b/>
      <sz val="16"/>
      <color rgb="FFFF0000"/>
      <name val="宋体"/>
      <charset val="134"/>
      <scheme val="minor"/>
    </font>
    <font>
      <b/>
      <sz val="16"/>
      <color theme="1"/>
      <name val="宋体"/>
      <charset val="134"/>
      <scheme val="minor"/>
    </font>
    <font>
      <b/>
      <sz val="10"/>
      <color theme="1"/>
      <name val="宋体"/>
      <charset val="134"/>
      <scheme val="minor"/>
    </font>
    <font>
      <sz val="10"/>
      <name val="宋体"/>
      <charset val="134"/>
      <scheme val="minor"/>
    </font>
    <font>
      <sz val="10"/>
      <color rgb="FFFF0000"/>
      <name val="宋体"/>
      <charset val="134"/>
      <scheme val="minor"/>
    </font>
    <font>
      <sz val="11"/>
      <color theme="1"/>
      <name val="宋体"/>
      <charset val="0"/>
      <scheme val="minor"/>
    </font>
    <font>
      <i/>
      <sz val="11"/>
      <color rgb="FF7F7F7F"/>
      <name val="宋体"/>
      <charset val="0"/>
      <scheme val="minor"/>
    </font>
    <font>
      <sz val="11"/>
      <color rgb="FFFF0000"/>
      <name val="宋体"/>
      <charset val="0"/>
      <scheme val="minor"/>
    </font>
    <font>
      <b/>
      <sz val="11"/>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sz val="10"/>
      <color theme="1"/>
      <name val="Wingdings 2"/>
      <charset val="134"/>
    </font>
  </fonts>
  <fills count="37">
    <fill>
      <patternFill patternType="none"/>
    </fill>
    <fill>
      <patternFill patternType="gray125"/>
    </fill>
    <fill>
      <patternFill patternType="solid">
        <fgColor theme="9" tint="0.8"/>
        <bgColor indexed="64"/>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s>
  <borders count="15">
    <border>
      <left/>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9" borderId="0" applyNumberFormat="0" applyBorder="0" applyAlignment="0" applyProtection="0">
      <alignment vertical="center"/>
    </xf>
    <xf numFmtId="0" fontId="12" fillId="1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18" fillId="15" borderId="0" applyNumberFormat="0" applyBorder="0" applyAlignment="0" applyProtection="0">
      <alignment vertical="center"/>
    </xf>
    <xf numFmtId="43" fontId="0" fillId="0" borderId="0" applyFont="0" applyFill="0" applyBorder="0" applyAlignment="0" applyProtection="0">
      <alignment vertical="center"/>
    </xf>
    <xf numFmtId="0" fontId="19" fillId="1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0" borderId="8" applyNumberFormat="0" applyFont="0" applyAlignment="0" applyProtection="0">
      <alignment vertical="center"/>
    </xf>
    <xf numFmtId="0" fontId="19" fillId="21"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12" applyNumberFormat="0" applyFill="0" applyAlignment="0" applyProtection="0">
      <alignment vertical="center"/>
    </xf>
    <xf numFmtId="0" fontId="24" fillId="0" borderId="12" applyNumberFormat="0" applyFill="0" applyAlignment="0" applyProtection="0">
      <alignment vertical="center"/>
    </xf>
    <xf numFmtId="0" fontId="19" fillId="26" borderId="0" applyNumberFormat="0" applyBorder="0" applyAlignment="0" applyProtection="0">
      <alignment vertical="center"/>
    </xf>
    <xf numFmtId="0" fontId="10" fillId="0" borderId="7" applyNumberFormat="0" applyFill="0" applyAlignment="0" applyProtection="0">
      <alignment vertical="center"/>
    </xf>
    <xf numFmtId="0" fontId="19" fillId="25" borderId="0" applyNumberFormat="0" applyBorder="0" applyAlignment="0" applyProtection="0">
      <alignment vertical="center"/>
    </xf>
    <xf numFmtId="0" fontId="15" fillId="14" borderId="11" applyNumberFormat="0" applyAlignment="0" applyProtection="0">
      <alignment vertical="center"/>
    </xf>
    <xf numFmtId="0" fontId="23" fillId="14" borderId="9" applyNumberFormat="0" applyAlignment="0" applyProtection="0">
      <alignment vertical="center"/>
    </xf>
    <xf numFmtId="0" fontId="14" fillId="13" borderId="10" applyNumberFormat="0" applyAlignment="0" applyProtection="0">
      <alignment vertical="center"/>
    </xf>
    <xf numFmtId="0" fontId="7" fillId="28" borderId="0" applyNumberFormat="0" applyBorder="0" applyAlignment="0" applyProtection="0">
      <alignment vertical="center"/>
    </xf>
    <xf numFmtId="0" fontId="19" fillId="32" borderId="0" applyNumberFormat="0" applyBorder="0" applyAlignment="0" applyProtection="0">
      <alignment vertical="center"/>
    </xf>
    <xf numFmtId="0" fontId="22" fillId="0" borderId="13" applyNumberFormat="0" applyFill="0" applyAlignment="0" applyProtection="0">
      <alignment vertical="center"/>
    </xf>
    <xf numFmtId="0" fontId="25" fillId="0" borderId="14" applyNumberFormat="0" applyFill="0" applyAlignment="0" applyProtection="0">
      <alignment vertical="center"/>
    </xf>
    <xf numFmtId="0" fontId="20" fillId="22" borderId="0" applyNumberFormat="0" applyBorder="0" applyAlignment="0" applyProtection="0">
      <alignment vertical="center"/>
    </xf>
    <xf numFmtId="0" fontId="13" fillId="12" borderId="0" applyNumberFormat="0" applyBorder="0" applyAlignment="0" applyProtection="0">
      <alignment vertical="center"/>
    </xf>
    <xf numFmtId="0" fontId="7" fillId="8" borderId="0" applyNumberFormat="0" applyBorder="0" applyAlignment="0" applyProtection="0">
      <alignment vertical="center"/>
    </xf>
    <xf numFmtId="0" fontId="19" fillId="24" borderId="0" applyNumberFormat="0" applyBorder="0" applyAlignment="0" applyProtection="0">
      <alignment vertical="center"/>
    </xf>
    <xf numFmtId="0" fontId="7" fillId="27" borderId="0" applyNumberFormat="0" applyBorder="0" applyAlignment="0" applyProtection="0">
      <alignment vertical="center"/>
    </xf>
    <xf numFmtId="0" fontId="7" fillId="20" borderId="0" applyNumberFormat="0" applyBorder="0" applyAlignment="0" applyProtection="0">
      <alignment vertical="center"/>
    </xf>
    <xf numFmtId="0" fontId="7" fillId="36" borderId="0" applyNumberFormat="0" applyBorder="0" applyAlignment="0" applyProtection="0">
      <alignment vertical="center"/>
    </xf>
    <xf numFmtId="0" fontId="7" fillId="18" borderId="0" applyNumberFormat="0" applyBorder="0" applyAlignment="0" applyProtection="0">
      <alignment vertical="center"/>
    </xf>
    <xf numFmtId="0" fontId="19" fillId="35" borderId="0" applyNumberFormat="0" applyBorder="0" applyAlignment="0" applyProtection="0">
      <alignment vertical="center"/>
    </xf>
    <xf numFmtId="0" fontId="19" fillId="23" borderId="0" applyNumberFormat="0" applyBorder="0" applyAlignment="0" applyProtection="0">
      <alignment vertical="center"/>
    </xf>
    <xf numFmtId="0" fontId="7" fillId="31" borderId="0" applyNumberFormat="0" applyBorder="0" applyAlignment="0" applyProtection="0">
      <alignment vertical="center"/>
    </xf>
    <xf numFmtId="0" fontId="7" fillId="34" borderId="0" applyNumberFormat="0" applyBorder="0" applyAlignment="0" applyProtection="0">
      <alignment vertical="center"/>
    </xf>
    <xf numFmtId="0" fontId="19" fillId="30" borderId="0" applyNumberFormat="0" applyBorder="0" applyAlignment="0" applyProtection="0">
      <alignment vertical="center"/>
    </xf>
    <xf numFmtId="0" fontId="7" fillId="29" borderId="0" applyNumberFormat="0" applyBorder="0" applyAlignment="0" applyProtection="0">
      <alignment vertical="center"/>
    </xf>
    <xf numFmtId="0" fontId="19" fillId="17" borderId="0" applyNumberFormat="0" applyBorder="0" applyAlignment="0" applyProtection="0">
      <alignment vertical="center"/>
    </xf>
    <xf numFmtId="0" fontId="19" fillId="33" borderId="0" applyNumberFormat="0" applyBorder="0" applyAlignment="0" applyProtection="0">
      <alignment vertical="center"/>
    </xf>
    <xf numFmtId="0" fontId="7" fillId="6" borderId="0" applyNumberFormat="0" applyBorder="0" applyAlignment="0" applyProtection="0">
      <alignment vertical="center"/>
    </xf>
    <xf numFmtId="0" fontId="19" fillId="16" borderId="0" applyNumberFormat="0" applyBorder="0" applyAlignment="0" applyProtection="0">
      <alignment vertical="center"/>
    </xf>
  </cellStyleXfs>
  <cellXfs count="34">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177" fontId="1" fillId="0" borderId="4" xfId="0" applyNumberFormat="1" applyFont="1" applyBorder="1" applyAlignment="1">
      <alignment horizontal="center" vertical="center"/>
    </xf>
    <xf numFmtId="176" fontId="5" fillId="0" borderId="4" xfId="0" applyNumberFormat="1" applyFont="1" applyBorder="1" applyAlignment="1">
      <alignment horizontal="center" vertical="center"/>
    </xf>
    <xf numFmtId="177" fontId="5" fillId="0" borderId="4" xfId="0" applyNumberFormat="1" applyFont="1" applyBorder="1" applyAlignment="1">
      <alignment horizontal="center" vertical="center"/>
    </xf>
    <xf numFmtId="176" fontId="1" fillId="3" borderId="4"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xf numFmtId="176" fontId="5" fillId="3" borderId="4" xfId="0" applyNumberFormat="1" applyFont="1" applyFill="1" applyBorder="1" applyAlignment="1">
      <alignment horizontal="center" vertical="center"/>
    </xf>
    <xf numFmtId="177" fontId="1" fillId="0" borderId="4" xfId="0" applyNumberFormat="1" applyFont="1" applyBorder="1">
      <alignment vertical="center"/>
    </xf>
    <xf numFmtId="178" fontId="6" fillId="0" borderId="4" xfId="0" applyNumberFormat="1" applyFont="1" applyBorder="1" applyAlignment="1">
      <alignment horizontal="center" vertical="center"/>
    </xf>
    <xf numFmtId="177" fontId="6" fillId="0" borderId="4" xfId="0" applyNumberFormat="1" applyFont="1" applyBorder="1">
      <alignment vertical="center"/>
    </xf>
    <xf numFmtId="177" fontId="6" fillId="0" borderId="4" xfId="0" applyNumberFormat="1" applyFont="1" applyBorder="1" applyAlignment="1">
      <alignment horizontal="center" vertical="center"/>
    </xf>
    <xf numFmtId="177" fontId="1" fillId="3" borderId="4" xfId="0" applyNumberFormat="1" applyFont="1" applyFill="1" applyBorder="1">
      <alignment vertical="center"/>
    </xf>
    <xf numFmtId="179" fontId="1" fillId="4" borderId="4" xfId="0" applyNumberFormat="1" applyFont="1" applyFill="1" applyBorder="1">
      <alignment vertical="center"/>
    </xf>
    <xf numFmtId="179" fontId="1" fillId="3" borderId="4" xfId="0" applyNumberFormat="1" applyFont="1" applyFill="1" applyBorder="1">
      <alignment vertical="center"/>
    </xf>
    <xf numFmtId="177" fontId="1" fillId="4" borderId="4" xfId="0" applyNumberFormat="1" applyFont="1" applyFill="1" applyBorder="1">
      <alignment vertical="center"/>
    </xf>
    <xf numFmtId="176" fontId="1" fillId="0" borderId="4" xfId="0" applyNumberFormat="1" applyFont="1" applyBorder="1" applyAlignment="1">
      <alignment horizontal="center" vertical="center"/>
    </xf>
    <xf numFmtId="0" fontId="4" fillId="2" borderId="4" xfId="0" applyFont="1" applyFill="1" applyBorder="1" applyAlignment="1">
      <alignment horizontal="left" vertical="center" wrapText="1"/>
    </xf>
    <xf numFmtId="0" fontId="6" fillId="0" borderId="4" xfId="0" applyFont="1" applyBorder="1" applyAlignment="1">
      <alignment horizontal="left" vertical="center" wrapText="1"/>
    </xf>
    <xf numFmtId="0" fontId="4" fillId="0" borderId="4"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0" xfId="0" applyFont="1" applyAlignment="1">
      <alignment vertical="center" wrapText="1"/>
    </xf>
    <xf numFmtId="176" fontId="1" fillId="0" borderId="0" xfId="0" applyNumberFormat="1" applyFont="1">
      <alignment vertical="center"/>
    </xf>
    <xf numFmtId="177" fontId="6" fillId="5" borderId="4" xfId="0" applyNumberFormat="1" applyFont="1" applyFill="1" applyBorder="1" applyAlignment="1">
      <alignment horizontal="center" vertical="center"/>
    </xf>
    <xf numFmtId="0" fontId="6" fillId="0" borderId="0" xfId="0" applyFont="1">
      <alignment vertical="center"/>
    </xf>
    <xf numFmtId="176" fontId="1" fillId="0" borderId="5" xfId="0" applyNumberFormat="1" applyFont="1" applyBorder="1" applyAlignment="1">
      <alignment horizontal="center" vertical="center"/>
    </xf>
    <xf numFmtId="176" fontId="1" fillId="0" borderId="6"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showGridLines="0" tabSelected="1" zoomScale="85" zoomScaleNormal="85" workbookViewId="0">
      <selection activeCell="B17" sqref="B17"/>
    </sheetView>
  </sheetViews>
  <sheetFormatPr defaultColWidth="8.72727272727273" defaultRowHeight="14"/>
  <cols>
    <col min="1" max="1" width="10.5454545454545" customWidth="1"/>
    <col min="2" max="2" width="12.8181818181818" customWidth="1"/>
    <col min="3" max="3" width="10.2727272727273" customWidth="1"/>
    <col min="13" max="13" width="20" customWidth="1"/>
  </cols>
  <sheetData>
    <row r="1" ht="33" customHeight="1" spans="1:12">
      <c r="A1" s="2" t="s">
        <v>0</v>
      </c>
      <c r="B1" s="3"/>
      <c r="C1" s="3"/>
      <c r="D1" s="3"/>
      <c r="E1" s="3"/>
      <c r="F1" s="3"/>
      <c r="G1" s="3"/>
      <c r="H1" s="3"/>
      <c r="I1" s="3"/>
      <c r="J1" s="3"/>
      <c r="K1" s="3"/>
      <c r="L1" s="3"/>
    </row>
    <row r="2" s="1" customFormat="1" ht="20" customHeight="1" spans="1:12">
      <c r="A2" s="4" t="s">
        <v>1</v>
      </c>
      <c r="B2" s="4" t="s">
        <v>2</v>
      </c>
      <c r="C2" s="5" t="s">
        <v>3</v>
      </c>
      <c r="D2" s="5"/>
      <c r="E2" s="5" t="s">
        <v>4</v>
      </c>
      <c r="F2" s="5"/>
      <c r="G2" s="5" t="s">
        <v>5</v>
      </c>
      <c r="H2" s="5"/>
      <c r="I2" s="5" t="s">
        <v>6</v>
      </c>
      <c r="J2" s="5"/>
      <c r="K2" s="5" t="s">
        <v>7</v>
      </c>
      <c r="L2" s="5"/>
    </row>
    <row r="3" s="1" customFormat="1" ht="20" customHeight="1" spans="1:12">
      <c r="A3" s="5"/>
      <c r="B3" s="5"/>
      <c r="C3" s="6" t="s">
        <v>8</v>
      </c>
      <c r="D3" s="6" t="s">
        <v>9</v>
      </c>
      <c r="E3" s="6" t="s">
        <v>10</v>
      </c>
      <c r="F3" s="6" t="s">
        <v>11</v>
      </c>
      <c r="G3" s="6" t="s">
        <v>10</v>
      </c>
      <c r="H3" s="6" t="s">
        <v>11</v>
      </c>
      <c r="I3" s="6" t="s">
        <v>10</v>
      </c>
      <c r="J3" s="6" t="s">
        <v>11</v>
      </c>
      <c r="K3" s="6" t="s">
        <v>10</v>
      </c>
      <c r="L3" s="6" t="s">
        <v>11</v>
      </c>
    </row>
    <row r="4" s="1" customFormat="1" ht="33" customHeight="1" spans="1:12">
      <c r="A4" s="7" t="s">
        <v>12</v>
      </c>
      <c r="B4" s="7" t="s">
        <v>13</v>
      </c>
      <c r="C4" s="8">
        <v>10</v>
      </c>
      <c r="D4" s="9">
        <f>F4+H4+J4+L4</f>
        <v>9.5</v>
      </c>
      <c r="E4" s="10">
        <v>0</v>
      </c>
      <c r="F4" s="10">
        <v>0</v>
      </c>
      <c r="G4" s="10">
        <v>0</v>
      </c>
      <c r="H4" s="10">
        <v>0</v>
      </c>
      <c r="I4" s="10">
        <v>0</v>
      </c>
      <c r="J4" s="10">
        <v>0</v>
      </c>
      <c r="K4" s="10">
        <v>10</v>
      </c>
      <c r="L4" s="10">
        <v>9.5</v>
      </c>
    </row>
    <row r="5" s="1" customFormat="1" ht="33" customHeight="1" spans="1:12">
      <c r="A5" s="7"/>
      <c r="B5" s="7" t="s">
        <v>14</v>
      </c>
      <c r="C5" s="8">
        <v>30</v>
      </c>
      <c r="D5" s="9">
        <f>F5+H5+J5+L5</f>
        <v>26.9</v>
      </c>
      <c r="E5" s="10">
        <v>12</v>
      </c>
      <c r="F5" s="10">
        <f>26.9*12/30</f>
        <v>10.76</v>
      </c>
      <c r="G5" s="10">
        <v>8</v>
      </c>
      <c r="H5" s="10">
        <f>26.9*8/30</f>
        <v>7.17333333333333</v>
      </c>
      <c r="I5" s="10">
        <v>5</v>
      </c>
      <c r="J5" s="10">
        <f>26.9*5/30</f>
        <v>4.48333333333333</v>
      </c>
      <c r="K5" s="10">
        <v>5</v>
      </c>
      <c r="L5" s="10">
        <f>26.9*5/30</f>
        <v>4.48333333333333</v>
      </c>
    </row>
    <row r="6" s="1" customFormat="1" ht="20" customHeight="1" spans="1:12">
      <c r="A6" s="7"/>
      <c r="B6" s="6" t="s">
        <v>15</v>
      </c>
      <c r="C6" s="8">
        <v>10</v>
      </c>
      <c r="D6" s="9">
        <f>F6+H6+J6+L6</f>
        <v>6.39</v>
      </c>
      <c r="E6" s="10">
        <v>7</v>
      </c>
      <c r="F6" s="10">
        <f>63.9*7/10*0.1</f>
        <v>4.473</v>
      </c>
      <c r="G6" s="10">
        <v>3</v>
      </c>
      <c r="H6" s="10">
        <f>63.9*3/10*0.1</f>
        <v>1.917</v>
      </c>
      <c r="I6" s="10">
        <v>0</v>
      </c>
      <c r="J6" s="10">
        <v>0</v>
      </c>
      <c r="K6" s="10">
        <v>0</v>
      </c>
      <c r="L6" s="10">
        <v>0</v>
      </c>
    </row>
    <row r="7" s="1" customFormat="1" ht="26" customHeight="1" spans="1:13">
      <c r="A7" s="7"/>
      <c r="B7" s="6" t="s">
        <v>16</v>
      </c>
      <c r="C7" s="11">
        <v>50</v>
      </c>
      <c r="D7" s="12">
        <f>F7+H7+J7+L7</f>
        <v>42.79</v>
      </c>
      <c r="E7" s="13">
        <v>19</v>
      </c>
      <c r="F7" s="12">
        <f>SUM(F4:F6)</f>
        <v>15.233</v>
      </c>
      <c r="G7" s="13">
        <v>11</v>
      </c>
      <c r="H7" s="12">
        <f>SUM(H4:H6)</f>
        <v>9.09033333333333</v>
      </c>
      <c r="I7" s="13">
        <v>5</v>
      </c>
      <c r="J7" s="12">
        <f>SUM(J4:J6)</f>
        <v>4.48333333333333</v>
      </c>
      <c r="K7" s="13">
        <v>15</v>
      </c>
      <c r="L7" s="12">
        <f>SUM(L4:L6)</f>
        <v>13.9833333333333</v>
      </c>
      <c r="M7" s="28" t="s">
        <v>17</v>
      </c>
    </row>
    <row r="8" s="1" customFormat="1" ht="20" customHeight="1" spans="1:12">
      <c r="A8" s="7" t="s">
        <v>18</v>
      </c>
      <c r="B8" s="6" t="s">
        <v>19</v>
      </c>
      <c r="C8" s="14">
        <v>2</v>
      </c>
      <c r="D8" s="15">
        <f>SUM(F8+H8+J8+L8)</f>
        <v>1</v>
      </c>
      <c r="E8" s="16">
        <v>2</v>
      </c>
      <c r="F8" s="16">
        <v>1</v>
      </c>
      <c r="G8" s="10">
        <v>0</v>
      </c>
      <c r="H8" s="10">
        <v>0</v>
      </c>
      <c r="I8" s="10">
        <v>0</v>
      </c>
      <c r="J8" s="10">
        <v>0</v>
      </c>
      <c r="K8" s="10">
        <v>0</v>
      </c>
      <c r="L8" s="10">
        <v>0</v>
      </c>
    </row>
    <row r="9" s="1" customFormat="1" ht="20" customHeight="1" spans="1:12">
      <c r="A9" s="6"/>
      <c r="B9" s="6" t="s">
        <v>20</v>
      </c>
      <c r="C9" s="14">
        <v>2</v>
      </c>
      <c r="D9" s="15">
        <f t="shared" ref="D9:D38" si="0">SUM(F9+H9+J9+L9)</f>
        <v>1.83333333333333</v>
      </c>
      <c r="E9" s="16">
        <v>2</v>
      </c>
      <c r="F9" s="16">
        <v>1.83333333333333</v>
      </c>
      <c r="G9" s="10">
        <v>0</v>
      </c>
      <c r="H9" s="10">
        <v>0</v>
      </c>
      <c r="I9" s="10">
        <v>0</v>
      </c>
      <c r="J9" s="10">
        <v>0</v>
      </c>
      <c r="K9" s="10">
        <v>0</v>
      </c>
      <c r="L9" s="10">
        <v>0</v>
      </c>
    </row>
    <row r="10" s="1" customFormat="1" ht="20" customHeight="1" spans="1:12">
      <c r="A10" s="6"/>
      <c r="B10" s="6" t="s">
        <v>21</v>
      </c>
      <c r="C10" s="14">
        <v>2</v>
      </c>
      <c r="D10" s="15">
        <f t="shared" si="0"/>
        <v>1.83333333333333</v>
      </c>
      <c r="E10" s="16">
        <v>2</v>
      </c>
      <c r="F10" s="16">
        <v>1.83333333333333</v>
      </c>
      <c r="G10" s="10">
        <v>0</v>
      </c>
      <c r="H10" s="10">
        <v>0</v>
      </c>
      <c r="I10" s="10">
        <v>0</v>
      </c>
      <c r="J10" s="10">
        <v>0</v>
      </c>
      <c r="K10" s="10">
        <v>0</v>
      </c>
      <c r="L10" s="10">
        <v>0</v>
      </c>
    </row>
    <row r="11" s="1" customFormat="1" ht="20" customHeight="1" spans="1:12">
      <c r="A11" s="6"/>
      <c r="B11" s="6" t="s">
        <v>22</v>
      </c>
      <c r="C11" s="14">
        <v>2</v>
      </c>
      <c r="D11" s="15">
        <f t="shared" si="0"/>
        <v>1.75</v>
      </c>
      <c r="E11" s="16">
        <v>2</v>
      </c>
      <c r="F11" s="16">
        <v>1.75</v>
      </c>
      <c r="G11" s="10">
        <v>0</v>
      </c>
      <c r="H11" s="10">
        <v>0</v>
      </c>
      <c r="I11" s="10">
        <v>0</v>
      </c>
      <c r="J11" s="10">
        <v>0</v>
      </c>
      <c r="K11" s="10">
        <v>0</v>
      </c>
      <c r="L11" s="10">
        <v>0</v>
      </c>
    </row>
    <row r="12" s="1" customFormat="1" ht="20" customHeight="1" spans="1:12">
      <c r="A12" s="6"/>
      <c r="B12" s="6" t="s">
        <v>23</v>
      </c>
      <c r="C12" s="14">
        <v>2</v>
      </c>
      <c r="D12" s="15">
        <f t="shared" si="0"/>
        <v>1.91666666666667</v>
      </c>
      <c r="E12" s="16">
        <v>2</v>
      </c>
      <c r="F12" s="16">
        <v>1.91666666666667</v>
      </c>
      <c r="G12" s="10">
        <v>0</v>
      </c>
      <c r="H12" s="10">
        <v>0</v>
      </c>
      <c r="I12" s="10">
        <v>0</v>
      </c>
      <c r="J12" s="10">
        <v>0</v>
      </c>
      <c r="K12" s="10">
        <v>0</v>
      </c>
      <c r="L12" s="10">
        <v>0</v>
      </c>
    </row>
    <row r="13" s="1" customFormat="1" ht="20" customHeight="1" spans="1:12">
      <c r="A13" s="6"/>
      <c r="B13" s="6" t="s">
        <v>24</v>
      </c>
      <c r="C13" s="14">
        <v>2</v>
      </c>
      <c r="D13" s="15">
        <f t="shared" si="0"/>
        <v>1.08333333333333</v>
      </c>
      <c r="E13" s="16">
        <v>2</v>
      </c>
      <c r="F13" s="16">
        <v>1.08333333333333</v>
      </c>
      <c r="G13" s="10">
        <v>0</v>
      </c>
      <c r="H13" s="10">
        <v>0</v>
      </c>
      <c r="I13" s="10">
        <v>0</v>
      </c>
      <c r="J13" s="10">
        <v>0</v>
      </c>
      <c r="K13" s="10">
        <v>0</v>
      </c>
      <c r="L13" s="10">
        <v>0</v>
      </c>
    </row>
    <row r="14" s="1" customFormat="1" ht="20" customHeight="1" spans="1:12">
      <c r="A14" s="6"/>
      <c r="B14" s="6" t="s">
        <v>25</v>
      </c>
      <c r="C14" s="14">
        <v>2</v>
      </c>
      <c r="D14" s="15">
        <f t="shared" si="0"/>
        <v>0.916666666666667</v>
      </c>
      <c r="E14" s="16">
        <v>2</v>
      </c>
      <c r="F14" s="16">
        <v>0.916666666666667</v>
      </c>
      <c r="G14" s="10">
        <v>0</v>
      </c>
      <c r="H14" s="10">
        <v>0</v>
      </c>
      <c r="I14" s="10">
        <v>0</v>
      </c>
      <c r="J14" s="10">
        <v>0</v>
      </c>
      <c r="K14" s="10">
        <v>0</v>
      </c>
      <c r="L14" s="10">
        <v>0</v>
      </c>
    </row>
    <row r="15" s="1" customFormat="1" ht="20" customHeight="1" spans="1:12">
      <c r="A15" s="6"/>
      <c r="B15" s="6" t="s">
        <v>26</v>
      </c>
      <c r="C15" s="14">
        <v>2</v>
      </c>
      <c r="D15" s="15">
        <f t="shared" si="0"/>
        <v>0.75</v>
      </c>
      <c r="E15" s="16">
        <v>2</v>
      </c>
      <c r="F15" s="16">
        <v>0.75</v>
      </c>
      <c r="G15" s="10">
        <v>0</v>
      </c>
      <c r="H15" s="10">
        <v>0</v>
      </c>
      <c r="I15" s="10">
        <v>0</v>
      </c>
      <c r="J15" s="10">
        <v>0</v>
      </c>
      <c r="K15" s="10">
        <v>0</v>
      </c>
      <c r="L15" s="10">
        <v>0</v>
      </c>
    </row>
    <row r="16" s="1" customFormat="1" ht="20" customHeight="1" spans="1:12">
      <c r="A16" s="6"/>
      <c r="B16" s="6" t="s">
        <v>27</v>
      </c>
      <c r="C16" s="14">
        <v>2</v>
      </c>
      <c r="D16" s="15">
        <f t="shared" si="0"/>
        <v>0.833333333333333</v>
      </c>
      <c r="E16" s="16">
        <v>2</v>
      </c>
      <c r="F16" s="16">
        <v>0.833333333333333</v>
      </c>
      <c r="G16" s="10">
        <v>0</v>
      </c>
      <c r="H16" s="10">
        <v>0</v>
      </c>
      <c r="I16" s="10">
        <v>0</v>
      </c>
      <c r="J16" s="10">
        <v>0</v>
      </c>
      <c r="K16" s="10">
        <v>0</v>
      </c>
      <c r="L16" s="10">
        <v>0</v>
      </c>
    </row>
    <row r="17" s="1" customFormat="1" ht="20" customHeight="1" spans="1:12">
      <c r="A17" s="6"/>
      <c r="B17" s="6" t="s">
        <v>28</v>
      </c>
      <c r="C17" s="14">
        <v>2</v>
      </c>
      <c r="D17" s="15">
        <f t="shared" si="0"/>
        <v>1.66666666666667</v>
      </c>
      <c r="E17" s="16">
        <v>2</v>
      </c>
      <c r="F17" s="16">
        <v>1.66666666666667</v>
      </c>
      <c r="G17" s="10">
        <v>0</v>
      </c>
      <c r="H17" s="10">
        <v>0</v>
      </c>
      <c r="I17" s="10">
        <v>0</v>
      </c>
      <c r="J17" s="10">
        <v>0</v>
      </c>
      <c r="K17" s="10">
        <v>0</v>
      </c>
      <c r="L17" s="10">
        <v>0</v>
      </c>
    </row>
    <row r="18" s="1" customFormat="1" ht="20" customHeight="1" spans="1:12">
      <c r="A18" s="6"/>
      <c r="B18" s="6" t="s">
        <v>29</v>
      </c>
      <c r="C18" s="14">
        <v>2</v>
      </c>
      <c r="D18" s="15">
        <f t="shared" si="0"/>
        <v>0.75</v>
      </c>
      <c r="E18" s="16">
        <v>2</v>
      </c>
      <c r="F18" s="16">
        <v>0.75</v>
      </c>
      <c r="G18" s="10">
        <v>0</v>
      </c>
      <c r="H18" s="10">
        <v>0</v>
      </c>
      <c r="I18" s="10">
        <v>0</v>
      </c>
      <c r="J18" s="10">
        <v>0</v>
      </c>
      <c r="K18" s="10">
        <v>0</v>
      </c>
      <c r="L18" s="10">
        <v>0</v>
      </c>
    </row>
    <row r="19" s="1" customFormat="1" ht="20" customHeight="1" spans="1:12">
      <c r="A19" s="6"/>
      <c r="B19" s="6" t="s">
        <v>30</v>
      </c>
      <c r="C19" s="14">
        <v>2</v>
      </c>
      <c r="D19" s="15">
        <f t="shared" si="0"/>
        <v>0.833333333333333</v>
      </c>
      <c r="E19" s="16">
        <v>2</v>
      </c>
      <c r="F19" s="16">
        <v>0.833333333333333</v>
      </c>
      <c r="G19" s="10">
        <v>0</v>
      </c>
      <c r="H19" s="10">
        <v>0</v>
      </c>
      <c r="I19" s="10">
        <v>0</v>
      </c>
      <c r="J19" s="10">
        <v>0</v>
      </c>
      <c r="K19" s="10">
        <v>0</v>
      </c>
      <c r="L19" s="10">
        <v>0</v>
      </c>
    </row>
    <row r="20" s="1" customFormat="1" ht="20" customHeight="1" spans="1:12">
      <c r="A20" s="6"/>
      <c r="B20" s="6" t="s">
        <v>31</v>
      </c>
      <c r="C20" s="14">
        <v>2</v>
      </c>
      <c r="D20" s="15">
        <f t="shared" si="0"/>
        <v>1.83333333333333</v>
      </c>
      <c r="E20" s="16">
        <v>2</v>
      </c>
      <c r="F20" s="16">
        <v>1.83333333333333</v>
      </c>
      <c r="G20" s="10">
        <v>0</v>
      </c>
      <c r="H20" s="10">
        <v>0</v>
      </c>
      <c r="I20" s="10">
        <v>0</v>
      </c>
      <c r="J20" s="10">
        <v>0</v>
      </c>
      <c r="K20" s="10">
        <v>0</v>
      </c>
      <c r="L20" s="10">
        <v>0</v>
      </c>
    </row>
    <row r="21" s="1" customFormat="1" ht="20" customHeight="1" spans="1:12">
      <c r="A21" s="6"/>
      <c r="B21" s="6" t="s">
        <v>32</v>
      </c>
      <c r="C21" s="14">
        <v>2</v>
      </c>
      <c r="D21" s="15">
        <f t="shared" si="0"/>
        <v>1.16666666666667</v>
      </c>
      <c r="E21" s="16">
        <v>2</v>
      </c>
      <c r="F21" s="16">
        <v>1.16666666666667</v>
      </c>
      <c r="G21" s="10">
        <v>0</v>
      </c>
      <c r="H21" s="10">
        <v>0</v>
      </c>
      <c r="I21" s="10">
        <v>0</v>
      </c>
      <c r="J21" s="10">
        <v>0</v>
      </c>
      <c r="K21" s="10">
        <v>0</v>
      </c>
      <c r="L21" s="10">
        <v>0</v>
      </c>
    </row>
    <row r="22" s="1" customFormat="1" ht="20" customHeight="1" spans="1:18">
      <c r="A22" s="6"/>
      <c r="B22" s="6" t="s">
        <v>33</v>
      </c>
      <c r="C22" s="14">
        <v>2</v>
      </c>
      <c r="D22" s="15">
        <f t="shared" si="0"/>
        <v>1.5</v>
      </c>
      <c r="E22" s="16">
        <v>2</v>
      </c>
      <c r="F22" s="16">
        <v>1.5</v>
      </c>
      <c r="G22" s="10">
        <v>0</v>
      </c>
      <c r="H22" s="10">
        <v>0</v>
      </c>
      <c r="I22" s="10">
        <v>0</v>
      </c>
      <c r="J22" s="10">
        <v>0</v>
      </c>
      <c r="K22" s="10">
        <v>0</v>
      </c>
      <c r="L22" s="10">
        <v>0</v>
      </c>
      <c r="O22" s="29"/>
      <c r="P22" s="29"/>
      <c r="Q22" s="29"/>
      <c r="R22" s="29"/>
    </row>
    <row r="23" s="1" customFormat="1" ht="20" customHeight="1" spans="1:12">
      <c r="A23" s="6"/>
      <c r="B23" s="6" t="s">
        <v>34</v>
      </c>
      <c r="C23" s="14">
        <v>2</v>
      </c>
      <c r="D23" s="15">
        <f t="shared" si="0"/>
        <v>1.25</v>
      </c>
      <c r="E23" s="16">
        <v>2</v>
      </c>
      <c r="F23" s="16">
        <v>1.25</v>
      </c>
      <c r="G23" s="10">
        <v>0</v>
      </c>
      <c r="H23" s="10">
        <v>0</v>
      </c>
      <c r="I23" s="10">
        <v>0</v>
      </c>
      <c r="J23" s="10">
        <v>0</v>
      </c>
      <c r="K23" s="10">
        <v>0</v>
      </c>
      <c r="L23" s="10">
        <v>0</v>
      </c>
    </row>
    <row r="24" s="1" customFormat="1" ht="20" customHeight="1" spans="1:12">
      <c r="A24" s="6"/>
      <c r="B24" s="6" t="s">
        <v>35</v>
      </c>
      <c r="C24" s="14">
        <v>2</v>
      </c>
      <c r="D24" s="15">
        <f t="shared" si="0"/>
        <v>1</v>
      </c>
      <c r="E24" s="16">
        <v>2</v>
      </c>
      <c r="F24" s="16">
        <v>1</v>
      </c>
      <c r="G24" s="10">
        <v>0</v>
      </c>
      <c r="H24" s="10">
        <v>0</v>
      </c>
      <c r="I24" s="10">
        <v>0</v>
      </c>
      <c r="J24" s="10">
        <v>0</v>
      </c>
      <c r="K24" s="10">
        <v>0</v>
      </c>
      <c r="L24" s="10">
        <v>0</v>
      </c>
    </row>
    <row r="25" s="1" customFormat="1" ht="20" customHeight="1" spans="1:12">
      <c r="A25" s="6"/>
      <c r="B25" s="6" t="s">
        <v>36</v>
      </c>
      <c r="C25" s="14">
        <v>2</v>
      </c>
      <c r="D25" s="15">
        <f t="shared" si="0"/>
        <v>0.25</v>
      </c>
      <c r="E25" s="16">
        <v>2</v>
      </c>
      <c r="F25" s="16">
        <v>0.25</v>
      </c>
      <c r="G25" s="10">
        <v>0</v>
      </c>
      <c r="H25" s="10">
        <v>0</v>
      </c>
      <c r="I25" s="10">
        <v>0</v>
      </c>
      <c r="J25" s="10">
        <v>0</v>
      </c>
      <c r="K25" s="10">
        <v>0</v>
      </c>
      <c r="L25" s="10">
        <v>0</v>
      </c>
    </row>
    <row r="26" s="1" customFormat="1" ht="20" customHeight="1" spans="1:12">
      <c r="A26" s="6"/>
      <c r="B26" s="6" t="s">
        <v>37</v>
      </c>
      <c r="C26" s="14">
        <v>2</v>
      </c>
      <c r="D26" s="15">
        <f t="shared" si="0"/>
        <v>0.833333333333333</v>
      </c>
      <c r="E26" s="16">
        <v>2</v>
      </c>
      <c r="F26" s="16">
        <v>0.833333333333333</v>
      </c>
      <c r="G26" s="10">
        <v>0</v>
      </c>
      <c r="H26" s="10">
        <v>0</v>
      </c>
      <c r="I26" s="10">
        <v>0</v>
      </c>
      <c r="J26" s="10">
        <v>0</v>
      </c>
      <c r="K26" s="10">
        <v>0</v>
      </c>
      <c r="L26" s="10">
        <v>0</v>
      </c>
    </row>
    <row r="27" s="1" customFormat="1" ht="20" customHeight="1" spans="1:12">
      <c r="A27" s="6"/>
      <c r="B27" s="6" t="s">
        <v>38</v>
      </c>
      <c r="C27" s="14">
        <v>2</v>
      </c>
      <c r="D27" s="15">
        <f t="shared" si="0"/>
        <v>2</v>
      </c>
      <c r="E27" s="16">
        <v>2</v>
      </c>
      <c r="F27" s="16">
        <v>2</v>
      </c>
      <c r="G27" s="10">
        <v>0</v>
      </c>
      <c r="H27" s="10">
        <v>0</v>
      </c>
      <c r="I27" s="10">
        <v>0</v>
      </c>
      <c r="J27" s="10">
        <v>0</v>
      </c>
      <c r="K27" s="10">
        <v>0</v>
      </c>
      <c r="L27" s="10">
        <v>0</v>
      </c>
    </row>
    <row r="28" s="1" customFormat="1" ht="20" customHeight="1" spans="1:12">
      <c r="A28" s="6"/>
      <c r="B28" s="6" t="s">
        <v>39</v>
      </c>
      <c r="C28" s="14">
        <v>2</v>
      </c>
      <c r="D28" s="15">
        <f t="shared" si="0"/>
        <v>0.416666666666667</v>
      </c>
      <c r="E28" s="16">
        <v>2</v>
      </c>
      <c r="F28" s="16">
        <v>0.416666666666667</v>
      </c>
      <c r="G28" s="10">
        <v>0</v>
      </c>
      <c r="H28" s="10">
        <v>0</v>
      </c>
      <c r="I28" s="10">
        <v>0</v>
      </c>
      <c r="J28" s="10">
        <v>0</v>
      </c>
      <c r="K28" s="10">
        <v>0</v>
      </c>
      <c r="L28" s="10">
        <v>0</v>
      </c>
    </row>
    <row r="29" s="1" customFormat="1" ht="20" customHeight="1" spans="1:12">
      <c r="A29" s="6"/>
      <c r="B29" s="6" t="s">
        <v>40</v>
      </c>
      <c r="C29" s="14">
        <v>8</v>
      </c>
      <c r="D29" s="15">
        <f t="shared" si="0"/>
        <v>5</v>
      </c>
      <c r="E29" s="14">
        <v>0</v>
      </c>
      <c r="F29" s="16">
        <v>0</v>
      </c>
      <c r="G29" s="17">
        <v>8</v>
      </c>
      <c r="H29" s="17">
        <v>5</v>
      </c>
      <c r="I29" s="10">
        <v>0</v>
      </c>
      <c r="J29" s="10">
        <v>0</v>
      </c>
      <c r="K29" s="10">
        <v>0</v>
      </c>
      <c r="L29" s="10">
        <v>0</v>
      </c>
    </row>
    <row r="30" s="1" customFormat="1" ht="20" customHeight="1" spans="1:12">
      <c r="A30" s="6"/>
      <c r="B30" s="6" t="s">
        <v>41</v>
      </c>
      <c r="C30" s="14">
        <v>1</v>
      </c>
      <c r="D30" s="15">
        <f t="shared" si="0"/>
        <v>0.958333333333333</v>
      </c>
      <c r="E30" s="16">
        <v>1</v>
      </c>
      <c r="F30" s="16">
        <v>0.958333333333333</v>
      </c>
      <c r="G30" s="10">
        <v>0</v>
      </c>
      <c r="H30" s="10">
        <v>0</v>
      </c>
      <c r="I30" s="10">
        <v>0</v>
      </c>
      <c r="J30" s="10">
        <v>0</v>
      </c>
      <c r="K30" s="10">
        <v>0</v>
      </c>
      <c r="L30" s="10">
        <v>0</v>
      </c>
    </row>
    <row r="31" s="1" customFormat="1" ht="20" customHeight="1" spans="1:12">
      <c r="A31" s="6"/>
      <c r="B31" s="6" t="s">
        <v>42</v>
      </c>
      <c r="C31" s="14">
        <v>1</v>
      </c>
      <c r="D31" s="15">
        <f t="shared" si="0"/>
        <v>0.916666666666667</v>
      </c>
      <c r="E31" s="16">
        <v>1</v>
      </c>
      <c r="F31" s="16">
        <v>0.916666666666667</v>
      </c>
      <c r="G31" s="10">
        <v>0</v>
      </c>
      <c r="H31" s="10">
        <v>0</v>
      </c>
      <c r="I31" s="10">
        <v>0</v>
      </c>
      <c r="J31" s="10">
        <v>0</v>
      </c>
      <c r="K31" s="10">
        <v>0</v>
      </c>
      <c r="L31" s="10">
        <v>0</v>
      </c>
    </row>
    <row r="32" s="1" customFormat="1" ht="20" customHeight="1" spans="1:12">
      <c r="A32" s="6"/>
      <c r="B32" s="6" t="s">
        <v>43</v>
      </c>
      <c r="C32" s="14">
        <v>1</v>
      </c>
      <c r="D32" s="15">
        <f t="shared" si="0"/>
        <v>0.791666666666667</v>
      </c>
      <c r="E32" s="16">
        <v>1</v>
      </c>
      <c r="F32" s="16">
        <v>0.791666666666667</v>
      </c>
      <c r="G32" s="10">
        <v>0</v>
      </c>
      <c r="H32" s="10">
        <v>0</v>
      </c>
      <c r="I32" s="10">
        <v>0</v>
      </c>
      <c r="J32" s="10">
        <v>0</v>
      </c>
      <c r="K32" s="10">
        <v>0</v>
      </c>
      <c r="L32" s="10">
        <v>0</v>
      </c>
    </row>
    <row r="33" s="1" customFormat="1" ht="20" customHeight="1" spans="1:12">
      <c r="A33" s="6"/>
      <c r="B33" s="6" t="s">
        <v>44</v>
      </c>
      <c r="C33" s="14">
        <v>1</v>
      </c>
      <c r="D33" s="15">
        <f t="shared" si="0"/>
        <v>0.708333333333333</v>
      </c>
      <c r="E33" s="16">
        <v>1</v>
      </c>
      <c r="F33" s="16">
        <v>0.708333333333333</v>
      </c>
      <c r="G33" s="10">
        <v>0</v>
      </c>
      <c r="H33" s="10">
        <v>0</v>
      </c>
      <c r="I33" s="10">
        <v>0</v>
      </c>
      <c r="J33" s="10">
        <v>0</v>
      </c>
      <c r="K33" s="10">
        <v>0</v>
      </c>
      <c r="L33" s="10">
        <v>0</v>
      </c>
    </row>
    <row r="34" s="1" customFormat="1" ht="20" customHeight="1" spans="1:12">
      <c r="A34" s="6"/>
      <c r="B34" s="6" t="s">
        <v>45</v>
      </c>
      <c r="C34" s="14">
        <v>6</v>
      </c>
      <c r="D34" s="15">
        <f t="shared" si="0"/>
        <v>2.29166666666667</v>
      </c>
      <c r="E34" s="14">
        <v>0</v>
      </c>
      <c r="F34" s="14">
        <v>0</v>
      </c>
      <c r="G34" s="17">
        <v>6</v>
      </c>
      <c r="H34" s="17">
        <v>2.29166666666667</v>
      </c>
      <c r="I34" s="10">
        <v>0</v>
      </c>
      <c r="J34" s="10">
        <v>0</v>
      </c>
      <c r="K34" s="10">
        <v>0</v>
      </c>
      <c r="L34" s="10">
        <v>0</v>
      </c>
    </row>
    <row r="35" s="1" customFormat="1" ht="20" customHeight="1" spans="1:12">
      <c r="A35" s="6"/>
      <c r="B35" s="6" t="s">
        <v>46</v>
      </c>
      <c r="C35" s="14">
        <v>3</v>
      </c>
      <c r="D35" s="15">
        <f t="shared" si="0"/>
        <v>0</v>
      </c>
      <c r="E35" s="14">
        <v>0</v>
      </c>
      <c r="F35" s="14">
        <v>0</v>
      </c>
      <c r="G35" s="17">
        <v>3</v>
      </c>
      <c r="H35" s="17">
        <v>0</v>
      </c>
      <c r="I35" s="10">
        <v>0</v>
      </c>
      <c r="J35" s="10">
        <v>0</v>
      </c>
      <c r="K35" s="10">
        <v>0</v>
      </c>
      <c r="L35" s="10">
        <v>0</v>
      </c>
    </row>
    <row r="36" s="1" customFormat="1" ht="20" customHeight="1" spans="1:12">
      <c r="A36" s="6"/>
      <c r="B36" s="6" t="s">
        <v>47</v>
      </c>
      <c r="C36" s="14">
        <v>3</v>
      </c>
      <c r="D36" s="15">
        <f t="shared" si="0"/>
        <v>0.375</v>
      </c>
      <c r="E36" s="14">
        <v>0</v>
      </c>
      <c r="F36" s="14">
        <v>0</v>
      </c>
      <c r="G36" s="17">
        <v>3</v>
      </c>
      <c r="H36" s="17">
        <v>0.375</v>
      </c>
      <c r="I36" s="10">
        <v>0</v>
      </c>
      <c r="J36" s="10">
        <v>0</v>
      </c>
      <c r="K36" s="10">
        <v>0</v>
      </c>
      <c r="L36" s="10">
        <v>0</v>
      </c>
    </row>
    <row r="37" s="1" customFormat="1" ht="20" customHeight="1" spans="1:12">
      <c r="A37" s="6"/>
      <c r="B37" s="6" t="s">
        <v>48</v>
      </c>
      <c r="C37" s="14">
        <v>4</v>
      </c>
      <c r="D37" s="15">
        <f t="shared" si="0"/>
        <v>3.66666666666667</v>
      </c>
      <c r="E37" s="14">
        <v>0</v>
      </c>
      <c r="F37" s="14">
        <v>0</v>
      </c>
      <c r="G37" s="17">
        <v>4</v>
      </c>
      <c r="H37" s="17">
        <v>3.66666666666667</v>
      </c>
      <c r="I37" s="10">
        <v>0</v>
      </c>
      <c r="J37" s="10">
        <v>0</v>
      </c>
      <c r="K37" s="10">
        <v>0</v>
      </c>
      <c r="L37" s="10">
        <v>0</v>
      </c>
    </row>
    <row r="38" s="1" customFormat="1" ht="20" customHeight="1" spans="1:12">
      <c r="A38" s="6"/>
      <c r="B38" s="6" t="s">
        <v>49</v>
      </c>
      <c r="C38" s="14">
        <v>30</v>
      </c>
      <c r="D38" s="15">
        <f t="shared" si="0"/>
        <v>25.5</v>
      </c>
      <c r="E38" s="16">
        <v>10</v>
      </c>
      <c r="F38" s="16">
        <f>25.5*10/30</f>
        <v>8.5</v>
      </c>
      <c r="G38" s="17">
        <v>10</v>
      </c>
      <c r="H38" s="17">
        <v>8.5</v>
      </c>
      <c r="I38" s="30">
        <v>6</v>
      </c>
      <c r="J38" s="30">
        <f>25.5*6/30</f>
        <v>5.1</v>
      </c>
      <c r="K38" s="30">
        <v>4</v>
      </c>
      <c r="L38" s="30">
        <f>25.5*4/30</f>
        <v>3.4</v>
      </c>
    </row>
    <row r="39" s="1" customFormat="1" ht="20" customHeight="1" spans="1:13">
      <c r="A39" s="6"/>
      <c r="B39" s="6" t="s">
        <v>16</v>
      </c>
      <c r="C39" s="18">
        <f>SUM(C8:C38)</f>
        <v>100</v>
      </c>
      <c r="D39" s="19">
        <f>SUM(D8:D38)</f>
        <v>65.625</v>
      </c>
      <c r="E39" s="20">
        <f>SUM(E8:E38)</f>
        <v>56</v>
      </c>
      <c r="F39" s="19">
        <f>SUM(F8:F38)</f>
        <v>37.2916666666667</v>
      </c>
      <c r="G39" s="20">
        <f>SUM(G8:G38)</f>
        <v>34</v>
      </c>
      <c r="H39" s="19">
        <f>SUM(H8:H38)</f>
        <v>19.8333333333333</v>
      </c>
      <c r="I39" s="20">
        <f>SUM(I8:I38)</f>
        <v>6</v>
      </c>
      <c r="J39" s="19">
        <f>SUM(J8:J38)</f>
        <v>5.1</v>
      </c>
      <c r="K39" s="20">
        <f>SUM(K8:K38)</f>
        <v>4</v>
      </c>
      <c r="L39" s="19">
        <f>SUM(L8:L38)</f>
        <v>3.4</v>
      </c>
      <c r="M39" s="31"/>
    </row>
    <row r="40" s="1" customFormat="1" ht="20" customHeight="1" spans="1:13">
      <c r="A40" s="6" t="s">
        <v>50</v>
      </c>
      <c r="B40" s="6"/>
      <c r="C40" s="18">
        <v>100</v>
      </c>
      <c r="D40" s="21">
        <f>D7+D39*0.5</f>
        <v>75.6025</v>
      </c>
      <c r="E40" s="18">
        <f>E7+E39*0.5</f>
        <v>47</v>
      </c>
      <c r="F40" s="21">
        <f>F7+F39*0.5</f>
        <v>33.8788333333333</v>
      </c>
      <c r="G40" s="18">
        <f>G7+G39*0.5</f>
        <v>28</v>
      </c>
      <c r="H40" s="21">
        <f>H7+H39*0.5</f>
        <v>19.007</v>
      </c>
      <c r="I40" s="18">
        <f>I7+I39*0.5</f>
        <v>8</v>
      </c>
      <c r="J40" s="21">
        <f>J7+J39*0.5</f>
        <v>7.03333333333333</v>
      </c>
      <c r="K40" s="18">
        <f>K7+K39*0.5</f>
        <v>17</v>
      </c>
      <c r="L40" s="21">
        <f>L7+L39*0.5</f>
        <v>15.6833333333333</v>
      </c>
      <c r="M40" s="31" t="s">
        <v>51</v>
      </c>
    </row>
    <row r="41" s="1" customFormat="1" ht="33" customHeight="1" spans="1:12">
      <c r="A41" s="7" t="s">
        <v>52</v>
      </c>
      <c r="B41" s="6"/>
      <c r="C41" s="6"/>
      <c r="D41" s="6"/>
      <c r="E41" s="22">
        <f>F40/E40</f>
        <v>0.720826241134752</v>
      </c>
      <c r="F41" s="22"/>
      <c r="G41" s="22">
        <f>H40/G40</f>
        <v>0.678821428571429</v>
      </c>
      <c r="H41" s="22"/>
      <c r="I41" s="32">
        <f>J40/I40</f>
        <v>0.879166666666667</v>
      </c>
      <c r="J41" s="33"/>
      <c r="K41" s="22">
        <f>L40/K40</f>
        <v>0.922549019607843</v>
      </c>
      <c r="L41" s="22"/>
    </row>
    <row r="42" s="1" customFormat="1" ht="19" customHeight="1" spans="1:12">
      <c r="A42" s="23" t="s">
        <v>53</v>
      </c>
      <c r="B42" s="23"/>
      <c r="C42" s="23"/>
      <c r="D42" s="23"/>
      <c r="E42" s="23"/>
      <c r="F42" s="23"/>
      <c r="G42" s="23"/>
      <c r="H42" s="23"/>
      <c r="I42" s="23"/>
      <c r="J42" s="23"/>
      <c r="K42" s="23"/>
      <c r="L42" s="23"/>
    </row>
    <row r="43" s="1" customFormat="1" ht="77" customHeight="1" spans="1:12">
      <c r="A43" s="24" t="s">
        <v>54</v>
      </c>
      <c r="B43" s="25"/>
      <c r="C43" s="25"/>
      <c r="D43" s="25"/>
      <c r="E43" s="25"/>
      <c r="F43" s="25"/>
      <c r="G43" s="25"/>
      <c r="H43" s="25"/>
      <c r="I43" s="25"/>
      <c r="J43" s="25"/>
      <c r="K43" s="25"/>
      <c r="L43" s="25"/>
    </row>
    <row r="44" s="1" customFormat="1" ht="23" customHeight="1" spans="1:12">
      <c r="A44" s="23" t="s">
        <v>55</v>
      </c>
      <c r="B44" s="23"/>
      <c r="C44" s="23"/>
      <c r="D44" s="23"/>
      <c r="E44" s="23"/>
      <c r="F44" s="23"/>
      <c r="G44" s="23"/>
      <c r="H44" s="23"/>
      <c r="I44" s="23"/>
      <c r="J44" s="23"/>
      <c r="K44" s="23"/>
      <c r="L44" s="23"/>
    </row>
    <row r="45" s="1" customFormat="1" ht="72" customHeight="1" spans="1:12">
      <c r="A45" s="24" t="s">
        <v>56</v>
      </c>
      <c r="B45" s="25"/>
      <c r="C45" s="25"/>
      <c r="D45" s="25"/>
      <c r="E45" s="25"/>
      <c r="F45" s="25"/>
      <c r="G45" s="25"/>
      <c r="H45" s="25"/>
      <c r="I45" s="25"/>
      <c r="J45" s="25"/>
      <c r="K45" s="25"/>
      <c r="L45" s="25"/>
    </row>
    <row r="46" s="1" customFormat="1" ht="23" customHeight="1" spans="1:12">
      <c r="A46" s="23" t="s">
        <v>57</v>
      </c>
      <c r="B46" s="23"/>
      <c r="C46" s="23"/>
      <c r="D46" s="23"/>
      <c r="E46" s="23"/>
      <c r="F46" s="23"/>
      <c r="G46" s="23"/>
      <c r="H46" s="23"/>
      <c r="I46" s="23"/>
      <c r="J46" s="23"/>
      <c r="K46" s="23"/>
      <c r="L46" s="23"/>
    </row>
    <row r="47" s="1" customFormat="1" ht="83" customHeight="1" spans="1:12">
      <c r="A47" s="25" t="s">
        <v>58</v>
      </c>
      <c r="B47" s="25"/>
      <c r="C47" s="25"/>
      <c r="D47" s="25"/>
      <c r="E47" s="25"/>
      <c r="F47" s="25"/>
      <c r="G47" s="25"/>
      <c r="H47" s="25"/>
      <c r="I47" s="25"/>
      <c r="J47" s="25"/>
      <c r="K47" s="25"/>
      <c r="L47" s="25"/>
    </row>
    <row r="48" ht="29" customHeight="1" spans="1:12">
      <c r="A48" s="26" t="s">
        <v>59</v>
      </c>
      <c r="B48" s="27"/>
      <c r="C48" s="27"/>
      <c r="D48" s="27"/>
      <c r="E48" s="27"/>
      <c r="F48" s="27"/>
      <c r="G48" s="27"/>
      <c r="H48" s="27"/>
      <c r="I48" s="27"/>
      <c r="J48" s="27"/>
      <c r="K48" s="27"/>
      <c r="L48" s="27"/>
    </row>
    <row r="49" ht="29" customHeight="1" spans="1:12">
      <c r="A49" s="27"/>
      <c r="B49" s="27"/>
      <c r="C49" s="27"/>
      <c r="D49" s="27"/>
      <c r="E49" s="27"/>
      <c r="F49" s="27"/>
      <c r="G49" s="27"/>
      <c r="H49" s="27"/>
      <c r="I49" s="27"/>
      <c r="J49" s="27"/>
      <c r="K49" s="27"/>
      <c r="L49" s="27"/>
    </row>
    <row r="50" ht="29" customHeight="1" spans="1:12">
      <c r="A50" s="27"/>
      <c r="B50" s="27"/>
      <c r="C50" s="27"/>
      <c r="D50" s="27"/>
      <c r="E50" s="27"/>
      <c r="F50" s="27"/>
      <c r="G50" s="27"/>
      <c r="H50" s="27"/>
      <c r="I50" s="27"/>
      <c r="J50" s="27"/>
      <c r="K50" s="27"/>
      <c r="L50" s="27"/>
    </row>
  </sheetData>
  <mergeCells count="23">
    <mergeCell ref="A1:L1"/>
    <mergeCell ref="C2:D2"/>
    <mergeCell ref="E2:F2"/>
    <mergeCell ref="G2:H2"/>
    <mergeCell ref="I2:J2"/>
    <mergeCell ref="K2:L2"/>
    <mergeCell ref="A40:B40"/>
    <mergeCell ref="A41:D41"/>
    <mergeCell ref="E41:F41"/>
    <mergeCell ref="G41:H41"/>
    <mergeCell ref="I41:J41"/>
    <mergeCell ref="K41:L41"/>
    <mergeCell ref="A42:L42"/>
    <mergeCell ref="A43:L43"/>
    <mergeCell ref="A44:L44"/>
    <mergeCell ref="A45:L45"/>
    <mergeCell ref="A46:L46"/>
    <mergeCell ref="A47:L47"/>
    <mergeCell ref="A2:A3"/>
    <mergeCell ref="A4:A7"/>
    <mergeCell ref="A8:A39"/>
    <mergeCell ref="B2:B3"/>
    <mergeCell ref="A48:L5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YingZi</dc:creator>
  <cp:lastModifiedBy>Yingzi</cp:lastModifiedBy>
  <dcterms:created xsi:type="dcterms:W3CDTF">2018-10-25T03:50:00Z</dcterms:created>
  <dcterms:modified xsi:type="dcterms:W3CDTF">2021-07-14T09:30:16Z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621792B5953441DA8EBA9E5A4C572662</vt:lpwstr>
  </property>
</Properties>
</file>