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i-1d" sheetId="1" r:id="rId3"/>
    <sheet state="visible" name="Sequential" sheetId="2" r:id="rId4"/>
    <sheet state="visible" name="mpi-2d" sheetId="3" r:id="rId5"/>
    <sheet state="visible" name="mpi+openmp" sheetId="4" r:id="rId6"/>
    <sheet state="visible" name="pthreads" sheetId="5" r:id="rId7"/>
    <sheet state="visible" name="iso-graph" sheetId="6" r:id="rId8"/>
    <sheet state="visible" name="speedup" sheetId="7" r:id="rId9"/>
  </sheets>
  <definedNames/>
  <calcPr/>
</workbook>
</file>

<file path=xl/sharedStrings.xml><?xml version="1.0" encoding="utf-8"?>
<sst xmlns="http://schemas.openxmlformats.org/spreadsheetml/2006/main" count="36" uniqueCount="17">
  <si>
    <t>Number of graph nodes</t>
  </si>
  <si>
    <t>sequential time (ms)</t>
  </si>
  <si>
    <t>parallel time (ms)</t>
  </si>
  <si>
    <t>iso-efficiency</t>
  </si>
  <si>
    <t>speedup</t>
  </si>
  <si>
    <t>pthreads time i loop (ms)</t>
  </si>
  <si>
    <t>pthreads time j loop (ms)</t>
  </si>
  <si>
    <t>parallel time: 2-threads/proc (ms)</t>
  </si>
  <si>
    <t>mpi-1d</t>
  </si>
  <si>
    <t>mpi-2d</t>
  </si>
  <si>
    <t>mpi+openmp</t>
  </si>
  <si>
    <t>pthreads (j loop)</t>
  </si>
  <si>
    <t>#Nodes</t>
  </si>
  <si>
    <t>Sequential</t>
  </si>
  <si>
    <t>MPI-1D</t>
  </si>
  <si>
    <t>Speedup</t>
  </si>
  <si>
    <t>MPI-2D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</si>
</sst>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Problem size Vs ISO-Efficiency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'iso-graph'!$B$1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'iso-graph'!$B$2:$B$7</c:f>
            </c:numRef>
          </c:val>
          <c:smooth val="0"/>
        </c:ser>
        <c:ser>
          <c:idx val="1"/>
          <c:order val="1"/>
          <c:tx>
            <c:strRef>
              <c:f>'iso-graph'!$C$1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'iso-graph'!$C$2:$C$7</c:f>
            </c:numRef>
          </c:val>
          <c:smooth val="0"/>
        </c:ser>
        <c:ser>
          <c:idx val="2"/>
          <c:order val="2"/>
          <c:tx>
            <c:strRef>
              <c:f>'iso-graph'!$D$1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'iso-graph'!$D$2:$D$7</c:f>
            </c:numRef>
          </c:val>
          <c:smooth val="0"/>
        </c:ser>
        <c:ser>
          <c:idx val="3"/>
          <c:order val="3"/>
          <c:tx>
            <c:strRef>
              <c:f>'iso-graph'!$E$1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'iso-graph'!$E$2:$E$7</c:f>
            </c:numRef>
          </c:val>
          <c:smooth val="0"/>
        </c:ser>
        <c:axId val="234182719"/>
        <c:axId val="734642516"/>
      </c:lineChart>
      <c:catAx>
        <c:axId val="23418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graph nodes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34642516"/>
      </c:catAx>
      <c:valAx>
        <c:axId val="734642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iso-efficiency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4182719"/>
      </c:valAx>
    </c:plotArea>
    <c:legend>
      <c:legendPos val="r"/>
      <c:overlay val="0"/>
    </c:legend>
    <c:plotVisOnly val="1"/>
  </c:chart>
</c:chartSpace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66675</xdr:colOff>
      <xdr:row>10</xdr:row>
      <xdr:rowOff>57150</xdr:rowOff>
    </xdr:from>
    <xdr:to>
      <xdr:col>5</xdr:col>
      <xdr:colOff>152400</xdr:colOff>
      <xdr:row>27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0.14"/>
    <col customWidth="1" min="3" max="3" width="18.86"/>
    <col customWidth="1" min="6" max="6" width="21.43"/>
    <col customWidth="1" min="7" max="8" width="24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4</v>
      </c>
      <c r="H1" s="1" t="s">
        <v>6</v>
      </c>
      <c r="I1" s="1" t="s">
        <v>4</v>
      </c>
    </row>
    <row r="2">
      <c r="A2" s="3">
        <v>120.0</v>
      </c>
      <c r="B2" s="1">
        <v>8.15</v>
      </c>
      <c r="C2" s="3">
        <v>4.64</v>
      </c>
      <c r="D2" t="str">
        <f t="shared" ref="D2:D7" si="1">B2/C2/16</f>
        <v>0.1097790948</v>
      </c>
      <c r="E2" s="4" t="str">
        <f t="shared" ref="E2:E7" si="2">B2/C2</f>
        <v>1.756</v>
      </c>
      <c r="F2" t="str">
        <f>1000*4.55231</f>
        <v>4552.31</v>
      </c>
      <c r="G2" s="4" t="str">
        <f t="shared" ref="G2:G7" si="3">B2/F2</f>
        <v>0.002</v>
      </c>
      <c r="H2" t="str">
        <f>1000*0.032027</f>
        <v>32.027</v>
      </c>
      <c r="I2" s="4" t="str">
        <f t="shared" ref="I2:I7" si="4">B2/H2</f>
        <v>0.254</v>
      </c>
    </row>
    <row r="3">
      <c r="A3" s="3">
        <v>240.0</v>
      </c>
      <c r="B3" s="1">
        <v>78.6</v>
      </c>
      <c r="C3" s="3">
        <v>9.5</v>
      </c>
      <c r="D3" t="str">
        <f t="shared" si="1"/>
        <v>0.5171052632</v>
      </c>
      <c r="E3" s="4" t="str">
        <f t="shared" si="2"/>
        <v>8.274</v>
      </c>
      <c r="F3" t="str">
        <f>1000*18.142613</f>
        <v>18142.613</v>
      </c>
      <c r="G3" s="4" t="str">
        <f t="shared" si="3"/>
        <v>0.004</v>
      </c>
      <c r="H3" s="3" t="str">
        <f>1000*0.203474</f>
        <v>203.474</v>
      </c>
      <c r="I3" s="4" t="str">
        <f t="shared" si="4"/>
        <v>0.386</v>
      </c>
    </row>
    <row r="4">
      <c r="A4" s="3">
        <v>480.0</v>
      </c>
      <c r="B4" s="1">
        <v>837.0</v>
      </c>
      <c r="C4" s="3">
        <v>42.0</v>
      </c>
      <c r="D4" t="str">
        <f t="shared" si="1"/>
        <v>1.245535714</v>
      </c>
      <c r="E4" s="4" t="str">
        <f t="shared" si="2"/>
        <v>19.929</v>
      </c>
      <c r="F4" t="str">
        <f>1000*73.714014</f>
        <v>73714.014</v>
      </c>
      <c r="G4" s="4" t="str">
        <f t="shared" si="3"/>
        <v>0.011</v>
      </c>
      <c r="H4" s="3" t="str">
        <f>1000*0.166459</f>
        <v>166.459</v>
      </c>
      <c r="I4" s="4" t="str">
        <f t="shared" si="4"/>
        <v>5.028</v>
      </c>
    </row>
    <row r="5">
      <c r="A5" s="3">
        <v>960.0</v>
      </c>
      <c r="B5" s="1">
        <v>6849.0</v>
      </c>
      <c r="C5" s="3">
        <v>252.0</v>
      </c>
      <c r="D5" t="str">
        <f t="shared" si="1"/>
        <v>1.698660714</v>
      </c>
      <c r="E5" s="4" t="str">
        <f t="shared" si="2"/>
        <v>27.179</v>
      </c>
      <c r="F5" t="str">
        <f>1000*243.623241</f>
        <v>243623.241</v>
      </c>
      <c r="G5" s="4" t="str">
        <f t="shared" si="3"/>
        <v>0.028</v>
      </c>
      <c r="H5" s="3" t="str">
        <f>1000*0.946527</f>
        <v>946.527</v>
      </c>
      <c r="I5" s="4" t="str">
        <f t="shared" si="4"/>
        <v>7.236</v>
      </c>
    </row>
    <row r="6">
      <c r="A6" s="3">
        <v>1920.0</v>
      </c>
      <c r="B6" s="1">
        <v>58743.0</v>
      </c>
      <c r="C6" s="3">
        <v>2233.0</v>
      </c>
      <c r="D6" t="str">
        <f t="shared" si="1"/>
        <v>1.644172638</v>
      </c>
      <c r="E6" s="4" t="str">
        <f t="shared" si="2"/>
        <v>26.307</v>
      </c>
      <c r="F6" s="3" t="str">
        <f>892.362054*1000</f>
        <v>892362.054</v>
      </c>
      <c r="G6" s="4" t="str">
        <f t="shared" si="3"/>
        <v>0.066</v>
      </c>
      <c r="H6" s="3" t="str">
        <f>1000*9.827891</f>
        <v>9827.891</v>
      </c>
      <c r="I6" s="4" t="str">
        <f t="shared" si="4"/>
        <v>5.977</v>
      </c>
    </row>
    <row r="7">
      <c r="A7" s="3">
        <v>3840.0</v>
      </c>
      <c r="B7" s="1">
        <v>573377.0</v>
      </c>
      <c r="C7" s="3">
        <v>14973.0</v>
      </c>
      <c r="D7" t="str">
        <f t="shared" si="1"/>
        <v>2.393378915</v>
      </c>
      <c r="E7" s="4" t="str">
        <f t="shared" si="2"/>
        <v>38.294</v>
      </c>
      <c r="F7" t="str">
        <f>1000*3842.389825</f>
        <v>3842389.825</v>
      </c>
      <c r="G7" s="4" t="str">
        <f t="shared" si="3"/>
        <v>0.149</v>
      </c>
      <c r="H7" s="3" t="str">
        <f>1000*113.215802</f>
        <v>113215.802</v>
      </c>
      <c r="I7" s="4" t="str">
        <f t="shared" si="4"/>
        <v>5.064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2" max="2" width="25.71"/>
  </cols>
  <sheetData>
    <row r="1">
      <c r="A1" s="1" t="s">
        <v>0</v>
      </c>
      <c r="B1" s="1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>
        <v>120.0</v>
      </c>
      <c r="B2" s="1">
        <v>8.15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240.0</v>
      </c>
      <c r="B3" s="1">
        <v>78.6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480.0</v>
      </c>
      <c r="B4" s="1">
        <v>837.0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960.0</v>
      </c>
      <c r="B5" s="1">
        <v>6849.0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1920.0</v>
      </c>
      <c r="B6" s="1">
        <v>58743.0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3840.0</v>
      </c>
      <c r="B7" s="1">
        <v>573377.0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17.0"/>
    <col customWidth="1" min="3" max="3" width="20.57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120.0</v>
      </c>
      <c r="B2" s="1">
        <v>8.15</v>
      </c>
      <c r="C2" s="1">
        <v>17.5</v>
      </c>
      <c r="D2" s="6" t="str">
        <f t="shared" ref="D2:D7" si="1">B2/C2/16</f>
        <v>0.02910714286</v>
      </c>
    </row>
    <row r="3">
      <c r="A3" s="1">
        <v>240.0</v>
      </c>
      <c r="B3" s="1">
        <v>78.6</v>
      </c>
      <c r="C3" s="1">
        <v>36.5</v>
      </c>
      <c r="D3" s="6" t="str">
        <f t="shared" si="1"/>
        <v>0.1345890411</v>
      </c>
    </row>
    <row r="4">
      <c r="A4" s="1">
        <v>480.0</v>
      </c>
      <c r="B4" s="1">
        <v>837.0</v>
      </c>
      <c r="C4" s="1">
        <v>103.0</v>
      </c>
      <c r="D4" s="6" t="str">
        <f t="shared" si="1"/>
        <v>0.5078883495</v>
      </c>
    </row>
    <row r="5">
      <c r="A5" s="1">
        <v>960.0</v>
      </c>
      <c r="B5" s="1">
        <v>6849.0</v>
      </c>
      <c r="C5" s="1">
        <v>392.0</v>
      </c>
      <c r="D5" s="6" t="str">
        <f t="shared" si="1"/>
        <v>1.091996173</v>
      </c>
    </row>
    <row r="6">
      <c r="A6" s="1">
        <v>1920.0</v>
      </c>
      <c r="B6" s="1">
        <v>58743.0</v>
      </c>
      <c r="C6" s="1">
        <v>2108.0</v>
      </c>
      <c r="D6" s="6" t="str">
        <f t="shared" si="1"/>
        <v>1.741668643</v>
      </c>
    </row>
    <row r="7">
      <c r="A7" s="1">
        <v>3840.0</v>
      </c>
      <c r="B7" s="1">
        <v>573377.0</v>
      </c>
      <c r="C7" s="1">
        <v>13434.0</v>
      </c>
      <c r="D7" s="6" t="str">
        <f t="shared" si="1"/>
        <v>2.667564575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0.14"/>
    <col customWidth="1" min="3" max="3" width="30.29"/>
  </cols>
  <sheetData>
    <row r="1">
      <c r="A1" s="1" t="s">
        <v>0</v>
      </c>
      <c r="B1" s="1" t="s">
        <v>1</v>
      </c>
      <c r="C1" s="2" t="s">
        <v>7</v>
      </c>
      <c r="D1" s="1" t="s">
        <v>3</v>
      </c>
      <c r="E1" s="1"/>
      <c r="F1" s="3"/>
    </row>
    <row r="2">
      <c r="A2" s="3">
        <v>120.0</v>
      </c>
      <c r="B2" s="1">
        <v>8.15</v>
      </c>
      <c r="C2" s="3">
        <v>318.3</v>
      </c>
      <c r="D2" t="str">
        <f t="shared" ref="D2:D7" si="1">B2/C2/16</f>
        <v>0.001600298461</v>
      </c>
    </row>
    <row r="3">
      <c r="A3" s="3">
        <v>240.0</v>
      </c>
      <c r="B3" s="1">
        <v>78.6</v>
      </c>
      <c r="C3" s="3">
        <v>532.6</v>
      </c>
      <c r="D3" t="str">
        <f t="shared" si="1"/>
        <v>0.009223619977</v>
      </c>
    </row>
    <row r="4">
      <c r="A4" s="3">
        <v>480.0</v>
      </c>
      <c r="B4" s="1">
        <v>837.0</v>
      </c>
      <c r="C4" s="3">
        <v>983.0</v>
      </c>
      <c r="D4" t="str">
        <f t="shared" si="1"/>
        <v>0.05321719227</v>
      </c>
    </row>
    <row r="5">
      <c r="A5" s="3">
        <v>960.0</v>
      </c>
      <c r="B5" s="1">
        <v>6849.0</v>
      </c>
      <c r="C5" s="3">
        <v>2118.0</v>
      </c>
      <c r="D5" t="str">
        <f t="shared" si="1"/>
        <v>0.2021069405</v>
      </c>
    </row>
    <row r="6">
      <c r="A6" s="3">
        <v>1920.0</v>
      </c>
      <c r="B6" s="1">
        <v>58743.0</v>
      </c>
      <c r="C6" s="3">
        <v>8304.0</v>
      </c>
      <c r="D6" t="str">
        <f t="shared" si="1"/>
        <v>0.4421287934</v>
      </c>
    </row>
    <row r="7">
      <c r="A7" s="3">
        <v>3840.0</v>
      </c>
      <c r="B7" s="1">
        <v>573377.0</v>
      </c>
      <c r="C7" s="3">
        <v>28830.0</v>
      </c>
      <c r="D7" t="str">
        <f t="shared" si="1"/>
        <v>1.243012921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14"/>
    <col customWidth="1" min="2" max="2" width="22.43"/>
    <col customWidth="1" min="3" max="3" width="20.71"/>
    <col customWidth="1" min="4" max="4" width="18.71"/>
    <col customWidth="1" min="5" max="5" width="20.43"/>
    <col customWidth="1" min="6" max="6" width="17.29"/>
  </cols>
  <sheetData>
    <row r="1">
      <c r="A1" s="1" t="s">
        <v>0</v>
      </c>
      <c r="B1" s="1" t="s">
        <v>1</v>
      </c>
      <c r="C1" s="2" t="s">
        <v>5</v>
      </c>
      <c r="D1" s="1" t="s">
        <v>3</v>
      </c>
      <c r="E1" s="7" t="s">
        <v>6</v>
      </c>
      <c r="F1" s="3" t="s">
        <v>3</v>
      </c>
    </row>
    <row r="2">
      <c r="A2" s="1">
        <v>120.0</v>
      </c>
      <c r="B2" s="1">
        <v>8.15</v>
      </c>
      <c r="C2" s="6">
        <v>4552.31</v>
      </c>
      <c r="D2" s="6" t="str">
        <f t="shared" ref="D2:D7" si="1">B2/C2/16</f>
        <v>0.0001118937419</v>
      </c>
      <c r="E2" s="5">
        <v>32.027</v>
      </c>
      <c r="F2" t="str">
        <f t="shared" ref="F2:F7" si="2">B2/E2/16</f>
        <v>0.01590454929</v>
      </c>
    </row>
    <row r="3">
      <c r="A3" s="1">
        <v>240.0</v>
      </c>
      <c r="B3" s="1">
        <v>78.6</v>
      </c>
      <c r="C3" s="6">
        <v>18142.613</v>
      </c>
      <c r="D3" s="6" t="str">
        <f t="shared" si="1"/>
        <v>0.0002707713602</v>
      </c>
      <c r="E3" s="7">
        <v>203.474</v>
      </c>
      <c r="F3" t="str">
        <f t="shared" si="2"/>
        <v>0.02414313377</v>
      </c>
    </row>
    <row r="4">
      <c r="A4" s="1">
        <v>480.0</v>
      </c>
      <c r="B4" s="1">
        <v>837.0</v>
      </c>
      <c r="C4" s="6">
        <v>73714.01400000001</v>
      </c>
      <c r="D4" s="6" t="str">
        <f t="shared" si="1"/>
        <v>0.0007096683135</v>
      </c>
      <c r="E4" s="7">
        <v>166.459</v>
      </c>
      <c r="F4" t="str">
        <f t="shared" si="2"/>
        <v>0.3142665762</v>
      </c>
    </row>
    <row r="5">
      <c r="A5" s="1">
        <v>960.0</v>
      </c>
      <c r="B5" s="1">
        <v>6849.0</v>
      </c>
      <c r="C5" s="6">
        <v>243623.241</v>
      </c>
      <c r="D5" s="6" t="str">
        <f t="shared" si="1"/>
        <v>0.001757067586</v>
      </c>
      <c r="E5" s="7">
        <v>946.527</v>
      </c>
      <c r="F5" t="str">
        <f t="shared" si="2"/>
        <v>0.4522454193</v>
      </c>
    </row>
    <row r="6">
      <c r="A6" s="1">
        <v>1920.0</v>
      </c>
      <c r="B6" s="1">
        <v>58743.0</v>
      </c>
      <c r="C6" s="1">
        <v>892362.0539999999</v>
      </c>
      <c r="D6" s="6" t="str">
        <f t="shared" si="1"/>
        <v>0.004114291373</v>
      </c>
      <c r="E6" s="7">
        <v>9827.891</v>
      </c>
      <c r="F6" t="str">
        <f t="shared" si="2"/>
        <v>0.3735732824</v>
      </c>
    </row>
    <row r="7">
      <c r="A7" s="1">
        <v>3840.0</v>
      </c>
      <c r="B7" s="1">
        <v>573377.0</v>
      </c>
      <c r="C7" s="5">
        <v>3842389.825</v>
      </c>
      <c r="D7" s="6" t="str">
        <f t="shared" si="1"/>
        <v>0.009326503591</v>
      </c>
      <c r="E7" s="7">
        <v>113215.802</v>
      </c>
      <c r="F7" t="str">
        <f t="shared" si="2"/>
        <v>0.3165288049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1.29"/>
    <col customWidth="1" min="3" max="3" width="17.71"/>
    <col customWidth="1" min="4" max="4" width="36.14"/>
    <col customWidth="1" min="5" max="5" width="23.0"/>
    <col customWidth="1" min="7" max="7" width="24.14"/>
  </cols>
  <sheetData>
    <row r="1">
      <c r="A1" s="1" t="s">
        <v>0</v>
      </c>
      <c r="B1" s="1" t="s">
        <v>8</v>
      </c>
      <c r="C1" s="1" t="s">
        <v>9</v>
      </c>
      <c r="D1" s="1" t="s">
        <v>10</v>
      </c>
      <c r="E1" s="2" t="s">
        <v>11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>
        <v>120.0</v>
      </c>
      <c r="B2" s="5">
        <v>0.10977909482758622</v>
      </c>
      <c r="C2" s="5">
        <v>0.02910714285714286</v>
      </c>
      <c r="D2" s="6">
        <v>0.0016002984605717877</v>
      </c>
      <c r="E2" s="6">
        <v>0.015904549286539484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240.0</v>
      </c>
      <c r="B3" s="5">
        <v>0.5171052631578947</v>
      </c>
      <c r="C3" s="5">
        <v>0.1345890410958904</v>
      </c>
      <c r="D3" s="6">
        <v>0.00922361997746902</v>
      </c>
      <c r="E3" s="6">
        <v>0.024143133766476307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480.0</v>
      </c>
      <c r="B4" s="5">
        <v>1.2455357142857142</v>
      </c>
      <c r="C4" s="5">
        <v>0.5078883495145631</v>
      </c>
      <c r="D4" s="6">
        <v>0.05321719226856562</v>
      </c>
      <c r="E4" s="6">
        <v>0.31426657615388776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960.0</v>
      </c>
      <c r="B5" s="5">
        <v>1.6986607142857142</v>
      </c>
      <c r="C5" s="5">
        <v>1.0919961734693877</v>
      </c>
      <c r="D5" s="6">
        <v>0.202106940509915</v>
      </c>
      <c r="E5" s="6">
        <v>0.4522454193065808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1920.0</v>
      </c>
      <c r="B6" s="5">
        <v>1.6441726377071204</v>
      </c>
      <c r="C6" s="5">
        <v>1.7416686432637571</v>
      </c>
      <c r="D6" s="6">
        <v>0.44212879335260113</v>
      </c>
      <c r="E6" s="6">
        <v>0.3735732824061643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3840.0</v>
      </c>
      <c r="B7" s="5">
        <v>2.393378915381019</v>
      </c>
      <c r="C7" s="5">
        <v>2.667564574959059</v>
      </c>
      <c r="D7" s="6">
        <v>1.2430129205688518</v>
      </c>
      <c r="E7" s="6">
        <v>0.3165288048747824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12</v>
      </c>
      <c r="B1" s="8" t="s">
        <v>13</v>
      </c>
      <c r="C1" s="9" t="s">
        <v>14</v>
      </c>
      <c r="D1" s="8" t="s">
        <v>15</v>
      </c>
      <c r="E1" s="8" t="s">
        <v>16</v>
      </c>
      <c r="F1" s="8" t="s">
        <v>15</v>
      </c>
    </row>
    <row r="2">
      <c r="A2" s="8">
        <v>120.0</v>
      </c>
      <c r="B2" s="8">
        <v>8.15</v>
      </c>
      <c r="C2" s="8">
        <v>4.64</v>
      </c>
      <c r="D2" s="10" t="str">
        <f t="shared" ref="D2:D7" si="1">B2/C2</f>
        <v>1.756</v>
      </c>
      <c r="E2" s="8">
        <v>17.5</v>
      </c>
      <c r="F2" s="11" t="str">
        <f t="shared" ref="F2:F7" si="2">B2/E2</f>
        <v>0.466</v>
      </c>
    </row>
    <row r="3">
      <c r="A3" s="8">
        <v>240.0</v>
      </c>
      <c r="B3" s="8">
        <v>78.6</v>
      </c>
      <c r="C3" s="8">
        <v>9.5</v>
      </c>
      <c r="D3" s="10" t="str">
        <f t="shared" si="1"/>
        <v>8.274</v>
      </c>
      <c r="E3" s="8">
        <v>36.5</v>
      </c>
      <c r="F3" s="11" t="str">
        <f t="shared" si="2"/>
        <v>2.153</v>
      </c>
    </row>
    <row r="4">
      <c r="A4" s="8">
        <v>480.0</v>
      </c>
      <c r="B4" s="8">
        <v>837.0</v>
      </c>
      <c r="C4" s="8">
        <v>42.0</v>
      </c>
      <c r="D4" s="10" t="str">
        <f t="shared" si="1"/>
        <v>19.929</v>
      </c>
      <c r="E4" s="8">
        <v>103.0</v>
      </c>
      <c r="F4" s="11" t="str">
        <f t="shared" si="2"/>
        <v>8.126</v>
      </c>
    </row>
    <row r="5">
      <c r="A5" s="8">
        <v>960.0</v>
      </c>
      <c r="B5" s="8">
        <v>6849.0</v>
      </c>
      <c r="C5" s="8">
        <v>252.0</v>
      </c>
      <c r="D5" s="10" t="str">
        <f t="shared" si="1"/>
        <v>27.179</v>
      </c>
      <c r="E5" s="8">
        <v>392.0</v>
      </c>
      <c r="F5" s="11" t="str">
        <f t="shared" si="2"/>
        <v>17.472</v>
      </c>
    </row>
    <row r="6">
      <c r="A6" s="8">
        <v>1920.0</v>
      </c>
      <c r="B6" s="8">
        <v>58743.0</v>
      </c>
      <c r="C6" s="8">
        <v>2233.0</v>
      </c>
      <c r="D6" s="10" t="str">
        <f t="shared" si="1"/>
        <v>26.307</v>
      </c>
      <c r="E6" s="8">
        <v>2108.0</v>
      </c>
      <c r="F6" s="11" t="str">
        <f t="shared" si="2"/>
        <v>27.867</v>
      </c>
    </row>
    <row r="7">
      <c r="A7" s="8">
        <v>3840.0</v>
      </c>
      <c r="B7" s="8">
        <v>573377.0</v>
      </c>
      <c r="C7" s="8">
        <v>14973.0</v>
      </c>
      <c r="D7" s="10" t="str">
        <f t="shared" si="1"/>
        <v>38.294</v>
      </c>
      <c r="E7" s="8">
        <v>13434.0</v>
      </c>
      <c r="F7" s="11" t="str">
        <f t="shared" si="2"/>
        <v>42.681</v>
      </c>
    </row>
  </sheetData>
  <conditionalFormatting sqref="D2:D7 F2:F7">
    <cfRule type="notContainsBlanks" dxfId="0" priority="1">
      <formula>LEN(TRIM(D2))&gt;0</formula>
    </cfRule>
  </conditionalFormatting>
  <drawing r:id="rId1"/>
</worksheet>
</file>