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320" windowHeight="1340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<sst xmlns="http://schemas.openxmlformats.org/spreadsheetml/2006/main" count="183" uniqueCount="95">
  <si>
    <t>序号</t>
  </si>
  <si>
    <t>表号</t>
  </si>
  <si>
    <t>位置</t>
  </si>
  <si>
    <t>报告编号</t>
  </si>
  <si>
    <t>委托单位</t>
  </si>
  <si>
    <t>样品名称</t>
  </si>
  <si>
    <t>型号</t>
  </si>
  <si>
    <t>制造单位</t>
  </si>
  <si>
    <t>户名</t>
  </si>
  <si>
    <t>户号</t>
  </si>
  <si>
    <t>联系地址</t>
  </si>
  <si>
    <t>联系人</t>
  </si>
  <si>
    <t>联系方式</t>
  </si>
  <si>
    <t>相线</t>
  </si>
  <si>
    <t>电压</t>
  </si>
  <si>
    <t>电流</t>
  </si>
  <si>
    <t>准确度</t>
  </si>
  <si>
    <t>常数</t>
  </si>
  <si>
    <t>温度</t>
  </si>
  <si>
    <t>湿度</t>
  </si>
  <si>
    <t>检验日期</t>
  </si>
  <si>
    <t>报告日期</t>
  </si>
  <si>
    <t>外观照片路径</t>
  </si>
  <si>
    <t>现场照片路径</t>
  </si>
  <si>
    <t>WD</t>
  </si>
  <si>
    <t>W1</t>
  </si>
  <si>
    <t>W2</t>
  </si>
  <si>
    <t>W3</t>
  </si>
  <si>
    <t>W4</t>
  </si>
  <si>
    <t>小数位</t>
  </si>
  <si>
    <t>组合误差</t>
  </si>
  <si>
    <t>Ua</t>
  </si>
  <si>
    <t>Ub</t>
  </si>
  <si>
    <t>Uc</t>
  </si>
  <si>
    <t>Ia</t>
  </si>
  <si>
    <t>Ib</t>
  </si>
  <si>
    <t>Ic</t>
  </si>
  <si>
    <t>相位角A</t>
  </si>
  <si>
    <t>相位角B</t>
  </si>
  <si>
    <t>相位角C</t>
  </si>
  <si>
    <t>功率因数</t>
  </si>
  <si>
    <t>有功无功A</t>
  </si>
  <si>
    <t>有功无功B</t>
  </si>
  <si>
    <t>有功无功C</t>
  </si>
  <si>
    <t>误差1</t>
  </si>
  <si>
    <t>误差2</t>
  </si>
  <si>
    <t>平均值</t>
  </si>
  <si>
    <t>修约误差值</t>
  </si>
  <si>
    <t>标准时钟</t>
  </si>
  <si>
    <t>电能表时钟</t>
  </si>
  <si>
    <t>误差</t>
  </si>
  <si>
    <t>赤峰煤矸石电厂煤东1线主表</t>
  </si>
  <si>
    <t>MDJL20220303040200001</t>
  </si>
  <si>
    <t>京能（赤峰）能源发展有限公司</t>
  </si>
  <si>
    <t>三相电能表</t>
  </si>
  <si>
    <t>ZMD402</t>
  </si>
  <si>
    <t>兰吉尔仪表系统（珠海）有限公司</t>
  </si>
  <si>
    <t>/</t>
  </si>
  <si>
    <t>赤峰市红山区京能（赤峰）能源发展有限公司</t>
  </si>
  <si>
    <t>王彦</t>
  </si>
  <si>
    <t>三相四线</t>
  </si>
  <si>
    <r>
      <rPr>
        <sz val="11"/>
        <color theme="1"/>
        <rFont val="宋体"/>
        <charset val="134"/>
        <scheme val="minor"/>
      </rPr>
      <t>3</t>
    </r>
    <r>
      <rPr>
        <sz val="11"/>
        <color indexed="8"/>
        <rFont val="Arial"/>
        <charset val="134"/>
      </rPr>
      <t>×</t>
    </r>
    <r>
      <rPr>
        <sz val="11"/>
        <color theme="1"/>
        <rFont val="宋体"/>
        <charset val="134"/>
        <scheme val="minor"/>
      </rPr>
      <t>58/100</t>
    </r>
  </si>
  <si>
    <t>3×1</t>
  </si>
  <si>
    <t>0.2S</t>
  </si>
  <si>
    <t>2022年3月3日</t>
  </si>
  <si>
    <t>2022年4月7日</t>
  </si>
  <si>
    <t>resources/001.jpg</t>
  </si>
  <si>
    <t>+5.43/+3.07</t>
  </si>
  <si>
    <t>+4.92/+3.54</t>
  </si>
  <si>
    <t>+5.18/+2.83</t>
  </si>
  <si>
    <t>赤峰煤矸石电厂煤东1线副表</t>
  </si>
  <si>
    <t>MDJL20220303040200002</t>
  </si>
  <si>
    <t>+5.32/+3.19</t>
  </si>
  <si>
    <t>+4.76/+3.49</t>
  </si>
  <si>
    <t>+3.74/+2.79</t>
  </si>
  <si>
    <t>赤峰煤矸石电厂煤东2线主表</t>
  </si>
  <si>
    <t>MDJL20220303040200003</t>
  </si>
  <si>
    <t>+3.85/+3.56</t>
  </si>
  <si>
    <t>+4.07/+3.22</t>
  </si>
  <si>
    <t>+4.05/+3.58</t>
  </si>
  <si>
    <t>赤峰煤矸石电厂煤东2线副表</t>
  </si>
  <si>
    <t>MDJL20220303040200004</t>
  </si>
  <si>
    <t>+3.67/+3.57</t>
  </si>
  <si>
    <t>+3.97/+3.15</t>
  </si>
  <si>
    <t>+3.96/+3.57</t>
  </si>
  <si>
    <t>赤峰煤矸石电厂1号主变高压侧</t>
  </si>
  <si>
    <t>MDJL20220303040200005</t>
  </si>
  <si>
    <t>+5.56/+6.32</t>
  </si>
  <si>
    <t>+5.35/+6.24</t>
  </si>
  <si>
    <t>+5.59/+6.14</t>
  </si>
  <si>
    <t>赤峰煤矸石电厂2号主变高压侧</t>
  </si>
  <si>
    <t>MDJL20220303040200006</t>
  </si>
  <si>
    <t>+7.01/+6.38</t>
  </si>
  <si>
    <t>+6.80/+5.56</t>
  </si>
  <si>
    <t>+7.14/+6.36</t>
  </si>
</sst>
</file>

<file path=xl/styles.xml><?xml version="1.0" encoding="utf-8"?>
<styleSheet xmlns="http://schemas.openxmlformats.org/spreadsheetml/2006/main">
  <numFmts count="10">
    <numFmt numFmtId="176" formatCode="yyyy&quot;年&quot;m&quot;月&quot;d&quot;日&quot;\ h:mm:ss"/>
    <numFmt numFmtId="177" formatCode="\+0;\-0;0"/>
    <numFmt numFmtId="178" formatCode="\+0.00;\-0.00;\+0"/>
    <numFmt numFmtId="41" formatCode="_ * #,##0_ ;_ * \-#,##0_ ;_ * &quot;-&quot;_ ;_ @_ "/>
    <numFmt numFmtId="179" formatCode="\+0.000;\-0.000;0"/>
    <numFmt numFmtId="180" formatCode="0.00_ "/>
    <numFmt numFmtId="181" formatCode="\+0.00;\-0.00;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12" fillId="16" borderId="6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81" fontId="0" fillId="0" borderId="0" xfId="0" applyNumberFormat="1">
      <alignment vertical="center"/>
    </xf>
    <xf numFmtId="180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0" borderId="0" xfId="0" applyNumberFormat="1" applyFont="1">
      <alignment vertical="center"/>
    </xf>
    <xf numFmtId="31" fontId="0" fillId="0" borderId="0" xfId="0" applyNumberFormat="1" applyFont="1">
      <alignment vertical="center"/>
    </xf>
    <xf numFmtId="0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80" fontId="0" fillId="3" borderId="0" xfId="0" applyNumberFormat="1" applyFill="1">
      <alignment vertical="center"/>
    </xf>
    <xf numFmtId="181" fontId="0" fillId="4" borderId="0" xfId="0" applyNumberFormat="1" applyFont="1" applyFill="1">
      <alignment vertical="center"/>
    </xf>
    <xf numFmtId="181" fontId="0" fillId="4" borderId="0" xfId="0" applyNumberFormat="1" applyFill="1">
      <alignment vertical="center"/>
    </xf>
    <xf numFmtId="180" fontId="0" fillId="4" borderId="0" xfId="0" applyNumberFormat="1" applyFill="1">
      <alignment vertical="center"/>
    </xf>
    <xf numFmtId="49" fontId="0" fillId="4" borderId="0" xfId="0" applyNumberFormat="1" applyFont="1" applyFill="1">
      <alignment vertical="center"/>
    </xf>
    <xf numFmtId="179" fontId="0" fillId="4" borderId="0" xfId="0" applyNumberFormat="1" applyFill="1">
      <alignment vertical="center"/>
    </xf>
    <xf numFmtId="178" fontId="0" fillId="4" borderId="0" xfId="0" applyNumberFormat="1" applyFill="1">
      <alignment vertical="center"/>
    </xf>
    <xf numFmtId="179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0" fontId="0" fillId="5" borderId="0" xfId="0" applyFill="1">
      <alignment vertical="center"/>
    </xf>
    <xf numFmtId="177" fontId="0" fillId="5" borderId="0" xfId="0" applyNumberFormat="1" applyFill="1">
      <alignment vertical="center"/>
    </xf>
    <xf numFmtId="176" fontId="0" fillId="0" borderId="0" xfId="0" applyNumberFormat="1">
      <alignment vertical="center"/>
    </xf>
    <xf numFmtId="177" fontId="0" fillId="3" borderId="0" xfId="0" applyNumberFormat="1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00B050"/>
      <color rgb="0092D050"/>
      <color rgb="00FF0000"/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Y7"/>
  <sheetViews>
    <sheetView tabSelected="1" workbookViewId="0">
      <pane xSplit="3" topLeftCell="M1" activePane="topRight" state="frozen"/>
      <selection/>
      <selection pane="topRight" activeCell="P3" sqref="P3"/>
    </sheetView>
  </sheetViews>
  <sheetFormatPr defaultColWidth="9" defaultRowHeight="16.8" outlineLevelRow="6"/>
  <cols>
    <col min="2" max="2" width="15.8365384615385" customWidth="1"/>
    <col min="3" max="3" width="32.1634615384615" customWidth="1"/>
    <col min="4" max="4" width="34.3365384615385" customWidth="1"/>
    <col min="5" max="5" width="38" customWidth="1"/>
    <col min="6" max="7" width="23.1634615384615" customWidth="1"/>
    <col min="8" max="8" width="21.6634615384615" customWidth="1"/>
    <col min="9" max="9" width="33" customWidth="1"/>
    <col min="10" max="10" width="18.5" customWidth="1"/>
    <col min="11" max="12" width="20.3365384615385" customWidth="1"/>
    <col min="13" max="13" width="27" customWidth="1"/>
    <col min="15" max="15" width="17.1634615384615" customWidth="1"/>
    <col min="19" max="20" width="9" style="1"/>
    <col min="21" max="22" width="9" style="2"/>
    <col min="23" max="23" width="29.8365384615385" customWidth="1"/>
    <col min="24" max="24" width="44.1634615384615" style="1" customWidth="1"/>
    <col min="25" max="25" width="13" style="1" customWidth="1"/>
    <col min="26" max="26" width="12.1634615384615" style="1" customWidth="1"/>
    <col min="27" max="30" width="8.83653846153846" style="1" customWidth="1"/>
    <col min="31" max="31" width="11.5" customWidth="1"/>
    <col min="32" max="32" width="9.16346153846154" customWidth="1"/>
    <col min="38" max="38" width="8.83653846153846" style="3" customWidth="1"/>
    <col min="39" max="39" width="7.5" style="3" customWidth="1"/>
    <col min="40" max="40" width="7.33653846153846" style="3" customWidth="1"/>
    <col min="41" max="41" width="9" style="4"/>
    <col min="42" max="42" width="16" style="2" customWidth="1"/>
    <col min="43" max="43" width="13.6634615384615" style="2" customWidth="1"/>
    <col min="44" max="44" width="14.6634615384615" style="2" customWidth="1"/>
    <col min="45" max="47" width="9" style="5"/>
    <col min="48" max="48" width="11.3365384615385" style="6" customWidth="1"/>
    <col min="49" max="49" width="23" customWidth="1"/>
    <col min="50" max="50" width="25.8365384615385" customWidth="1"/>
    <col min="51" max="51" width="19.1634615384615" style="7" customWidth="1"/>
  </cols>
  <sheetData>
    <row r="1" spans="1:5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9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9" t="s">
        <v>22</v>
      </c>
      <c r="X1" s="10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3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6" t="s">
        <v>37</v>
      </c>
      <c r="AM1" s="17" t="s">
        <v>38</v>
      </c>
      <c r="AN1" s="17" t="s">
        <v>39</v>
      </c>
      <c r="AO1" s="18" t="s">
        <v>40</v>
      </c>
      <c r="AP1" s="19" t="s">
        <v>41</v>
      </c>
      <c r="AQ1" s="19" t="s">
        <v>42</v>
      </c>
      <c r="AR1" s="19" t="s">
        <v>43</v>
      </c>
      <c r="AS1" s="20" t="s">
        <v>44</v>
      </c>
      <c r="AT1" s="20" t="s">
        <v>45</v>
      </c>
      <c r="AU1" s="20" t="s">
        <v>46</v>
      </c>
      <c r="AV1" s="21" t="s">
        <v>47</v>
      </c>
      <c r="AW1" s="24" t="s">
        <v>48</v>
      </c>
      <c r="AX1" s="24" t="s">
        <v>49</v>
      </c>
      <c r="AY1" s="25" t="s">
        <v>50</v>
      </c>
    </row>
    <row r="2" ht="41" customHeight="1" spans="1:51">
      <c r="A2">
        <v>1</v>
      </c>
      <c r="B2" s="8">
        <v>94827706</v>
      </c>
      <c r="C2" t="s">
        <v>51</v>
      </c>
      <c r="D2" t="s">
        <v>52</v>
      </c>
      <c r="E2" t="s">
        <v>53</v>
      </c>
      <c r="F2" t="s">
        <v>54</v>
      </c>
      <c r="G2" t="s">
        <v>55</v>
      </c>
      <c r="H2" t="s">
        <v>56</v>
      </c>
      <c r="I2" t="s">
        <v>57</v>
      </c>
      <c r="J2" t="s">
        <v>57</v>
      </c>
      <c r="K2" t="s">
        <v>58</v>
      </c>
      <c r="L2" t="s">
        <v>59</v>
      </c>
      <c r="M2">
        <v>15048680168</v>
      </c>
      <c r="N2" t="s">
        <v>60</v>
      </c>
      <c r="O2" s="9" t="s">
        <v>61</v>
      </c>
      <c r="P2" t="s">
        <v>62</v>
      </c>
      <c r="Q2" t="s">
        <v>63</v>
      </c>
      <c r="R2">
        <v>50000</v>
      </c>
      <c r="S2" s="10">
        <v>14</v>
      </c>
      <c r="T2" s="10">
        <v>30</v>
      </c>
      <c r="U2" s="2" t="s">
        <v>64</v>
      </c>
      <c r="V2" s="2" t="s">
        <v>65</v>
      </c>
      <c r="W2" s="11" t="s">
        <v>66</v>
      </c>
      <c r="X2" s="11" t="s">
        <v>66</v>
      </c>
      <c r="Y2" s="1">
        <v>3766.25</v>
      </c>
      <c r="Z2" s="1">
        <v>1258.4</v>
      </c>
      <c r="AA2" s="1">
        <v>1412.873</v>
      </c>
      <c r="AB2" s="1">
        <v>1094.976</v>
      </c>
      <c r="AC2" s="1" t="s">
        <v>57</v>
      </c>
      <c r="AD2" s="1">
        <v>3</v>
      </c>
      <c r="AE2" s="15" t="str">
        <f t="shared" ref="AE2:AE7" si="0">TEXT(IF(COUNTIF(Z2:AC2,"&gt;0")&gt;0,ROUND(ABS(Y2-SUM(Z2:AC2)),AD2),"/"),"0.000")</f>
        <v>0.001</v>
      </c>
      <c r="AF2">
        <v>59.67</v>
      </c>
      <c r="AG2">
        <v>59.82</v>
      </c>
      <c r="AH2">
        <v>59.98</v>
      </c>
      <c r="AI2">
        <v>0.1</v>
      </c>
      <c r="AJ2">
        <v>0.1</v>
      </c>
      <c r="AK2">
        <v>0.1</v>
      </c>
      <c r="AL2" s="3">
        <v>29.5</v>
      </c>
      <c r="AM2" s="3">
        <v>35.64</v>
      </c>
      <c r="AN2" s="3">
        <v>27.78</v>
      </c>
      <c r="AO2" s="4">
        <v>0.91</v>
      </c>
      <c r="AP2" s="2" t="s">
        <v>67</v>
      </c>
      <c r="AQ2" s="2" t="s">
        <v>68</v>
      </c>
      <c r="AR2" s="2" t="s">
        <v>69</v>
      </c>
      <c r="AS2" s="5">
        <v>0.093</v>
      </c>
      <c r="AT2" s="5">
        <v>0.051</v>
      </c>
      <c r="AU2" s="22">
        <f t="shared" ref="AU2:AU7" si="1">ROUND(AVERAGE(AS2:AT2),3)</f>
        <v>0.072</v>
      </c>
      <c r="AV2" s="23">
        <f t="shared" ref="AV2:AV7" si="2">IF(MOD(AVERAGE(AU2)/0.02,1)=0.5,IF(MOD(INT(AVERAGE(AU2)/0.02),2)=0,INT(AVERAGE(AU2)/0.02)*0.02,(INT(AVERAGE(AU2)/0.02)+1)*0.02),ROUND(AVERAGE(AU2)/0.02,0)*0.02)</f>
        <v>0.08</v>
      </c>
      <c r="AW2" s="26">
        <v>44623.4487037037</v>
      </c>
      <c r="AX2" s="26">
        <v>44623.4491435185</v>
      </c>
      <c r="AY2" s="27">
        <f t="shared" ref="AY2:AY7" si="3">ROUND((AX2-AW2)*24*60*60,0)</f>
        <v>38</v>
      </c>
    </row>
    <row r="3" ht="17" spans="1:51">
      <c r="A3">
        <v>2</v>
      </c>
      <c r="B3" s="8">
        <v>94827708</v>
      </c>
      <c r="C3" t="s">
        <v>70</v>
      </c>
      <c r="D3" t="s">
        <v>71</v>
      </c>
      <c r="E3" t="s">
        <v>53</v>
      </c>
      <c r="F3" t="s">
        <v>54</v>
      </c>
      <c r="G3" t="s">
        <v>55</v>
      </c>
      <c r="H3" t="s">
        <v>56</v>
      </c>
      <c r="I3" t="s">
        <v>57</v>
      </c>
      <c r="J3" t="s">
        <v>57</v>
      </c>
      <c r="K3" t="s">
        <v>58</v>
      </c>
      <c r="L3" t="s">
        <v>59</v>
      </c>
      <c r="M3">
        <v>15048680168</v>
      </c>
      <c r="N3" t="s">
        <v>60</v>
      </c>
      <c r="O3" s="9" t="s">
        <v>61</v>
      </c>
      <c r="P3" t="s">
        <v>62</v>
      </c>
      <c r="Q3" t="s">
        <v>63</v>
      </c>
      <c r="R3">
        <v>50000</v>
      </c>
      <c r="S3" s="10">
        <v>14</v>
      </c>
      <c r="T3" s="1">
        <v>30</v>
      </c>
      <c r="U3" s="2" t="s">
        <v>64</v>
      </c>
      <c r="V3" s="2" t="s">
        <v>65</v>
      </c>
      <c r="W3" s="11" t="s">
        <v>66</v>
      </c>
      <c r="X3" s="11" t="s">
        <v>66</v>
      </c>
      <c r="Y3" s="1">
        <v>3766.44</v>
      </c>
      <c r="Z3" s="1">
        <v>1258.561</v>
      </c>
      <c r="AA3" s="1">
        <v>1412.773</v>
      </c>
      <c r="AB3" s="1">
        <v>1095.106</v>
      </c>
      <c r="AC3" s="1" t="s">
        <v>57</v>
      </c>
      <c r="AD3" s="1">
        <v>3</v>
      </c>
      <c r="AE3" s="15" t="str">
        <f t="shared" si="0"/>
        <v>0.000</v>
      </c>
      <c r="AF3">
        <v>59.57</v>
      </c>
      <c r="AG3">
        <v>59.69</v>
      </c>
      <c r="AH3">
        <v>59.89</v>
      </c>
      <c r="AI3">
        <v>0.1</v>
      </c>
      <c r="AJ3">
        <v>0.1</v>
      </c>
      <c r="AK3">
        <v>0.1</v>
      </c>
      <c r="AL3" s="3">
        <v>30.83</v>
      </c>
      <c r="AM3" s="3">
        <v>37.14</v>
      </c>
      <c r="AN3" s="3">
        <v>29.33</v>
      </c>
      <c r="AO3" s="4">
        <v>0.91</v>
      </c>
      <c r="AP3" s="2" t="s">
        <v>72</v>
      </c>
      <c r="AQ3" s="2" t="s">
        <v>73</v>
      </c>
      <c r="AR3" s="2" t="s">
        <v>74</v>
      </c>
      <c r="AS3" s="5">
        <v>0.128</v>
      </c>
      <c r="AT3" s="5">
        <v>0.132</v>
      </c>
      <c r="AU3" s="22">
        <f t="shared" si="1"/>
        <v>0.13</v>
      </c>
      <c r="AV3" s="23">
        <f t="shared" si="2"/>
        <v>0.12</v>
      </c>
      <c r="AW3" s="26">
        <v>44623.4502199074</v>
      </c>
      <c r="AX3" s="26">
        <v>44623.4506365741</v>
      </c>
      <c r="AY3" s="27">
        <f t="shared" si="3"/>
        <v>36</v>
      </c>
    </row>
    <row r="4" ht="17" spans="1:51">
      <c r="A4">
        <v>3</v>
      </c>
      <c r="B4">
        <v>94827709</v>
      </c>
      <c r="C4" t="s">
        <v>75</v>
      </c>
      <c r="D4" t="s">
        <v>76</v>
      </c>
      <c r="E4" t="s">
        <v>53</v>
      </c>
      <c r="F4" t="s">
        <v>54</v>
      </c>
      <c r="G4" t="s">
        <v>55</v>
      </c>
      <c r="H4" t="s">
        <v>56</v>
      </c>
      <c r="I4" t="s">
        <v>57</v>
      </c>
      <c r="J4" t="s">
        <v>57</v>
      </c>
      <c r="K4" t="s">
        <v>58</v>
      </c>
      <c r="L4" t="s">
        <v>59</v>
      </c>
      <c r="M4">
        <v>15048680168</v>
      </c>
      <c r="N4" t="s">
        <v>60</v>
      </c>
      <c r="O4" s="9" t="s">
        <v>61</v>
      </c>
      <c r="P4" t="s">
        <v>62</v>
      </c>
      <c r="Q4" t="s">
        <v>63</v>
      </c>
      <c r="R4">
        <v>50000</v>
      </c>
      <c r="S4" s="10">
        <v>14</v>
      </c>
      <c r="T4" s="1">
        <v>30</v>
      </c>
      <c r="U4" s="2" t="s">
        <v>64</v>
      </c>
      <c r="V4" s="2" t="s">
        <v>65</v>
      </c>
      <c r="W4" s="11" t="s">
        <v>66</v>
      </c>
      <c r="X4" s="11" t="s">
        <v>66</v>
      </c>
      <c r="Y4" s="1">
        <v>3114.503</v>
      </c>
      <c r="Z4" s="1">
        <v>1068.906</v>
      </c>
      <c r="AA4" s="1">
        <v>1160.298</v>
      </c>
      <c r="AB4" s="1">
        <v>885.298</v>
      </c>
      <c r="AC4" s="1" t="s">
        <v>57</v>
      </c>
      <c r="AD4" s="1">
        <v>3</v>
      </c>
      <c r="AE4" s="15" t="str">
        <f t="shared" si="0"/>
        <v>0.001</v>
      </c>
      <c r="AF4">
        <v>59.76</v>
      </c>
      <c r="AG4">
        <v>59.9</v>
      </c>
      <c r="AH4">
        <v>59.9</v>
      </c>
      <c r="AI4">
        <v>0.09</v>
      </c>
      <c r="AJ4">
        <v>0.09</v>
      </c>
      <c r="AK4">
        <v>0.09</v>
      </c>
      <c r="AL4" s="3">
        <v>43.14</v>
      </c>
      <c r="AM4" s="3">
        <v>37.19</v>
      </c>
      <c r="AN4" s="3">
        <v>40.9</v>
      </c>
      <c r="AO4" s="4">
        <v>0.76</v>
      </c>
      <c r="AP4" s="2" t="s">
        <v>77</v>
      </c>
      <c r="AQ4" s="2" t="s">
        <v>78</v>
      </c>
      <c r="AR4" s="2" t="s">
        <v>79</v>
      </c>
      <c r="AS4" s="5">
        <v>0.168</v>
      </c>
      <c r="AT4" s="5">
        <v>0.18</v>
      </c>
      <c r="AU4" s="22">
        <f t="shared" si="1"/>
        <v>0.174</v>
      </c>
      <c r="AV4" s="23">
        <f t="shared" si="2"/>
        <v>0.18</v>
      </c>
      <c r="AW4" s="26">
        <v>44623.4510069444</v>
      </c>
      <c r="AX4" s="26">
        <v>44623.4507060185</v>
      </c>
      <c r="AY4" s="27">
        <f t="shared" si="3"/>
        <v>-26</v>
      </c>
    </row>
    <row r="5" ht="17" spans="1:51">
      <c r="A5">
        <v>4</v>
      </c>
      <c r="B5">
        <v>94827707</v>
      </c>
      <c r="C5" t="s">
        <v>80</v>
      </c>
      <c r="D5" t="s">
        <v>81</v>
      </c>
      <c r="E5" t="s">
        <v>53</v>
      </c>
      <c r="F5" t="s">
        <v>54</v>
      </c>
      <c r="G5" t="s">
        <v>55</v>
      </c>
      <c r="H5" t="s">
        <v>56</v>
      </c>
      <c r="I5" t="s">
        <v>57</v>
      </c>
      <c r="J5" t="s">
        <v>57</v>
      </c>
      <c r="K5" t="s">
        <v>58</v>
      </c>
      <c r="L5" t="s">
        <v>59</v>
      </c>
      <c r="M5">
        <v>15048680168</v>
      </c>
      <c r="N5" t="s">
        <v>60</v>
      </c>
      <c r="O5" s="9" t="s">
        <v>61</v>
      </c>
      <c r="P5" t="s">
        <v>62</v>
      </c>
      <c r="Q5" t="s">
        <v>63</v>
      </c>
      <c r="R5">
        <v>50000</v>
      </c>
      <c r="S5" s="10">
        <v>14</v>
      </c>
      <c r="T5" s="1">
        <v>30</v>
      </c>
      <c r="U5" s="2" t="s">
        <v>64</v>
      </c>
      <c r="V5" s="2" t="s">
        <v>65</v>
      </c>
      <c r="W5" s="11" t="s">
        <v>66</v>
      </c>
      <c r="X5" s="11" t="s">
        <v>66</v>
      </c>
      <c r="Y5" s="1">
        <v>3115.451</v>
      </c>
      <c r="Z5" s="1">
        <v>1069.266</v>
      </c>
      <c r="AA5" s="1">
        <v>1160.689</v>
      </c>
      <c r="AB5" s="1">
        <v>885.496</v>
      </c>
      <c r="AC5" s="1" t="s">
        <v>57</v>
      </c>
      <c r="AD5" s="1">
        <v>3</v>
      </c>
      <c r="AE5" s="15" t="str">
        <f t="shared" si="0"/>
        <v>0.000</v>
      </c>
      <c r="AF5">
        <v>59.77</v>
      </c>
      <c r="AG5">
        <v>59.84</v>
      </c>
      <c r="AH5">
        <v>59.86</v>
      </c>
      <c r="AI5">
        <v>0.09</v>
      </c>
      <c r="AJ5">
        <v>0.09</v>
      </c>
      <c r="AK5">
        <v>0.09</v>
      </c>
      <c r="AL5" s="3">
        <v>44.2</v>
      </c>
      <c r="AM5" s="3">
        <v>38.6</v>
      </c>
      <c r="AN5" s="3">
        <v>42.65</v>
      </c>
      <c r="AO5" s="4">
        <v>0.74</v>
      </c>
      <c r="AP5" s="2" t="s">
        <v>82</v>
      </c>
      <c r="AQ5" s="2" t="s">
        <v>83</v>
      </c>
      <c r="AR5" s="2" t="s">
        <v>84</v>
      </c>
      <c r="AS5" s="5">
        <v>0.168</v>
      </c>
      <c r="AT5" s="5">
        <v>0.185</v>
      </c>
      <c r="AU5" s="22">
        <f t="shared" si="1"/>
        <v>0.177</v>
      </c>
      <c r="AV5" s="23">
        <f t="shared" si="2"/>
        <v>0.18</v>
      </c>
      <c r="AW5" s="26">
        <v>44623.4517013889</v>
      </c>
      <c r="AX5" s="26">
        <v>44623.4520601852</v>
      </c>
      <c r="AY5" s="27">
        <f t="shared" si="3"/>
        <v>31</v>
      </c>
    </row>
    <row r="6" ht="17" spans="1:51">
      <c r="A6">
        <v>5</v>
      </c>
      <c r="B6">
        <v>94827705</v>
      </c>
      <c r="C6" t="s">
        <v>85</v>
      </c>
      <c r="D6" t="s">
        <v>86</v>
      </c>
      <c r="E6" t="s">
        <v>53</v>
      </c>
      <c r="F6" t="s">
        <v>54</v>
      </c>
      <c r="G6" t="s">
        <v>55</v>
      </c>
      <c r="H6" t="s">
        <v>56</v>
      </c>
      <c r="I6" t="s">
        <v>57</v>
      </c>
      <c r="J6" t="s">
        <v>57</v>
      </c>
      <c r="K6" t="s">
        <v>58</v>
      </c>
      <c r="L6" t="s">
        <v>59</v>
      </c>
      <c r="M6">
        <v>15048680168</v>
      </c>
      <c r="N6" t="s">
        <v>60</v>
      </c>
      <c r="O6" s="9" t="s">
        <v>61</v>
      </c>
      <c r="P6" t="s">
        <v>62</v>
      </c>
      <c r="Q6" t="s">
        <v>63</v>
      </c>
      <c r="R6">
        <v>50000</v>
      </c>
      <c r="S6" s="10">
        <v>14</v>
      </c>
      <c r="T6" s="1">
        <v>30</v>
      </c>
      <c r="U6" s="2" t="s">
        <v>64</v>
      </c>
      <c r="V6" s="2" t="s">
        <v>65</v>
      </c>
      <c r="W6" s="11" t="s">
        <v>66</v>
      </c>
      <c r="X6" s="11" t="s">
        <v>66</v>
      </c>
      <c r="Y6" s="1">
        <v>6399.311</v>
      </c>
      <c r="Z6" s="1">
        <v>2178.507</v>
      </c>
      <c r="AA6" s="1">
        <v>2397.129</v>
      </c>
      <c r="AB6" s="1">
        <v>1823.675</v>
      </c>
      <c r="AC6" s="1" t="s">
        <v>57</v>
      </c>
      <c r="AD6" s="1">
        <v>3</v>
      </c>
      <c r="AE6" s="15" t="str">
        <f t="shared" si="0"/>
        <v>0.000</v>
      </c>
      <c r="AF6">
        <v>59.68</v>
      </c>
      <c r="AG6">
        <v>59.79</v>
      </c>
      <c r="AH6">
        <v>59.92</v>
      </c>
      <c r="AI6">
        <v>0.14</v>
      </c>
      <c r="AJ6">
        <v>0.14</v>
      </c>
      <c r="AK6">
        <v>0.14</v>
      </c>
      <c r="AL6" s="3">
        <v>48.26</v>
      </c>
      <c r="AM6" s="3">
        <v>49.08</v>
      </c>
      <c r="AN6" s="3">
        <v>47.34</v>
      </c>
      <c r="AO6" s="4">
        <v>0.67</v>
      </c>
      <c r="AP6" s="2" t="s">
        <v>87</v>
      </c>
      <c r="AQ6" s="2" t="s">
        <v>88</v>
      </c>
      <c r="AR6" s="2" t="s">
        <v>89</v>
      </c>
      <c r="AS6" s="5">
        <v>0.074</v>
      </c>
      <c r="AT6" s="5">
        <v>0.041</v>
      </c>
      <c r="AU6" s="22">
        <f t="shared" si="1"/>
        <v>0.058</v>
      </c>
      <c r="AV6" s="23">
        <f t="shared" si="2"/>
        <v>0.06</v>
      </c>
      <c r="AW6" s="26">
        <v>44623.452337963</v>
      </c>
      <c r="AX6" s="26">
        <v>44623.4521064815</v>
      </c>
      <c r="AY6" s="27">
        <f t="shared" si="3"/>
        <v>-20</v>
      </c>
    </row>
    <row r="7" ht="17" spans="1:51">
      <c r="A7">
        <v>6</v>
      </c>
      <c r="B7">
        <v>94827710</v>
      </c>
      <c r="C7" t="s">
        <v>90</v>
      </c>
      <c r="D7" t="s">
        <v>91</v>
      </c>
      <c r="E7" t="s">
        <v>53</v>
      </c>
      <c r="F7" t="s">
        <v>54</v>
      </c>
      <c r="G7" t="s">
        <v>55</v>
      </c>
      <c r="H7" t="s">
        <v>56</v>
      </c>
      <c r="I7" t="s">
        <v>57</v>
      </c>
      <c r="J7" t="s">
        <v>57</v>
      </c>
      <c r="K7" t="s">
        <v>58</v>
      </c>
      <c r="L7" t="s">
        <v>59</v>
      </c>
      <c r="M7">
        <v>15048680168</v>
      </c>
      <c r="N7" t="s">
        <v>60</v>
      </c>
      <c r="O7" s="9" t="s">
        <v>61</v>
      </c>
      <c r="P7" t="s">
        <v>62</v>
      </c>
      <c r="Q7" t="s">
        <v>63</v>
      </c>
      <c r="R7">
        <v>50000</v>
      </c>
      <c r="S7" s="10">
        <v>14</v>
      </c>
      <c r="T7" s="1">
        <v>30</v>
      </c>
      <c r="U7" s="2" t="s">
        <v>64</v>
      </c>
      <c r="V7" s="2" t="s">
        <v>65</v>
      </c>
      <c r="W7" s="11" t="s">
        <v>66</v>
      </c>
      <c r="X7" s="11" t="s">
        <v>66</v>
      </c>
      <c r="Y7" s="1">
        <v>7101.94</v>
      </c>
      <c r="Z7" s="1">
        <v>2414.622</v>
      </c>
      <c r="AA7" s="1">
        <v>2653.672</v>
      </c>
      <c r="AB7" s="1">
        <v>2033.645</v>
      </c>
      <c r="AC7" s="1" t="s">
        <v>57</v>
      </c>
      <c r="AD7" s="1">
        <v>3</v>
      </c>
      <c r="AE7" s="15" t="str">
        <f t="shared" si="0"/>
        <v>0.001</v>
      </c>
      <c r="AF7">
        <v>59.81</v>
      </c>
      <c r="AG7">
        <v>59.89</v>
      </c>
      <c r="AH7">
        <v>59.94</v>
      </c>
      <c r="AI7">
        <v>0.16</v>
      </c>
      <c r="AJ7">
        <v>0.16</v>
      </c>
      <c r="AK7">
        <v>0.16</v>
      </c>
      <c r="AL7" s="3">
        <v>43.54</v>
      </c>
      <c r="AM7" s="3">
        <v>43.25</v>
      </c>
      <c r="AN7" s="3">
        <v>40.48</v>
      </c>
      <c r="AO7" s="4">
        <v>0.74</v>
      </c>
      <c r="AP7" s="2" t="s">
        <v>92</v>
      </c>
      <c r="AQ7" s="2" t="s">
        <v>93</v>
      </c>
      <c r="AR7" s="2" t="s">
        <v>94</v>
      </c>
      <c r="AS7" s="5">
        <v>0.165</v>
      </c>
      <c r="AT7" s="5">
        <v>0.167</v>
      </c>
      <c r="AU7" s="22">
        <f t="shared" si="1"/>
        <v>0.166</v>
      </c>
      <c r="AV7" s="23">
        <f t="shared" si="2"/>
        <v>0.16</v>
      </c>
      <c r="AW7" s="26">
        <v>44623.4538078704</v>
      </c>
      <c r="AX7" s="26">
        <v>44623.4543865741</v>
      </c>
      <c r="AY7" s="27">
        <f t="shared" si="3"/>
        <v>50</v>
      </c>
    </row>
  </sheetData>
  <pageMargins left="0.700694444444444" right="0.700694444444444" top="0.751388888888889" bottom="0.751388888888889" header="0.298611111111111" footer="0.298611111111111"/>
  <pageSetup paperSize="9" orientation="portrait"/>
  <headerFooter>
    <oddHeader>&amp;C第 &amp;P 页，共 &amp;N 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是时候改个名字了</cp:lastModifiedBy>
  <dcterms:created xsi:type="dcterms:W3CDTF">2022-03-14T18:02:00Z</dcterms:created>
  <dcterms:modified xsi:type="dcterms:W3CDTF">2022-06-10T21:58:12Z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2052-4.2.2.6880</vt:lpwstr>
  </property>
  <property fmtid="{D5CDD505-2E9C-101B-9397-08002B2CF9AE}" pid="3" name="ICV">
    <vt:lpwstr>C820CB317B79B1E8D04DA3628EE39BC6</vt:lpwstr>
  </property>
</Properties>
</file>