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liux29\OneDrive - National Institutes of Health\Research\Community_Mine\GSV_Images\test_code_outputfiles\"/>
    </mc:Choice>
  </mc:AlternateContent>
  <xr:revisionPtr revIDLastSave="402" documentId="8_{A094D43B-812F-4FEF-94D1-36DB6671262E}" xr6:coauthVersionLast="44" xr6:coauthVersionMax="44" xr10:uidLastSave="{848286F5-CF31-4E85-9BD4-41B06CCC36A6}"/>
  <bookViews>
    <workbookView xWindow="28680" yWindow="-2520" windowWidth="29040" windowHeight="15840" xr2:uid="{00000000-000D-0000-FFFF-FFFF00000000}"/>
  </bookViews>
  <sheets>
    <sheet name="Calculation" sheetId="1" r:id="rId1"/>
    <sheet name="Mex_restaurant" sheetId="2" r:id="rId2"/>
    <sheet name="Spanish stores_shops" sheetId="3" r:id="rId3"/>
    <sheet name="Hispanic shopping vocabulary"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1" i="1" l="1"/>
  <c r="H57" i="1"/>
  <c r="C61" i="1" l="1"/>
  <c r="C65" i="1"/>
  <c r="C64" i="1"/>
  <c r="C63" i="1"/>
  <c r="C60" i="1"/>
  <c r="C59" i="1"/>
  <c r="B58" i="1"/>
  <c r="C58" i="1" s="1"/>
  <c r="C57" i="1"/>
  <c r="C42" i="1"/>
  <c r="C43" i="1"/>
  <c r="C44" i="1"/>
  <c r="C46" i="1"/>
  <c r="C47" i="1"/>
  <c r="C48" i="1"/>
  <c r="C40" i="1"/>
  <c r="B41" i="1"/>
  <c r="C41" i="1" s="1"/>
  <c r="D4" i="4"/>
  <c r="D5" i="4"/>
  <c r="E5" i="4" s="1"/>
  <c r="D6" i="4"/>
  <c r="D7" i="4"/>
  <c r="D8" i="4"/>
  <c r="E8" i="4" s="1"/>
  <c r="D9" i="4"/>
  <c r="D10" i="4"/>
  <c r="D11" i="4"/>
  <c r="D12" i="4"/>
  <c r="E4" i="4"/>
  <c r="E6" i="4"/>
  <c r="E7" i="4"/>
  <c r="E9" i="4"/>
  <c r="E10" i="4"/>
  <c r="E11" i="4"/>
  <c r="E12" i="4"/>
  <c r="D3" i="4"/>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3" i="3"/>
  <c r="H3" i="3" s="1"/>
  <c r="C2" i="2"/>
  <c r="D2" i="2" s="1"/>
  <c r="D3" i="2" s="1"/>
  <c r="D4" i="2" s="1"/>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C2" i="4"/>
  <c r="B3" i="4"/>
  <c r="B12" i="4"/>
  <c r="B11" i="4"/>
  <c r="B10" i="4"/>
  <c r="B9" i="4"/>
  <c r="B8" i="4"/>
  <c r="B7" i="4"/>
  <c r="B6" i="4"/>
  <c r="B5" i="4"/>
  <c r="B4" i="4"/>
  <c r="B3" i="3"/>
  <c r="C3" i="3" s="1"/>
  <c r="C2" i="3"/>
  <c r="B45" i="3"/>
  <c r="C45" i="3" s="1"/>
  <c r="B44" i="3"/>
  <c r="C44" i="3" s="1"/>
  <c r="B43" i="3"/>
  <c r="C43" i="3" s="1"/>
  <c r="B42" i="3"/>
  <c r="C42" i="3" s="1"/>
  <c r="B41" i="3"/>
  <c r="C41" i="3" s="1"/>
  <c r="B40" i="3"/>
  <c r="C40" i="3" s="1"/>
  <c r="B39" i="3"/>
  <c r="C39" i="3" s="1"/>
  <c r="B38" i="3"/>
  <c r="C38" i="3" s="1"/>
  <c r="B37" i="3"/>
  <c r="C37" i="3" s="1"/>
  <c r="B36" i="3"/>
  <c r="C36" i="3" s="1"/>
  <c r="B35" i="3"/>
  <c r="C35" i="3" s="1"/>
  <c r="B34" i="3"/>
  <c r="C34" i="3" s="1"/>
  <c r="B33" i="3"/>
  <c r="C33" i="3" s="1"/>
  <c r="B32" i="3"/>
  <c r="C32" i="3" s="1"/>
  <c r="B31" i="3"/>
  <c r="C31" i="3" s="1"/>
  <c r="B30" i="3"/>
  <c r="C30" i="3" s="1"/>
  <c r="B29" i="3"/>
  <c r="C29" i="3" s="1"/>
  <c r="B28" i="3"/>
  <c r="C28" i="3" s="1"/>
  <c r="B27" i="3"/>
  <c r="C27" i="3" s="1"/>
  <c r="B26" i="3"/>
  <c r="C26" i="3" s="1"/>
  <c r="B25" i="3"/>
  <c r="C25" i="3" s="1"/>
  <c r="B24" i="3"/>
  <c r="C24" i="3" s="1"/>
  <c r="B23" i="3"/>
  <c r="C23" i="3" s="1"/>
  <c r="B22" i="3"/>
  <c r="C22" i="3" s="1"/>
  <c r="B21" i="3"/>
  <c r="C21" i="3" s="1"/>
  <c r="B20" i="3"/>
  <c r="C20" i="3" s="1"/>
  <c r="B19" i="3"/>
  <c r="C19" i="3" s="1"/>
  <c r="B18" i="3"/>
  <c r="C18" i="3" s="1"/>
  <c r="B17" i="3"/>
  <c r="C17" i="3" s="1"/>
  <c r="B16" i="3"/>
  <c r="C16" i="3" s="1"/>
  <c r="B15" i="3"/>
  <c r="C15" i="3" s="1"/>
  <c r="B14" i="3"/>
  <c r="C14" i="3" s="1"/>
  <c r="B13" i="3"/>
  <c r="C13" i="3" s="1"/>
  <c r="B12" i="3"/>
  <c r="C12" i="3" s="1"/>
  <c r="B11" i="3"/>
  <c r="C11" i="3" s="1"/>
  <c r="B10" i="3"/>
  <c r="C10" i="3" s="1"/>
  <c r="B9" i="3"/>
  <c r="C9" i="3" s="1"/>
  <c r="B8" i="3"/>
  <c r="C8" i="3" s="1"/>
  <c r="B7" i="3"/>
  <c r="C7" i="3" s="1"/>
  <c r="B6" i="3"/>
  <c r="C6" i="3" s="1"/>
  <c r="B5" i="3"/>
  <c r="C5" i="3" s="1"/>
  <c r="B4" i="3"/>
  <c r="C4" i="3" s="1"/>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32" i="1"/>
  <c r="E3" i="4" l="1"/>
  <c r="F3" i="4" s="1"/>
  <c r="F4" i="4" s="1"/>
  <c r="F5" i="4" s="1"/>
  <c r="F6" i="4" s="1"/>
  <c r="F7" i="4" s="1"/>
  <c r="F8" i="4" s="1"/>
  <c r="F9" i="4" s="1"/>
  <c r="F10" i="4" s="1"/>
  <c r="F11" i="4" s="1"/>
  <c r="F12" i="4"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D32" i="1"/>
  <c r="B31" i="1"/>
  <c r="G40" i="1" l="1"/>
  <c r="I15" i="1" l="1"/>
  <c r="I11" i="1"/>
  <c r="J6" i="1" l="1"/>
  <c r="J4" i="1"/>
  <c r="J5" i="1" s="1"/>
  <c r="C5" i="1" l="1"/>
  <c r="E4" i="1" l="1"/>
  <c r="F4" i="1" s="1"/>
</calcChain>
</file>

<file path=xl/sharedStrings.xml><?xml version="1.0" encoding="utf-8"?>
<sst xmlns="http://schemas.openxmlformats.org/spreadsheetml/2006/main" count="276" uniqueCount="245">
  <si>
    <t>Item</t>
  </si>
  <si>
    <t>Text Detection</t>
  </si>
  <si>
    <t>Price per 1000 units/images</t>
  </si>
  <si>
    <t># of images</t>
  </si>
  <si>
    <t>Discount</t>
  </si>
  <si>
    <t>Total price</t>
  </si>
  <si>
    <t>Official link</t>
  </si>
  <si>
    <t>https://cloud.google.com/vision/pricing</t>
  </si>
  <si>
    <t>n/a</t>
  </si>
  <si>
    <t>Quote for using Google Cloud Vision API</t>
  </si>
  <si>
    <t>Units 1000-5,000,000</t>
  </si>
  <si>
    <r>
      <rPr>
        <b/>
        <sz val="11"/>
        <color theme="1"/>
        <rFont val="Calibri"/>
        <family val="2"/>
        <scheme val="minor"/>
      </rPr>
      <t>Note</t>
    </r>
    <r>
      <rPr>
        <sz val="11"/>
        <color theme="1"/>
        <rFont val="Calibri"/>
        <family val="2"/>
        <scheme val="minor"/>
      </rPr>
      <t>: the first 1000 unit will be used for testing purpose before processing</t>
    </r>
  </si>
  <si>
    <r>
      <rPr>
        <b/>
        <sz val="11"/>
        <color theme="1"/>
        <rFont val="Calibri"/>
        <family val="2"/>
        <scheme val="minor"/>
      </rPr>
      <t>Account</t>
    </r>
    <r>
      <rPr>
        <sz val="11"/>
        <color theme="1"/>
        <rFont val="Calibri"/>
        <family val="2"/>
        <scheme val="minor"/>
      </rPr>
      <t>: user of the API need a Google account to use the service</t>
    </r>
  </si>
  <si>
    <r>
      <rPr>
        <b/>
        <sz val="11"/>
        <color theme="1"/>
        <rFont val="Calibri"/>
        <family val="2"/>
        <scheme val="minor"/>
      </rPr>
      <t>Recurring</t>
    </r>
    <r>
      <rPr>
        <sz val="11"/>
        <color theme="1"/>
        <rFont val="Calibri"/>
        <family val="2"/>
        <scheme val="minor"/>
      </rPr>
      <t>: No, this is a one-time service</t>
    </r>
  </si>
  <si>
    <t># of Images</t>
  </si>
  <si>
    <t>1st Test</t>
  </si>
  <si>
    <t>Each kb</t>
  </si>
  <si>
    <t>Json file limit</t>
  </si>
  <si>
    <t>folders needed</t>
  </si>
  <si>
    <t>This approach to split image files into folders of images is abandoned</t>
  </si>
  <si>
    <t>Instead, will check the json file fize, if close to 10MB, then save the result to a new Json</t>
  </si>
  <si>
    <t>Json Storage Size (kb)</t>
  </si>
  <si>
    <t>Json Storage Size ( bytes)</t>
  </si>
  <si>
    <t>10 MB</t>
  </si>
  <si>
    <t>In order not to go over the limit, set the max json file size to be</t>
  </si>
  <si>
    <t>10000000 -300 =</t>
  </si>
  <si>
    <t>10 folders</t>
  </si>
  <si>
    <t>#</t>
  </si>
  <si>
    <t>%</t>
  </si>
  <si>
    <t>Google Street View Images</t>
  </si>
  <si>
    <t>Images with Spanish text</t>
  </si>
  <si>
    <t>Result Summary</t>
  </si>
  <si>
    <t>Folder Partition</t>
  </si>
  <si>
    <t># of json files</t>
  </si>
  <si>
    <t>(1143 files contain 99 images, 1 file contains 77 imags)</t>
  </si>
  <si>
    <t>(1143 files contain 99 images, 1 file contains 73 imags)</t>
  </si>
  <si>
    <t>Prefix of each folder's output json</t>
  </si>
  <si>
    <t>2(1145)</t>
  </si>
  <si>
    <t>3(2289)</t>
  </si>
  <si>
    <t>4(3433)</t>
  </si>
  <si>
    <t>5(4577)</t>
  </si>
  <si>
    <t>6(5721)</t>
  </si>
  <si>
    <t>7(6865)</t>
  </si>
  <si>
    <t>8(8009)</t>
  </si>
  <si>
    <t>9(9153)</t>
  </si>
  <si>
    <t>10(10297)</t>
  </si>
  <si>
    <t>1(1)</t>
  </si>
  <si>
    <t>Text extraction</t>
  </si>
  <si>
    <t>El Ranchero</t>
  </si>
  <si>
    <t>Macho</t>
  </si>
  <si>
    <t>Las Tapas</t>
  </si>
  <si>
    <t>The Tasty Quesadilla</t>
  </si>
  <si>
    <t>Bigotes y Sombreros</t>
  </si>
  <si>
    <t>La Placa Caliente</t>
  </si>
  <si>
    <t>Tequila N' Taquitos</t>
  </si>
  <si>
    <t>Macho Tacos</t>
  </si>
  <si>
    <t>La Haba Burrito</t>
  </si>
  <si>
    <t>El Ranchero Baile</t>
  </si>
  <si>
    <t>La Sangria Sabroso</t>
  </si>
  <si>
    <t>El Burrito Haba</t>
  </si>
  <si>
    <t>¡Olé, Olé, Olé!</t>
  </si>
  <si>
    <t>Los Amigos Restaurante</t>
  </si>
  <si>
    <t>The Enchilada Man</t>
  </si>
  <si>
    <t>Restaurante de Mexico</t>
  </si>
  <si>
    <t>Three Amigos</t>
  </si>
  <si>
    <t>Margaritas</t>
  </si>
  <si>
    <t>La Familia Restaurante</t>
  </si>
  <si>
    <t>Hot Tamales</t>
  </si>
  <si>
    <t>Burrito Country</t>
  </si>
  <si>
    <t>Mis Amigos Restaurante</t>
  </si>
  <si>
    <t>Enchiladas</t>
  </si>
  <si>
    <t>Nacho Queso</t>
  </si>
  <si>
    <t>Su Vecindario Restaurante</t>
  </si>
  <si>
    <t>Uno, Dos, Tequila</t>
  </si>
  <si>
    <t>Tiempo de Salsa</t>
  </si>
  <si>
    <t>Mas Tequila</t>
  </si>
  <si>
    <t>Beans N' Rice</t>
  </si>
  <si>
    <t>Picante's</t>
  </si>
  <si>
    <t>Frijoles Picante</t>
  </si>
  <si>
    <t>Carmelitas</t>
  </si>
  <si>
    <t>Sombreros</t>
  </si>
  <si>
    <t>Nachos Crujiente</t>
  </si>
  <si>
    <t>Top Mexican Restaurant Names</t>
  </si>
  <si>
    <t>Spanish Stores and shops</t>
  </si>
  <si>
    <r>
      <t>aguardentería</t>
    </r>
    <r>
      <rPr>
        <sz val="9"/>
        <color rgb="FF282828"/>
        <rFont val="Georgia"/>
        <family val="1"/>
      </rPr>
      <t> — liquor store (from </t>
    </r>
    <r>
      <rPr>
        <i/>
        <sz val="9"/>
        <color rgb="FF282828"/>
        <rFont val="Georgia"/>
        <family val="1"/>
      </rPr>
      <t>aguardiente</t>
    </r>
    <r>
      <rPr>
        <sz val="9"/>
        <color rgb="FF282828"/>
        <rFont val="Georgia"/>
        <family val="1"/>
      </rPr>
      <t>, moonshine or liquor)</t>
    </r>
  </si>
  <si>
    <r>
      <t>azucarería</t>
    </r>
    <r>
      <rPr>
        <sz val="9"/>
        <color rgb="FF282828"/>
        <rFont val="Georgia"/>
        <family val="1"/>
      </rPr>
      <t> — sugar shop (from </t>
    </r>
    <r>
      <rPr>
        <i/>
        <sz val="9"/>
        <color rgb="FF282828"/>
        <rFont val="Georgia"/>
        <family val="1"/>
      </rPr>
      <t>azúcar</t>
    </r>
    <r>
      <rPr>
        <sz val="9"/>
        <color rgb="FF282828"/>
        <rFont val="Georgia"/>
        <family val="1"/>
      </rPr>
      <t>, sugar)</t>
    </r>
  </si>
  <si>
    <r>
      <t>bizcochería</t>
    </r>
    <r>
      <rPr>
        <sz val="9"/>
        <color rgb="FF282828"/>
        <rFont val="Georgia"/>
        <family val="1"/>
      </rPr>
      <t> — pastry shop (from </t>
    </r>
    <r>
      <rPr>
        <i/>
        <sz val="9"/>
        <color rgb="FF282828"/>
        <rFont val="Georgia"/>
        <family val="1"/>
      </rPr>
      <t>bizcocho</t>
    </r>
    <r>
      <rPr>
        <sz val="9"/>
        <color rgb="FF282828"/>
        <rFont val="Georgia"/>
        <family val="1"/>
      </rPr>
      <t>, type of cake or biscuit; this term is most common in Mexico)</t>
    </r>
  </si>
  <si>
    <r>
      <t>boletería</t>
    </r>
    <r>
      <rPr>
        <sz val="9"/>
        <color rgb="FF282828"/>
        <rFont val="Georgia"/>
        <family val="1"/>
      </rPr>
      <t> — ticket office, box office (from boleto, admission ticket)</t>
    </r>
  </si>
  <si>
    <r>
      <t>cafetería</t>
    </r>
    <r>
      <rPr>
        <sz val="9"/>
        <color rgb="FF282828"/>
        <rFont val="Georgia"/>
        <family val="1"/>
      </rPr>
      <t> — coffeeshop, snack bar (from </t>
    </r>
    <r>
      <rPr>
        <i/>
        <sz val="9"/>
        <color rgb="FF282828"/>
        <rFont val="Georgia"/>
        <family val="1"/>
      </rPr>
      <t>café</t>
    </r>
    <r>
      <rPr>
        <sz val="9"/>
        <color rgb="FF282828"/>
        <rFont val="Georgia"/>
        <family val="1"/>
      </rPr>
      <t>, coffee)</t>
    </r>
  </si>
  <si>
    <r>
      <t>calcetería</t>
    </r>
    <r>
      <rPr>
        <sz val="9"/>
        <color rgb="FF282828"/>
        <rFont val="Georgia"/>
        <family val="1"/>
      </rPr>
      <t> — hosiery shop (from </t>
    </r>
    <r>
      <rPr>
        <i/>
        <sz val="9"/>
        <color rgb="FF282828"/>
        <rFont val="Georgia"/>
        <family val="1"/>
      </rPr>
      <t>calceta</t>
    </r>
    <r>
      <rPr>
        <sz val="9"/>
        <color rgb="FF282828"/>
        <rFont val="Georgia"/>
        <family val="1"/>
      </rPr>
      <t>, sock or knitting)</t>
    </r>
  </si>
  <si>
    <r>
      <t>carnicería</t>
    </r>
    <r>
      <rPr>
        <sz val="9"/>
        <color rgb="FF282828"/>
        <rFont val="Georgia"/>
        <family val="1"/>
      </rPr>
      <t> — butcher shop (from </t>
    </r>
    <r>
      <rPr>
        <i/>
        <sz val="9"/>
        <color rgb="FF282828"/>
        <rFont val="Georgia"/>
        <family val="1"/>
      </rPr>
      <t>ca</t>
    </r>
    <r>
      <rPr>
        <sz val="9"/>
        <color rgb="FF282828"/>
        <rFont val="Georgia"/>
        <family val="1"/>
      </rPr>
      <t>herr</t>
    </r>
    <r>
      <rPr>
        <i/>
        <sz val="9"/>
        <color rgb="FF282828"/>
        <rFont val="Georgia"/>
        <family val="1"/>
      </rPr>
      <t>rne</t>
    </r>
    <r>
      <rPr>
        <sz val="9"/>
        <color rgb="FF282828"/>
        <rFont val="Georgia"/>
        <family val="1"/>
      </rPr>
      <t>, meat)</t>
    </r>
  </si>
  <si>
    <r>
      <t>charcutería</t>
    </r>
    <r>
      <rPr>
        <sz val="9"/>
        <color rgb="FF282828"/>
        <rFont val="Georgia"/>
        <family val="1"/>
      </rPr>
      <t> — delicatessen (from French </t>
    </r>
    <r>
      <rPr>
        <i/>
        <sz val="9"/>
        <color rgb="FF282828"/>
        <rFont val="Georgia"/>
        <family val="1"/>
      </rPr>
      <t>charcuterie</t>
    </r>
    <r>
      <rPr>
        <sz val="9"/>
        <color rgb="FF282828"/>
        <rFont val="Georgia"/>
        <family val="1"/>
      </rPr>
      <t>; term used in Spain)</t>
    </r>
  </si>
  <si>
    <r>
      <t>cervecería</t>
    </r>
    <r>
      <rPr>
        <sz val="9"/>
        <color rgb="FF282828"/>
        <rFont val="Georgia"/>
        <family val="1"/>
      </rPr>
      <t> — brewery, bar (from </t>
    </r>
    <r>
      <rPr>
        <i/>
        <sz val="9"/>
        <color rgb="FF282828"/>
        <rFont val="Georgia"/>
        <family val="1"/>
      </rPr>
      <t>cerveza</t>
    </r>
    <r>
      <rPr>
        <sz val="9"/>
        <color rgb="FF282828"/>
        <rFont val="Georgia"/>
        <family val="1"/>
      </rPr>
      <t>, beer)</t>
    </r>
  </si>
  <si>
    <r>
      <t>confitería</t>
    </r>
    <r>
      <rPr>
        <sz val="9"/>
        <color rgb="FF282828"/>
        <rFont val="Georgia"/>
        <family val="1"/>
      </rPr>
      <t> — candy store (from </t>
    </r>
    <r>
      <rPr>
        <i/>
        <sz val="9"/>
        <color rgb="FF282828"/>
        <rFont val="Georgia"/>
        <family val="1"/>
      </rPr>
      <t>confite</t>
    </r>
    <r>
      <rPr>
        <sz val="9"/>
        <color rgb="FF282828"/>
        <rFont val="Georgia"/>
        <family val="1"/>
      </rPr>
      <t>, candy)</t>
    </r>
  </si>
  <si>
    <r>
      <t>droguería</t>
    </r>
    <r>
      <rPr>
        <sz val="9"/>
        <color rgb="FF282828"/>
        <rFont val="Georgia"/>
        <family val="1"/>
      </rPr>
      <t> — drugstore, variety store (from </t>
    </r>
    <r>
      <rPr>
        <i/>
        <sz val="9"/>
        <color rgb="FF282828"/>
        <rFont val="Georgia"/>
        <family val="1"/>
      </rPr>
      <t>droga</t>
    </r>
    <r>
      <rPr>
        <sz val="9"/>
        <color rgb="FF282828"/>
        <rFont val="Georgia"/>
        <family val="1"/>
      </rPr>
      <t>, drug)</t>
    </r>
  </si>
  <si>
    <r>
      <t>ebanistería</t>
    </r>
    <r>
      <rPr>
        <sz val="9"/>
        <color rgb="FF282828"/>
        <rFont val="Georgia"/>
        <family val="1"/>
      </rPr>
      <t> — cabinet shop, place where cabinets are made (from </t>
    </r>
    <r>
      <rPr>
        <i/>
        <sz val="9"/>
        <color rgb="FF282828"/>
        <rFont val="Georgia"/>
        <family val="1"/>
      </rPr>
      <t>ebano</t>
    </r>
    <r>
      <rPr>
        <sz val="9"/>
        <color rgb="FF282828"/>
        <rFont val="Georgia"/>
        <family val="1"/>
      </rPr>
      <t>, ebony)</t>
    </r>
  </si>
  <si>
    <r>
      <t>ferretería</t>
    </r>
    <r>
      <rPr>
        <sz val="9"/>
        <color rgb="FF282828"/>
        <rFont val="Georgia"/>
        <family val="1"/>
      </rPr>
      <t> — hardware store (from an old word for iron)</t>
    </r>
  </si>
  <si>
    <r>
      <t>floristería</t>
    </r>
    <r>
      <rPr>
        <sz val="9"/>
        <color rgb="FF282828"/>
        <rFont val="Georgia"/>
        <family val="1"/>
      </rPr>
      <t> — flower shop (from </t>
    </r>
    <r>
      <rPr>
        <i/>
        <sz val="9"/>
        <color rgb="FF282828"/>
        <rFont val="Georgia"/>
        <family val="1"/>
      </rPr>
      <t>flor</t>
    </r>
    <r>
      <rPr>
        <sz val="9"/>
        <color rgb="FF282828"/>
        <rFont val="Georgia"/>
        <family val="1"/>
      </rPr>
      <t>, flower)</t>
    </r>
  </si>
  <si>
    <t>frutería — fruit shop (from fruta, fruit)</t>
  </si>
  <si>
    <r>
      <t>heladería</t>
    </r>
    <r>
      <rPr>
        <sz val="9"/>
        <color rgb="FF282828"/>
        <rFont val="Georgia"/>
        <family val="1"/>
      </rPr>
      <t> — ice-cream parlor (from </t>
    </r>
    <r>
      <rPr>
        <i/>
        <sz val="9"/>
        <color rgb="FF282828"/>
        <rFont val="Georgia"/>
        <family val="1"/>
      </rPr>
      <t>helado</t>
    </r>
    <r>
      <rPr>
        <sz val="9"/>
        <color rgb="FF282828"/>
        <rFont val="Georgia"/>
        <family val="1"/>
      </rPr>
      <t>, ice cream)</t>
    </r>
  </si>
  <si>
    <r>
      <t>herboristería</t>
    </r>
    <r>
      <rPr>
        <sz val="9"/>
        <color rgb="FF282828"/>
        <rFont val="Georgia"/>
        <family val="1"/>
      </rPr>
      <t> — herbalist's shop (from </t>
    </r>
    <r>
      <rPr>
        <i/>
        <sz val="9"/>
        <color rgb="FF282828"/>
        <rFont val="Georgia"/>
        <family val="1"/>
      </rPr>
      <t>hierba</t>
    </r>
    <r>
      <rPr>
        <sz val="9"/>
        <color rgb="FF282828"/>
        <rFont val="Georgia"/>
        <family val="1"/>
      </rPr>
      <t>, herb)</t>
    </r>
  </si>
  <si>
    <r>
      <t>herrería</t>
    </r>
    <r>
      <rPr>
        <sz val="9"/>
        <color rgb="FF282828"/>
        <rFont val="Georgia"/>
        <family val="1"/>
      </rPr>
      <t> — blacksmith's shop (from </t>
    </r>
    <r>
      <rPr>
        <i/>
        <sz val="9"/>
        <color rgb="FF282828"/>
        <rFont val="Georgia"/>
        <family val="1"/>
      </rPr>
      <t>hierra</t>
    </r>
    <r>
      <rPr>
        <sz val="9"/>
        <color rgb="FF282828"/>
        <rFont val="Georgia"/>
        <family val="1"/>
      </rPr>
      <t>, iron)</t>
    </r>
  </si>
  <si>
    <r>
      <t>joyería</t>
    </r>
    <r>
      <rPr>
        <sz val="9"/>
        <color rgb="FF282828"/>
        <rFont val="Georgia"/>
        <family val="1"/>
      </rPr>
      <t> — jewelry shop (from </t>
    </r>
    <r>
      <rPr>
        <i/>
        <sz val="9"/>
        <color rgb="FF282828"/>
        <rFont val="Georgia"/>
        <family val="1"/>
      </rPr>
      <t>joya</t>
    </r>
    <r>
      <rPr>
        <sz val="9"/>
        <color rgb="FF282828"/>
        <rFont val="Georgia"/>
        <family val="1"/>
      </rPr>
      <t>, jewel)</t>
    </r>
  </si>
  <si>
    <r>
      <t>juguetería</t>
    </r>
    <r>
      <rPr>
        <sz val="9"/>
        <color rgb="FF282828"/>
        <rFont val="Georgia"/>
        <family val="1"/>
      </rPr>
      <t> — toy shop (from </t>
    </r>
    <r>
      <rPr>
        <i/>
        <sz val="9"/>
        <color rgb="FF282828"/>
        <rFont val="Georgia"/>
        <family val="1"/>
      </rPr>
      <t>juguete</t>
    </r>
    <r>
      <rPr>
        <sz val="9"/>
        <color rgb="FF282828"/>
        <rFont val="Georgia"/>
        <family val="1"/>
      </rPr>
      <t>, toy)</t>
    </r>
  </si>
  <si>
    <r>
      <t>lavandería</t>
    </r>
    <r>
      <rPr>
        <sz val="9"/>
        <color rgb="FF282828"/>
        <rFont val="Georgia"/>
        <family val="1"/>
      </rPr>
      <t> — laundry (from </t>
    </r>
    <r>
      <rPr>
        <i/>
        <sz val="9"/>
        <color rgb="FF282828"/>
        <rFont val="Georgia"/>
        <family val="1"/>
      </rPr>
      <t>lavar</t>
    </r>
    <r>
      <rPr>
        <sz val="9"/>
        <color rgb="FF282828"/>
        <rFont val="Georgia"/>
        <family val="1"/>
      </rPr>
      <t>, to wash)</t>
    </r>
  </si>
  <si>
    <r>
      <t>lechería</t>
    </r>
    <r>
      <rPr>
        <sz val="9"/>
        <color rgb="FF282828"/>
        <rFont val="Georgia"/>
        <family val="1"/>
      </rPr>
      <t> — dairy (from </t>
    </r>
    <r>
      <rPr>
        <i/>
        <sz val="9"/>
        <color rgb="FF282828"/>
        <rFont val="Georgia"/>
        <family val="1"/>
      </rPr>
      <t>leche</t>
    </r>
    <r>
      <rPr>
        <sz val="9"/>
        <color rgb="FF282828"/>
        <rFont val="Georgia"/>
        <family val="1"/>
      </rPr>
      <t>, milk)</t>
    </r>
  </si>
  <si>
    <r>
      <t>lencería</t>
    </r>
    <r>
      <rPr>
        <sz val="9"/>
        <color rgb="FF282828"/>
        <rFont val="Georgia"/>
        <family val="1"/>
      </rPr>
      <t> — linen shop, lingerie shop (from </t>
    </r>
    <r>
      <rPr>
        <i/>
        <sz val="9"/>
        <color rgb="FF282828"/>
        <rFont val="Georgia"/>
        <family val="1"/>
      </rPr>
      <t>lienzo</t>
    </r>
    <r>
      <rPr>
        <sz val="9"/>
        <color rgb="FF282828"/>
        <rFont val="Georgia"/>
        <family val="1"/>
      </rPr>
      <t>, linen)</t>
    </r>
  </si>
  <si>
    <r>
      <t>librería</t>
    </r>
    <r>
      <rPr>
        <sz val="9"/>
        <color rgb="FF282828"/>
        <rFont val="Georgia"/>
        <family val="1"/>
      </rPr>
      <t> — bookstore (from </t>
    </r>
    <r>
      <rPr>
        <i/>
        <sz val="9"/>
        <color rgb="FF282828"/>
        <rFont val="Georgia"/>
        <family val="1"/>
      </rPr>
      <t>libro</t>
    </r>
    <r>
      <rPr>
        <sz val="9"/>
        <color rgb="FF282828"/>
        <rFont val="Georgia"/>
        <family val="1"/>
      </rPr>
      <t>, book)</t>
    </r>
  </si>
  <si>
    <r>
      <t>mueblería</t>
    </r>
    <r>
      <rPr>
        <sz val="9"/>
        <color rgb="FF282828"/>
        <rFont val="Georgia"/>
        <family val="1"/>
      </rPr>
      <t> — furniture store (from </t>
    </r>
    <r>
      <rPr>
        <i/>
        <sz val="9"/>
        <color rgb="FF282828"/>
        <rFont val="Georgia"/>
        <family val="1"/>
      </rPr>
      <t>mueble</t>
    </r>
    <r>
      <rPr>
        <sz val="9"/>
        <color rgb="FF282828"/>
        <rFont val="Georgia"/>
        <family val="1"/>
      </rPr>
      <t>, piece of furniture)</t>
    </r>
  </si>
  <si>
    <r>
      <t>panadería</t>
    </r>
    <r>
      <rPr>
        <sz val="9"/>
        <color rgb="FF282828"/>
        <rFont val="Georgia"/>
        <family val="1"/>
      </rPr>
      <t> — bakery (from </t>
    </r>
    <r>
      <rPr>
        <i/>
        <sz val="9"/>
        <color rgb="FF282828"/>
        <rFont val="Georgia"/>
        <family val="1"/>
      </rPr>
      <t>pan</t>
    </r>
    <r>
      <rPr>
        <sz val="9"/>
        <color rgb="FF282828"/>
        <rFont val="Georgia"/>
        <family val="1"/>
      </rPr>
      <t>, bread)</t>
    </r>
  </si>
  <si>
    <r>
      <t>papelería</t>
    </r>
    <r>
      <rPr>
        <sz val="9"/>
        <color rgb="FF282828"/>
        <rFont val="Georgia"/>
        <family val="1"/>
      </rPr>
      <t> — stationery store (from </t>
    </r>
    <r>
      <rPr>
        <i/>
        <sz val="9"/>
        <color rgb="FF282828"/>
        <rFont val="Georgia"/>
        <family val="1"/>
      </rPr>
      <t>papel</t>
    </r>
    <r>
      <rPr>
        <sz val="9"/>
        <color rgb="FF282828"/>
        <rFont val="Georgia"/>
        <family val="1"/>
      </rPr>
      <t>, paper)</t>
    </r>
  </si>
  <si>
    <r>
      <t>pastelería</t>
    </r>
    <r>
      <rPr>
        <sz val="9"/>
        <color rgb="FF282828"/>
        <rFont val="Georgia"/>
        <family val="1"/>
      </rPr>
      <t> — pastry shop (from </t>
    </r>
    <r>
      <rPr>
        <i/>
        <sz val="9"/>
        <color rgb="FF282828"/>
        <rFont val="Georgia"/>
        <family val="1"/>
      </rPr>
      <t>pastel</t>
    </r>
    <r>
      <rPr>
        <sz val="9"/>
        <color rgb="FF282828"/>
        <rFont val="Georgia"/>
        <family val="1"/>
      </rPr>
      <t>, cake)</t>
    </r>
  </si>
  <si>
    <r>
      <t>peluquería</t>
    </r>
    <r>
      <rPr>
        <sz val="9"/>
        <color rgb="FF282828"/>
        <rFont val="Georgia"/>
        <family val="1"/>
      </rPr>
      <t> — hairdresser's shop, beauty shop, barbershop (from </t>
    </r>
    <r>
      <rPr>
        <i/>
        <sz val="9"/>
        <color rgb="FF282828"/>
        <rFont val="Georgia"/>
        <family val="1"/>
      </rPr>
      <t>peluca</t>
    </r>
    <r>
      <rPr>
        <sz val="9"/>
        <color rgb="FF282828"/>
        <rFont val="Georgia"/>
        <family val="1"/>
      </rPr>
      <t>, wig)</t>
    </r>
  </si>
  <si>
    <r>
      <t>perfumería</t>
    </r>
    <r>
      <rPr>
        <sz val="9"/>
        <color rgb="FF282828"/>
        <rFont val="Georgia"/>
        <family val="1"/>
      </rPr>
      <t> — fragrance shop, perfume store</t>
    </r>
  </si>
  <si>
    <r>
      <t>pescadería</t>
    </r>
    <r>
      <rPr>
        <sz val="9"/>
        <color rgb="FF282828"/>
        <rFont val="Georgia"/>
        <family val="1"/>
      </rPr>
      <t> — seafood store (from </t>
    </r>
    <r>
      <rPr>
        <i/>
        <sz val="9"/>
        <color rgb="FF282828"/>
        <rFont val="Georgia"/>
        <family val="1"/>
      </rPr>
      <t>pez</t>
    </r>
    <r>
      <rPr>
        <sz val="9"/>
        <color rgb="FF282828"/>
        <rFont val="Georgia"/>
        <family val="1"/>
      </rPr>
      <t>, fish)</t>
    </r>
  </si>
  <si>
    <r>
      <t>pizzería</t>
    </r>
    <r>
      <rPr>
        <sz val="9"/>
        <color rgb="FF282828"/>
        <rFont val="Georgia"/>
        <family val="1"/>
      </rPr>
      <t> — pizzeria, pizza parlor (from </t>
    </r>
    <r>
      <rPr>
        <i/>
        <sz val="9"/>
        <color rgb="FF282828"/>
        <rFont val="Georgia"/>
        <family val="1"/>
      </rPr>
      <t>pizza</t>
    </r>
    <r>
      <rPr>
        <sz val="9"/>
        <color rgb="FF282828"/>
        <rFont val="Georgia"/>
        <family val="1"/>
      </rPr>
      <t>, pizza)</t>
    </r>
  </si>
  <si>
    <r>
      <t>platería</t>
    </r>
    <r>
      <rPr>
        <sz val="9"/>
        <color rgb="FF282828"/>
        <rFont val="Georgia"/>
        <family val="1"/>
      </rPr>
      <t> — silversmith's shop (from </t>
    </r>
    <r>
      <rPr>
        <i/>
        <sz val="9"/>
        <color rgb="FF282828"/>
        <rFont val="Georgia"/>
        <family val="1"/>
      </rPr>
      <t>plata</t>
    </r>
    <r>
      <rPr>
        <sz val="9"/>
        <color rgb="FF282828"/>
        <rFont val="Georgia"/>
        <family val="1"/>
      </rPr>
      <t>, silver)</t>
    </r>
  </si>
  <si>
    <r>
      <t>pulpería</t>
    </r>
    <r>
      <rPr>
        <sz val="9"/>
        <color rgb="FF282828"/>
        <rFont val="Georgia"/>
        <family val="1"/>
      </rPr>
      <t> — small grocery store (from </t>
    </r>
    <r>
      <rPr>
        <i/>
        <sz val="9"/>
        <color rgb="FF282828"/>
        <rFont val="Georgia"/>
        <family val="1"/>
      </rPr>
      <t>pulpa</t>
    </r>
    <r>
      <rPr>
        <sz val="9"/>
        <color rgb="FF282828"/>
        <rFont val="Georgia"/>
        <family val="1"/>
      </rPr>
      <t>, fruit pulp; Latin American term)</t>
    </r>
  </si>
  <si>
    <r>
      <t>ropavejería</t>
    </r>
    <r>
      <rPr>
        <sz val="9"/>
        <color rgb="FF282828"/>
        <rFont val="Georgia"/>
        <family val="1"/>
      </rPr>
      <t> — used-clothing store (from </t>
    </r>
    <r>
      <rPr>
        <i/>
        <sz val="9"/>
        <color rgb="FF282828"/>
        <rFont val="Georgia"/>
        <family val="1"/>
      </rPr>
      <t>ropa vieja</t>
    </r>
    <r>
      <rPr>
        <sz val="9"/>
        <color rgb="FF282828"/>
        <rFont val="Georgia"/>
        <family val="1"/>
      </rPr>
      <t>, old clothes)</t>
    </r>
  </si>
  <si>
    <r>
      <t>salchicheria</t>
    </r>
    <r>
      <rPr>
        <sz val="9"/>
        <color rgb="FF282828"/>
        <rFont val="Georgia"/>
        <family val="1"/>
      </rPr>
      <t> — pork butcher's shop (from </t>
    </r>
    <r>
      <rPr>
        <i/>
        <sz val="9"/>
        <color rgb="FF282828"/>
        <rFont val="Georgia"/>
        <family val="1"/>
      </rPr>
      <t>salchicha</t>
    </r>
    <r>
      <rPr>
        <sz val="9"/>
        <color rgb="FF282828"/>
        <rFont val="Georgia"/>
        <family val="1"/>
      </rPr>
      <t>, sausage)</t>
    </r>
  </si>
  <si>
    <r>
      <t>sastrería</t>
    </r>
    <r>
      <rPr>
        <sz val="9"/>
        <color rgb="FF282828"/>
        <rFont val="Georgia"/>
        <family val="1"/>
      </rPr>
      <t> — tailor's shop (from </t>
    </r>
    <r>
      <rPr>
        <i/>
        <sz val="9"/>
        <color rgb="FF282828"/>
        <rFont val="Georgia"/>
        <family val="1"/>
      </rPr>
      <t>sastre</t>
    </r>
    <r>
      <rPr>
        <sz val="9"/>
        <color rgb="FF282828"/>
        <rFont val="Georgia"/>
        <family val="1"/>
      </rPr>
      <t>, tailor)</t>
    </r>
  </si>
  <si>
    <r>
      <t>sombrerería</t>
    </r>
    <r>
      <rPr>
        <sz val="9"/>
        <color rgb="FF282828"/>
        <rFont val="Georgia"/>
        <family val="1"/>
      </rPr>
      <t> — hat shop, hat factory (from </t>
    </r>
    <r>
      <rPr>
        <i/>
        <sz val="9"/>
        <color rgb="FF282828"/>
        <rFont val="Georgia"/>
        <family val="1"/>
      </rPr>
      <t>sombrero</t>
    </r>
    <r>
      <rPr>
        <sz val="9"/>
        <color rgb="FF282828"/>
        <rFont val="Georgia"/>
        <family val="1"/>
      </rPr>
      <t>, hat)</t>
    </r>
  </si>
  <si>
    <r>
      <t>tabaquería</t>
    </r>
    <r>
      <rPr>
        <sz val="9"/>
        <color rgb="FF282828"/>
        <rFont val="Georgia"/>
        <family val="1"/>
      </rPr>
      <t> — tobacco shop (from </t>
    </r>
    <r>
      <rPr>
        <i/>
        <sz val="9"/>
        <color rgb="FF282828"/>
        <rFont val="Georgia"/>
        <family val="1"/>
      </rPr>
      <t>tabaco</t>
    </r>
    <r>
      <rPr>
        <sz val="9"/>
        <color rgb="FF282828"/>
        <rFont val="Georgia"/>
        <family val="1"/>
      </rPr>
      <t>, tobacco)</t>
    </r>
  </si>
  <si>
    <r>
      <t>tapicería</t>
    </r>
    <r>
      <rPr>
        <sz val="9"/>
        <color rgb="FF282828"/>
        <rFont val="Georgia"/>
        <family val="1"/>
      </rPr>
      <t> — upholstery shop, furniture store (from </t>
    </r>
    <r>
      <rPr>
        <i/>
        <sz val="9"/>
        <color rgb="FF282828"/>
        <rFont val="Georgia"/>
        <family val="1"/>
      </rPr>
      <t>tapiz</t>
    </r>
    <r>
      <rPr>
        <sz val="9"/>
        <color rgb="FF282828"/>
        <rFont val="Georgia"/>
        <family val="1"/>
      </rPr>
      <t>, tapestry)</t>
    </r>
  </si>
  <si>
    <r>
      <t>tintorería</t>
    </r>
    <r>
      <rPr>
        <sz val="9"/>
        <color rgb="FF282828"/>
        <rFont val="Georgia"/>
        <family val="1"/>
      </rPr>
      <t> — dry-cleaner's (from </t>
    </r>
    <r>
      <rPr>
        <i/>
        <sz val="9"/>
        <color rgb="FF282828"/>
        <rFont val="Georgia"/>
        <family val="1"/>
      </rPr>
      <t>tinto</t>
    </r>
    <r>
      <rPr>
        <sz val="9"/>
        <color rgb="FF282828"/>
        <rFont val="Georgia"/>
        <family val="1"/>
      </rPr>
      <t>, red wine or dye)</t>
    </r>
  </si>
  <si>
    <t>verdulería — produce store, greengrocer's, vegetable market (from verdura, vegetable)</t>
  </si>
  <si>
    <r>
      <t>zapatería</t>
    </r>
    <r>
      <rPr>
        <sz val="9"/>
        <color rgb="FF282828"/>
        <rFont val="Georgia"/>
        <family val="1"/>
      </rPr>
      <t> — shoe store (from </t>
    </r>
    <r>
      <rPr>
        <i/>
        <sz val="9"/>
        <color rgb="FF282828"/>
        <rFont val="Georgia"/>
        <family val="1"/>
      </rPr>
      <t>zapato</t>
    </r>
    <r>
      <rPr>
        <sz val="9"/>
        <color rgb="FF282828"/>
        <rFont val="Georgia"/>
        <family val="1"/>
      </rPr>
      <t>, shoe)</t>
    </r>
  </si>
  <si>
    <t>aguardentería </t>
  </si>
  <si>
    <t>azucarería </t>
  </si>
  <si>
    <t>Extact Name</t>
  </si>
  <si>
    <t xml:space="preserve"> Names</t>
  </si>
  <si>
    <t>bizcochería </t>
  </si>
  <si>
    <t>boletería </t>
  </si>
  <si>
    <t>cafetería </t>
  </si>
  <si>
    <t>calcetería </t>
  </si>
  <si>
    <t>carnicería </t>
  </si>
  <si>
    <t>charcutería </t>
  </si>
  <si>
    <t>cervecería </t>
  </si>
  <si>
    <t>confitería </t>
  </si>
  <si>
    <t>droguería </t>
  </si>
  <si>
    <t>ebanistería </t>
  </si>
  <si>
    <t>ferretería </t>
  </si>
  <si>
    <t>floristería </t>
  </si>
  <si>
    <t>frutería </t>
  </si>
  <si>
    <t>heladería </t>
  </si>
  <si>
    <t>herboristería </t>
  </si>
  <si>
    <t>herrería </t>
  </si>
  <si>
    <t>joyería </t>
  </si>
  <si>
    <t>juguetería </t>
  </si>
  <si>
    <t>lavandería </t>
  </si>
  <si>
    <t>lechería </t>
  </si>
  <si>
    <t>lencería </t>
  </si>
  <si>
    <t>librería </t>
  </si>
  <si>
    <t>mueblería </t>
  </si>
  <si>
    <t>panadería </t>
  </si>
  <si>
    <t>papelería </t>
  </si>
  <si>
    <t>pastelería </t>
  </si>
  <si>
    <t>peluquería </t>
  </si>
  <si>
    <t>perfumería </t>
  </si>
  <si>
    <t>pescadería </t>
  </si>
  <si>
    <t>pizzería </t>
  </si>
  <si>
    <t>platería </t>
  </si>
  <si>
    <t>pulpería </t>
  </si>
  <si>
    <t>ropavejería </t>
  </si>
  <si>
    <t>salchicheria </t>
  </si>
  <si>
    <t>sastrería </t>
  </si>
  <si>
    <t>sombrerería </t>
  </si>
  <si>
    <t>tabaquería </t>
  </si>
  <si>
    <t>tapicería </t>
  </si>
  <si>
    <t>tintorería </t>
  </si>
  <si>
    <t>verdulería </t>
  </si>
  <si>
    <t>zapatería </t>
  </si>
  <si>
    <t>aguardenteria </t>
  </si>
  <si>
    <t>azucareria </t>
  </si>
  <si>
    <t>bizcocheria </t>
  </si>
  <si>
    <t>boleteria </t>
  </si>
  <si>
    <t>cafeteria </t>
  </si>
  <si>
    <t>calceteria </t>
  </si>
  <si>
    <t>carniceria </t>
  </si>
  <si>
    <t>charcuteria </t>
  </si>
  <si>
    <t>cerveceria </t>
  </si>
  <si>
    <t>confiteria </t>
  </si>
  <si>
    <t>drogueria </t>
  </si>
  <si>
    <t>ebanisteria </t>
  </si>
  <si>
    <t>ferreteria </t>
  </si>
  <si>
    <t>floristeria </t>
  </si>
  <si>
    <t>fruteria </t>
  </si>
  <si>
    <t>heladeria </t>
  </si>
  <si>
    <t>herboristeria </t>
  </si>
  <si>
    <t>herreria </t>
  </si>
  <si>
    <t>joyeria </t>
  </si>
  <si>
    <t>jugueteria </t>
  </si>
  <si>
    <t>lavanderia </t>
  </si>
  <si>
    <t>lecheria </t>
  </si>
  <si>
    <t>lenceria </t>
  </si>
  <si>
    <t>libreria </t>
  </si>
  <si>
    <t>muebleria </t>
  </si>
  <si>
    <t>panaderia </t>
  </si>
  <si>
    <t>papeleria </t>
  </si>
  <si>
    <t>pasteleria </t>
  </si>
  <si>
    <t>peluqueria </t>
  </si>
  <si>
    <t>perfumeria </t>
  </si>
  <si>
    <t>pescaderia </t>
  </si>
  <si>
    <t>pizzeria </t>
  </si>
  <si>
    <t>plateria </t>
  </si>
  <si>
    <t>pulperia </t>
  </si>
  <si>
    <t>ropavejeria </t>
  </si>
  <si>
    <t>sastreria </t>
  </si>
  <si>
    <t>sombrereria </t>
  </si>
  <si>
    <t>tabaqueria </t>
  </si>
  <si>
    <t>tapiceria </t>
  </si>
  <si>
    <t>tintoreria </t>
  </si>
  <si>
    <t>verduleria </t>
  </si>
  <si>
    <t>zapateria </t>
  </si>
  <si>
    <t>Name_change form</t>
  </si>
  <si>
    <t>Hispanic shopping vocabulary</t>
  </si>
  <si>
    <r>
      <t>abierto</t>
    </r>
    <r>
      <rPr>
        <sz val="9"/>
        <color rgb="FF282828"/>
        <rFont val="Georgia"/>
        <family val="1"/>
      </rPr>
      <t> — open</t>
    </r>
  </si>
  <si>
    <r>
      <t>cajero</t>
    </r>
    <r>
      <rPr>
        <sz val="9"/>
        <color rgb="FF282828"/>
        <rFont val="Georgia"/>
        <family val="1"/>
      </rPr>
      <t> — cashier</t>
    </r>
  </si>
  <si>
    <r>
      <t>cerrado</t>
    </r>
    <r>
      <rPr>
        <sz val="9"/>
        <color rgb="FF282828"/>
        <rFont val="Georgia"/>
        <family val="1"/>
      </rPr>
      <t> — closed</t>
    </r>
  </si>
  <si>
    <r>
      <t>descuento, rebaja</t>
    </r>
    <r>
      <rPr>
        <sz val="9"/>
        <color rgb="FF282828"/>
        <rFont val="Georgia"/>
        <family val="1"/>
      </rPr>
      <t> — discount</t>
    </r>
  </si>
  <si>
    <r>
      <t>empuje</t>
    </r>
    <r>
      <rPr>
        <sz val="9"/>
        <color rgb="FF282828"/>
        <rFont val="Georgia"/>
        <family val="1"/>
      </rPr>
      <t> — push (on a door)</t>
    </r>
  </si>
  <si>
    <r>
      <t>entrada</t>
    </r>
    <r>
      <rPr>
        <sz val="9"/>
        <color rgb="FF282828"/>
        <rFont val="Georgia"/>
        <family val="1"/>
      </rPr>
      <t> — entrance</t>
    </r>
  </si>
  <si>
    <r>
      <t>jale</t>
    </r>
    <r>
      <rPr>
        <sz val="9"/>
        <color rgb="FF282828"/>
        <rFont val="Georgia"/>
        <family val="1"/>
      </rPr>
      <t> — pull (on a door)</t>
    </r>
  </si>
  <si>
    <r>
      <t>oferta</t>
    </r>
    <r>
      <rPr>
        <sz val="9"/>
        <color rgb="FF282828"/>
        <rFont val="Georgia"/>
        <family val="1"/>
      </rPr>
      <t> — sale</t>
    </r>
  </si>
  <si>
    <r>
      <t>precios bajos</t>
    </r>
    <r>
      <rPr>
        <sz val="9"/>
        <color rgb="FF282828"/>
        <rFont val="Georgia"/>
        <family val="1"/>
      </rPr>
      <t> — low prices</t>
    </r>
  </si>
  <si>
    <r>
      <t>tienda</t>
    </r>
    <r>
      <rPr>
        <sz val="9"/>
        <color rgb="FF282828"/>
        <rFont val="Georgia"/>
        <family val="1"/>
      </rPr>
      <t> — store or shop</t>
    </r>
  </si>
  <si>
    <t>abierto </t>
  </si>
  <si>
    <t>cajero </t>
  </si>
  <si>
    <t>cerrado </t>
  </si>
  <si>
    <t>descuento, rebaja </t>
  </si>
  <si>
    <t>empuje </t>
  </si>
  <si>
    <t>entrada </t>
  </si>
  <si>
    <t>jale </t>
  </si>
  <si>
    <t>oferta </t>
  </si>
  <si>
    <t>precios bajos </t>
  </si>
  <si>
    <t>tienda </t>
  </si>
  <si>
    <t>combine names</t>
  </si>
  <si>
    <t>Image with road sign text</t>
  </si>
  <si>
    <t>Hispanic related</t>
  </si>
  <si>
    <t>image other other text</t>
  </si>
  <si>
    <t>Images with "Mexican" related names(extracted from image with other text)</t>
  </si>
  <si>
    <t>Images with text of all categories</t>
  </si>
  <si>
    <t>image with public venue names (i.e.,'CHASE')</t>
  </si>
  <si>
    <t>Images with text in Spanish</t>
  </si>
  <si>
    <t xml:space="preserve">Images with text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</si>
</sst>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00B0F0"/>
      <name val="Calibri"/>
      <family val="2"/>
      <scheme val="minor"/>
    </font>
    <font>
      <b/>
      <sz val="11"/>
      <color rgb="FF00B0F0"/>
      <name val="Calibri"/>
      <family val="2"/>
      <scheme val="minor"/>
    </font>
    <font>
      <sz val="9"/>
      <color rgb="FF282828"/>
      <name val="Georgia"/>
      <family val="1"/>
    </font>
    <font>
      <i/>
      <sz val="9"/>
      <color rgb="FF282828"/>
      <name val="Georgia"/>
      <family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2" fillId="0" borderId="0" xfId="1"/>
    <xf numFmtId="0" fontId="1" fillId="0" borderId="0" xfId="0" applyFont="1"/>
    <xf numFmtId="0" fontId="3" fillId="0" borderId="0" xfId="0" applyFont="1"/>
    <xf numFmtId="3" fontId="0" fillId="0" borderId="0" xfId="0" applyNumberFormat="1"/>
    <xf numFmtId="3" fontId="1" fillId="0" borderId="0" xfId="0" applyNumberFormat="1" applyFont="1"/>
    <xf numFmtId="164" fontId="0" fillId="0" borderId="0" xfId="0" applyNumberFormat="1"/>
    <xf numFmtId="165" fontId="0" fillId="0" borderId="0" xfId="0" applyNumberFormat="1"/>
    <xf numFmtId="0" fontId="4" fillId="0" borderId="0" xfId="0" applyFont="1"/>
    <xf numFmtId="165" fontId="1" fillId="0" borderId="0" xfId="0" applyNumberFormat="1" applyFont="1"/>
    <xf numFmtId="0" fontId="5" fillId="0" borderId="0" xfId="0" applyFont="1"/>
    <xf numFmtId="0" fontId="7" fillId="0" borderId="0" xfId="0" applyFont="1" applyAlignment="1">
      <alignment horizontal="left" vertical="center" wrapText="1" indent="1"/>
    </xf>
    <xf numFmtId="0" fontId="2" fillId="0" borderId="0" xfId="1" applyAlignment="1">
      <alignment horizontal="left" vertical="center" wrapText="1" indent="1"/>
    </xf>
    <xf numFmtId="0" fontId="0" fillId="0" borderId="0" xfId="0" applyAlignment="1">
      <alignment wrapText="1"/>
    </xf>
    <xf numFmtId="1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4</xdr:col>
      <xdr:colOff>273050</xdr:colOff>
      <xdr:row>17</xdr:row>
      <xdr:rowOff>139700</xdr:rowOff>
    </xdr:to>
    <xdr:pic>
      <xdr:nvPicPr>
        <xdr:cNvPr id="2" name="Picture 1">
          <a:extLst>
            <a:ext uri="{FF2B5EF4-FFF2-40B4-BE49-F238E27FC236}">
              <a16:creationId xmlns:a16="http://schemas.microsoft.com/office/drawing/2014/main" id="{27AC3586-FB94-4337-9950-541C40CB43CC}"/>
            </a:ext>
          </a:extLst>
        </xdr:cNvPr>
        <xdr:cNvPicPr/>
      </xdr:nvPicPr>
      <xdr:blipFill>
        <a:blip xmlns:r="http://schemas.openxmlformats.org/officeDocument/2006/relationships" r:embed="rId1"/>
        <a:stretch>
          <a:fillRect/>
        </a:stretch>
      </xdr:blipFill>
      <xdr:spPr>
        <a:xfrm>
          <a:off x="0" y="1841500"/>
          <a:ext cx="5676900" cy="1241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loud.google.com/vision/prici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thoughtco.com/vegetables-in-spanish-3079968" TargetMode="External"/><Relationship Id="rId1" Type="http://schemas.openxmlformats.org/officeDocument/2006/relationships/hyperlink" Target="https://www.thoughtco.com/fruits-in-spanish-30799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9"/>
  <sheetViews>
    <sheetView tabSelected="1" topLeftCell="A31" workbookViewId="0">
      <selection activeCell="F56" sqref="F56:H61"/>
    </sheetView>
  </sheetViews>
  <sheetFormatPr defaultRowHeight="14.5" x14ac:dyDescent="0.35"/>
  <cols>
    <col min="1" max="1" width="44.36328125" customWidth="1"/>
    <col min="2" max="2" width="14.08984375" customWidth="1"/>
    <col min="3" max="3" width="10.453125" customWidth="1"/>
    <col min="5" max="5" width="18.81640625" customWidth="1"/>
    <col min="6" max="6" width="28.81640625" customWidth="1"/>
    <col min="8" max="8" width="18.08984375" customWidth="1"/>
    <col min="9" max="9" width="27.7265625" customWidth="1"/>
    <col min="10" max="10" width="11.1796875" customWidth="1"/>
  </cols>
  <sheetData>
    <row r="1" spans="1:10" s="2" customFormat="1" x14ac:dyDescent="0.35">
      <c r="A1" s="2" t="s">
        <v>9</v>
      </c>
      <c r="H1" s="3" t="s">
        <v>19</v>
      </c>
    </row>
    <row r="2" spans="1:10" s="2" customFormat="1" x14ac:dyDescent="0.35">
      <c r="I2" s="2" t="s">
        <v>21</v>
      </c>
      <c r="J2" s="2" t="s">
        <v>14</v>
      </c>
    </row>
    <row r="3" spans="1:10" s="2" customFormat="1" x14ac:dyDescent="0.35">
      <c r="A3" s="2" t="s">
        <v>0</v>
      </c>
      <c r="B3" s="2" t="s">
        <v>2</v>
      </c>
      <c r="C3" s="2" t="s">
        <v>3</v>
      </c>
      <c r="D3" s="2" t="s">
        <v>4</v>
      </c>
      <c r="E3" s="2" t="s">
        <v>5</v>
      </c>
      <c r="H3" s="2" t="s">
        <v>15</v>
      </c>
      <c r="I3">
        <v>136</v>
      </c>
      <c r="J3">
        <v>894</v>
      </c>
    </row>
    <row r="4" spans="1:10" x14ac:dyDescent="0.35">
      <c r="A4" t="s">
        <v>1</v>
      </c>
      <c r="B4" t="s">
        <v>10</v>
      </c>
      <c r="C4">
        <v>1132336</v>
      </c>
      <c r="D4" t="s">
        <v>8</v>
      </c>
      <c r="E4">
        <f>C4/1000*1.5</f>
        <v>1698.5039999999999</v>
      </c>
      <c r="F4">
        <f>0.81*E4</f>
        <v>1375.7882400000001</v>
      </c>
      <c r="H4" t="s">
        <v>16</v>
      </c>
      <c r="I4">
        <v>1</v>
      </c>
      <c r="J4">
        <f>J3/136</f>
        <v>6.5735294117647056</v>
      </c>
    </row>
    <row r="5" spans="1:10" x14ac:dyDescent="0.35">
      <c r="C5">
        <f>C4/1000</f>
        <v>1132.336</v>
      </c>
      <c r="H5" t="s">
        <v>17</v>
      </c>
      <c r="I5">
        <v>10000</v>
      </c>
      <c r="J5">
        <f>I5*J4</f>
        <v>65735.294117647063</v>
      </c>
    </row>
    <row r="6" spans="1:10" x14ac:dyDescent="0.35">
      <c r="A6" t="s">
        <v>11</v>
      </c>
      <c r="H6" s="2" t="s">
        <v>18</v>
      </c>
      <c r="J6">
        <f>C4/60000</f>
        <v>18.872266666666668</v>
      </c>
    </row>
    <row r="7" spans="1:10" x14ac:dyDescent="0.35">
      <c r="A7" t="s">
        <v>12</v>
      </c>
      <c r="J7" s="3">
        <v>19</v>
      </c>
    </row>
    <row r="8" spans="1:10" x14ac:dyDescent="0.35">
      <c r="A8" t="s">
        <v>13</v>
      </c>
      <c r="H8" s="3" t="s">
        <v>20</v>
      </c>
    </row>
    <row r="9" spans="1:10" x14ac:dyDescent="0.35">
      <c r="I9" s="2" t="s">
        <v>22</v>
      </c>
      <c r="J9" s="2" t="s">
        <v>14</v>
      </c>
    </row>
    <row r="10" spans="1:10" x14ac:dyDescent="0.35">
      <c r="I10">
        <v>2227</v>
      </c>
      <c r="J10">
        <v>15</v>
      </c>
    </row>
    <row r="11" spans="1:10" x14ac:dyDescent="0.35">
      <c r="I11">
        <f>I10/15</f>
        <v>148.46666666666667</v>
      </c>
      <c r="J11">
        <v>1</v>
      </c>
    </row>
    <row r="12" spans="1:10" x14ac:dyDescent="0.35">
      <c r="H12" t="s">
        <v>23</v>
      </c>
      <c r="I12" s="4">
        <v>10000000</v>
      </c>
    </row>
    <row r="13" spans="1:10" x14ac:dyDescent="0.35">
      <c r="I13" t="s">
        <v>24</v>
      </c>
    </row>
    <row r="14" spans="1:10" x14ac:dyDescent="0.35">
      <c r="I14" t="s">
        <v>25</v>
      </c>
    </row>
    <row r="15" spans="1:10" x14ac:dyDescent="0.35">
      <c r="I15" s="5">
        <f>I12-300</f>
        <v>9999700</v>
      </c>
    </row>
    <row r="19" spans="1:8" x14ac:dyDescent="0.35">
      <c r="A19" t="s">
        <v>6</v>
      </c>
      <c r="B19" s="1" t="s">
        <v>7</v>
      </c>
      <c r="F19">
        <v>1132336</v>
      </c>
    </row>
    <row r="20" spans="1:8" x14ac:dyDescent="0.35">
      <c r="F20" t="s">
        <v>26</v>
      </c>
      <c r="G20">
        <v>113234</v>
      </c>
    </row>
    <row r="21" spans="1:8" x14ac:dyDescent="0.35">
      <c r="A21" s="3" t="s">
        <v>32</v>
      </c>
      <c r="B21" s="3" t="s">
        <v>3</v>
      </c>
      <c r="C21" s="3" t="s">
        <v>33</v>
      </c>
      <c r="H21" t="s">
        <v>36</v>
      </c>
    </row>
    <row r="22" spans="1:8" x14ac:dyDescent="0.35">
      <c r="A22">
        <v>1</v>
      </c>
      <c r="B22">
        <v>113234</v>
      </c>
      <c r="C22">
        <v>1144</v>
      </c>
      <c r="D22" t="s">
        <v>34</v>
      </c>
      <c r="H22" t="s">
        <v>46</v>
      </c>
    </row>
    <row r="23" spans="1:8" x14ac:dyDescent="0.35">
      <c r="A23">
        <v>2</v>
      </c>
      <c r="B23">
        <v>113234</v>
      </c>
      <c r="C23">
        <v>1144</v>
      </c>
      <c r="D23" t="s">
        <v>34</v>
      </c>
      <c r="H23" t="s">
        <v>37</v>
      </c>
    </row>
    <row r="24" spans="1:8" x14ac:dyDescent="0.35">
      <c r="A24">
        <v>3</v>
      </c>
      <c r="B24">
        <v>113234</v>
      </c>
      <c r="C24">
        <v>1144</v>
      </c>
      <c r="D24" t="s">
        <v>34</v>
      </c>
      <c r="H24" t="s">
        <v>38</v>
      </c>
    </row>
    <row r="25" spans="1:8" x14ac:dyDescent="0.35">
      <c r="A25">
        <v>4</v>
      </c>
      <c r="B25">
        <v>113234</v>
      </c>
      <c r="C25">
        <v>1144</v>
      </c>
      <c r="D25" t="s">
        <v>34</v>
      </c>
      <c r="H25" t="s">
        <v>39</v>
      </c>
    </row>
    <row r="26" spans="1:8" x14ac:dyDescent="0.35">
      <c r="A26">
        <v>5</v>
      </c>
      <c r="B26">
        <v>113234</v>
      </c>
      <c r="C26">
        <v>1144</v>
      </c>
      <c r="D26" t="s">
        <v>34</v>
      </c>
      <c r="H26" t="s">
        <v>40</v>
      </c>
    </row>
    <row r="27" spans="1:8" x14ac:dyDescent="0.35">
      <c r="A27">
        <v>6</v>
      </c>
      <c r="B27">
        <v>113234</v>
      </c>
      <c r="C27">
        <v>1144</v>
      </c>
      <c r="D27" t="s">
        <v>34</v>
      </c>
      <c r="H27" t="s">
        <v>41</v>
      </c>
    </row>
    <row r="28" spans="1:8" x14ac:dyDescent="0.35">
      <c r="A28">
        <v>7</v>
      </c>
      <c r="B28">
        <v>113234</v>
      </c>
      <c r="C28">
        <v>1144</v>
      </c>
      <c r="D28" t="s">
        <v>34</v>
      </c>
      <c r="H28" t="s">
        <v>42</v>
      </c>
    </row>
    <row r="29" spans="1:8" x14ac:dyDescent="0.35">
      <c r="A29">
        <v>8</v>
      </c>
      <c r="B29">
        <v>113234</v>
      </c>
      <c r="C29">
        <v>1144</v>
      </c>
      <c r="D29" t="s">
        <v>34</v>
      </c>
      <c r="H29" t="s">
        <v>43</v>
      </c>
    </row>
    <row r="30" spans="1:8" x14ac:dyDescent="0.35">
      <c r="A30">
        <v>9</v>
      </c>
      <c r="B30">
        <v>113234</v>
      </c>
      <c r="C30">
        <v>1144</v>
      </c>
      <c r="D30" t="s">
        <v>34</v>
      </c>
      <c r="H30" t="s">
        <v>44</v>
      </c>
    </row>
    <row r="31" spans="1:8" x14ac:dyDescent="0.35">
      <c r="A31" s="8">
        <v>10</v>
      </c>
      <c r="B31" s="8">
        <f>F19-1019106</f>
        <v>113230</v>
      </c>
      <c r="C31">
        <v>1144</v>
      </c>
      <c r="D31" s="8" t="s">
        <v>35</v>
      </c>
      <c r="H31" t="s">
        <v>45</v>
      </c>
    </row>
    <row r="32" spans="1:8" x14ac:dyDescent="0.35">
      <c r="C32">
        <f>SUM(C22:C31)</f>
        <v>11440</v>
      </c>
      <c r="D32">
        <f>1143*99+73</f>
        <v>113230</v>
      </c>
    </row>
    <row r="38" spans="1:7" x14ac:dyDescent="0.35">
      <c r="A38" s="3" t="s">
        <v>31</v>
      </c>
    </row>
    <row r="39" spans="1:7" x14ac:dyDescent="0.35">
      <c r="B39" t="s">
        <v>27</v>
      </c>
      <c r="C39" t="s">
        <v>28</v>
      </c>
    </row>
    <row r="40" spans="1:7" x14ac:dyDescent="0.35">
      <c r="A40" t="s">
        <v>29</v>
      </c>
      <c r="B40" s="4">
        <v>1132336</v>
      </c>
      <c r="C40" s="6">
        <f>B40/1132336</f>
        <v>1</v>
      </c>
      <c r="E40">
        <v>260256</v>
      </c>
      <c r="F40">
        <v>6.5</v>
      </c>
      <c r="G40">
        <f>E40/F40</f>
        <v>40039.384615384617</v>
      </c>
    </row>
    <row r="41" spans="1:7" x14ac:dyDescent="0.35">
      <c r="A41" t="s">
        <v>241</v>
      </c>
      <c r="B41" s="4">
        <f>B42+B43+B44+B47</f>
        <v>127021</v>
      </c>
      <c r="C41" s="14">
        <f t="shared" ref="C41:C48" si="0">B41/1132336</f>
        <v>0.11217606788091167</v>
      </c>
    </row>
    <row r="42" spans="1:7" x14ac:dyDescent="0.35">
      <c r="A42" t="s">
        <v>237</v>
      </c>
      <c r="B42" s="4">
        <v>32687</v>
      </c>
      <c r="C42" s="14">
        <f t="shared" si="0"/>
        <v>2.886687343685973E-2</v>
      </c>
    </row>
    <row r="43" spans="1:7" x14ac:dyDescent="0.35">
      <c r="A43" t="s">
        <v>242</v>
      </c>
      <c r="B43" s="4">
        <v>407</v>
      </c>
      <c r="C43" s="14">
        <f t="shared" si="0"/>
        <v>3.5943394893388534E-4</v>
      </c>
    </row>
    <row r="44" spans="1:7" x14ac:dyDescent="0.35">
      <c r="A44" t="s">
        <v>239</v>
      </c>
      <c r="B44" s="4">
        <v>93604</v>
      </c>
      <c r="C44" s="14">
        <f t="shared" si="0"/>
        <v>8.2664509474219661E-2</v>
      </c>
    </row>
    <row r="45" spans="1:7" x14ac:dyDescent="0.35">
      <c r="B45" s="4"/>
      <c r="C45" s="6"/>
    </row>
    <row r="46" spans="1:7" ht="29" x14ac:dyDescent="0.35">
      <c r="A46" s="13" t="s">
        <v>240</v>
      </c>
      <c r="B46" s="4">
        <v>84</v>
      </c>
      <c r="C46" s="7">
        <f t="shared" si="0"/>
        <v>7.4182928035494767E-5</v>
      </c>
    </row>
    <row r="47" spans="1:7" x14ac:dyDescent="0.35">
      <c r="A47" t="s">
        <v>30</v>
      </c>
      <c r="B47">
        <v>323</v>
      </c>
      <c r="C47" s="7">
        <f t="shared" si="0"/>
        <v>2.8525102089839059E-4</v>
      </c>
    </row>
    <row r="48" spans="1:7" s="2" customFormat="1" x14ac:dyDescent="0.35">
      <c r="A48" s="2" t="s">
        <v>238</v>
      </c>
      <c r="B48" s="5">
        <v>407</v>
      </c>
      <c r="C48" s="9">
        <f t="shared" si="0"/>
        <v>3.5943394893388534E-4</v>
      </c>
    </row>
    <row r="51" spans="1:8" x14ac:dyDescent="0.35">
      <c r="A51" s="3" t="s">
        <v>47</v>
      </c>
    </row>
    <row r="55" spans="1:8" x14ac:dyDescent="0.35">
      <c r="B55" s="4"/>
    </row>
    <row r="56" spans="1:8" x14ac:dyDescent="0.35">
      <c r="B56" t="s">
        <v>27</v>
      </c>
      <c r="C56" t="s">
        <v>28</v>
      </c>
      <c r="F56" s="2"/>
      <c r="G56" s="2" t="s">
        <v>27</v>
      </c>
      <c r="H56" s="2" t="s">
        <v>28</v>
      </c>
    </row>
    <row r="57" spans="1:8" x14ac:dyDescent="0.35">
      <c r="A57" t="s">
        <v>29</v>
      </c>
      <c r="B57" s="4">
        <v>1132336</v>
      </c>
      <c r="C57" s="6">
        <f>B57/1132336</f>
        <v>1</v>
      </c>
      <c r="F57" t="s">
        <v>29</v>
      </c>
      <c r="G57" s="4">
        <v>1132336</v>
      </c>
      <c r="H57" s="6">
        <f>G57/1132336</f>
        <v>1</v>
      </c>
    </row>
    <row r="58" spans="1:8" x14ac:dyDescent="0.35">
      <c r="A58" t="s">
        <v>241</v>
      </c>
      <c r="B58" s="4">
        <f>B59+B60+B61+B65</f>
        <v>66188</v>
      </c>
      <c r="C58" s="14">
        <f t="shared" ref="C58:C61" si="1">B58/1132336</f>
        <v>5.8452614771587232E-2</v>
      </c>
      <c r="F58" t="s">
        <v>244</v>
      </c>
      <c r="G58" s="4">
        <v>66188</v>
      </c>
      <c r="H58" s="14">
        <v>5.8452614771587232E-2</v>
      </c>
    </row>
    <row r="59" spans="1:8" x14ac:dyDescent="0.35">
      <c r="A59" t="s">
        <v>237</v>
      </c>
      <c r="B59" s="4">
        <v>32687</v>
      </c>
      <c r="C59" s="14">
        <f t="shared" si="1"/>
        <v>2.886687343685973E-2</v>
      </c>
      <c r="F59" t="s">
        <v>243</v>
      </c>
      <c r="G59">
        <v>323</v>
      </c>
      <c r="H59" s="14">
        <v>2.8525102089839059E-4</v>
      </c>
    </row>
    <row r="60" spans="1:8" x14ac:dyDescent="0.35">
      <c r="A60" t="s">
        <v>242</v>
      </c>
      <c r="B60" s="4">
        <v>407</v>
      </c>
      <c r="C60" s="14">
        <f t="shared" si="1"/>
        <v>3.5943394893388534E-4</v>
      </c>
      <c r="F60" t="s">
        <v>240</v>
      </c>
      <c r="G60">
        <v>84</v>
      </c>
      <c r="H60" s="14">
        <v>7.4182928035494767E-5</v>
      </c>
    </row>
    <row r="61" spans="1:8" x14ac:dyDescent="0.35">
      <c r="A61" t="s">
        <v>239</v>
      </c>
      <c r="B61" s="4">
        <v>32687</v>
      </c>
      <c r="C61" s="14">
        <f t="shared" si="1"/>
        <v>2.886687343685973E-2</v>
      </c>
      <c r="F61" s="2" t="s">
        <v>238</v>
      </c>
      <c r="G61" s="5">
        <v>407</v>
      </c>
      <c r="H61" s="9">
        <f t="shared" ref="H61" si="2">G61/1132336</f>
        <v>3.5943394893388534E-4</v>
      </c>
    </row>
    <row r="62" spans="1:8" x14ac:dyDescent="0.35">
      <c r="B62" s="4"/>
      <c r="C62" s="14"/>
    </row>
    <row r="63" spans="1:8" ht="29" x14ac:dyDescent="0.35">
      <c r="A63" s="13" t="s">
        <v>240</v>
      </c>
      <c r="B63" s="4">
        <v>84</v>
      </c>
      <c r="C63" s="7">
        <f t="shared" ref="C63:C65" si="3">B63/1132336</f>
        <v>7.4182928035494767E-5</v>
      </c>
    </row>
    <row r="64" spans="1:8" x14ac:dyDescent="0.35">
      <c r="A64" t="s">
        <v>243</v>
      </c>
      <c r="B64">
        <v>323</v>
      </c>
      <c r="C64" s="7">
        <f>B64/1132336</f>
        <v>2.8525102089839059E-4</v>
      </c>
    </row>
    <row r="65" spans="1:3" x14ac:dyDescent="0.35">
      <c r="A65" s="2" t="s">
        <v>238</v>
      </c>
      <c r="B65" s="5">
        <v>407</v>
      </c>
      <c r="C65" s="9">
        <f t="shared" si="3"/>
        <v>3.5943394893388534E-4</v>
      </c>
    </row>
    <row r="66" spans="1:3" x14ac:dyDescent="0.35">
      <c r="B66" s="4"/>
    </row>
    <row r="67" spans="1:3" x14ac:dyDescent="0.35">
      <c r="B67" s="4"/>
    </row>
    <row r="68" spans="1:3" x14ac:dyDescent="0.35">
      <c r="B68" s="4"/>
    </row>
    <row r="69" spans="1:3" x14ac:dyDescent="0.35">
      <c r="B69" s="4"/>
    </row>
    <row r="70" spans="1:3" x14ac:dyDescent="0.35">
      <c r="B70" s="4"/>
    </row>
    <row r="71" spans="1:3" x14ac:dyDescent="0.35">
      <c r="B71" s="4"/>
    </row>
    <row r="72" spans="1:3" x14ac:dyDescent="0.35">
      <c r="B72" s="4"/>
    </row>
    <row r="79" spans="1:3" x14ac:dyDescent="0.35">
      <c r="B79" s="10"/>
    </row>
  </sheetData>
  <hyperlinks>
    <hyperlink ref="B19" r:id="rId1" xr:uid="{9E28B1F8-A43E-4FB4-A927-F50D80D2B7E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73EB3-7D8A-49FA-A467-DE315BB4D861}">
  <dimension ref="A1:D37"/>
  <sheetViews>
    <sheetView workbookViewId="0">
      <selection activeCell="B2" sqref="A2:B37"/>
    </sheetView>
  </sheetViews>
  <sheetFormatPr defaultRowHeight="14.5" x14ac:dyDescent="0.35"/>
  <cols>
    <col min="3" max="3" width="22" customWidth="1"/>
  </cols>
  <sheetData>
    <row r="1" spans="1:4" x14ac:dyDescent="0.35">
      <c r="A1" s="2" t="s">
        <v>82</v>
      </c>
    </row>
    <row r="2" spans="1:4" x14ac:dyDescent="0.35">
      <c r="A2" t="s">
        <v>48</v>
      </c>
      <c r="C2" t="str">
        <f>CONCATENATE("'",A2,"'")</f>
        <v>'El Ranchero'</v>
      </c>
      <c r="D2" t="str">
        <f>C2</f>
        <v>'El Ranchero'</v>
      </c>
    </row>
    <row r="3" spans="1:4" x14ac:dyDescent="0.35">
      <c r="A3" t="s">
        <v>49</v>
      </c>
      <c r="C3" t="str">
        <f t="shared" ref="C3:C37" si="0">CONCATENATE("'",A3,"'")</f>
        <v>'Macho'</v>
      </c>
      <c r="D3" t="str">
        <f>D2&amp;","&amp;C3</f>
        <v>'El Ranchero','Macho'</v>
      </c>
    </row>
    <row r="4" spans="1:4" x14ac:dyDescent="0.35">
      <c r="A4" t="s">
        <v>50</v>
      </c>
      <c r="C4" t="str">
        <f t="shared" si="0"/>
        <v>'Las Tapas'</v>
      </c>
      <c r="D4" t="str">
        <f t="shared" ref="D4:D37" si="1">D3&amp;","&amp;C4</f>
        <v>'El Ranchero','Macho','Las Tapas'</v>
      </c>
    </row>
    <row r="5" spans="1:4" x14ac:dyDescent="0.35">
      <c r="A5" t="s">
        <v>51</v>
      </c>
      <c r="C5" t="str">
        <f t="shared" si="0"/>
        <v>'The Tasty Quesadilla'</v>
      </c>
      <c r="D5" t="str">
        <f t="shared" si="1"/>
        <v>'El Ranchero','Macho','Las Tapas','The Tasty Quesadilla'</v>
      </c>
    </row>
    <row r="6" spans="1:4" x14ac:dyDescent="0.35">
      <c r="A6" t="s">
        <v>52</v>
      </c>
      <c r="C6" t="str">
        <f t="shared" si="0"/>
        <v>'Bigotes y Sombreros'</v>
      </c>
      <c r="D6" t="str">
        <f t="shared" si="1"/>
        <v>'El Ranchero','Macho','Las Tapas','The Tasty Quesadilla','Bigotes y Sombreros'</v>
      </c>
    </row>
    <row r="7" spans="1:4" x14ac:dyDescent="0.35">
      <c r="A7" t="s">
        <v>53</v>
      </c>
      <c r="C7" t="str">
        <f t="shared" si="0"/>
        <v>'La Placa Caliente'</v>
      </c>
      <c r="D7" t="str">
        <f t="shared" si="1"/>
        <v>'El Ranchero','Macho','Las Tapas','The Tasty Quesadilla','Bigotes y Sombreros','La Placa Caliente'</v>
      </c>
    </row>
    <row r="8" spans="1:4" x14ac:dyDescent="0.35">
      <c r="A8" t="s">
        <v>54</v>
      </c>
      <c r="C8" t="str">
        <f t="shared" si="0"/>
        <v>'Tequila N' Taquitos'</v>
      </c>
      <c r="D8" t="str">
        <f t="shared" si="1"/>
        <v>'El Ranchero','Macho','Las Tapas','The Tasty Quesadilla','Bigotes y Sombreros','La Placa Caliente','Tequila N' Taquitos'</v>
      </c>
    </row>
    <row r="9" spans="1:4" x14ac:dyDescent="0.35">
      <c r="A9" t="s">
        <v>55</v>
      </c>
      <c r="C9" t="str">
        <f t="shared" si="0"/>
        <v>'Macho Tacos'</v>
      </c>
      <c r="D9" t="str">
        <f t="shared" si="1"/>
        <v>'El Ranchero','Macho','Las Tapas','The Tasty Quesadilla','Bigotes y Sombreros','La Placa Caliente','Tequila N' Taquitos','Macho Tacos'</v>
      </c>
    </row>
    <row r="10" spans="1:4" x14ac:dyDescent="0.35">
      <c r="A10" t="s">
        <v>48</v>
      </c>
      <c r="C10" t="str">
        <f t="shared" si="0"/>
        <v>'El Ranchero'</v>
      </c>
      <c r="D10" t="str">
        <f t="shared" si="1"/>
        <v>'El Ranchero','Macho','Las Tapas','The Tasty Quesadilla','Bigotes y Sombreros','La Placa Caliente','Tequila N' Taquitos','Macho Tacos','El Ranchero'</v>
      </c>
    </row>
    <row r="11" spans="1:4" x14ac:dyDescent="0.35">
      <c r="A11" t="s">
        <v>50</v>
      </c>
      <c r="C11" t="str">
        <f t="shared" si="0"/>
        <v>'Las Tapas'</v>
      </c>
      <c r="D11" t="str">
        <f t="shared" si="1"/>
        <v>'El Ranchero','Macho','Las Tapas','The Tasty Quesadilla','Bigotes y Sombreros','La Placa Caliente','Tequila N' Taquitos','Macho Tacos','El Ranchero','Las Tapas'</v>
      </c>
    </row>
    <row r="12" spans="1:4" x14ac:dyDescent="0.35">
      <c r="A12" t="s">
        <v>56</v>
      </c>
      <c r="C12" t="str">
        <f t="shared" si="0"/>
        <v>'La Haba Burrito'</v>
      </c>
      <c r="D12" t="str">
        <f t="shared" si="1"/>
        <v>'El Ranchero','Macho','Las Tapas','The Tasty Quesadilla','Bigotes y Sombreros','La Placa Caliente','Tequila N' Taquitos','Macho Tacos','El Ranchero','Las Tapas','La Haba Burrito'</v>
      </c>
    </row>
    <row r="13" spans="1:4" x14ac:dyDescent="0.35">
      <c r="A13" t="s">
        <v>57</v>
      </c>
      <c r="C13" t="str">
        <f t="shared" si="0"/>
        <v>'El Ranchero Baile'</v>
      </c>
      <c r="D13" t="str">
        <f t="shared" si="1"/>
        <v>'El Ranchero','Macho','Las Tapas','The Tasty Quesadilla','Bigotes y Sombreros','La Placa Caliente','Tequila N' Taquitos','Macho Tacos','El Ranchero','Las Tapas','La Haba Burrito','El Ranchero Baile'</v>
      </c>
    </row>
    <row r="14" spans="1:4" x14ac:dyDescent="0.35">
      <c r="A14" t="s">
        <v>58</v>
      </c>
      <c r="C14" t="str">
        <f t="shared" si="0"/>
        <v>'La Sangria Sabroso'</v>
      </c>
      <c r="D14" t="str">
        <f t="shared" si="1"/>
        <v>'El Ranchero','Macho','Las Tapas','The Tasty Quesadilla','Bigotes y Sombreros','La Placa Caliente','Tequila N' Taquitos','Macho Tacos','El Ranchero','Las Tapas','La Haba Burrito','El Ranchero Baile','La Sangria Sabroso'</v>
      </c>
    </row>
    <row r="15" spans="1:4" x14ac:dyDescent="0.35">
      <c r="A15" t="s">
        <v>59</v>
      </c>
      <c r="C15" t="str">
        <f t="shared" si="0"/>
        <v>'El Burrito Haba'</v>
      </c>
      <c r="D15" t="str">
        <f t="shared" si="1"/>
        <v>'El Ranchero','Macho','Las Tapas','The Tasty Quesadilla','Bigotes y Sombreros','La Placa Caliente','Tequila N' Taquitos','Macho Tacos','El Ranchero','Las Tapas','La Haba Burrito','El Ranchero Baile','La Sangria Sabroso','El Burrito Haba'</v>
      </c>
    </row>
    <row r="16" spans="1:4" x14ac:dyDescent="0.35">
      <c r="A16" t="s">
        <v>60</v>
      </c>
      <c r="C16" t="str">
        <f t="shared" si="0"/>
        <v>'¡Olé, Olé, Olé!'</v>
      </c>
      <c r="D16" t="str">
        <f t="shared" si="1"/>
        <v>'El Ranchero','Macho','Las Tapas','The Tasty Quesadilla','Bigotes y Sombreros','La Placa Caliente','Tequila N' Taquitos','Macho Tacos','El Ranchero','Las Tapas','La Haba Burrito','El Ranchero Baile','La Sangria Sabroso','El Burrito Haba','¡Olé, Olé, Olé!'</v>
      </c>
    </row>
    <row r="17" spans="1:4" x14ac:dyDescent="0.35">
      <c r="A17" t="s">
        <v>61</v>
      </c>
      <c r="C17" t="str">
        <f t="shared" si="0"/>
        <v>'Los Amigos Restaurante'</v>
      </c>
      <c r="D17" t="str">
        <f t="shared" si="1"/>
        <v>'El Ranchero','Macho','Las Tapas','The Tasty Quesadilla','Bigotes y Sombreros','La Placa Caliente','Tequila N' Taquitos','Macho Tacos','El Ranchero','Las Tapas','La Haba Burrito','El Ranchero Baile','La Sangria Sabroso','El Burrito Haba','¡Olé, Olé, Olé!','Los Amigos Restaurante'</v>
      </c>
    </row>
    <row r="18" spans="1:4" x14ac:dyDescent="0.35">
      <c r="A18" t="s">
        <v>62</v>
      </c>
      <c r="C18" t="str">
        <f t="shared" si="0"/>
        <v>'The Enchilada Man'</v>
      </c>
      <c r="D18" t="str">
        <f t="shared" si="1"/>
        <v>'El Ranchero','Macho','Las Tapas','The Tasty Quesadilla','Bigotes y Sombreros','La Placa Caliente','Tequila N' Taquitos','Macho Tacos','El Ranchero','Las Tapas','La Haba Burrito','El Ranchero Baile','La Sangria Sabroso','El Burrito Haba','¡Olé, Olé, Olé!','Los Amigos Restaurante','The Enchilada Man'</v>
      </c>
    </row>
    <row r="19" spans="1:4" x14ac:dyDescent="0.35">
      <c r="A19" t="s">
        <v>63</v>
      </c>
      <c r="C19" t="str">
        <f t="shared" si="0"/>
        <v>'Restaurante de Mexico'</v>
      </c>
      <c r="D19"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v>
      </c>
    </row>
    <row r="20" spans="1:4" x14ac:dyDescent="0.35">
      <c r="A20" t="s">
        <v>64</v>
      </c>
      <c r="C20" t="str">
        <f t="shared" si="0"/>
        <v>'Three Amigos'</v>
      </c>
      <c r="D20"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v>
      </c>
    </row>
    <row r="21" spans="1:4" x14ac:dyDescent="0.35">
      <c r="A21" t="s">
        <v>65</v>
      </c>
      <c r="C21" t="str">
        <f t="shared" si="0"/>
        <v>'Margaritas'</v>
      </c>
      <c r="D21"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v>
      </c>
    </row>
    <row r="22" spans="1:4" x14ac:dyDescent="0.35">
      <c r="A22" t="s">
        <v>66</v>
      </c>
      <c r="C22" t="str">
        <f t="shared" si="0"/>
        <v>'La Familia Restaurante'</v>
      </c>
      <c r="D22"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Amigos','Margaritas','La Familia Restaurante'</v>
      </c>
    </row>
    <row r="23" spans="1:4" x14ac:dyDescent="0.35">
      <c r="A23" t="s">
        <v>67</v>
      </c>
      <c r="C23" t="str">
        <f t="shared" si="0"/>
        <v>'Hot Tamales'</v>
      </c>
      <c r="D23"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Amigos','Margaritas','La Familia Restaurante','Hot Tamales'</v>
      </c>
    </row>
    <row r="24" spans="1:4" x14ac:dyDescent="0.35">
      <c r="A24" t="s">
        <v>68</v>
      </c>
      <c r="C24" t="str">
        <f t="shared" si="0"/>
        <v>'Burrito Country'</v>
      </c>
      <c r="D24"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Amigos','Margaritas','La Familia Restaurante','Hot Tamales','Burrito Country'</v>
      </c>
    </row>
    <row r="25" spans="1:4" x14ac:dyDescent="0.35">
      <c r="A25" t="s">
        <v>69</v>
      </c>
      <c r="C25" t="str">
        <f t="shared" si="0"/>
        <v>'Mis Amigos Restaurante'</v>
      </c>
      <c r="D25"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Amigos','Margaritas','La Familia Restaurante','Hot Tamales','Burrito Country','Mis Amigos Restaurante'</v>
      </c>
    </row>
    <row r="26" spans="1:4" x14ac:dyDescent="0.35">
      <c r="A26" t="s">
        <v>70</v>
      </c>
      <c r="C26" t="str">
        <f t="shared" si="0"/>
        <v>'Enchiladas'</v>
      </c>
      <c r="D26"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Amigos','Margaritas','La Familia Restaurante','Hot Tamales','Burrito Country','Mis Amigos Restaurante','Enchiladas'</v>
      </c>
    </row>
    <row r="27" spans="1:4" x14ac:dyDescent="0.35">
      <c r="A27" t="s">
        <v>71</v>
      </c>
      <c r="C27" t="str">
        <f t="shared" si="0"/>
        <v>'Nacho Queso'</v>
      </c>
      <c r="D27"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Amigos','Margaritas','La Familia Restaurante','Hot Tamales','Burrito Country','Mis Amigos Restaurante','Enchiladas','Nacho Queso'</v>
      </c>
    </row>
    <row r="28" spans="1:4" x14ac:dyDescent="0.35">
      <c r="A28" t="s">
        <v>72</v>
      </c>
      <c r="C28" t="str">
        <f t="shared" si="0"/>
        <v>'Su Vecindario Restaurante'</v>
      </c>
      <c r="D28"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Amigos','Margaritas','La Familia Restaurante','Hot Tamales','Burrito Country','Mis Amigos Restaurante','Enchiladas','Nacho Queso','Su Vecindario Restaurante'</v>
      </c>
    </row>
    <row r="29" spans="1:4" x14ac:dyDescent="0.35">
      <c r="A29" t="s">
        <v>73</v>
      </c>
      <c r="C29" t="str">
        <f t="shared" si="0"/>
        <v>'Uno, Dos, Tequila'</v>
      </c>
      <c r="D29"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Amigos','Margaritas','La Familia Restaurante','Hot Tamales','Burrito Country','Mis Amigos Restaurante','Enchiladas','Nacho Queso','Su Vecindario Restaurante','Uno, Dos, Tequila'</v>
      </c>
    </row>
    <row r="30" spans="1:4" x14ac:dyDescent="0.35">
      <c r="A30" t="s">
        <v>74</v>
      </c>
      <c r="C30" t="str">
        <f t="shared" si="0"/>
        <v>'Tiempo de Salsa'</v>
      </c>
      <c r="D30"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Amigos','Margaritas','La Familia Restaurante','Hot Tamales','Burrito Country','Mis Amigos Restaurante','Enchiladas','Nacho Queso','Su Vecindario Restaurante','Uno, Dos, Tequila','Tiempo de Salsa'</v>
      </c>
    </row>
    <row r="31" spans="1:4" x14ac:dyDescent="0.35">
      <c r="A31" t="s">
        <v>75</v>
      </c>
      <c r="C31" t="str">
        <f t="shared" si="0"/>
        <v>'Mas Tequila'</v>
      </c>
      <c r="D31"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Amigos','Margaritas','La Familia Restaurante','Hot Tamales','Burrito Country','Mis Amigos Restaurante','Enchiladas','Nacho Queso','Su Vecindario Restaurante','Uno, Dos, Tequila','Tiempo de Salsa','Mas Tequila'</v>
      </c>
    </row>
    <row r="32" spans="1:4" x14ac:dyDescent="0.35">
      <c r="A32" t="s">
        <v>76</v>
      </c>
      <c r="C32" t="str">
        <f t="shared" si="0"/>
        <v>'Beans N' Rice'</v>
      </c>
      <c r="D32"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Amigos','Margaritas','La Familia Restaurante','Hot Tamales','Burrito Country','Mis Amigos Restaurante','Enchiladas','Nacho Queso','Su Vecindario Restaurante','Uno, Dos, Tequila','Tiempo de Salsa','Mas Tequila','Beans N' Rice'</v>
      </c>
    </row>
    <row r="33" spans="1:4" x14ac:dyDescent="0.35">
      <c r="A33" t="s">
        <v>77</v>
      </c>
      <c r="C33" t="str">
        <f t="shared" si="0"/>
        <v>'Picante's'</v>
      </c>
      <c r="D33"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Amigos','Margaritas','La Familia Restaurante','Hot Tamales','Burrito Country','Mis Amigos Restaurante','Enchiladas','Nacho Queso','Su Vecindario Restaurante','Uno, Dos, Tequila','Tiempo de Salsa','Mas Tequila','Beans N' Rice','Picante's'</v>
      </c>
    </row>
    <row r="34" spans="1:4" x14ac:dyDescent="0.35">
      <c r="A34" t="s">
        <v>78</v>
      </c>
      <c r="C34" t="str">
        <f t="shared" si="0"/>
        <v>'Frijoles Picante'</v>
      </c>
      <c r="D34"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Amigos','Margaritas','La Familia Restaurante','Hot Tamales','Burrito Country','Mis Amigos Restaurante','Enchiladas','Nacho Queso','Su Vecindario Restaurante','Uno, Dos, Tequila','Tiempo de Salsa','Mas Tequila','Beans N' Rice','Picante's','Frijoles Picante'</v>
      </c>
    </row>
    <row r="35" spans="1:4" x14ac:dyDescent="0.35">
      <c r="A35" t="s">
        <v>79</v>
      </c>
      <c r="C35" t="str">
        <f t="shared" si="0"/>
        <v>'Carmelitas'</v>
      </c>
      <c r="D35"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Amigos','Margaritas','La Familia Restaurante','Hot Tamales','Burrito Country','Mis Amigos Restaurante','Enchiladas','Nacho Queso','Su Vecindario Restaurante','Uno, Dos, Tequila','Tiempo de Salsa','Mas Tequila','Beans N' Rice','Picante's','Frijoles Picante','Carmelitas'</v>
      </c>
    </row>
    <row r="36" spans="1:4" x14ac:dyDescent="0.35">
      <c r="A36" t="s">
        <v>80</v>
      </c>
      <c r="C36" t="str">
        <f t="shared" si="0"/>
        <v>'Sombreros'</v>
      </c>
      <c r="D36"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Amigos','Margaritas','La Familia Restaurante','Hot Tamales','Burrito Country','Mis Amigos Restaurante','Enchiladas','Nacho Queso','Su Vecindario Restaurante','Uno, Dos, Tequila','Tiempo de Salsa','Mas Tequila','Beans N' Rice','Picante's','Frijoles Picante','Carmelitas','Sombreros'</v>
      </c>
    </row>
    <row r="37" spans="1:4" x14ac:dyDescent="0.35">
      <c r="A37" t="s">
        <v>81</v>
      </c>
      <c r="C37" t="str">
        <f t="shared" si="0"/>
        <v>'Nachos Crujiente'</v>
      </c>
      <c r="D37" s="2" t="str">
        <f t="shared" si="1"/>
        <v>'El Ranchero','Macho','Las Tapas','The Tasty Quesadilla','Bigotes y Sombreros','La Placa Caliente','Tequila N' Taquitos','Macho Tacos','El Ranchero','Las Tapas','La Haba Burrito','El Ranchero Baile','La Sangria Sabroso','El Burrito Haba','¡Olé, Olé, Olé!','Los Amigos Restaurante','The Enchilada Man','Restaurante de Mexico','Three Amigos','Margaritas','La Familia Restaurante','Hot Tamales','Burrito Country','Mis Amigos Restaurante','Enchiladas','Nacho Queso','Su Vecindario Restaurante','Uno, Dos, Tequila','Tiempo de Salsa','Mas Tequila','Beans N' Rice','Picante's','Frijoles Picante','Carmelitas','Sombreros','Nachos Crujiente'</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0867B-8B84-4BF3-9847-8C53C3E9B59A}">
  <dimension ref="A1:P45"/>
  <sheetViews>
    <sheetView topLeftCell="B4" workbookViewId="0">
      <selection activeCell="B3" sqref="B3:B45"/>
    </sheetView>
  </sheetViews>
  <sheetFormatPr defaultRowHeight="14.5" x14ac:dyDescent="0.35"/>
  <cols>
    <col min="1" max="1" width="64.90625" customWidth="1"/>
    <col min="2" max="2" width="15.6328125" customWidth="1"/>
    <col min="3" max="3" width="12.36328125" customWidth="1"/>
    <col min="4" max="4" width="14.90625" customWidth="1"/>
    <col min="5" max="6" width="17" customWidth="1"/>
    <col min="7" max="7" width="16.6328125" customWidth="1"/>
  </cols>
  <sheetData>
    <row r="1" spans="1:16" x14ac:dyDescent="0.35">
      <c r="A1" s="2" t="s">
        <v>83</v>
      </c>
      <c r="B1" s="2"/>
      <c r="C1" s="2"/>
      <c r="D1" s="2"/>
    </row>
    <row r="2" spans="1:16" x14ac:dyDescent="0.35">
      <c r="A2" s="2"/>
      <c r="B2" s="2" t="s">
        <v>129</v>
      </c>
      <c r="C2" s="2" t="str">
        <f t="shared" ref="C2" si="0">TRIM(B2)</f>
        <v>Extact Name</v>
      </c>
      <c r="D2" s="2" t="s">
        <v>130</v>
      </c>
      <c r="E2" s="2" t="s">
        <v>214</v>
      </c>
      <c r="F2" s="2"/>
      <c r="H2" s="2" t="s">
        <v>236</v>
      </c>
    </row>
    <row r="3" spans="1:16" x14ac:dyDescent="0.35">
      <c r="A3" s="11" t="s">
        <v>84</v>
      </c>
      <c r="B3" t="str">
        <f>LEFT(A3,(FIND("—",A3,1)-1))</f>
        <v>aguardentería </v>
      </c>
      <c r="C3" t="str">
        <f>TRIM(B3)</f>
        <v>aguardentería </v>
      </c>
      <c r="D3" t="s">
        <v>127</v>
      </c>
      <c r="E3" t="s">
        <v>172</v>
      </c>
      <c r="F3" t="str">
        <f>LEFT(E3,LEN(E3)-1)</f>
        <v>aguardenteria</v>
      </c>
      <c r="G3" t="str">
        <f>"'"&amp;F3&amp;"'"</f>
        <v>'aguardenteria'</v>
      </c>
      <c r="H3" t="str">
        <f>G3</f>
        <v>'aguardenteria'</v>
      </c>
      <c r="P3" s="2"/>
    </row>
    <row r="4" spans="1:16" x14ac:dyDescent="0.35">
      <c r="A4" s="11" t="s">
        <v>85</v>
      </c>
      <c r="B4" t="str">
        <f>LEFT(A4,(FIND("—",A4,1)-1))</f>
        <v>azucarería </v>
      </c>
      <c r="C4" t="str">
        <f t="shared" ref="C4:C45" si="1">TRIM(B4)</f>
        <v>azucarería </v>
      </c>
      <c r="D4" t="s">
        <v>128</v>
      </c>
      <c r="E4" t="s">
        <v>173</v>
      </c>
      <c r="F4" t="str">
        <f t="shared" ref="F4:F45" si="2">LEFT(E4,LEN(E4)-1)</f>
        <v>azucareria</v>
      </c>
      <c r="G4" t="str">
        <f t="shared" ref="G4:G45" si="3">"'"&amp;F4&amp;"'"</f>
        <v>'azucareria'</v>
      </c>
      <c r="H4" t="str">
        <f t="shared" ref="H4:H45" si="4">H3&amp;","&amp;G4</f>
        <v>'aguardenteria','azucareria'</v>
      </c>
    </row>
    <row r="5" spans="1:16" ht="23" x14ac:dyDescent="0.35">
      <c r="A5" s="11" t="s">
        <v>86</v>
      </c>
      <c r="B5" t="str">
        <f t="shared" ref="B5:B45" si="5">LEFT(A5,(FIND("—",A5,1)-1))</f>
        <v>bizcochería </v>
      </c>
      <c r="C5" t="str">
        <f t="shared" si="1"/>
        <v>bizcochería </v>
      </c>
      <c r="D5" t="s">
        <v>131</v>
      </c>
      <c r="E5" t="s">
        <v>174</v>
      </c>
      <c r="F5" t="str">
        <f t="shared" si="2"/>
        <v>bizcocheria</v>
      </c>
      <c r="G5" t="str">
        <f t="shared" si="3"/>
        <v>'bizcocheria'</v>
      </c>
      <c r="H5" t="str">
        <f t="shared" si="4"/>
        <v>'aguardenteria','azucareria','bizcocheria'</v>
      </c>
    </row>
    <row r="6" spans="1:16" x14ac:dyDescent="0.35">
      <c r="A6" s="11" t="s">
        <v>87</v>
      </c>
      <c r="B6" t="str">
        <f t="shared" si="5"/>
        <v>boletería </v>
      </c>
      <c r="C6" t="str">
        <f t="shared" si="1"/>
        <v>boletería </v>
      </c>
      <c r="D6" t="s">
        <v>132</v>
      </c>
      <c r="E6" t="s">
        <v>175</v>
      </c>
      <c r="F6" t="str">
        <f t="shared" si="2"/>
        <v>boleteria</v>
      </c>
      <c r="G6" t="str">
        <f t="shared" si="3"/>
        <v>'boleteria'</v>
      </c>
      <c r="H6" t="str">
        <f t="shared" si="4"/>
        <v>'aguardenteria','azucareria','bizcocheria','boleteria'</v>
      </c>
    </row>
    <row r="7" spans="1:16" x14ac:dyDescent="0.35">
      <c r="A7" s="11" t="s">
        <v>88</v>
      </c>
      <c r="B7" t="str">
        <f t="shared" si="5"/>
        <v>cafetería </v>
      </c>
      <c r="C7" t="str">
        <f t="shared" si="1"/>
        <v>cafetería </v>
      </c>
      <c r="D7" t="s">
        <v>133</v>
      </c>
      <c r="E7" t="s">
        <v>176</v>
      </c>
      <c r="F7" t="str">
        <f t="shared" si="2"/>
        <v>cafeteria</v>
      </c>
      <c r="G7" t="str">
        <f t="shared" si="3"/>
        <v>'cafeteria'</v>
      </c>
      <c r="H7" t="str">
        <f t="shared" si="4"/>
        <v>'aguardenteria','azucareria','bizcocheria','boleteria','cafeteria'</v>
      </c>
    </row>
    <row r="8" spans="1:16" x14ac:dyDescent="0.35">
      <c r="A8" s="11" t="s">
        <v>89</v>
      </c>
      <c r="B8" t="str">
        <f t="shared" si="5"/>
        <v>calcetería </v>
      </c>
      <c r="C8" t="str">
        <f t="shared" si="1"/>
        <v>calcetería </v>
      </c>
      <c r="D8" t="s">
        <v>134</v>
      </c>
      <c r="E8" t="s">
        <v>177</v>
      </c>
      <c r="F8" t="str">
        <f t="shared" si="2"/>
        <v>calceteria</v>
      </c>
      <c r="G8" t="str">
        <f t="shared" si="3"/>
        <v>'calceteria'</v>
      </c>
      <c r="H8" t="str">
        <f t="shared" si="4"/>
        <v>'aguardenteria','azucareria','bizcocheria','boleteria','cafeteria','calceteria'</v>
      </c>
    </row>
    <row r="9" spans="1:16" x14ac:dyDescent="0.35">
      <c r="A9" s="11" t="s">
        <v>90</v>
      </c>
      <c r="B9" t="str">
        <f t="shared" si="5"/>
        <v>carnicería </v>
      </c>
      <c r="C9" t="str">
        <f t="shared" si="1"/>
        <v>carnicería </v>
      </c>
      <c r="D9" t="s">
        <v>135</v>
      </c>
      <c r="E9" t="s">
        <v>178</v>
      </c>
      <c r="F9" t="str">
        <f t="shared" si="2"/>
        <v>carniceria</v>
      </c>
      <c r="G9" t="str">
        <f t="shared" si="3"/>
        <v>'carniceria'</v>
      </c>
      <c r="H9" t="str">
        <f t="shared" si="4"/>
        <v>'aguardenteria','azucareria','bizcocheria','boleteria','cafeteria','calceteria','carniceria'</v>
      </c>
    </row>
    <row r="10" spans="1:16" x14ac:dyDescent="0.35">
      <c r="A10" s="11" t="s">
        <v>91</v>
      </c>
      <c r="B10" t="str">
        <f t="shared" si="5"/>
        <v>charcutería </v>
      </c>
      <c r="C10" t="str">
        <f t="shared" si="1"/>
        <v>charcutería </v>
      </c>
      <c r="D10" t="s">
        <v>136</v>
      </c>
      <c r="E10" t="s">
        <v>179</v>
      </c>
      <c r="F10" t="str">
        <f t="shared" si="2"/>
        <v>charcuteria</v>
      </c>
      <c r="G10" t="str">
        <f t="shared" si="3"/>
        <v>'charcuteria'</v>
      </c>
      <c r="H10" t="str">
        <f t="shared" si="4"/>
        <v>'aguardenteria','azucareria','bizcocheria','boleteria','cafeteria','calceteria','carniceria','charcuteria'</v>
      </c>
    </row>
    <row r="11" spans="1:16" x14ac:dyDescent="0.35">
      <c r="A11" s="11" t="s">
        <v>92</v>
      </c>
      <c r="B11" t="str">
        <f t="shared" si="5"/>
        <v>cervecería </v>
      </c>
      <c r="C11" t="str">
        <f t="shared" si="1"/>
        <v>cervecería </v>
      </c>
      <c r="D11" t="s">
        <v>137</v>
      </c>
      <c r="E11" t="s">
        <v>180</v>
      </c>
      <c r="F11" t="str">
        <f t="shared" si="2"/>
        <v>cerveceria</v>
      </c>
      <c r="G11" t="str">
        <f t="shared" si="3"/>
        <v>'cerveceria'</v>
      </c>
      <c r="H11" t="str">
        <f t="shared" si="4"/>
        <v>'aguardenteria','azucareria','bizcocheria','boleteria','cafeteria','calceteria','carniceria','charcuteria','cerveceria'</v>
      </c>
    </row>
    <row r="12" spans="1:16" x14ac:dyDescent="0.35">
      <c r="A12" s="11" t="s">
        <v>93</v>
      </c>
      <c r="B12" t="str">
        <f t="shared" si="5"/>
        <v>confitería </v>
      </c>
      <c r="C12" t="str">
        <f t="shared" si="1"/>
        <v>confitería </v>
      </c>
      <c r="D12" t="s">
        <v>138</v>
      </c>
      <c r="E12" t="s">
        <v>181</v>
      </c>
      <c r="F12" t="str">
        <f t="shared" si="2"/>
        <v>confiteria</v>
      </c>
      <c r="G12" t="str">
        <f t="shared" si="3"/>
        <v>'confiteria'</v>
      </c>
      <c r="H12" t="str">
        <f t="shared" si="4"/>
        <v>'aguardenteria','azucareria','bizcocheria','boleteria','cafeteria','calceteria','carniceria','charcuteria','cerveceria','confiteria'</v>
      </c>
    </row>
    <row r="13" spans="1:16" x14ac:dyDescent="0.35">
      <c r="A13" s="11" t="s">
        <v>94</v>
      </c>
      <c r="B13" t="str">
        <f t="shared" si="5"/>
        <v>droguería </v>
      </c>
      <c r="C13" t="str">
        <f t="shared" si="1"/>
        <v>droguería </v>
      </c>
      <c r="D13" t="s">
        <v>139</v>
      </c>
      <c r="E13" t="s">
        <v>182</v>
      </c>
      <c r="F13" t="str">
        <f t="shared" si="2"/>
        <v>drogueria</v>
      </c>
      <c r="G13" t="str">
        <f t="shared" si="3"/>
        <v>'drogueria'</v>
      </c>
      <c r="H13" t="str">
        <f t="shared" si="4"/>
        <v>'aguardenteria','azucareria','bizcocheria','boleteria','cafeteria','calceteria','carniceria','charcuteria','cerveceria','confiteria','drogueria'</v>
      </c>
    </row>
    <row r="14" spans="1:16" x14ac:dyDescent="0.35">
      <c r="A14" s="11" t="s">
        <v>95</v>
      </c>
      <c r="B14" t="str">
        <f t="shared" si="5"/>
        <v>ebanistería </v>
      </c>
      <c r="C14" t="str">
        <f t="shared" si="1"/>
        <v>ebanistería </v>
      </c>
      <c r="D14" t="s">
        <v>140</v>
      </c>
      <c r="E14" t="s">
        <v>183</v>
      </c>
      <c r="F14" t="str">
        <f t="shared" si="2"/>
        <v>ebanisteria</v>
      </c>
      <c r="G14" t="str">
        <f t="shared" si="3"/>
        <v>'ebanisteria'</v>
      </c>
      <c r="H14" t="str">
        <f t="shared" si="4"/>
        <v>'aguardenteria','azucareria','bizcocheria','boleteria','cafeteria','calceteria','carniceria','charcuteria','cerveceria','confiteria','drogueria','ebanisteria'</v>
      </c>
    </row>
    <row r="15" spans="1:16" x14ac:dyDescent="0.35">
      <c r="A15" s="11" t="s">
        <v>96</v>
      </c>
      <c r="B15" t="str">
        <f t="shared" si="5"/>
        <v>ferretería </v>
      </c>
      <c r="C15" t="str">
        <f t="shared" si="1"/>
        <v>ferretería </v>
      </c>
      <c r="D15" t="s">
        <v>141</v>
      </c>
      <c r="E15" t="s">
        <v>184</v>
      </c>
      <c r="F15" t="str">
        <f t="shared" si="2"/>
        <v>ferreteria</v>
      </c>
      <c r="G15" t="str">
        <f t="shared" si="3"/>
        <v>'ferreteria'</v>
      </c>
      <c r="H15" t="str">
        <f t="shared" si="4"/>
        <v>'aguardenteria','azucareria','bizcocheria','boleteria','cafeteria','calceteria','carniceria','charcuteria','cerveceria','confiteria','drogueria','ebanisteria','ferreteria'</v>
      </c>
    </row>
    <row r="16" spans="1:16" x14ac:dyDescent="0.35">
      <c r="A16" s="11" t="s">
        <v>97</v>
      </c>
      <c r="B16" t="str">
        <f t="shared" si="5"/>
        <v>floristería </v>
      </c>
      <c r="C16" t="str">
        <f t="shared" si="1"/>
        <v>floristería </v>
      </c>
      <c r="D16" t="s">
        <v>142</v>
      </c>
      <c r="E16" t="s">
        <v>185</v>
      </c>
      <c r="F16" t="str">
        <f t="shared" si="2"/>
        <v>floristeria</v>
      </c>
      <c r="G16" t="str">
        <f t="shared" si="3"/>
        <v>'floristeria'</v>
      </c>
      <c r="H16" t="str">
        <f t="shared" si="4"/>
        <v>'aguardenteria','azucareria','bizcocheria','boleteria','cafeteria','calceteria','carniceria','charcuteria','cerveceria','confiteria','drogueria','ebanisteria','ferreteria','floristeria'</v>
      </c>
    </row>
    <row r="17" spans="1:8" x14ac:dyDescent="0.35">
      <c r="A17" s="12" t="s">
        <v>98</v>
      </c>
      <c r="B17" t="str">
        <f t="shared" si="5"/>
        <v>frutería </v>
      </c>
      <c r="C17" t="str">
        <f t="shared" si="1"/>
        <v>frutería </v>
      </c>
      <c r="D17" t="s">
        <v>143</v>
      </c>
      <c r="E17" t="s">
        <v>186</v>
      </c>
      <c r="F17" t="str">
        <f t="shared" si="2"/>
        <v>fruteria</v>
      </c>
      <c r="G17" t="str">
        <f t="shared" si="3"/>
        <v>'fruteria'</v>
      </c>
      <c r="H17" t="str">
        <f t="shared" si="4"/>
        <v>'aguardenteria','azucareria','bizcocheria','boleteria','cafeteria','calceteria','carniceria','charcuteria','cerveceria','confiteria','drogueria','ebanisteria','ferreteria','floristeria','fruteria'</v>
      </c>
    </row>
    <row r="18" spans="1:8" x14ac:dyDescent="0.35">
      <c r="A18" s="11" t="s">
        <v>99</v>
      </c>
      <c r="B18" t="str">
        <f t="shared" si="5"/>
        <v>heladería </v>
      </c>
      <c r="C18" t="str">
        <f t="shared" si="1"/>
        <v>heladería </v>
      </c>
      <c r="D18" t="s">
        <v>144</v>
      </c>
      <c r="E18" t="s">
        <v>187</v>
      </c>
      <c r="F18" t="str">
        <f t="shared" si="2"/>
        <v>heladeria</v>
      </c>
      <c r="G18" t="str">
        <f t="shared" si="3"/>
        <v>'heladeria'</v>
      </c>
      <c r="H18" t="str">
        <f t="shared" si="4"/>
        <v>'aguardenteria','azucareria','bizcocheria','boleteria','cafeteria','calceteria','carniceria','charcuteria','cerveceria','confiteria','drogueria','ebanisteria','ferreteria','floristeria','fruteria','heladeria'</v>
      </c>
    </row>
    <row r="19" spans="1:8" x14ac:dyDescent="0.35">
      <c r="A19" s="11" t="s">
        <v>100</v>
      </c>
      <c r="B19" t="str">
        <f t="shared" si="5"/>
        <v>herboristería </v>
      </c>
      <c r="C19" t="str">
        <f t="shared" si="1"/>
        <v>herboristería </v>
      </c>
      <c r="D19" t="s">
        <v>145</v>
      </c>
      <c r="E19" t="s">
        <v>188</v>
      </c>
      <c r="F19" t="str">
        <f t="shared" si="2"/>
        <v>herboristeria</v>
      </c>
      <c r="G19" t="str">
        <f t="shared" si="3"/>
        <v>'herboristeria'</v>
      </c>
      <c r="H19" t="str">
        <f t="shared" si="4"/>
        <v>'aguardenteria','azucareria','bizcocheria','boleteria','cafeteria','calceteria','carniceria','charcuteria','cerveceria','confiteria','drogueria','ebanisteria','ferreteria','floristeria','fruteria','heladeria','herboristeria'</v>
      </c>
    </row>
    <row r="20" spans="1:8" x14ac:dyDescent="0.35">
      <c r="A20" s="11" t="s">
        <v>101</v>
      </c>
      <c r="B20" t="str">
        <f t="shared" si="5"/>
        <v>herrería </v>
      </c>
      <c r="C20" t="str">
        <f t="shared" si="1"/>
        <v>herrería </v>
      </c>
      <c r="D20" t="s">
        <v>146</v>
      </c>
      <c r="E20" t="s">
        <v>189</v>
      </c>
      <c r="F20" t="str">
        <f t="shared" si="2"/>
        <v>herreria</v>
      </c>
      <c r="G20" t="str">
        <f t="shared" si="3"/>
        <v>'herreria'</v>
      </c>
      <c r="H20" t="str">
        <f t="shared" si="4"/>
        <v>'aguardenteria','azucareria','bizcocheria','boleteria','cafeteria','calceteria','carniceria','charcuteria','cerveceria','confiteria','drogueria','ebanisteria','ferreteria','floristeria','fruteria','heladeria','herboristeria','herreria'</v>
      </c>
    </row>
    <row r="21" spans="1:8" x14ac:dyDescent="0.35">
      <c r="A21" s="11" t="s">
        <v>102</v>
      </c>
      <c r="B21" t="str">
        <f t="shared" si="5"/>
        <v>joyería </v>
      </c>
      <c r="C21" t="str">
        <f t="shared" si="1"/>
        <v>joyería </v>
      </c>
      <c r="D21" t="s">
        <v>147</v>
      </c>
      <c r="E21" t="s">
        <v>190</v>
      </c>
      <c r="F21" t="str">
        <f t="shared" si="2"/>
        <v>joyeria</v>
      </c>
      <c r="G21" t="str">
        <f t="shared" si="3"/>
        <v>'joyeria'</v>
      </c>
      <c r="H21" t="str">
        <f t="shared" si="4"/>
        <v>'aguardenteria','azucareria','bizcocheria','boleteria','cafeteria','calceteria','carniceria','charcuteria','cerveceria','confiteria','drogueria','ebanisteria','ferreteria','floristeria','fruteria','heladeria','herboristeria','herreria','joyeria'</v>
      </c>
    </row>
    <row r="22" spans="1:8" x14ac:dyDescent="0.35">
      <c r="A22" s="11" t="s">
        <v>103</v>
      </c>
      <c r="B22" t="str">
        <f t="shared" si="5"/>
        <v>juguetería </v>
      </c>
      <c r="C22" t="str">
        <f t="shared" si="1"/>
        <v>juguetería </v>
      </c>
      <c r="D22" t="s">
        <v>148</v>
      </c>
      <c r="E22" t="s">
        <v>191</v>
      </c>
      <c r="F22" t="str">
        <f t="shared" si="2"/>
        <v>jugueteria</v>
      </c>
      <c r="G22" t="str">
        <f t="shared" si="3"/>
        <v>'jugueteria'</v>
      </c>
      <c r="H22" t="str">
        <f t="shared" si="4"/>
        <v>'aguardenteria','azucareria','bizcocheria','boleteria','cafeteria','calceteria','carniceria','charcuteria','cerveceria','confiteria','drogueria','ebanisteria','ferreteria','floristeria','fruteria','heladeria','herboristeria','herreria','joyeria','jugueteria'</v>
      </c>
    </row>
    <row r="23" spans="1:8" x14ac:dyDescent="0.35">
      <c r="A23" s="11" t="s">
        <v>104</v>
      </c>
      <c r="B23" t="str">
        <f t="shared" si="5"/>
        <v>lavandería </v>
      </c>
      <c r="C23" t="str">
        <f t="shared" si="1"/>
        <v>lavandería </v>
      </c>
      <c r="D23" t="s">
        <v>149</v>
      </c>
      <c r="E23" t="s">
        <v>192</v>
      </c>
      <c r="F23" t="str">
        <f t="shared" si="2"/>
        <v>lavanderia</v>
      </c>
      <c r="G23" t="str">
        <f t="shared" si="3"/>
        <v>'lavanderia'</v>
      </c>
      <c r="H23" t="str">
        <f t="shared" si="4"/>
        <v>'aguardenteria','azucareria','bizcocheria','boleteria','cafeteria','calceteria','carniceria','charcuteria','cerveceria','confiteria','drogueria','ebanisteria','ferreteria','floristeria','fruteria','heladeria','herboristeria','herreria','joyeria','jugueteria','lavanderia'</v>
      </c>
    </row>
    <row r="24" spans="1:8" x14ac:dyDescent="0.35">
      <c r="A24" s="11" t="s">
        <v>105</v>
      </c>
      <c r="B24" t="str">
        <f t="shared" si="5"/>
        <v>lechería </v>
      </c>
      <c r="C24" t="str">
        <f t="shared" si="1"/>
        <v>lechería </v>
      </c>
      <c r="D24" t="s">
        <v>150</v>
      </c>
      <c r="E24" t="s">
        <v>193</v>
      </c>
      <c r="F24" t="str">
        <f t="shared" si="2"/>
        <v>lecheria</v>
      </c>
      <c r="G24" t="str">
        <f t="shared" si="3"/>
        <v>'lecheria'</v>
      </c>
      <c r="H24" t="str">
        <f t="shared" si="4"/>
        <v>'aguardenteria','azucareria','bizcocheria','boleteria','cafeteria','calceteria','carniceria','charcuteria','cerveceria','confiteria','drogueria','ebanisteria','ferreteria','floristeria','fruteria','heladeria','herboristeria','herreria','joyeria','jugueteria','lavanderia','lecheria'</v>
      </c>
    </row>
    <row r="25" spans="1:8" x14ac:dyDescent="0.35">
      <c r="A25" s="11" t="s">
        <v>106</v>
      </c>
      <c r="B25" t="str">
        <f t="shared" si="5"/>
        <v>lencería </v>
      </c>
      <c r="C25" t="str">
        <f t="shared" si="1"/>
        <v>lencería </v>
      </c>
      <c r="D25" t="s">
        <v>151</v>
      </c>
      <c r="E25" t="s">
        <v>194</v>
      </c>
      <c r="F25" t="str">
        <f t="shared" si="2"/>
        <v>lenceria</v>
      </c>
      <c r="G25" t="str">
        <f t="shared" si="3"/>
        <v>'lenceria'</v>
      </c>
      <c r="H25" t="str">
        <f t="shared" si="4"/>
        <v>'aguardenteria','azucareria','bizcocheria','boleteria','cafeteria','calceteria','carniceria','charcuteria','cerveceria','confiteria','drogueria','ebanisteria','ferreteria','floristeria','fruteria','heladeria','herboristeria','herreria','joyeria','jugueteria','lavanderia','lecheria','lenceria'</v>
      </c>
    </row>
    <row r="26" spans="1:8" x14ac:dyDescent="0.35">
      <c r="A26" s="11" t="s">
        <v>107</v>
      </c>
      <c r="B26" t="str">
        <f t="shared" si="5"/>
        <v>librería </v>
      </c>
      <c r="C26" t="str">
        <f t="shared" si="1"/>
        <v>librería </v>
      </c>
      <c r="D26" t="s">
        <v>152</v>
      </c>
      <c r="E26" t="s">
        <v>195</v>
      </c>
      <c r="F26" t="str">
        <f t="shared" si="2"/>
        <v>libreria</v>
      </c>
      <c r="G26" t="str">
        <f t="shared" si="3"/>
        <v>'libreria'</v>
      </c>
      <c r="H26" t="str">
        <f t="shared" si="4"/>
        <v>'aguardenteria','azucareria','bizcocheria','boleteria','cafeteria','calceteria','carniceria','charcuteria','cerveceria','confiteria','drogueria','ebanisteria','ferreteria','floristeria','fruteria','heladeria','herboristeria','herreria','joyeria','jugueteria','lavanderia','lecheria','lenceria','libreria'</v>
      </c>
    </row>
    <row r="27" spans="1:8" x14ac:dyDescent="0.35">
      <c r="A27" s="11" t="s">
        <v>108</v>
      </c>
      <c r="B27" t="str">
        <f t="shared" si="5"/>
        <v>mueblería </v>
      </c>
      <c r="C27" t="str">
        <f t="shared" si="1"/>
        <v>mueblería </v>
      </c>
      <c r="D27" t="s">
        <v>153</v>
      </c>
      <c r="E27" t="s">
        <v>196</v>
      </c>
      <c r="F27" t="str">
        <f t="shared" si="2"/>
        <v>muebleria</v>
      </c>
      <c r="G27" t="str">
        <f t="shared" si="3"/>
        <v>'muebleria'</v>
      </c>
      <c r="H27" t="str">
        <f t="shared" si="4"/>
        <v>'aguardenteria','azucareria','bizcocheria','boleteria','cafeteria','calceteria','carniceria','charcuteria','cerveceria','confiteria','drogueria','ebanisteria','ferreteria','floristeria','fruteria','heladeria','herboristeria','herreria','joyeria','jugueteria','lavanderia','lecheria','lenceria','libreria','muebleria'</v>
      </c>
    </row>
    <row r="28" spans="1:8" x14ac:dyDescent="0.35">
      <c r="A28" s="11" t="s">
        <v>109</v>
      </c>
      <c r="B28" t="str">
        <f t="shared" si="5"/>
        <v>panadería </v>
      </c>
      <c r="C28" t="str">
        <f t="shared" si="1"/>
        <v>panadería </v>
      </c>
      <c r="D28" t="s">
        <v>154</v>
      </c>
      <c r="E28" t="s">
        <v>197</v>
      </c>
      <c r="F28" t="str">
        <f t="shared" si="2"/>
        <v>panaderia</v>
      </c>
      <c r="G28" t="str">
        <f t="shared" si="3"/>
        <v>'panaderia'</v>
      </c>
      <c r="H28" t="str">
        <f t="shared" si="4"/>
        <v>'aguardenteria','azucareria','bizcocheria','boleteria','cafeteria','calceteria','carniceria','charcuteria','cerveceria','confiteria','drogueria','ebanisteria','ferreteria','floristeria','fruteria','heladeria','herboristeria','herreria','joyeria','jugueteria','lavanderia','lecheria','lenceria','libreria','muebleria','panaderia'</v>
      </c>
    </row>
    <row r="29" spans="1:8" x14ac:dyDescent="0.35">
      <c r="A29" s="11" t="s">
        <v>110</v>
      </c>
      <c r="B29" t="str">
        <f t="shared" si="5"/>
        <v>papelería </v>
      </c>
      <c r="C29" t="str">
        <f t="shared" si="1"/>
        <v>papelería </v>
      </c>
      <c r="D29" t="s">
        <v>155</v>
      </c>
      <c r="E29" t="s">
        <v>198</v>
      </c>
      <c r="F29" t="str">
        <f t="shared" si="2"/>
        <v>papeleria</v>
      </c>
      <c r="G29" t="str">
        <f t="shared" si="3"/>
        <v>'papeleria'</v>
      </c>
      <c r="H29"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v>
      </c>
    </row>
    <row r="30" spans="1:8" x14ac:dyDescent="0.35">
      <c r="A30" s="11" t="s">
        <v>111</v>
      </c>
      <c r="B30" t="str">
        <f t="shared" si="5"/>
        <v>pastelería </v>
      </c>
      <c r="C30" t="str">
        <f t="shared" si="1"/>
        <v>pastelería </v>
      </c>
      <c r="D30" t="s">
        <v>156</v>
      </c>
      <c r="E30" t="s">
        <v>199</v>
      </c>
      <c r="F30" t="str">
        <f t="shared" si="2"/>
        <v>pasteleria</v>
      </c>
      <c r="G30" t="str">
        <f t="shared" si="3"/>
        <v>'pasteleria'</v>
      </c>
      <c r="H30"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pasteleria'</v>
      </c>
    </row>
    <row r="31" spans="1:8" x14ac:dyDescent="0.35">
      <c r="A31" s="11" t="s">
        <v>112</v>
      </c>
      <c r="B31" t="str">
        <f t="shared" si="5"/>
        <v>peluquería </v>
      </c>
      <c r="C31" t="str">
        <f t="shared" si="1"/>
        <v>peluquería </v>
      </c>
      <c r="D31" t="s">
        <v>157</v>
      </c>
      <c r="E31" t="s">
        <v>200</v>
      </c>
      <c r="F31" t="str">
        <f t="shared" si="2"/>
        <v>peluqueria</v>
      </c>
      <c r="G31" t="str">
        <f t="shared" si="3"/>
        <v>'peluqueria'</v>
      </c>
      <c r="H31"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pasteleria','peluqueria'</v>
      </c>
    </row>
    <row r="32" spans="1:8" x14ac:dyDescent="0.35">
      <c r="A32" s="11" t="s">
        <v>113</v>
      </c>
      <c r="B32" t="str">
        <f t="shared" si="5"/>
        <v>perfumería </v>
      </c>
      <c r="C32" t="str">
        <f t="shared" si="1"/>
        <v>perfumería </v>
      </c>
      <c r="D32" t="s">
        <v>158</v>
      </c>
      <c r="E32" t="s">
        <v>201</v>
      </c>
      <c r="F32" t="str">
        <f t="shared" si="2"/>
        <v>perfumeria</v>
      </c>
      <c r="G32" t="str">
        <f t="shared" si="3"/>
        <v>'perfumeria'</v>
      </c>
      <c r="H32"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pasteleria','peluqueria','perfumeria'</v>
      </c>
    </row>
    <row r="33" spans="1:8" x14ac:dyDescent="0.35">
      <c r="A33" s="11" t="s">
        <v>114</v>
      </c>
      <c r="B33" t="str">
        <f t="shared" si="5"/>
        <v>pescadería </v>
      </c>
      <c r="C33" t="str">
        <f t="shared" si="1"/>
        <v>pescadería </v>
      </c>
      <c r="D33" t="s">
        <v>159</v>
      </c>
      <c r="E33" t="s">
        <v>202</v>
      </c>
      <c r="F33" t="str">
        <f t="shared" si="2"/>
        <v>pescaderia</v>
      </c>
      <c r="G33" t="str">
        <f t="shared" si="3"/>
        <v>'pescaderia'</v>
      </c>
      <c r="H33"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pasteleria','peluqueria','perfumeria','pescaderia'</v>
      </c>
    </row>
    <row r="34" spans="1:8" x14ac:dyDescent="0.35">
      <c r="A34" s="11" t="s">
        <v>115</v>
      </c>
      <c r="B34" t="str">
        <f t="shared" si="5"/>
        <v>pizzería </v>
      </c>
      <c r="C34" t="str">
        <f t="shared" si="1"/>
        <v>pizzería </v>
      </c>
      <c r="D34" t="s">
        <v>160</v>
      </c>
      <c r="E34" t="s">
        <v>203</v>
      </c>
      <c r="F34" t="str">
        <f t="shared" si="2"/>
        <v>pizzeria</v>
      </c>
      <c r="G34" t="str">
        <f t="shared" si="3"/>
        <v>'pizzeria'</v>
      </c>
      <c r="H34"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pasteleria','peluqueria','perfumeria','pescaderia','pizzeria'</v>
      </c>
    </row>
    <row r="35" spans="1:8" x14ac:dyDescent="0.35">
      <c r="A35" s="11" t="s">
        <v>116</v>
      </c>
      <c r="B35" t="str">
        <f t="shared" si="5"/>
        <v>platería </v>
      </c>
      <c r="C35" t="str">
        <f t="shared" si="1"/>
        <v>platería </v>
      </c>
      <c r="D35" t="s">
        <v>161</v>
      </c>
      <c r="E35" t="s">
        <v>204</v>
      </c>
      <c r="F35" t="str">
        <f t="shared" si="2"/>
        <v>plateria</v>
      </c>
      <c r="G35" t="str">
        <f t="shared" si="3"/>
        <v>'plateria'</v>
      </c>
      <c r="H35"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pasteleria','peluqueria','perfumeria','pescaderia','pizzeria','plateria'</v>
      </c>
    </row>
    <row r="36" spans="1:8" x14ac:dyDescent="0.35">
      <c r="A36" s="11" t="s">
        <v>117</v>
      </c>
      <c r="B36" t="str">
        <f t="shared" si="5"/>
        <v>pulpería </v>
      </c>
      <c r="C36" t="str">
        <f t="shared" si="1"/>
        <v>pulpería </v>
      </c>
      <c r="D36" t="s">
        <v>162</v>
      </c>
      <c r="E36" t="s">
        <v>205</v>
      </c>
      <c r="F36" t="str">
        <f t="shared" si="2"/>
        <v>pulperia</v>
      </c>
      <c r="G36" t="str">
        <f t="shared" si="3"/>
        <v>'pulperia'</v>
      </c>
      <c r="H36"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pasteleria','peluqueria','perfumeria','pescaderia','pizzeria','plateria','pulperia'</v>
      </c>
    </row>
    <row r="37" spans="1:8" x14ac:dyDescent="0.35">
      <c r="A37" s="11" t="s">
        <v>118</v>
      </c>
      <c r="B37" t="str">
        <f t="shared" si="5"/>
        <v>ropavejería </v>
      </c>
      <c r="C37" t="str">
        <f t="shared" si="1"/>
        <v>ropavejería </v>
      </c>
      <c r="D37" t="s">
        <v>163</v>
      </c>
      <c r="E37" t="s">
        <v>206</v>
      </c>
      <c r="F37" t="str">
        <f t="shared" si="2"/>
        <v>ropavejeria</v>
      </c>
      <c r="G37" t="str">
        <f t="shared" si="3"/>
        <v>'ropavejeria'</v>
      </c>
      <c r="H37"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pasteleria','peluqueria','perfumeria','pescaderia','pizzeria','plateria','pulperia','ropavejeria'</v>
      </c>
    </row>
    <row r="38" spans="1:8" x14ac:dyDescent="0.35">
      <c r="A38" s="11" t="s">
        <v>119</v>
      </c>
      <c r="B38" t="str">
        <f t="shared" si="5"/>
        <v>salchicheria </v>
      </c>
      <c r="C38" t="str">
        <f t="shared" si="1"/>
        <v>salchicheria </v>
      </c>
      <c r="D38" t="s">
        <v>164</v>
      </c>
      <c r="E38" t="s">
        <v>164</v>
      </c>
      <c r="F38" t="str">
        <f t="shared" si="2"/>
        <v>salchicheria</v>
      </c>
      <c r="G38" t="str">
        <f t="shared" si="3"/>
        <v>'salchicheria'</v>
      </c>
      <c r="H38"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pasteleria','peluqueria','perfumeria','pescaderia','pizzeria','plateria','pulperia','ropavejeria','salchicheria'</v>
      </c>
    </row>
    <row r="39" spans="1:8" x14ac:dyDescent="0.35">
      <c r="A39" s="11" t="s">
        <v>120</v>
      </c>
      <c r="B39" t="str">
        <f t="shared" si="5"/>
        <v>sastrería </v>
      </c>
      <c r="C39" t="str">
        <f t="shared" si="1"/>
        <v>sastrería </v>
      </c>
      <c r="D39" t="s">
        <v>165</v>
      </c>
      <c r="E39" t="s">
        <v>207</v>
      </c>
      <c r="F39" t="str">
        <f t="shared" si="2"/>
        <v>sastreria</v>
      </c>
      <c r="G39" t="str">
        <f t="shared" si="3"/>
        <v>'sastreria'</v>
      </c>
      <c r="H39"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pasteleria','peluqueria','perfumeria','pescaderia','pizzeria','plateria','pulperia','ropavejeria','salchicheria','sastreria'</v>
      </c>
    </row>
    <row r="40" spans="1:8" x14ac:dyDescent="0.35">
      <c r="A40" s="11" t="s">
        <v>121</v>
      </c>
      <c r="B40" t="str">
        <f t="shared" si="5"/>
        <v>sombrerería </v>
      </c>
      <c r="C40" t="str">
        <f t="shared" si="1"/>
        <v>sombrerería </v>
      </c>
      <c r="D40" t="s">
        <v>166</v>
      </c>
      <c r="E40" t="s">
        <v>208</v>
      </c>
      <c r="F40" t="str">
        <f t="shared" si="2"/>
        <v>sombrereria</v>
      </c>
      <c r="G40" t="str">
        <f t="shared" si="3"/>
        <v>'sombrereria'</v>
      </c>
      <c r="H40"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pasteleria','peluqueria','perfumeria','pescaderia','pizzeria','plateria','pulperia','ropavejeria','salchicheria','sastreria','sombrereria'</v>
      </c>
    </row>
    <row r="41" spans="1:8" x14ac:dyDescent="0.35">
      <c r="A41" s="11" t="s">
        <v>122</v>
      </c>
      <c r="B41" t="str">
        <f t="shared" si="5"/>
        <v>tabaquería </v>
      </c>
      <c r="C41" t="str">
        <f t="shared" si="1"/>
        <v>tabaquería </v>
      </c>
      <c r="D41" t="s">
        <v>167</v>
      </c>
      <c r="E41" t="s">
        <v>209</v>
      </c>
      <c r="F41" t="str">
        <f t="shared" si="2"/>
        <v>tabaqueria</v>
      </c>
      <c r="G41" t="str">
        <f t="shared" si="3"/>
        <v>'tabaqueria'</v>
      </c>
      <c r="H41"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pasteleria','peluqueria','perfumeria','pescaderia','pizzeria','plateria','pulperia','ropavejeria','salchicheria','sastreria','sombrereria','tabaqueria'</v>
      </c>
    </row>
    <row r="42" spans="1:8" x14ac:dyDescent="0.35">
      <c r="A42" s="11" t="s">
        <v>123</v>
      </c>
      <c r="B42" t="str">
        <f t="shared" si="5"/>
        <v>tapicería </v>
      </c>
      <c r="C42" t="str">
        <f t="shared" si="1"/>
        <v>tapicería </v>
      </c>
      <c r="D42" t="s">
        <v>168</v>
      </c>
      <c r="E42" t="s">
        <v>210</v>
      </c>
      <c r="F42" t="str">
        <f t="shared" si="2"/>
        <v>tapiceria</v>
      </c>
      <c r="G42" t="str">
        <f t="shared" si="3"/>
        <v>'tapiceria'</v>
      </c>
      <c r="H42"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pasteleria','peluqueria','perfumeria','pescaderia','pizzeria','plateria','pulperia','ropavejeria','salchicheria','sastreria','sombrereria','tabaqueria','tapiceria'</v>
      </c>
    </row>
    <row r="43" spans="1:8" x14ac:dyDescent="0.35">
      <c r="A43" s="11" t="s">
        <v>124</v>
      </c>
      <c r="B43" t="str">
        <f t="shared" si="5"/>
        <v>tintorería </v>
      </c>
      <c r="C43" t="str">
        <f t="shared" si="1"/>
        <v>tintorería </v>
      </c>
      <c r="D43" t="s">
        <v>169</v>
      </c>
      <c r="E43" t="s">
        <v>211</v>
      </c>
      <c r="F43" t="str">
        <f t="shared" si="2"/>
        <v>tintoreria</v>
      </c>
      <c r="G43" t="str">
        <f t="shared" si="3"/>
        <v>'tintoreria'</v>
      </c>
      <c r="H43"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pasteleria','peluqueria','perfumeria','pescaderia','pizzeria','plateria','pulperia','ropavejeria','salchicheria','sastreria','sombrereria','tabaqueria','tapiceria','tintoreria'</v>
      </c>
    </row>
    <row r="44" spans="1:8" ht="29" x14ac:dyDescent="0.35">
      <c r="A44" s="12" t="s">
        <v>125</v>
      </c>
      <c r="B44" t="str">
        <f t="shared" si="5"/>
        <v>verdulería </v>
      </c>
      <c r="C44" t="str">
        <f t="shared" si="1"/>
        <v>verdulería </v>
      </c>
      <c r="D44" t="s">
        <v>170</v>
      </c>
      <c r="E44" t="s">
        <v>212</v>
      </c>
      <c r="F44" t="str">
        <f t="shared" si="2"/>
        <v>verduleria</v>
      </c>
      <c r="G44" t="str">
        <f t="shared" si="3"/>
        <v>'verduleria'</v>
      </c>
      <c r="H44"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pasteleria','peluqueria','perfumeria','pescaderia','pizzeria','plateria','pulperia','ropavejeria','salchicheria','sastreria','sombrereria','tabaqueria','tapiceria','tintoreria','verduleria'</v>
      </c>
    </row>
    <row r="45" spans="1:8" x14ac:dyDescent="0.35">
      <c r="A45" s="11" t="s">
        <v>126</v>
      </c>
      <c r="B45" t="str">
        <f t="shared" si="5"/>
        <v>zapatería </v>
      </c>
      <c r="C45" t="str">
        <f t="shared" si="1"/>
        <v>zapatería </v>
      </c>
      <c r="D45" t="s">
        <v>171</v>
      </c>
      <c r="E45" t="s">
        <v>213</v>
      </c>
      <c r="F45" t="str">
        <f t="shared" si="2"/>
        <v>zapateria</v>
      </c>
      <c r="G45" t="str">
        <f t="shared" si="3"/>
        <v>'zapateria'</v>
      </c>
      <c r="H45" s="2" t="str">
        <f t="shared" si="4"/>
        <v>'aguardenteria','azucareria','bizcocheria','boleteria','cafeteria','calceteria','carniceria','charcuteria','cerveceria','confiteria','drogueria','ebanisteria','ferreteria','floristeria','fruteria','heladeria','herboristeria','herreria','joyeria','jugueteria','lavanderia','lecheria','lenceria','libreria','muebleria','panaderia','papeleria','pasteleria','peluqueria','perfumeria','pescaderia','pizzeria','plateria','pulperia','ropavejeria','salchicheria','sastreria','sombrereria','tabaqueria','tapiceria','tintoreria','verduleria','zapateria'</v>
      </c>
    </row>
  </sheetData>
  <hyperlinks>
    <hyperlink ref="A17" r:id="rId1" display="https://www.thoughtco.com/fruits-in-spanish-3079956" xr:uid="{C726F638-0C1D-4B82-8AA9-292AC401A1C8}"/>
    <hyperlink ref="A44" r:id="rId2" display="https://www.thoughtco.com/vegetables-in-spanish-3079968" xr:uid="{E3208C53-EF22-49FF-8BB9-17D20BAD097E}"/>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62F38-BAE9-4B43-A2A2-93C03BA17C91}">
  <dimension ref="A1:F12"/>
  <sheetViews>
    <sheetView workbookViewId="0">
      <selection activeCell="A3" sqref="A3:A12"/>
    </sheetView>
  </sheetViews>
  <sheetFormatPr defaultRowHeight="14.5" x14ac:dyDescent="0.35"/>
  <cols>
    <col min="1" max="1" width="22.81640625" customWidth="1"/>
    <col min="2" max="2" width="12.54296875" customWidth="1"/>
    <col min="3" max="3" width="15.90625" customWidth="1"/>
    <col min="4" max="4" width="16.54296875" customWidth="1"/>
    <col min="5" max="5" width="11.453125" customWidth="1"/>
  </cols>
  <sheetData>
    <row r="1" spans="1:6" x14ac:dyDescent="0.35">
      <c r="A1" s="2" t="s">
        <v>215</v>
      </c>
    </row>
    <row r="2" spans="1:6" x14ac:dyDescent="0.35">
      <c r="B2" s="2" t="s">
        <v>129</v>
      </c>
      <c r="C2" s="2" t="str">
        <f t="shared" ref="C2" si="0">TRIM(B2)</f>
        <v>Extact Name</v>
      </c>
      <c r="D2" s="2" t="s">
        <v>130</v>
      </c>
      <c r="E2" s="2" t="s">
        <v>214</v>
      </c>
    </row>
    <row r="3" spans="1:6" x14ac:dyDescent="0.35">
      <c r="A3" s="11" t="s">
        <v>216</v>
      </c>
      <c r="B3" t="str">
        <f>LEFT(A3,(FIND("—",A3,1)-1))</f>
        <v>abierto </v>
      </c>
      <c r="C3" t="s">
        <v>226</v>
      </c>
      <c r="D3" t="str">
        <f>LEFT(C3,LEN(C3)-1)</f>
        <v>abierto</v>
      </c>
      <c r="E3" t="str">
        <f>"'"&amp;D3&amp;"'"</f>
        <v>'abierto'</v>
      </c>
      <c r="F3" t="str">
        <f>E3</f>
        <v>'abierto'</v>
      </c>
    </row>
    <row r="4" spans="1:6" x14ac:dyDescent="0.35">
      <c r="A4" s="11" t="s">
        <v>217</v>
      </c>
      <c r="B4" t="str">
        <f t="shared" ref="B4:B12" si="1">LEFT(A4,(FIND("—",A4,1)-1))</f>
        <v>cajero </v>
      </c>
      <c r="C4" t="s">
        <v>227</v>
      </c>
      <c r="D4" t="str">
        <f t="shared" ref="D4:D12" si="2">LEFT(C4,LEN(C4)-1)</f>
        <v>cajero</v>
      </c>
      <c r="E4" t="str">
        <f t="shared" ref="E4:E12" si="3">"'"&amp;D4&amp;"'"</f>
        <v>'cajero'</v>
      </c>
      <c r="F4" t="str">
        <f>F3&amp;","&amp;E4</f>
        <v>'abierto','cajero'</v>
      </c>
    </row>
    <row r="5" spans="1:6" x14ac:dyDescent="0.35">
      <c r="A5" s="11" t="s">
        <v>218</v>
      </c>
      <c r="B5" t="str">
        <f t="shared" si="1"/>
        <v>cerrado </v>
      </c>
      <c r="C5" t="s">
        <v>228</v>
      </c>
      <c r="D5" t="str">
        <f t="shared" si="2"/>
        <v>cerrado</v>
      </c>
      <c r="E5" t="str">
        <f t="shared" si="3"/>
        <v>'cerrado'</v>
      </c>
      <c r="F5" t="str">
        <f t="shared" ref="F5:F12" si="4">F4&amp;","&amp;E5</f>
        <v>'abierto','cajero','cerrado'</v>
      </c>
    </row>
    <row r="6" spans="1:6" ht="23" x14ac:dyDescent="0.35">
      <c r="A6" s="11" t="s">
        <v>219</v>
      </c>
      <c r="B6" t="str">
        <f t="shared" si="1"/>
        <v>descuento, rebaja </v>
      </c>
      <c r="C6" t="s">
        <v>229</v>
      </c>
      <c r="D6" t="str">
        <f t="shared" si="2"/>
        <v>descuento, rebaja</v>
      </c>
      <c r="E6" t="str">
        <f t="shared" si="3"/>
        <v>'descuento, rebaja'</v>
      </c>
      <c r="F6" t="str">
        <f t="shared" si="4"/>
        <v>'abierto','cajero','cerrado','descuento, rebaja'</v>
      </c>
    </row>
    <row r="7" spans="1:6" x14ac:dyDescent="0.35">
      <c r="A7" s="11" t="s">
        <v>220</v>
      </c>
      <c r="B7" t="str">
        <f t="shared" si="1"/>
        <v>empuje </v>
      </c>
      <c r="C7" t="s">
        <v>230</v>
      </c>
      <c r="D7" t="str">
        <f t="shared" si="2"/>
        <v>empuje</v>
      </c>
      <c r="E7" t="str">
        <f t="shared" si="3"/>
        <v>'empuje'</v>
      </c>
      <c r="F7" t="str">
        <f t="shared" si="4"/>
        <v>'abierto','cajero','cerrado','descuento, rebaja','empuje'</v>
      </c>
    </row>
    <row r="8" spans="1:6" x14ac:dyDescent="0.35">
      <c r="A8" s="11" t="s">
        <v>221</v>
      </c>
      <c r="B8" t="str">
        <f t="shared" si="1"/>
        <v>entrada </v>
      </c>
      <c r="C8" t="s">
        <v>231</v>
      </c>
      <c r="D8" t="str">
        <f t="shared" si="2"/>
        <v>entrada</v>
      </c>
      <c r="E8" t="str">
        <f t="shared" si="3"/>
        <v>'entrada'</v>
      </c>
      <c r="F8" t="str">
        <f t="shared" si="4"/>
        <v>'abierto','cajero','cerrado','descuento, rebaja','empuje','entrada'</v>
      </c>
    </row>
    <row r="9" spans="1:6" x14ac:dyDescent="0.35">
      <c r="A9" s="11" t="s">
        <v>222</v>
      </c>
      <c r="B9" t="str">
        <f t="shared" si="1"/>
        <v>jale </v>
      </c>
      <c r="C9" t="s">
        <v>232</v>
      </c>
      <c r="D9" t="str">
        <f t="shared" si="2"/>
        <v>jale</v>
      </c>
      <c r="E9" t="str">
        <f t="shared" si="3"/>
        <v>'jale'</v>
      </c>
      <c r="F9" t="str">
        <f t="shared" si="4"/>
        <v>'abierto','cajero','cerrado','descuento, rebaja','empuje','entrada','jale'</v>
      </c>
    </row>
    <row r="10" spans="1:6" x14ac:dyDescent="0.35">
      <c r="A10" s="11" t="s">
        <v>223</v>
      </c>
      <c r="B10" t="str">
        <f t="shared" si="1"/>
        <v>oferta </v>
      </c>
      <c r="C10" t="s">
        <v>233</v>
      </c>
      <c r="D10" t="str">
        <f t="shared" si="2"/>
        <v>oferta</v>
      </c>
      <c r="E10" t="str">
        <f t="shared" si="3"/>
        <v>'oferta'</v>
      </c>
      <c r="F10" t="str">
        <f t="shared" si="4"/>
        <v>'abierto','cajero','cerrado','descuento, rebaja','empuje','entrada','jale','oferta'</v>
      </c>
    </row>
    <row r="11" spans="1:6" x14ac:dyDescent="0.35">
      <c r="A11" s="11" t="s">
        <v>224</v>
      </c>
      <c r="B11" t="str">
        <f t="shared" si="1"/>
        <v>precios bajos </v>
      </c>
      <c r="C11" t="s">
        <v>234</v>
      </c>
      <c r="D11" t="str">
        <f t="shared" si="2"/>
        <v>precios bajos</v>
      </c>
      <c r="E11" t="str">
        <f t="shared" si="3"/>
        <v>'precios bajos'</v>
      </c>
      <c r="F11" t="str">
        <f t="shared" si="4"/>
        <v>'abierto','cajero','cerrado','descuento, rebaja','empuje','entrada','jale','oferta','precios bajos'</v>
      </c>
    </row>
    <row r="12" spans="1:6" x14ac:dyDescent="0.35">
      <c r="A12" s="11" t="s">
        <v>225</v>
      </c>
      <c r="B12" t="str">
        <f t="shared" si="1"/>
        <v>tienda </v>
      </c>
      <c r="C12" t="s">
        <v>235</v>
      </c>
      <c r="D12" t="str">
        <f t="shared" si="2"/>
        <v>tienda</v>
      </c>
      <c r="E12" t="str">
        <f t="shared" si="3"/>
        <v>'tienda'</v>
      </c>
      <c r="F12" s="2" t="str">
        <f t="shared" si="4"/>
        <v>'abierto','cajero','cerrado','descuento, rebaja','empuje','entrada','jale','oferta','precios bajos','tienda'</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455B488366C243885FFD0F4BF44E20" ma:contentTypeVersion="15" ma:contentTypeDescription="Create a new document." ma:contentTypeScope="" ma:versionID="64fefbecdda14fa314c7b390d955a7b7">
  <xsd:schema xmlns:xsd="http://www.w3.org/2001/XMLSchema" xmlns:xs="http://www.w3.org/2001/XMLSchema" xmlns:p="http://schemas.microsoft.com/office/2006/metadata/properties" xmlns:ns1="http://schemas.microsoft.com/sharepoint/v3" xmlns:ns3="d258737f-7d8f-4f0e-96b5-12d11d0fe089" xmlns:ns4="e0c24021-0b81-4953-8208-996bbecc9010" targetNamespace="http://schemas.microsoft.com/office/2006/metadata/properties" ma:root="true" ma:fieldsID="5f158f19bd038310f5728666d7f5895a" ns1:_="" ns3:_="" ns4:_="">
    <xsd:import namespace="http://schemas.microsoft.com/sharepoint/v3"/>
    <xsd:import namespace="d258737f-7d8f-4f0e-96b5-12d11d0fe089"/>
    <xsd:import namespace="e0c24021-0b81-4953-8208-996bbecc901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58737f-7d8f-4f0e-96b5-12d11d0fe0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0c24021-0b81-4953-8208-996bbecc901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940024F-0A53-4927-80FF-88EBCDB7F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258737f-7d8f-4f0e-96b5-12d11d0fe089"/>
    <ds:schemaRef ds:uri="e0c24021-0b81-4953-8208-996bbecc90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90901B-2634-4587-80B6-F1D07EFC7D88}">
  <ds:schemaRefs>
    <ds:schemaRef ds:uri="http://schemas.microsoft.com/sharepoint/v3/contenttype/forms"/>
  </ds:schemaRefs>
</ds:datastoreItem>
</file>

<file path=customXml/itemProps3.xml><?xml version="1.0" encoding="utf-8"?>
<ds:datastoreItem xmlns:ds="http://schemas.openxmlformats.org/officeDocument/2006/customXml" ds:itemID="{A8691AA0-2DD9-43F6-888A-5E8F20681065}">
  <ds:schemaRefs>
    <ds:schemaRef ds:uri="http://purl.org/dc/dcmitype/"/>
    <ds:schemaRef ds:uri="http://schemas.microsoft.com/office/2006/metadata/properties"/>
    <ds:schemaRef ds:uri="http://purl.org/dc/elements/1.1/"/>
    <ds:schemaRef ds:uri="http://schemas.microsoft.com/sharepoint/v3"/>
    <ds:schemaRef ds:uri="e0c24021-0b81-4953-8208-996bbecc9010"/>
    <ds:schemaRef ds:uri="http://schemas.openxmlformats.org/package/2006/metadata/core-properties"/>
    <ds:schemaRef ds:uri="d258737f-7d8f-4f0e-96b5-12d11d0fe089"/>
    <ds:schemaRef ds:uri="http://purl.org/dc/terms/"/>
    <ds:schemaRef ds:uri="http://schemas.microsoft.com/office/infopath/2007/PartnerControls"/>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Calculation</vt:lpstr>
      <vt:lpstr>Mex_restaurant</vt:lpstr>
      <vt:lpstr>Spanish stores_shops</vt:lpstr>
      <vt:lpstr>Hispanic shopping vocabulary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Xiaohui (NIH/NIMHD) [F]</dc:creator>
  <cp:lastModifiedBy>Liu, Xiaohui (NIH/NIMHD) [F]</cp:lastModifiedBy>
  <dcterms:created xsi:type="dcterms:W3CDTF">2015-06-05T18:17:20Z</dcterms:created>
  <dcterms:modified xsi:type="dcterms:W3CDTF">2020-06-02T01:47:50Z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0x010100AB455B488366C243885FFD0F4BF44E20</vt:lpwstr>
  </property>
</Properties>
</file>