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vmlDrawing3.vml" ContentType="application/vnd.openxmlformats-officedocument.vmlDrawing"/>
  <Override PartName="/xl/comments3.xml" ContentType="application/vnd.openxmlformats-officedocument.spreadsheetml.comments+xml"/>
  <Override PartName="/xl/worksheets/sheet4.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3" lowestEdited="5" rupBuild="9302"/>
  <workbookPr defaultThemeVersion="153222"/>
  <bookViews>
    <workbookView xWindow="0" yWindow="0" windowWidth="19820" windowHeight="7850" activeTab="1"/>
  </bookViews>
  <sheets>
    <sheet name="报表下载操作方法" sheetId="1" r:id="rId1"/>
    <sheet name="报表汇总" sheetId="2" r:id="rId2"/>
    <sheet name="自动评价表" sheetId="3" r:id="rId3"/>
    <sheet name="通威股份" sheetId="4" r:id="rId4" state="hidden"/>
  </sheets>
  <definedNames>
    <definedName name="_xlnm._FilterDatabase" localSheetId="1" hidden="1">报表汇总!$A$1:$G$1</definedName>
  </definedNames>
</workbook>
</file>

<file path=xl/comments3.xml><?xml version="1.0" encoding="utf-8"?>
<comments xmlns="http://schemas.openxmlformats.org/spreadsheetml/2006/main">
  <authors>
    <author>作者</author>
  </authors>
  <commentList>
    <comment ref="J3" authorId="0">
      <text>
        <r>
          <rPr>
            <b/>
            <sz val="9"/>
            <rFont val="宋体"/>
            <charset val="134"/>
          </rPr>
          <t xml:space="preserve">
A股市场总资产大致规模：
截止2020年12月在A股4000多家上市公司中，
总资产大于500亿的大概300多家；
总资产大于100亿的大概1000多家；
总资产大于50亿的大概1700多家。</t>
        </r>
      </text>
    </comment>
    <comment ref="B4" authorId="0">
      <text>
        <r>
          <rPr>
            <b/>
            <sz val="9"/>
            <rFont val="宋体"/>
            <charset val="134"/>
          </rPr>
          <t xml:space="preserve">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J4" authorId="0">
      <text>
        <r>
          <rPr>
            <b/>
            <sz val="9"/>
            <rFont val="宋体"/>
            <charset val="134"/>
          </rPr>
          <t xml:space="preserve">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B6" authorId="0">
      <text>
        <r>
          <rPr>
            <b/>
            <sz val="9"/>
            <rFont val="宋体"/>
            <charset val="134"/>
          </rPr>
          <t xml:space="preserve">资产负债率 = 总负债 / 总资产
资产负债率=</t>
        </r>
        <r>
          <rPr>
            <sz val="9"/>
            <rFont val="宋体"/>
            <charset val="134"/>
          </rPr>
          <t xml:space="preserve">负债合计/资产总计</t>
        </r>
      </text>
    </comment>
    <comment ref="J6" authorId="0">
      <text>
        <r>
          <rPr>
            <b/>
            <sz val="9"/>
            <rFont val="宋体"/>
            <charset val="134"/>
          </rPr>
          <t xml:space="preserve">资产负债率 = 总负债 / 总资产
资产负债率=</t>
        </r>
        <r>
          <rPr>
            <sz val="9"/>
            <rFont val="宋体"/>
            <charset val="134"/>
          </rPr>
          <t xml:space="preserve">负债合计/资产总计</t>
        </r>
      </text>
    </comment>
    <comment ref="J9" authorId="0">
      <text>
        <r>
          <rPr>
            <sz val="9"/>
            <rFont val="宋体"/>
            <charset val="134"/>
          </rPr>
          <t xml:space="preserve">搜索“其他流动资产”然后找到细分项中的</t>
        </r>
        <r>
          <rPr>
            <b/>
            <sz val="9"/>
            <rFont val="宋体"/>
            <charset val="134"/>
          </rPr>
          <t xml:space="preserve">“理财产品”</t>
        </r>
      </text>
    </comment>
    <comment ref="J10" authorId="0">
      <text>
        <r>
          <rPr>
            <sz val="9"/>
            <rFont val="宋体"/>
            <charset val="134"/>
          </rPr>
          <t xml:space="preserve">搜索“其他流动资产”然后找到细分项中的“结构性存款”</t>
        </r>
      </text>
    </comment>
    <comment ref="J11" authorId="0">
      <text>
        <r>
          <rPr>
            <b/>
            <sz val="9"/>
            <rFont val="宋体"/>
            <charset val="134"/>
          </rPr>
          <t xml:space="preserve">准货币资金 =  货币资金+交易性金融资产+其他流动资产里的理财产品+其他流动资产里的结构性存款</t>
        </r>
      </text>
    </comment>
    <comment ref="J16" authorId="0">
      <text>
        <r>
          <rPr>
            <b/>
            <sz val="9"/>
            <rFont val="宋体"/>
            <charset val="134"/>
          </rPr>
          <t xml:space="preserve">结合长期应付款科目注释，看具体明细项，判断是有息负债还是无息负债</t>
        </r>
      </text>
    </comment>
    <comment ref="J17" authorId="0">
      <text>
        <r>
          <rPr>
            <b/>
            <sz val="9"/>
            <rFont val="宋体"/>
            <charset val="134"/>
          </rPr>
          <t xml:space="preserve">
有息负债=短期借款+一年内到期的非流动负债+长期借款+应付债券+长期应付款</t>
        </r>
      </text>
    </comment>
    <comment ref="B18" authorId="0">
      <text>
        <r>
          <rPr>
            <b/>
            <sz val="9"/>
            <rFont val="宋体"/>
            <charset val="134"/>
          </rPr>
          <t xml:space="preserve">
差额 = 准货币资金 - 有息负债
大于0，无偿债风险。 </t>
        </r>
        <r>
          <rPr>
            <sz val="9"/>
            <rFont val="宋体"/>
            <charset val="134"/>
          </rPr>
          <t xml:space="preserve">异常情况：准货币资金和短期借款或长期借款的金额都很大，很可能企业实际没有钱，后期风险很大。</t>
        </r>
        <r>
          <rPr>
            <b/>
            <sz val="9"/>
            <rFont val="宋体"/>
            <charset val="134"/>
          </rPr>
          <t xml:space="preserve">
小于0，有偿债风险。
</t>
        </r>
      </text>
    </comment>
    <comment ref="J18" authorId="0">
      <text>
        <r>
          <rPr>
            <b/>
            <sz val="9"/>
            <rFont val="宋体"/>
            <charset val="134"/>
          </rPr>
          <t xml:space="preserve">
差额 = 准货币资金 - 有息负债
大于0，无偿债风险。 </t>
        </r>
        <r>
          <rPr>
            <sz val="9"/>
            <rFont val="宋体"/>
            <charset val="134"/>
          </rPr>
          <t xml:space="preserve">异常情况：准货币资金和短期借款或长期借款的金额都很大，很可能企业实际没有钱，后期风险很大。</t>
        </r>
        <r>
          <rPr>
            <b/>
            <sz val="9"/>
            <rFont val="宋体"/>
            <charset val="134"/>
          </rPr>
          <t xml:space="preserve">
小于0，有偿债风险。
</t>
        </r>
      </text>
    </comment>
    <comment ref="J23" authorId="0">
      <text>
        <r>
          <rPr>
            <b/>
            <sz val="9"/>
            <rFont val="宋体"/>
            <charset val="134"/>
          </rPr>
          <t xml:space="preserve">
应付预收合计 = 应付票据 + 应付账款 + 预收款项</t>
        </r>
      </text>
    </comment>
    <comment ref="J29" authorId="0">
      <text>
        <r>
          <rPr>
            <b/>
            <sz val="9"/>
            <rFont val="宋体"/>
            <charset val="134"/>
          </rPr>
          <t xml:space="preserve">
应付预收合计 = 应付票据 + 应付账款 + 预收款项</t>
        </r>
      </text>
    </comment>
    <comment ref="J30" authorId="0">
      <text>
        <r>
          <rPr>
            <b/>
            <sz val="9"/>
            <rFont val="宋体"/>
            <charset val="134"/>
          </rPr>
          <t xml:space="preserve">
差额 = （应付票据+应付账款+预收款项）- （应付票据+应付账款+预收款项）
     =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J50" authorId="0">
      <text>
        <r>
          <rPr>
            <b/>
            <sz val="9"/>
            <rFont val="宋体"/>
            <charset val="134"/>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J52" authorId="0">
      <text>
        <r>
          <rPr>
            <b/>
            <sz val="9"/>
            <rFont val="宋体"/>
            <charset val="134"/>
          </rPr>
          <t xml:space="preserve">比率 = 与主业无关的投资类资产 / 总资产
大于10%，不够专业，淘汰！</t>
        </r>
        <r>
          <rPr>
            <sz val="9"/>
            <rFont val="宋体"/>
            <charset val="134"/>
          </rPr>
          <t xml:space="preserve">
</t>
        </r>
        <r>
          <rPr>
            <b/>
            <sz val="9"/>
            <rFont val="宋体"/>
            <charset val="134"/>
          </rPr>
          <t xml:space="preserve">小于10%，优秀的公司一定是专注于主业的公司，与主业无关的投资类资产占总资产的比例应当很低才对，最好为0。
经验： 一家非常专注于主业的公司，在未来持续保持竞争优秀的概率较大。</t>
        </r>
      </text>
    </comment>
    <comment ref="B55" authorId="0">
      <text>
        <r>
          <rPr>
            <b/>
            <sz val="9"/>
            <rFont val="宋体"/>
            <charset val="134"/>
          </rPr>
          <t xml:space="preserve">需要结合“应付预收”减“应收预付”的差额和应收账款占总资产比率更深入的看</t>
        </r>
      </text>
    </comment>
    <comment ref="J55" authorId="0">
      <text>
        <r>
          <rPr>
            <b/>
            <sz val="9"/>
            <rFont val="宋体"/>
            <charset val="134"/>
          </rPr>
          <t xml:space="preserve">需要结合“应付预收”减“应收预付”的差额和应收账款占总资产比率更深入的看</t>
        </r>
      </text>
    </comment>
    <comment ref="B61" authorId="0">
      <text>
        <r>
          <rPr>
            <b/>
            <sz val="9"/>
            <rFont val="宋体"/>
            <charset val="134"/>
          </rPr>
          <t xml:space="preserve">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J61" authorId="0">
      <text>
        <r>
          <rPr>
            <b/>
            <sz val="9"/>
            <rFont val="宋体"/>
            <charset val="134"/>
          </rPr>
          <t xml:space="preserve">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B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 xml:space="preserve">经验：
1、低毛利率的公司要想获得成功需要比高毛利率的公司付出更大的代价，这就增加了公司的风险。
2、把毛利率小于40%的公司淘汰掉。</t>
        </r>
      </text>
    </comment>
    <comment ref="J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 xml:space="preserve">经验：
1、低毛利率的公司要想获得成功需要比高毛利率的公司付出更大的代价，这就增加了公司的风险。
2、把毛利率小于40%的公司淘汰掉。</t>
        </r>
      </text>
    </comment>
    <comment ref="B66" authorId="0">
      <text>
        <r>
          <rPr>
            <b/>
            <sz val="9"/>
            <rFont val="宋体"/>
            <charset val="134"/>
          </rPr>
          <t xml:space="preserve">
2018年，新会计准则，研发费用从管理费用里单设科目。</t>
        </r>
        <r>
          <rPr>
            <sz val="9"/>
            <rFont val="宋体"/>
            <charset val="134"/>
          </rPr>
          <t xml:space="preserve">
</t>
        </r>
      </text>
    </comment>
    <comment ref="J66" authorId="0">
      <text>
        <r>
          <rPr>
            <b/>
            <sz val="9"/>
            <rFont val="宋体"/>
            <charset val="134"/>
          </rPr>
          <t xml:space="preserve">
2018年，新会计准则，研发费用从管理费用里单设科目。</t>
        </r>
        <r>
          <rPr>
            <sz val="9"/>
            <rFont val="宋体"/>
            <charset val="134"/>
          </rPr>
          <t xml:space="preserve">
</t>
        </r>
      </text>
    </comment>
    <comment ref="B67" authorId="0">
      <text>
        <r>
          <rPr>
            <b/>
            <sz val="9"/>
            <rFont val="宋体"/>
            <charset val="134"/>
          </rPr>
          <t xml:space="preserve">出于保守考虑，
如果“财务费用”是正数，就把“财务费用”计算在内。
如果“财务费用”是负数，就不把“财务费用”计算在内。</t>
        </r>
      </text>
    </comment>
    <comment ref="J67" authorId="0">
      <text>
        <r>
          <rPr>
            <b/>
            <sz val="9"/>
            <rFont val="宋体"/>
            <charset val="134"/>
          </rPr>
          <t xml:space="preserve">出于保守考虑，
如果“财务费用”是正数，就把“财务费用”计算在内。
如果“财务费用”是负数，就不把“财务费用”计算在内。</t>
        </r>
      </text>
    </comment>
    <comment ref="B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J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B70" authorId="0">
      <text>
        <r>
          <rPr>
            <b/>
            <sz val="9"/>
            <rFont val="宋体"/>
            <charset val="134"/>
          </rPr>
          <t xml:space="preserve">期间费用率 = （销售费用 + 管理费用 + 研发费用 + 财务费用） / 营业收入 = 四费合计/ 营业收入 * 100%
</t>
        </r>
      </text>
    </comment>
    <comment ref="J70" authorId="0">
      <text>
        <r>
          <rPr>
            <b/>
            <sz val="9"/>
            <rFont val="宋体"/>
            <charset val="134"/>
          </rPr>
          <t xml:space="preserve">期间费用率 = （销售费用 + 管理费用 + 研发费用 + 财务费用） / 营业收入 = 四费合计/ 营业收入 * 100%
</t>
        </r>
      </text>
    </comment>
    <comment ref="B71" authorId="0">
      <text>
        <r>
          <rPr>
            <b/>
            <sz val="9"/>
            <rFont val="宋体"/>
            <charset val="134"/>
          </rPr>
          <t xml:space="preserve">毛利率 = （营业收入 - 营业成本） / 营业收入 = 毛利 / 营业收入
</t>
        </r>
        <r>
          <rPr>
            <sz val="9"/>
            <rFont val="宋体"/>
            <charset val="134"/>
          </rPr>
          <t xml:space="preserve">
</t>
        </r>
      </text>
    </comment>
    <comment ref="J71" authorId="0">
      <text>
        <r>
          <rPr>
            <b/>
            <sz val="9"/>
            <rFont val="宋体"/>
            <charset val="134"/>
          </rPr>
          <t xml:space="preserve">毛利率 = （营业收入 - 营业成本） / 营业收入 = 毛利 / 营业收入
</t>
        </r>
        <r>
          <rPr>
            <sz val="9"/>
            <rFont val="宋体"/>
            <charset val="134"/>
          </rPr>
          <t xml:space="preserve">
</t>
        </r>
      </text>
    </comment>
    <comment ref="B72" authorId="0">
      <text>
        <r>
          <rPr>
            <b/>
            <sz val="9"/>
            <rFont val="宋体"/>
            <charset val="134"/>
          </rPr>
          <t xml:space="preserve">
比率 =期间费用率 / 毛利率
小于40%，成本控制能力好，属于优秀的企业；
大于40%，成本控制能力差
</t>
        </r>
      </text>
    </comment>
    <comment ref="J72" authorId="0">
      <text>
        <r>
          <rPr>
            <b/>
            <sz val="9"/>
            <rFont val="宋体"/>
            <charset val="134"/>
          </rPr>
          <t xml:space="preserve">
比率 =期间费用率 / 毛利率
小于40%，成本控制能力好，属于优秀的企业；
大于40%，成本控制能力差
</t>
        </r>
      </text>
    </comment>
    <comment ref="B80" authorId="0">
      <text>
        <r>
          <rPr>
            <b/>
            <sz val="9"/>
            <rFont val="宋体"/>
            <charset val="134"/>
          </rPr>
          <t xml:space="preserve">
主营利润 = 营业收入 - 营业成本 - 税金及附加 - （销售费用 + 管理费用 + 财务费用 + 研发费用）</t>
        </r>
      </text>
    </comment>
    <comment ref="J80" authorId="0">
      <text>
        <r>
          <rPr>
            <b/>
            <sz val="9"/>
            <rFont val="宋体"/>
            <charset val="134"/>
          </rPr>
          <t xml:space="preserve">
主营利润 = 营业收入 - 营业成本 - 税金及附加 - （销售费用 + 管理费用 + 财务费用 + 研发费用）</t>
        </r>
      </text>
    </comment>
    <comment ref="B81" authorId="0">
      <text>
        <r>
          <rPr>
            <b/>
            <sz val="9"/>
            <rFont val="宋体"/>
            <charset val="134"/>
          </rPr>
          <t xml:space="preserve">
主营利润率 = 主营利润 / 营业收入 * 100%
大于15%，主业盈利能力强
小于15%，主业盈利能力弱</t>
        </r>
      </text>
    </comment>
    <comment ref="J81" authorId="0">
      <text>
        <r>
          <rPr>
            <b/>
            <sz val="9"/>
            <rFont val="宋体"/>
            <charset val="134"/>
          </rPr>
          <t xml:space="preserve">
主营利润率 = 主营利润 / 营业收入 * 100%
大于15%，主业盈利能力强
小于15%，主业盈利能力弱</t>
        </r>
      </text>
    </comment>
    <comment ref="B83" authorId="0">
      <text>
        <r>
          <rPr>
            <b/>
            <sz val="9"/>
            <rFont val="宋体"/>
            <charset val="134"/>
          </rPr>
          <t xml:space="preserve">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 xml:space="preserve">小于80%，这样的公司不具备持续的竞争力，淘汰。
这个比率越高越好。</t>
        </r>
      </text>
    </comment>
    <comment ref="J83" authorId="0">
      <text>
        <r>
          <rPr>
            <b/>
            <sz val="9"/>
            <rFont val="宋体"/>
            <charset val="134"/>
          </rPr>
          <t xml:space="preserve">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 xml:space="preserve">小于80%，这样的公司不具备持续的竞争力，淘汰。
这个比率越高越好。</t>
        </r>
      </text>
    </comment>
    <comment ref="J86" authorId="0">
      <text>
        <r>
          <rPr>
            <b/>
            <sz val="9"/>
            <rFont val="宋体"/>
            <charset val="134"/>
          </rPr>
          <t xml:space="preserve">
比率 = 经营活动产生的现金流量净额 / 净利润 * 100%
比率小于100%的公司，淘汰。
优秀公司的“净利润现金比率”会持续的大于100%。</t>
        </r>
      </text>
    </comment>
    <comment ref="J89" authorId="0">
      <text>
        <r>
          <rPr>
            <b/>
            <sz val="9"/>
            <rFont val="宋体"/>
            <charset val="134"/>
          </rPr>
          <t xml:space="preserve">ROE小于15%的公司需要淘汰掉</t>
        </r>
      </text>
    </comment>
    <comment ref="J90" authorId="0">
      <text>
        <r>
          <rPr>
            <b/>
            <sz val="9"/>
            <rFont val="宋体"/>
            <charset val="134"/>
          </rPr>
          <t xml:space="preserve">归母净利润增长率持续小于10%的公司淘汰</t>
        </r>
      </text>
    </comment>
    <comment ref="B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 ref="J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List>
</comments>
</file>

<file path=xl/sharedStrings.xml><?xml version="1.0" encoding="utf-8"?>
<sst xmlns="http://schemas.openxmlformats.org/spreadsheetml/2006/main" uniqueCount="298" count="298">
  <si>
    <t>数据下载方法</t>
  </si>
  <si>
    <t xml:space="preserve">一、先进入同花顺个股网 </t>
  </si>
  <si>
    <t xml:space="preserve">        http://stockpage.10jqka.com.cn/</t>
  </si>
  <si>
    <t>二、输入公司名称或者代码，选择框框中弹出来的带代码的公司名称</t>
  </si>
  <si>
    <t>三、进入公司界面，选财务分析下面的财务指标</t>
  </si>
  <si>
    <t>发现左边有资产负债表，利润表，现金流量表，就可以一个一个下载了，拿资产负债表举例</t>
  </si>
  <si>
    <r>
      <rPr>
        <b/>
        <charset val="134"/>
        <sz val="10"/>
        <rFont val="宋体"/>
      </rPr>
      <t>点击资产负债表，下面会出现资产负债表个年数据，点击按年度后，点击导出数据，下载完成后进入</t>
    </r>
    <r>
      <rPr>
        <b/>
        <charset val="134"/>
        <sz val="10"/>
        <rFont val="Calibri"/>
      </rPr>
      <t>EXCEL</t>
    </r>
    <r>
      <rPr>
        <b/>
        <charset val="134"/>
        <sz val="10"/>
        <rFont val="宋体"/>
      </rPr>
      <t>表内</t>
    </r>
  </si>
  <si>
    <t>按照上述方法，依次导出利润表、现金流量表的各年数据，然后把导出来的三张报表数据全部粘贴到报表汇总里</t>
  </si>
  <si>
    <t>示例：</t>
  </si>
  <si>
    <t>资产负债表</t>
  </si>
  <si>
    <t>利润表</t>
  </si>
  <si>
    <t>现金流量表</t>
  </si>
  <si>
    <t>完成粘贴后，如下图所示：</t>
  </si>
  <si>
    <t>注意事项：</t>
  </si>
  <si>
    <t>①把数据粘贴到报表汇总</t>
  </si>
  <si>
    <t>②粘贴数据时，把科目、年份对应好，不要粘串行；</t>
  </si>
  <si>
    <t>③19周18步数据汇总，有计算公式的地方，不要随意改动；</t>
  </si>
  <si>
    <t>④其他流动资产里的理财产品和结构性存款需要去年报中的其他流动资产科目注释去找，需手动填写；</t>
  </si>
  <si>
    <t>⑤长期应付款：根据财政部2018年6月15日发布的《关于修订印发2018年度一般企业财务报表格式的通知》（财会〔2018〕15号），对财务报表格式进行了以下修订：；将原“长期应付款”及“专项应付款”项目归并至“长期应付款”。该科目数据需要具体看一下明细项，是否是有息负债。</t>
  </si>
  <si>
    <t>科目\时间</t>
  </si>
  <si>
    <t>流动资产(元)</t>
  </si>
  <si>
    <t>货币资金(元)</t>
  </si>
  <si>
    <t>交易性金融资产(元)</t>
  </si>
  <si>
    <t>--</t>
  </si>
  <si>
    <t>应收票据及应收账款(元)</t>
  </si>
  <si>
    <t>其中：应收票据(元)</t>
  </si>
  <si>
    <t>应收账款(元)</t>
  </si>
  <si>
    <t>预付款项(元)</t>
  </si>
  <si>
    <t>其他应收款合计(元)</t>
  </si>
  <si>
    <t>其中：应收利息(元)</t>
  </si>
  <si>
    <t>其他应收款(元)</t>
  </si>
  <si>
    <t>存货(元)</t>
  </si>
  <si>
    <t>一年内到期的非流动资产(元)</t>
  </si>
  <si>
    <t>其他流动资产(元)</t>
  </si>
  <si>
    <t>总现金(元)</t>
  </si>
  <si>
    <t>流动资产合计(元)</t>
  </si>
  <si>
    <t>非流动资产(元)</t>
  </si>
  <si>
    <t>可供出售金融资产(元)</t>
  </si>
  <si>
    <t>持有至到期投资(元)</t>
  </si>
  <si>
    <t>长期股权投资(元)</t>
  </si>
  <si>
    <t>其他权益工具投资(元)</t>
  </si>
  <si>
    <t>其他非流动金融资产(元)</t>
  </si>
  <si>
    <t>投资性房地产(元)</t>
  </si>
  <si>
    <t>固定资产合计(元)</t>
  </si>
  <si>
    <t>其中：固定资产(元)</t>
  </si>
  <si>
    <t>固定资产清理(元)</t>
  </si>
  <si>
    <t>在建工程合计(元)</t>
  </si>
  <si>
    <t>其中：在建工程(元)</t>
  </si>
  <si>
    <t>工程物资(元)</t>
  </si>
  <si>
    <t>无形资产(元)</t>
  </si>
  <si>
    <t>商誉(元)</t>
  </si>
  <si>
    <t>长期待摊费用(元)</t>
  </si>
  <si>
    <t>递延所得税资产(元)</t>
  </si>
  <si>
    <t>其他非流动资产(元)</t>
  </si>
  <si>
    <t>非流动资产合计(元)</t>
  </si>
  <si>
    <t>资产合计(元)</t>
  </si>
  <si>
    <t>流动负债(元)</t>
  </si>
  <si>
    <t>短期借款(元)</t>
  </si>
  <si>
    <t>以公允价值计量且其变动计入当期损益的金融负债(元)</t>
  </si>
  <si>
    <t>应付票据及应付账款(元)</t>
  </si>
  <si>
    <t>其中：应付票据(元)</t>
  </si>
  <si>
    <t>应付账款(元)</t>
  </si>
  <si>
    <t>预收款项(元)</t>
  </si>
  <si>
    <t>合同负债(元)</t>
  </si>
  <si>
    <t>应付职工薪酬(元)</t>
  </si>
  <si>
    <t>应交税费(元)</t>
  </si>
  <si>
    <t>其他应付款合计(元)</t>
  </si>
  <si>
    <t>其中：应付利息(元)</t>
  </si>
  <si>
    <t>应付股利(元)</t>
  </si>
  <si>
    <t>其他应付款(元)</t>
  </si>
  <si>
    <t>一年内到期的非流动负债(元)</t>
  </si>
  <si>
    <t>其他流动负债(元)</t>
  </si>
  <si>
    <t>流动负债合计(元)</t>
  </si>
  <si>
    <t>非流动负债(元)</t>
  </si>
  <si>
    <t>长期借款(元)</t>
  </si>
  <si>
    <t>应付债券(元)</t>
  </si>
  <si>
    <t>长期应付款合计(元)</t>
  </si>
  <si>
    <t>其中：长期应付款(元)</t>
  </si>
  <si>
    <t>专项应付款(元)</t>
  </si>
  <si>
    <t>预计负债(元)</t>
  </si>
  <si>
    <t>递延所得税负债(元)</t>
  </si>
  <si>
    <t>递延收益-非流动负债(元)</t>
  </si>
  <si>
    <t>其他非流动负债(元)</t>
  </si>
  <si>
    <t>非流动负债合计(元)</t>
  </si>
  <si>
    <t>负债合计(元)</t>
  </si>
  <si>
    <t>所有者权益（或股东权益）(元)</t>
  </si>
  <si>
    <t>实收资本（或股本）(元)</t>
  </si>
  <si>
    <t>资本公积(元)</t>
  </si>
  <si>
    <t>减：库存股(元)</t>
  </si>
  <si>
    <t>其他综合收益(元)</t>
  </si>
  <si>
    <t>盈余公积(元)</t>
  </si>
  <si>
    <t>未分配利润(元)</t>
  </si>
  <si>
    <t>归属于母公司所有者权益合计(元)</t>
  </si>
  <si>
    <t>少数股东权益(元)</t>
  </si>
  <si>
    <t>所有者权益（或股东权益）合计(元)</t>
  </si>
  <si>
    <t>负债和所有者权益（或股东权益）合计(元)</t>
  </si>
  <si>
    <t>一、营业总收入(元)</t>
  </si>
  <si>
    <t>其中：营业收入(元)</t>
  </si>
  <si>
    <t>二、营业总成本(元)</t>
  </si>
  <si>
    <t>其中：营业成本(元)</t>
  </si>
  <si>
    <t>营业税金及附加(元)</t>
  </si>
  <si>
    <t>销售费用(元)</t>
  </si>
  <si>
    <t>管理费用(元)</t>
  </si>
  <si>
    <t>研发费用(元)</t>
  </si>
  <si>
    <t>财务费用(元)</t>
  </si>
  <si>
    <t>其中：利息费用(元)</t>
  </si>
  <si>
    <t>利息收入(元)</t>
  </si>
  <si>
    <t>资产减值损失(元)</t>
  </si>
  <si>
    <t>信用减值损失(元)</t>
  </si>
  <si>
    <t>加：公允价值变动收益(元)</t>
  </si>
  <si>
    <t>投资收益(元)</t>
  </si>
  <si>
    <t>其中：联营企业和合营企业的投资收益(元)</t>
  </si>
  <si>
    <t>资产处置收益(元)</t>
  </si>
  <si>
    <t>其他收益(元)</t>
  </si>
  <si>
    <t>三、营业利润(元)</t>
  </si>
  <si>
    <t>加：营业外收入(元)</t>
  </si>
  <si>
    <t>其中：非流动资产处置利得(元)</t>
  </si>
  <si>
    <t>减：营业外支出(元)</t>
  </si>
  <si>
    <t>其中：非流动资产处置损失(元)</t>
  </si>
  <si>
    <t>四、利润总额(元)</t>
  </si>
  <si>
    <t>减：所得税费用(元)</t>
  </si>
  <si>
    <t>五、净利润(元)</t>
  </si>
  <si>
    <t>（一）持续经营净利润(元)</t>
  </si>
  <si>
    <t>归属于母公司所有者的净利润(元)</t>
  </si>
  <si>
    <t>少数股东损益(元)</t>
  </si>
  <si>
    <t>扣除非经常性损益后的净利润(元)</t>
  </si>
  <si>
    <t>六、每股收益(元)</t>
  </si>
  <si>
    <t>（一）基本每股收益(元)</t>
  </si>
  <si>
    <t>（二）稀释每股收益(元)</t>
  </si>
  <si>
    <t>七、其他综合收益(元)</t>
  </si>
  <si>
    <t>归属母公司所有者的其他综合收益(元)</t>
  </si>
  <si>
    <t>八、综合收益总额(元)</t>
  </si>
  <si>
    <t>归属于母公司股东的综合收益总额(元)</t>
  </si>
  <si>
    <t>归属于少数股东的综合收益总额(元)</t>
  </si>
  <si>
    <t>一、经营活动产生的现金流量(元)</t>
  </si>
  <si>
    <t>销售商品、提供劳务收到的现金(元)</t>
  </si>
  <si>
    <t>收到的税费与返还(元)</t>
  </si>
  <si>
    <t>收到其他与经营活动有关的现金(元)</t>
  </si>
  <si>
    <t>经营活动现金流入小计(元)</t>
  </si>
  <si>
    <t>购买商品、接受劳务支付的现金(元)</t>
  </si>
  <si>
    <t>支付给职工以及为职工支付的现金(元)</t>
  </si>
  <si>
    <t>支付的各项税费(元)</t>
  </si>
  <si>
    <t>支付其他与经营活动有关的现金(元)</t>
  </si>
  <si>
    <t>经营活动现金流出小计(元)</t>
  </si>
  <si>
    <t>经营活动产生的现金流量净额(元)</t>
  </si>
  <si>
    <t>二、投资活动产生的现金流量(元)</t>
  </si>
  <si>
    <t>收回投资收到的现金(元)</t>
  </si>
  <si>
    <t>取得投资收益收到的现金(元)</t>
  </si>
  <si>
    <t>处置固定资产、无形资产和其他长期资产收回的现金净额(元)</t>
  </si>
  <si>
    <t>处置子公司及其他营业单位收到的现金净额(元)</t>
  </si>
  <si>
    <t>收到其他与投资活动有关的现金(元)</t>
  </si>
  <si>
    <t>投资活动现金流入小计(元)</t>
  </si>
  <si>
    <t>购建固定资产、无形资产和其他长期资产支付的现金(元)</t>
  </si>
  <si>
    <t>投资支付的现金(元)</t>
  </si>
  <si>
    <t>取得子公司及其他营业单位支付的现金净额(元)</t>
  </si>
  <si>
    <t>支付其他与投资活动有关的现金(元)</t>
  </si>
  <si>
    <t>投资活动现金流出小计(元)</t>
  </si>
  <si>
    <t>投资活动产生的现金流量净额(元)</t>
  </si>
  <si>
    <t>三、筹资活动产生的现金流量(元)</t>
  </si>
  <si>
    <t>吸收投资收到的现金(元)</t>
  </si>
  <si>
    <t>其中：子公司吸收少数股东投资收到的现金(元)</t>
  </si>
  <si>
    <t>取得借款收到的现金(元)</t>
  </si>
  <si>
    <t>发行债券收到的现金(元)</t>
  </si>
  <si>
    <t>收到其他与筹资活动有关的现金(元)</t>
  </si>
  <si>
    <t>筹资活动现金流入小计(元)</t>
  </si>
  <si>
    <t>偿还债务支付的现金(元)</t>
  </si>
  <si>
    <t>分配股利、利润或偿付利息支付的现金(元)</t>
  </si>
  <si>
    <t>其中：子公司支付给少数股东的股利、利润(元)</t>
  </si>
  <si>
    <t>支付其他与筹资活动有关的现金(元)</t>
  </si>
  <si>
    <t>筹资活动现金流出小计(元)</t>
  </si>
  <si>
    <t>筹资活动产生的现金流量净额(元)</t>
  </si>
  <si>
    <t>四、汇率变动对现金及现金等价物的影响(元)</t>
  </si>
  <si>
    <t>五、现金及现金等价物净增加额(元)</t>
  </si>
  <si>
    <t>加：期初现金及现金等价物余额(元)</t>
  </si>
  <si>
    <t>六、期末现金及现金等价物余额(元)</t>
  </si>
  <si>
    <t>补充资料：(元)</t>
  </si>
  <si>
    <t>1、将净利润调节为经营活动现金流量：(元)</t>
  </si>
  <si>
    <t>净利润(元)</t>
  </si>
  <si>
    <t>加：资产减值准备(元)</t>
  </si>
  <si>
    <t>固定资产折旧、油气资产折耗、生产性生物资产折旧(元)</t>
  </si>
  <si>
    <t>无形资产摊销(元)</t>
  </si>
  <si>
    <t>长期待摊费用摊销(元)</t>
  </si>
  <si>
    <t>处置固定资产、无形资产和其他长期资产的损失(元)</t>
  </si>
  <si>
    <t>固定资产报废损失(元)</t>
  </si>
  <si>
    <t>公允价值变动损失(元)</t>
  </si>
  <si>
    <t>投资损失(元)</t>
  </si>
  <si>
    <t>递延所得税资产减少(元)</t>
  </si>
  <si>
    <t>递延所得税负债增加(元)</t>
  </si>
  <si>
    <t>存货的减少(元)</t>
  </si>
  <si>
    <t>经营性应收项目的减少(元)</t>
  </si>
  <si>
    <t>经营性应付项目的增加(元)</t>
  </si>
  <si>
    <t>其他(元)</t>
  </si>
  <si>
    <t>间接法-经营活动产生的现金流量净额(元)</t>
  </si>
  <si>
    <t>2、不涉及现金收支的重大投资和筹资活动：(元)</t>
  </si>
  <si>
    <t>3、现金及现金等价物净变动情况：(元)</t>
  </si>
  <si>
    <t>现金的期末余额(元)</t>
  </si>
  <si>
    <t>减：现金的期初余额(元)</t>
  </si>
  <si>
    <t>加：现金等价物的期末余额(元)</t>
  </si>
  <si>
    <t>减：现金等价物的期初余额(元)</t>
  </si>
  <si>
    <t>间接法-现金及现金等价物净增加额(元)</t>
  </si>
  <si>
    <t>测评维度</t>
  </si>
  <si>
    <t>标准</t>
  </si>
  <si>
    <t>科目名称</t>
  </si>
  <si>
    <r>
      <rPr>
        <charset val="134"/>
        <sz val="11"/>
        <color indexed="8"/>
        <rFont val="微软雅黑"/>
      </rPr>
      <t>资产合计</t>
    </r>
    <r>
      <rPr>
        <charset val="134"/>
        <sz val="11"/>
        <color indexed="8"/>
        <rFont val="Arial"/>
      </rPr>
      <t>*</t>
    </r>
  </si>
  <si>
    <t>总资产增长率</t>
  </si>
  <si>
    <r>
      <rPr>
        <b/>
        <charset val="134"/>
        <sz val="11"/>
        <color indexed="8"/>
        <rFont val="微软雅黑"/>
      </rPr>
      <t>负债合计</t>
    </r>
    <r>
      <rPr>
        <b/>
        <charset val="134"/>
        <sz val="11"/>
        <color indexed="8"/>
        <rFont val="Arial"/>
      </rPr>
      <t>*</t>
    </r>
  </si>
  <si>
    <r>
      <rPr>
        <charset val="134"/>
        <sz val="11"/>
        <color indexed="8"/>
        <rFont val="微软雅黑"/>
      </rPr>
      <t>负债合计</t>
    </r>
    <r>
      <rPr>
        <charset val="134"/>
        <sz val="11"/>
        <color indexed="8"/>
        <rFont val="Arial"/>
      </rPr>
      <t>*</t>
    </r>
  </si>
  <si>
    <t>资产负债率</t>
  </si>
  <si>
    <r>
      <rPr>
        <charset val="134"/>
        <sz val="11"/>
        <color indexed="8"/>
        <rFont val="微软雅黑"/>
      </rPr>
      <t>货币资金</t>
    </r>
    <r>
      <rPr>
        <charset val="134"/>
        <sz val="11"/>
        <color indexed="8"/>
        <rFont val="Arial"/>
      </rPr>
      <t>*</t>
    </r>
  </si>
  <si>
    <r>
      <rPr>
        <charset val="134"/>
        <sz val="11"/>
        <color indexed="8"/>
        <rFont val="微软雅黑"/>
      </rPr>
      <t>交易性金融资产</t>
    </r>
    <r>
      <rPr>
        <charset val="134"/>
        <sz val="11"/>
        <color indexed="8"/>
        <rFont val="Arial"/>
      </rPr>
      <t>*</t>
    </r>
  </si>
  <si>
    <t>其他流动资产里的理财产品</t>
  </si>
  <si>
    <t>其他流动资产里的结构性存款</t>
  </si>
  <si>
    <t>准货币资金</t>
  </si>
  <si>
    <r>
      <rPr>
        <charset val="134"/>
        <sz val="11"/>
        <color indexed="8"/>
        <rFont val="微软雅黑"/>
      </rPr>
      <t>短期借款</t>
    </r>
    <r>
      <rPr>
        <charset val="134"/>
        <sz val="11"/>
        <color indexed="8"/>
        <rFont val="Arial"/>
      </rPr>
      <t>*</t>
    </r>
  </si>
  <si>
    <r>
      <rPr>
        <charset val="134"/>
        <sz val="11"/>
        <color indexed="8"/>
        <rFont val="微软雅黑"/>
      </rPr>
      <t>一年内到期的非流动负债</t>
    </r>
    <r>
      <rPr>
        <charset val="134"/>
        <sz val="11"/>
        <color indexed="8"/>
        <rFont val="Arial"/>
      </rPr>
      <t>*</t>
    </r>
  </si>
  <si>
    <r>
      <rPr>
        <charset val="134"/>
        <sz val="11"/>
        <color indexed="8"/>
        <rFont val="微软雅黑"/>
      </rPr>
      <t>长期借款</t>
    </r>
    <r>
      <rPr>
        <charset val="134"/>
        <sz val="11"/>
        <color indexed="8"/>
        <rFont val="Arial"/>
      </rPr>
      <t>*</t>
    </r>
  </si>
  <si>
    <r>
      <rPr>
        <charset val="134"/>
        <sz val="11"/>
        <color indexed="8"/>
        <rFont val="微软雅黑"/>
      </rPr>
      <t>应付债券</t>
    </r>
    <r>
      <rPr>
        <charset val="134"/>
        <sz val="11"/>
        <color indexed="8"/>
        <rFont val="Arial"/>
      </rPr>
      <t>*</t>
    </r>
  </si>
  <si>
    <r>
      <rPr>
        <charset val="134"/>
        <sz val="11"/>
        <color indexed="8"/>
        <rFont val="微软雅黑"/>
      </rPr>
      <t>长期应付款</t>
    </r>
    <r>
      <rPr>
        <charset val="134"/>
        <sz val="11"/>
        <color indexed="8"/>
        <rFont val="Arial"/>
      </rPr>
      <t>*</t>
    </r>
  </si>
  <si>
    <t>有息负债总额</t>
  </si>
  <si>
    <t>准货币资金与有息负债之差</t>
  </si>
  <si>
    <r>
      <rPr>
        <charset val="134"/>
        <sz val="11"/>
        <color indexed="8"/>
        <rFont val="微软雅黑"/>
      </rPr>
      <t>其中：应付票据</t>
    </r>
    <r>
      <rPr>
        <charset val="134"/>
        <sz val="11"/>
        <color indexed="8"/>
        <rFont val="Arial"/>
      </rPr>
      <t>*</t>
    </r>
  </si>
  <si>
    <r>
      <rPr>
        <charset val="134"/>
        <sz val="11"/>
        <color indexed="8"/>
        <rFont val="微软雅黑"/>
      </rPr>
      <t>应付账款</t>
    </r>
    <r>
      <rPr>
        <charset val="134"/>
        <sz val="11"/>
        <color indexed="8"/>
        <rFont val="Arial"/>
      </rPr>
      <t>*</t>
    </r>
  </si>
  <si>
    <r>
      <rPr>
        <charset val="134"/>
        <sz val="11"/>
        <color indexed="8"/>
        <rFont val="微软雅黑"/>
      </rPr>
      <t>预收款项</t>
    </r>
    <r>
      <rPr>
        <charset val="134"/>
        <sz val="11"/>
        <color indexed="8"/>
        <rFont val="Arial"/>
      </rPr>
      <t>*</t>
    </r>
  </si>
  <si>
    <r>
      <rPr>
        <charset val="134"/>
        <sz val="11"/>
        <color indexed="8"/>
        <rFont val="微软雅黑"/>
      </rPr>
      <t>合同负债</t>
    </r>
    <r>
      <rPr>
        <charset val="134"/>
        <sz val="11"/>
        <color indexed="8"/>
        <rFont val="Arial"/>
      </rPr>
      <t>*</t>
    </r>
  </si>
  <si>
    <t>应付与预收合计</t>
  </si>
  <si>
    <r>
      <rPr>
        <charset val="134"/>
        <sz val="11"/>
        <color indexed="8"/>
        <rFont val="微软雅黑"/>
      </rPr>
      <t>其中：应收票据</t>
    </r>
    <r>
      <rPr>
        <charset val="134"/>
        <sz val="11"/>
        <color indexed="8"/>
        <rFont val="Arial"/>
      </rPr>
      <t>*</t>
    </r>
  </si>
  <si>
    <r>
      <rPr>
        <charset val="134"/>
        <sz val="11"/>
        <color indexed="8"/>
        <rFont val="微软雅黑"/>
      </rPr>
      <t>合同资产</t>
    </r>
    <r>
      <rPr>
        <charset val="134"/>
        <sz val="11"/>
        <color indexed="8"/>
        <rFont val="Arial"/>
      </rPr>
      <t>*</t>
    </r>
  </si>
  <si>
    <r>
      <rPr>
        <charset val="134"/>
        <sz val="11"/>
        <color indexed="8"/>
        <rFont val="微软雅黑"/>
      </rPr>
      <t>应收款项融资</t>
    </r>
    <r>
      <rPr>
        <charset val="134"/>
        <sz val="11"/>
        <color indexed="8"/>
        <rFont val="Arial"/>
      </rPr>
      <t>*</t>
    </r>
  </si>
  <si>
    <r>
      <rPr>
        <charset val="134"/>
        <sz val="11"/>
        <color indexed="8"/>
        <rFont val="微软雅黑"/>
      </rPr>
      <t>应收账款</t>
    </r>
    <r>
      <rPr>
        <charset val="134"/>
        <sz val="11"/>
        <color indexed="8"/>
        <rFont val="Arial"/>
      </rPr>
      <t>*</t>
    </r>
  </si>
  <si>
    <r>
      <rPr>
        <charset val="134"/>
        <sz val="11"/>
        <color indexed="8"/>
        <rFont val="微软雅黑"/>
      </rPr>
      <t>预付款项</t>
    </r>
    <r>
      <rPr>
        <charset val="134"/>
        <sz val="11"/>
        <color indexed="8"/>
        <rFont val="Arial"/>
      </rPr>
      <t>*</t>
    </r>
  </si>
  <si>
    <t>应收与预付合计</t>
  </si>
  <si>
    <t>两头吃的能力</t>
  </si>
  <si>
    <r>
      <rPr>
        <b/>
        <charset val="134"/>
        <sz val="11"/>
        <color indexed="8"/>
        <rFont val="微软雅黑"/>
      </rPr>
      <t>应付预收</t>
    </r>
    <r>
      <rPr>
        <b/>
        <charset val="134"/>
        <sz val="11"/>
        <color indexed="8"/>
        <rFont val="Arial"/>
      </rPr>
      <t>-</t>
    </r>
    <r>
      <rPr>
        <b/>
        <charset val="134"/>
        <sz val="11"/>
        <color indexed="8"/>
        <rFont val="微软雅黑"/>
      </rPr>
      <t>应收预付的差额</t>
    </r>
  </si>
  <si>
    <r>
      <rPr>
        <charset val="134"/>
        <sz val="11"/>
        <color indexed="8"/>
        <rFont val="微软雅黑"/>
      </rPr>
      <t>应收账款</t>
    </r>
    <r>
      <rPr>
        <charset val="134"/>
        <sz val="11"/>
        <color indexed="8"/>
        <rFont val="Arial"/>
      </rPr>
      <t>+</t>
    </r>
    <r>
      <rPr>
        <charset val="134"/>
        <sz val="11"/>
        <color indexed="8"/>
        <rFont val="微软雅黑"/>
      </rPr>
      <t>合同资产</t>
    </r>
  </si>
  <si>
    <r>
      <rPr>
        <b/>
        <charset val="134"/>
        <sz val="11"/>
        <color rgb="FF000000"/>
        <rFont val="微软雅黑"/>
      </rPr>
      <t>（应收账款</t>
    </r>
    <r>
      <rPr>
        <b/>
        <charset val="134"/>
        <sz val="11"/>
        <color rgb="FF000000"/>
        <rFont val="Arial"/>
      </rPr>
      <t>+</t>
    </r>
    <r>
      <rPr>
        <b/>
        <charset val="134"/>
        <sz val="11"/>
        <color rgb="FF000000"/>
        <rFont val="微软雅黑"/>
      </rPr>
      <t>合同资产）占总资产的比率</t>
    </r>
  </si>
  <si>
    <r>
      <rPr>
        <b/>
        <charset val="134"/>
        <sz val="11"/>
        <color indexed="8"/>
        <rFont val="微软雅黑"/>
      </rPr>
      <t>（应收账款</t>
    </r>
    <r>
      <rPr>
        <b/>
        <charset val="134"/>
        <sz val="11"/>
        <color indexed="8"/>
        <rFont val="Arial"/>
      </rPr>
      <t>+</t>
    </r>
    <r>
      <rPr>
        <b/>
        <charset val="134"/>
        <sz val="11"/>
        <color indexed="8"/>
        <rFont val="微软雅黑"/>
      </rPr>
      <t>合同资产）占总资产的比率</t>
    </r>
  </si>
  <si>
    <r>
      <rPr>
        <charset val="134"/>
        <sz val="11"/>
        <color indexed="8"/>
        <rFont val="微软雅黑"/>
      </rPr>
      <t>固定资产</t>
    </r>
    <r>
      <rPr>
        <charset val="134"/>
        <sz val="11"/>
        <color indexed="8"/>
        <rFont val="Arial"/>
      </rPr>
      <t>*</t>
    </r>
  </si>
  <si>
    <r>
      <rPr>
        <charset val="134"/>
        <sz val="11"/>
        <color indexed="8"/>
        <rFont val="微软雅黑"/>
      </rPr>
      <t>在建工程</t>
    </r>
    <r>
      <rPr>
        <charset val="134"/>
        <sz val="11"/>
        <color indexed="8"/>
        <rFont val="Arial"/>
      </rPr>
      <t>*</t>
    </r>
  </si>
  <si>
    <r>
      <rPr>
        <charset val="134"/>
        <sz val="11"/>
        <color indexed="8"/>
        <rFont val="微软雅黑"/>
      </rPr>
      <t>工程物资</t>
    </r>
    <r>
      <rPr>
        <charset val="134"/>
        <sz val="11"/>
        <color indexed="8"/>
        <rFont val="Arial"/>
      </rPr>
      <t>*</t>
    </r>
  </si>
  <si>
    <r>
      <rPr>
        <charset val="134"/>
        <sz val="11"/>
        <color indexed="8"/>
        <rFont val="微软雅黑"/>
      </rPr>
      <t>固定资产</t>
    </r>
    <r>
      <rPr>
        <charset val="134"/>
        <sz val="11"/>
        <color indexed="8"/>
        <rFont val="Arial"/>
      </rPr>
      <t>+</t>
    </r>
    <r>
      <rPr>
        <charset val="134"/>
        <sz val="11"/>
        <color indexed="8"/>
        <rFont val="微软雅黑"/>
      </rPr>
      <t>在建工程</t>
    </r>
    <r>
      <rPr>
        <charset val="134"/>
        <sz val="11"/>
        <color indexed="8"/>
        <rFont val="Arial"/>
      </rPr>
      <t>+</t>
    </r>
    <r>
      <rPr>
        <charset val="134"/>
        <sz val="11"/>
        <color indexed="8"/>
        <rFont val="微软雅黑"/>
      </rPr>
      <t>工程物资</t>
    </r>
  </si>
  <si>
    <t>公司轻重类型</t>
  </si>
  <si>
    <t>固定资产工程占总资产的比率</t>
  </si>
  <si>
    <r>
      <rPr>
        <charset val="134"/>
        <sz val="11"/>
        <color indexed="8"/>
        <rFont val="微软雅黑"/>
      </rPr>
      <t>以公允价值计量且其变动计入当期损益的金融资产</t>
    </r>
    <r>
      <rPr>
        <charset val="134"/>
        <sz val="11"/>
        <color indexed="8"/>
        <rFont val="Arial"/>
      </rPr>
      <t>*</t>
    </r>
  </si>
  <si>
    <r>
      <rPr>
        <charset val="134"/>
        <sz val="11"/>
        <color indexed="8"/>
        <rFont val="微软雅黑"/>
      </rPr>
      <t>债权投资</t>
    </r>
    <r>
      <rPr>
        <charset val="134"/>
        <sz val="11"/>
        <color indexed="8"/>
        <rFont val="Arial"/>
      </rPr>
      <t>*</t>
    </r>
  </si>
  <si>
    <r>
      <rPr>
        <charset val="134"/>
        <sz val="11"/>
        <color indexed="8"/>
        <rFont val="微软雅黑"/>
      </rPr>
      <t>可供出售金融资产</t>
    </r>
    <r>
      <rPr>
        <charset val="134"/>
        <sz val="11"/>
        <color indexed="8"/>
        <rFont val="Arial"/>
      </rPr>
      <t>*</t>
    </r>
  </si>
  <si>
    <r>
      <rPr>
        <charset val="134"/>
        <sz val="11"/>
        <color indexed="8"/>
        <rFont val="微软雅黑"/>
      </rPr>
      <t>其他权益工具投资</t>
    </r>
    <r>
      <rPr>
        <charset val="134"/>
        <sz val="11"/>
        <color indexed="8"/>
        <rFont val="Arial"/>
      </rPr>
      <t>*</t>
    </r>
  </si>
  <si>
    <r>
      <rPr>
        <charset val="134"/>
        <sz val="11"/>
        <color indexed="8"/>
        <rFont val="微软雅黑"/>
      </rPr>
      <t>持有至到期投资</t>
    </r>
    <r>
      <rPr>
        <charset val="134"/>
        <sz val="11"/>
        <color indexed="8"/>
        <rFont val="Arial"/>
      </rPr>
      <t>*</t>
    </r>
  </si>
  <si>
    <r>
      <rPr>
        <charset val="134"/>
        <sz val="11"/>
        <color indexed="8"/>
        <rFont val="微软雅黑"/>
      </rPr>
      <t>其他非流动金融资产</t>
    </r>
    <r>
      <rPr>
        <charset val="134"/>
        <sz val="11"/>
        <color indexed="8"/>
        <rFont val="Arial"/>
      </rPr>
      <t>*</t>
    </r>
  </si>
  <si>
    <r>
      <rPr>
        <charset val="134"/>
        <sz val="11"/>
        <color indexed="8"/>
        <rFont val="微软雅黑"/>
      </rPr>
      <t>长期股权投资</t>
    </r>
    <r>
      <rPr>
        <charset val="134"/>
        <sz val="11"/>
        <color indexed="8"/>
        <rFont val="Arial"/>
      </rPr>
      <t>*</t>
    </r>
  </si>
  <si>
    <r>
      <rPr>
        <charset val="134"/>
        <sz val="11"/>
        <color indexed="8"/>
        <rFont val="微软雅黑"/>
      </rPr>
      <t>投资性房地产</t>
    </r>
    <r>
      <rPr>
        <charset val="134"/>
        <sz val="11"/>
        <color indexed="8"/>
        <rFont val="Arial"/>
      </rPr>
      <t>*</t>
    </r>
  </si>
  <si>
    <t>投资类资产合计</t>
  </si>
  <si>
    <t>主业专注度</t>
  </si>
  <si>
    <t>投资类资产占总资产的比率</t>
  </si>
  <si>
    <r>
      <rPr>
        <charset val="134"/>
        <sz val="11"/>
        <color indexed="8"/>
        <rFont val="微软雅黑"/>
      </rPr>
      <t>存货</t>
    </r>
    <r>
      <rPr>
        <charset val="134"/>
        <sz val="11"/>
        <color indexed="8"/>
        <rFont val="Arial"/>
      </rPr>
      <t>*</t>
    </r>
  </si>
  <si>
    <t>存货占总资产的比率</t>
  </si>
  <si>
    <r>
      <rPr>
        <charset val="134"/>
        <sz val="11"/>
        <color indexed="8"/>
        <rFont val="微软雅黑"/>
      </rPr>
      <t>商誉</t>
    </r>
    <r>
      <rPr>
        <charset val="134"/>
        <sz val="11"/>
        <color indexed="8"/>
        <rFont val="Arial"/>
      </rPr>
      <t>*</t>
    </r>
  </si>
  <si>
    <t>商誉占总资产的比率</t>
  </si>
  <si>
    <r>
      <rPr>
        <charset val="134"/>
        <sz val="11"/>
        <color indexed="8"/>
        <rFont val="Arial"/>
      </rPr>
      <t>*</t>
    </r>
    <r>
      <rPr>
        <charset val="134"/>
        <sz val="11"/>
        <color indexed="8"/>
        <rFont val="微软雅黑"/>
      </rPr>
      <t>营业收入</t>
    </r>
    <r>
      <rPr>
        <charset val="134"/>
        <sz val="11"/>
        <color indexed="8"/>
        <rFont val="Arial"/>
      </rPr>
      <t>*</t>
    </r>
  </si>
  <si>
    <t>营业收入增长率</t>
  </si>
  <si>
    <r>
      <rPr>
        <charset val="134"/>
        <sz val="11"/>
        <color indexed="8"/>
        <rFont val="Arial"/>
      </rPr>
      <t>*</t>
    </r>
    <r>
      <rPr>
        <charset val="134"/>
        <sz val="11"/>
        <color indexed="8"/>
        <rFont val="微软雅黑"/>
      </rPr>
      <t>营业成本</t>
    </r>
    <r>
      <rPr>
        <charset val="134"/>
        <sz val="11"/>
        <color indexed="8"/>
        <rFont val="Arial"/>
      </rPr>
      <t>*</t>
    </r>
  </si>
  <si>
    <t>毛利率</t>
  </si>
  <si>
    <r>
      <rPr>
        <b/>
        <charset val="134"/>
        <sz val="11"/>
        <color indexed="8"/>
        <rFont val="微软雅黑"/>
      </rPr>
      <t>销售费用</t>
    </r>
    <r>
      <rPr>
        <b/>
        <charset val="134"/>
        <sz val="11"/>
        <color indexed="8"/>
        <rFont val="Arial"/>
      </rPr>
      <t>*</t>
    </r>
  </si>
  <si>
    <r>
      <rPr>
        <charset val="134"/>
        <sz val="11"/>
        <color indexed="8"/>
        <rFont val="微软雅黑"/>
      </rPr>
      <t>销售费用</t>
    </r>
    <r>
      <rPr>
        <charset val="134"/>
        <sz val="11"/>
        <color indexed="8"/>
        <rFont val="Arial"/>
      </rPr>
      <t>*</t>
    </r>
  </si>
  <si>
    <r>
      <rPr>
        <b/>
        <charset val="134"/>
        <sz val="11"/>
        <color indexed="8"/>
        <rFont val="微软雅黑"/>
      </rPr>
      <t>管理费用</t>
    </r>
    <r>
      <rPr>
        <b/>
        <charset val="134"/>
        <sz val="11"/>
        <color indexed="8"/>
        <rFont val="Arial"/>
      </rPr>
      <t>*</t>
    </r>
  </si>
  <si>
    <r>
      <rPr>
        <charset val="134"/>
        <sz val="11"/>
        <color indexed="8"/>
        <rFont val="微软雅黑"/>
      </rPr>
      <t>管理费用</t>
    </r>
    <r>
      <rPr>
        <charset val="134"/>
        <sz val="11"/>
        <color indexed="8"/>
        <rFont val="Arial"/>
      </rPr>
      <t>*</t>
    </r>
  </si>
  <si>
    <r>
      <rPr>
        <b/>
        <charset val="134"/>
        <sz val="11"/>
        <color indexed="8"/>
        <rFont val="微软雅黑"/>
      </rPr>
      <t>研发费用</t>
    </r>
    <r>
      <rPr>
        <b/>
        <charset val="134"/>
        <sz val="11"/>
        <color indexed="8"/>
        <rFont val="Arial"/>
      </rPr>
      <t>*</t>
    </r>
  </si>
  <si>
    <r>
      <rPr>
        <charset val="134"/>
        <sz val="11"/>
        <color indexed="8"/>
        <rFont val="微软雅黑"/>
      </rPr>
      <t>研发费用</t>
    </r>
    <r>
      <rPr>
        <charset val="134"/>
        <sz val="11"/>
        <color indexed="8"/>
        <rFont val="Arial"/>
      </rPr>
      <t>*</t>
    </r>
  </si>
  <si>
    <r>
      <rPr>
        <b/>
        <charset val="134"/>
        <sz val="11"/>
        <color indexed="8"/>
        <rFont val="微软雅黑"/>
      </rPr>
      <t>财务费用</t>
    </r>
    <r>
      <rPr>
        <b/>
        <charset val="134"/>
        <sz val="11"/>
        <color indexed="8"/>
        <rFont val="Arial"/>
      </rPr>
      <t>*</t>
    </r>
  </si>
  <si>
    <r>
      <rPr>
        <charset val="134"/>
        <sz val="11"/>
        <color indexed="8"/>
        <rFont val="微软雅黑"/>
      </rPr>
      <t>财务费用</t>
    </r>
    <r>
      <rPr>
        <charset val="134"/>
        <sz val="11"/>
        <color indexed="8"/>
        <rFont val="Arial"/>
      </rPr>
      <t>*</t>
    </r>
  </si>
  <si>
    <t>四费合计</t>
  </si>
  <si>
    <r>
      <rPr>
        <b/>
        <charset val="134"/>
        <sz val="11"/>
        <color indexed="8"/>
        <rFont val="Arial"/>
      </rPr>
      <t>*</t>
    </r>
    <r>
      <rPr>
        <b/>
        <charset val="134"/>
        <sz val="11"/>
        <color indexed="8"/>
        <rFont val="微软雅黑"/>
      </rPr>
      <t>营业收入</t>
    </r>
    <r>
      <rPr>
        <b/>
        <charset val="134"/>
        <sz val="11"/>
        <color indexed="8"/>
        <rFont val="Arial"/>
      </rPr>
      <t>*</t>
    </r>
  </si>
  <si>
    <t>期间费用率</t>
  </si>
  <si>
    <r>
      <rPr>
        <b/>
        <charset val="134"/>
        <sz val="11"/>
        <color indexed="8"/>
        <rFont val="微软雅黑"/>
      </rPr>
      <t>期间费用率</t>
    </r>
  </si>
  <si>
    <t>期间费用率占毛利率的比例</t>
  </si>
  <si>
    <t>销售费用率</t>
  </si>
  <si>
    <r>
      <rPr>
        <b/>
        <charset val="134"/>
        <sz val="11"/>
        <color indexed="8"/>
        <rFont val="Arial"/>
      </rPr>
      <t>*</t>
    </r>
    <r>
      <rPr>
        <b/>
        <charset val="134"/>
        <sz val="11"/>
        <color indexed="8"/>
        <rFont val="微软雅黑"/>
      </rPr>
      <t>营业成本</t>
    </r>
    <r>
      <rPr>
        <b/>
        <charset val="134"/>
        <sz val="11"/>
        <color indexed="8"/>
        <rFont val="Arial"/>
      </rPr>
      <t>*</t>
    </r>
  </si>
  <si>
    <r>
      <rPr>
        <b/>
        <charset val="134"/>
        <sz val="11"/>
        <color indexed="8"/>
        <rFont val="微软雅黑"/>
      </rPr>
      <t>营业税金及附加</t>
    </r>
    <r>
      <rPr>
        <b/>
        <charset val="134"/>
        <sz val="11"/>
        <color indexed="8"/>
        <rFont val="Arial"/>
      </rPr>
      <t>*</t>
    </r>
  </si>
  <si>
    <r>
      <rPr>
        <charset val="134"/>
        <sz val="11"/>
        <color indexed="8"/>
        <rFont val="微软雅黑"/>
      </rPr>
      <t>营业税金及附加</t>
    </r>
    <r>
      <rPr>
        <charset val="134"/>
        <sz val="11"/>
        <color indexed="8"/>
        <rFont val="Arial"/>
      </rPr>
      <t>*</t>
    </r>
  </si>
  <si>
    <t>主营利润</t>
  </si>
  <si>
    <t>主营利润率</t>
  </si>
  <si>
    <r>
      <rPr>
        <b/>
        <charset val="134"/>
        <sz val="11"/>
        <color indexed="8"/>
        <rFont val="Arial"/>
      </rPr>
      <t>*</t>
    </r>
    <r>
      <rPr>
        <b/>
        <charset val="134"/>
        <sz val="11"/>
        <color indexed="8"/>
        <rFont val="微软雅黑"/>
      </rPr>
      <t>营业利润</t>
    </r>
    <r>
      <rPr>
        <b/>
        <charset val="134"/>
        <sz val="11"/>
        <color indexed="8"/>
        <rFont val="Arial"/>
      </rPr>
      <t>*</t>
    </r>
  </si>
  <si>
    <r>
      <rPr>
        <charset val="134"/>
        <sz val="11"/>
        <color indexed="8"/>
        <rFont val="Arial"/>
      </rPr>
      <t>*</t>
    </r>
    <r>
      <rPr>
        <charset val="134"/>
        <sz val="11"/>
        <color indexed="8"/>
        <rFont val="微软雅黑"/>
      </rPr>
      <t>营业利润</t>
    </r>
    <r>
      <rPr>
        <charset val="134"/>
        <sz val="11"/>
        <color indexed="8"/>
        <rFont val="Arial"/>
      </rPr>
      <t>*</t>
    </r>
  </si>
  <si>
    <t>主营利润占营业利润的比率</t>
  </si>
  <si>
    <r>
      <rPr>
        <charset val="134"/>
        <sz val="11"/>
        <color indexed="8"/>
        <rFont val="微软雅黑"/>
      </rPr>
      <t>经营活动产生的现金流量净额</t>
    </r>
    <r>
      <rPr>
        <charset val="134"/>
        <sz val="11"/>
        <color indexed="8"/>
        <rFont val="Arial"/>
      </rPr>
      <t>*</t>
    </r>
  </si>
  <si>
    <t>*净利润*</t>
  </si>
  <si>
    <t>净利润含金量</t>
  </si>
  <si>
    <t>净利润现金比率</t>
  </si>
  <si>
    <r>
      <rPr>
        <charset val="134"/>
        <sz val="11"/>
        <color indexed="8"/>
        <rFont val="微软雅黑"/>
      </rPr>
      <t>归属于母公司所有者的净利润</t>
    </r>
    <r>
      <rPr>
        <charset val="134"/>
        <sz val="11"/>
        <color indexed="8"/>
        <rFont val="Arial"/>
      </rPr>
      <t>*</t>
    </r>
  </si>
  <si>
    <r>
      <rPr>
        <charset val="134"/>
        <sz val="11"/>
        <color indexed="8"/>
        <rFont val="微软雅黑"/>
      </rPr>
      <t>归属于母公司所有者权益合计</t>
    </r>
    <r>
      <rPr>
        <charset val="134"/>
        <sz val="11"/>
        <color indexed="8"/>
        <rFont val="Arial"/>
      </rPr>
      <t>*</t>
    </r>
  </si>
  <si>
    <t>ROE</t>
  </si>
  <si>
    <r>
      <rPr>
        <b/>
        <charset val="134"/>
        <sz val="11"/>
        <color indexed="8"/>
        <rFont val="微软雅黑"/>
      </rPr>
      <t>净资产收益率（</t>
    </r>
    <r>
      <rPr>
        <b/>
        <charset val="134"/>
        <sz val="11"/>
        <color indexed="8"/>
        <rFont val="Arial"/>
      </rPr>
      <t>ROE</t>
    </r>
    <r>
      <rPr>
        <b/>
        <charset val="134"/>
        <sz val="11"/>
        <color indexed="8"/>
        <rFont val="宋体"/>
      </rPr>
      <t>）</t>
    </r>
  </si>
  <si>
    <t>归母净利润增长率</t>
  </si>
  <si>
    <t>归属于母公司所有者的净利润增长率</t>
  </si>
  <si>
    <r>
      <rPr>
        <charset val="134"/>
        <sz val="11"/>
        <color indexed="8"/>
        <rFont val="微软雅黑"/>
      </rPr>
      <t>购建固定资产、无形资产和其他长期资产支付的现金</t>
    </r>
    <r>
      <rPr>
        <charset val="134"/>
        <sz val="11"/>
        <color indexed="8"/>
        <rFont val="Arial"/>
      </rPr>
      <t>*</t>
    </r>
  </si>
  <si>
    <t>购建支付的现金与经营活动产生的现金流量净额的比率</t>
  </si>
  <si>
    <r>
      <rPr>
        <charset val="134"/>
        <sz val="11"/>
        <color indexed="8"/>
        <rFont val="微软雅黑"/>
      </rPr>
      <t>分配股利、利润或偿付利息支付的现金</t>
    </r>
    <r>
      <rPr>
        <charset val="134"/>
        <sz val="11"/>
        <color indexed="8"/>
        <rFont val="Arial"/>
      </rPr>
      <t>*</t>
    </r>
  </si>
  <si>
    <t>慷慨度</t>
  </si>
  <si>
    <r>
      <rPr>
        <b/>
        <charset val="134"/>
        <sz val="11"/>
        <color indexed="8"/>
        <rFont val="微软雅黑"/>
      </rPr>
      <t>分配股利、利润或偿付利息支付的现金</t>
    </r>
    <r>
      <rPr>
        <b/>
        <charset val="134"/>
        <sz val="11"/>
        <color indexed="8"/>
        <rFont val="Arial"/>
      </rPr>
      <t>/</t>
    </r>
    <r>
      <rPr>
        <b/>
        <charset val="134"/>
        <sz val="11"/>
        <color indexed="8"/>
        <rFont val="微软雅黑"/>
      </rPr>
      <t>经营活动产生的现金流量净额</t>
    </r>
  </si>
</sst>
</file>

<file path=xl/styles.xml><?xml version="1.0" encoding="utf-8"?>
<styleSheet xmlns="http://schemas.openxmlformats.org/spreadsheetml/2006/main">
  <numFmts count="7">
    <numFmt numFmtId="0" formatCode="General"/>
    <numFmt numFmtId="43" formatCode="_ * #,##0.00_ ;_ * \-#,##0.00_ ;_ * &quot;-&quot;??_ ;_ @_ "/>
    <numFmt numFmtId="10" formatCode="0.00%"/>
    <numFmt numFmtId="9" formatCode="0%"/>
    <numFmt numFmtId="164" formatCode="0&quot;.&quot;00,,&quot;亿&quot;"/>
    <numFmt numFmtId="4" formatCode="#,##0.00"/>
    <numFmt numFmtId="165" formatCode="#,##0.00;[Red]#,##0.00"/>
  </numFmts>
  <fonts count="26">
    <font>
      <name val="宋体"/>
      <sz val="11"/>
    </font>
    <font>
      <name val="宋体"/>
      <b/>
      <charset val="134"/>
      <sz val="14"/>
      <color rgb="FF000000"/>
    </font>
    <font>
      <name val="宋体"/>
      <b/>
      <charset val="134"/>
      <sz val="10"/>
      <color rgb="FF000000"/>
    </font>
    <font>
      <name val="宋体"/>
      <charset val="134"/>
      <u/>
      <sz val="11"/>
      <color rgb="FF0000FF"/>
    </font>
    <font>
      <name val="宋体"/>
      <charset val="134"/>
      <sz val="10"/>
      <color rgb="FF000000"/>
    </font>
    <font>
      <name val="宋体"/>
      <b/>
      <charset val="134"/>
      <sz val="10"/>
    </font>
    <font>
      <name val="宋体"/>
      <b/>
      <charset val="134"/>
      <sz val="11"/>
    </font>
    <font>
      <name val="宋体"/>
      <b/>
      <charset val="134"/>
      <sz val="11"/>
      <color rgb="FF000000"/>
    </font>
    <font>
      <name val="宋体"/>
      <charset val="134"/>
      <sz val="11"/>
      <color rgb="FF000000"/>
    </font>
    <font>
      <name val="Calibri"/>
      <charset val="134"/>
      <sz val="11"/>
      <color rgb="FF000000"/>
    </font>
    <font>
      <name val="Calibri"/>
      <sz val="11"/>
      <color indexed="8"/>
    </font>
    <font>
      <name val="宋体"/>
      <charset val="134"/>
      <sz val="11"/>
      <color rgb="FF000000"/>
    </font>
    <font>
      <name val="微软雅黑"/>
      <charset val="134"/>
      <sz val="11"/>
      <color rgb="FF000000"/>
    </font>
    <font>
      <name val="微软雅黑"/>
      <b/>
      <charset val="134"/>
      <sz val="11"/>
      <color rgb="FF000000"/>
    </font>
    <font>
      <name val="微软雅黑"/>
      <b/>
      <charset val="134"/>
      <sz val="12"/>
      <color indexed="8"/>
    </font>
    <font>
      <name val="宋体"/>
      <b/>
      <charset val="134"/>
      <sz val="11"/>
      <color rgb="FFFFFFFF"/>
    </font>
    <font>
      <name val="Arial"/>
      <b/>
      <charset val="134"/>
      <sz val="11"/>
      <color rgb="FFFFFFFF"/>
    </font>
    <font>
      <name val="微软雅黑"/>
      <b/>
      <charset val="134"/>
      <sz val="11"/>
      <color indexed="8"/>
    </font>
    <font>
      <name val="微软雅黑"/>
      <charset val="134"/>
      <sz val="11"/>
      <color indexed="8"/>
    </font>
    <font>
      <name val="Arial"/>
      <charset val="134"/>
      <sz val="11"/>
      <color indexed="8"/>
    </font>
    <font>
      <name val="Arial"/>
      <b/>
      <charset val="134"/>
      <sz val="11"/>
      <color rgb="FF000000"/>
    </font>
    <font>
      <name val="Arial"/>
      <b/>
      <charset val="134"/>
      <sz val="11"/>
      <color indexed="8"/>
    </font>
    <font>
      <name val="微软雅黑"/>
      <b/>
      <charset val="134"/>
      <sz val="11"/>
      <color indexed="30"/>
    </font>
    <font>
      <name val="Arial"/>
      <charset val="134"/>
      <sz val="11"/>
      <color rgb="FF000000"/>
    </font>
    <font>
      <name val="Calibri"/>
      <charset val="134"/>
      <sz val="11"/>
      <color indexed="8"/>
    </font>
    <font>
      <name val="simsun"/>
      <charset val="134"/>
      <sz val="10"/>
      <color rgb="FF000000"/>
    </font>
  </fonts>
  <fills count="11">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A5A5A5"/>
        <bgColor indexed="64"/>
      </patternFill>
    </fill>
    <fill>
      <patternFill patternType="solid">
        <fgColor rgb="FF5181BD"/>
        <bgColor rgb="FF5181BD"/>
      </patternFill>
    </fill>
    <fill>
      <patternFill patternType="solid">
        <fgColor rgb="FFC0514D"/>
        <bgColor rgb="FFC0514D"/>
      </patternFill>
    </fill>
    <fill>
      <patternFill patternType="solid">
        <fgColor rgb="FF8EB4E2"/>
        <bgColor indexed="64"/>
      </patternFill>
    </fill>
    <fill>
      <patternFill patternType="solid">
        <fgColor rgb="FFFF9900"/>
        <bgColor indexed="64"/>
      </patternFill>
    </fill>
    <fill>
      <patternFill patternType="solid">
        <fgColor rgb="FFDAEEF3"/>
        <bgColor indexed="64"/>
      </patternFill>
    </fill>
    <fill>
      <patternFill patternType="solid">
        <fgColor rgb="FFE1EDFB"/>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DDDDDD"/>
      </left>
      <right/>
      <top/>
      <bottom style="medium">
        <color rgb="FFDDDDDD"/>
      </bottom>
      <diagonal/>
    </border>
  </borders>
  <cellStyleXfs count="3">
    <xf numFmtId="0" fontId="0" fillId="0" borderId="0">
      <alignment vertical="center"/>
    </xf>
    <xf numFmtId="0" fontId="3" fillId="0" borderId="0">
      <alignment vertical="bottom"/>
      <protection locked="0" hidden="0"/>
    </xf>
    <xf numFmtId="43" fontId="8" fillId="0" borderId="0">
      <alignment vertical="bottom"/>
      <protection locked="0" hidden="0"/>
    </xf>
  </cellStyleXfs>
  <cellXfs count="93">
    <xf numFmtId="0" fontId="0" fillId="0" borderId="0" xfId="0">
      <alignment vertical="center"/>
    </xf>
    <xf numFmtId="0" fontId="1" fillId="0" borderId="0" xfId="0" applyFont="1" applyAlignment="1">
      <alignment horizontal="center" vertical="center"/>
    </xf>
    <xf numFmtId="0" fontId="2" fillId="2" borderId="0" xfId="0" applyFont="1" applyFill="1" applyAlignment="1">
      <alignment horizontal="center" vertical="center"/>
    </xf>
    <xf numFmtId="0" fontId="3" fillId="0" borderId="0" xfId="1" applyAlignment="1">
      <alignment horizontal="center" vertical="bottom"/>
    </xf>
    <xf numFmtId="0" fontId="4" fillId="0" borderId="0" xfId="0" applyFont="1" applyAlignment="1">
      <alignment horizontal="justify" vertical="center"/>
    </xf>
    <xf numFmtId="0" fontId="5" fillId="2" borderId="0" xfId="0" applyFont="1" applyFill="1" applyAlignment="1">
      <alignment horizontal="center" vertical="center"/>
    </xf>
    <xf numFmtId="0" fontId="4" fillId="0" borderId="0" xfId="0" applyFont="1" applyAlignment="1">
      <alignment horizontal="center" vertical="center"/>
    </xf>
    <xf numFmtId="0" fontId="5" fillId="2" borderId="0" xfId="0" applyFont="1" applyFill="1" applyAlignment="1">
      <alignment horizontal="left" vertical="center"/>
    </xf>
    <xf numFmtId="0" fontId="5" fillId="2" borderId="0" xfId="0" applyFont="1" applyFill="1" applyAlignment="1">
      <alignment horizontal="center" vertical="center" wrapText="1"/>
    </xf>
    <xf numFmtId="0" fontId="6" fillId="2" borderId="0" xfId="0" applyFont="1" applyFill="1" applyAlignment="1">
      <alignment vertical="bottom"/>
    </xf>
    <xf numFmtId="0" fontId="7" fillId="2" borderId="0" xfId="0" applyFont="1" applyFill="1" applyAlignment="1">
      <alignment vertical="bottom"/>
    </xf>
    <xf numFmtId="0" fontId="8" fillId="2" borderId="0" xfId="0" applyFont="1" applyFill="1" applyAlignment="1">
      <alignment vertical="bottom"/>
    </xf>
    <xf numFmtId="0" fontId="7" fillId="0" borderId="0" xfId="0" applyFont="1" applyAlignment="1">
      <alignment vertical="bottom"/>
    </xf>
    <xf numFmtId="0" fontId="8" fillId="0" borderId="0" xfId="0" applyFont="1">
      <alignment vertical="center"/>
    </xf>
    <xf numFmtId="0" fontId="7" fillId="0" borderId="1" xfId="0" applyFont="1" applyFill="1" applyBorder="1" applyAlignment="1">
      <alignment horizontal="left" vertical="center"/>
    </xf>
    <xf numFmtId="0" fontId="7" fillId="0" borderId="1" xfId="0" applyFont="1" applyBorder="1" applyAlignment="1">
      <alignment horizontal="left" vertical="center" wrapText="1"/>
    </xf>
    <xf numFmtId="0" fontId="8" fillId="0" borderId="0" xfId="0" applyNumberFormat="1" applyFont="1" applyFill="1">
      <alignment vertical="center"/>
    </xf>
    <xf numFmtId="0" fontId="9" fillId="3" borderId="0" xfId="0" applyNumberFormat="1" applyFont="1" applyFill="1" applyBorder="1" applyAlignment="1">
      <alignment horizontal="left" vertical="top"/>
    </xf>
    <xf numFmtId="0" fontId="10" fillId="0" borderId="0" xfId="0" applyFont="1" applyFill="1" applyBorder="1" applyAlignment="1">
      <alignment vertical="bottom"/>
    </xf>
    <xf numFmtId="0" fontId="10" fillId="0" borderId="0" xfId="0" applyFont="1" applyFill="1" applyBorder="1" applyAlignment="1">
      <alignment horizontal="left" vertical="bottom"/>
    </xf>
    <xf numFmtId="0" fontId="11" fillId="0" borderId="0" xfId="0" applyFont="1" applyFill="1" applyAlignment="1">
      <alignment vertical="bottom"/>
    </xf>
    <xf numFmtId="0" fontId="12" fillId="0" borderId="0" xfId="0" applyFont="1" applyAlignment="1">
      <alignment vertical="bottom"/>
    </xf>
    <xf numFmtId="0" fontId="13" fillId="0" borderId="0" xfId="0" applyFont="1" applyAlignment="1">
      <alignment horizontal="center" vertical="center"/>
    </xf>
    <xf numFmtId="0" fontId="12" fillId="4" borderId="0" xfId="0" applyFont="1" applyFill="1" applyAlignment="1">
      <alignment horizontal="center" vertical="bottom"/>
    </xf>
    <xf numFmtId="0" fontId="14" fillId="0" borderId="0" xfId="0" applyNumberFormat="1" applyFont="1" applyFill="1">
      <alignment vertical="center"/>
    </xf>
    <xf numFmtId="0" fontId="12" fillId="0" borderId="0" xfId="0" applyFont="1">
      <alignment vertical="center"/>
    </xf>
    <xf numFmtId="0" fontId="12" fillId="4" borderId="0" xfId="0" applyFont="1" applyFill="1" applyAlignment="1">
      <alignment horizontal="center" vertical="center"/>
    </xf>
    <xf numFmtId="0" fontId="15" fillId="5" borderId="1" xfId="0" applyFont="1" applyFill="1" applyBorder="1" applyAlignment="1">
      <alignment horizontal="center" vertical="center"/>
    </xf>
    <xf numFmtId="0" fontId="16" fillId="6" borderId="1" xfId="0" applyNumberFormat="1" applyFont="1" applyFill="1" applyBorder="1" applyAlignment="1">
      <alignment horizontal="center" vertical="center"/>
    </xf>
    <xf numFmtId="0" fontId="16" fillId="6" borderId="2" xfId="0" applyNumberFormat="1" applyFont="1" applyFill="1" applyBorder="1" applyAlignment="1">
      <alignment horizontal="center" vertical="center"/>
    </xf>
    <xf numFmtId="0" fontId="17" fillId="7" borderId="3" xfId="0" applyNumberFormat="1" applyFont="1" applyFill="1" applyBorder="1" applyAlignment="1">
      <alignment horizontal="center" vertical="center"/>
    </xf>
    <xf numFmtId="0" fontId="14" fillId="8" borderId="1" xfId="0" applyNumberFormat="1" applyFont="1" applyFill="1" applyBorder="1" applyAlignment="1">
      <alignment horizontal="center" vertical="center"/>
    </xf>
    <xf numFmtId="0" fontId="14" fillId="4" borderId="0" xfId="0" applyNumberFormat="1" applyFont="1" applyFill="1" applyAlignment="1">
      <alignment horizontal="center" vertical="center"/>
    </xf>
    <xf numFmtId="0" fontId="18" fillId="0" borderId="0" xfId="0" applyNumberFormat="1" applyFont="1" applyFill="1" applyBorder="1">
      <alignment vertical="center"/>
    </xf>
    <xf numFmtId="0" fontId="13" fillId="0" borderId="1" xfId="0" applyFont="1" applyBorder="1" applyAlignment="1">
      <alignment horizontal="center"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8" fillId="0" borderId="3" xfId="0" applyNumberFormat="1" applyFont="1" applyFill="1" applyBorder="1">
      <alignment vertical="center"/>
    </xf>
    <xf numFmtId="43" fontId="19" fillId="0" borderId="1" xfId="2" applyFont="1" applyFill="1" applyBorder="1" applyAlignment="1">
      <alignment horizontal="right" vertical="center"/>
    </xf>
    <xf numFmtId="0" fontId="13"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20" fillId="0" borderId="1" xfId="0" applyFont="1" applyFill="1" applyBorder="1" applyAlignment="1">
      <alignment horizontal="center" vertical="center"/>
    </xf>
    <xf numFmtId="0" fontId="20" fillId="0" borderId="2" xfId="0" applyFont="1" applyFill="1" applyBorder="1" applyAlignment="1">
      <alignment horizontal="center" vertical="center"/>
    </xf>
    <xf numFmtId="0" fontId="17" fillId="9" borderId="3" xfId="0" applyNumberFormat="1" applyFont="1" applyFill="1" applyBorder="1" applyAlignment="1">
      <alignment horizontal="center" vertical="center" wrapText="1"/>
    </xf>
    <xf numFmtId="10" fontId="21" fillId="9" borderId="1" xfId="0" applyNumberFormat="1" applyFont="1" applyFill="1" applyBorder="1" applyAlignment="1">
      <alignment horizontal="center" vertical="center"/>
    </xf>
    <xf numFmtId="0" fontId="17" fillId="0" borderId="1" xfId="0" applyNumberFormat="1" applyFont="1" applyFill="1" applyBorder="1" applyAlignment="1">
      <alignment horizontal="center" vertical="center"/>
    </xf>
    <xf numFmtId="0" fontId="12" fillId="0" borderId="1" xfId="0" applyFont="1" applyFill="1" applyBorder="1" applyAlignment="1">
      <alignment horizontal="center" vertical="center"/>
    </xf>
    <xf numFmtId="0" fontId="12" fillId="0" borderId="2" xfId="0" applyFont="1" applyFill="1" applyBorder="1" applyAlignment="1">
      <alignment horizontal="center" vertical="center"/>
    </xf>
    <xf numFmtId="0" fontId="18" fillId="0" borderId="3" xfId="0" applyNumberFormat="1" applyFont="1" applyFill="1" applyBorder="1" applyAlignment="1">
      <alignment horizontal="center" vertical="center"/>
    </xf>
    <xf numFmtId="43" fontId="19" fillId="0" borderId="1" xfId="2" applyFont="1" applyFill="1" applyBorder="1" applyAlignment="1">
      <alignment horizontal="center" vertical="center"/>
    </xf>
    <xf numFmtId="9" fontId="7" fillId="0" borderId="1" xfId="0" applyNumberFormat="1" applyFont="1" applyFill="1" applyBorder="1" applyAlignment="1">
      <alignment horizontal="center" vertical="center"/>
    </xf>
    <xf numFmtId="0" fontId="18" fillId="2" borderId="3" xfId="0" applyNumberFormat="1" applyFont="1" applyFill="1" applyBorder="1" applyAlignment="1">
      <alignment horizontal="center" vertical="center"/>
    </xf>
    <xf numFmtId="43" fontId="19" fillId="2" borderId="1" xfId="2" applyFont="1" applyFill="1" applyBorder="1" applyAlignment="1">
      <alignment horizontal="center" vertical="center"/>
    </xf>
    <xf numFmtId="0" fontId="21" fillId="9" borderId="1" xfId="0" applyNumberFormat="1" applyFont="1" applyFill="1" applyBorder="1" applyAlignment="1">
      <alignment horizontal="center" vertical="center" wrapText="1"/>
    </xf>
    <xf numFmtId="43" fontId="21" fillId="9" borderId="1" xfId="2" applyFont="1" applyFill="1" applyBorder="1" applyAlignment="1">
      <alignment horizontal="center" vertical="center" wrapText="1"/>
    </xf>
    <xf numFmtId="0" fontId="18" fillId="0" borderId="3" xfId="0" applyNumberFormat="1" applyFont="1" applyFill="1" applyBorder="1" applyAlignment="1">
      <alignment horizontal="center" vertical="center" wrapText="1"/>
    </xf>
    <xf numFmtId="0" fontId="18" fillId="2" borderId="3" xfId="0" applyNumberFormat="1" applyFont="1" applyFill="1" applyBorder="1" applyAlignment="1">
      <alignment horizontal="center" vertical="center" wrapText="1"/>
    </xf>
    <xf numFmtId="164" fontId="21" fillId="9" borderId="1" xfId="2" applyNumberFormat="1" applyFont="1" applyFill="1" applyBorder="1" applyAlignment="1">
      <alignment horizontal="center" vertical="center" wrapText="1"/>
    </xf>
    <xf numFmtId="164" fontId="19" fillId="0" borderId="1" xfId="2" applyNumberFormat="1" applyFont="1" applyFill="1" applyBorder="1" applyAlignment="1">
      <alignment horizontal="center" vertical="center"/>
    </xf>
    <xf numFmtId="164" fontId="19" fillId="2" borderId="1" xfId="2" applyNumberFormat="1" applyFont="1" applyFill="1" applyBorder="1" applyAlignment="1">
      <alignment horizontal="center" vertical="center"/>
    </xf>
    <xf numFmtId="4" fontId="19" fillId="0" borderId="1" xfId="0" applyNumberFormat="1" applyFont="1" applyFill="1" applyBorder="1" applyAlignment="1">
      <alignment horizontal="center" vertical="center"/>
    </xf>
    <xf numFmtId="0" fontId="18" fillId="0" borderId="0" xfId="0" applyNumberFormat="1" applyFont="1" applyFill="1" applyBorder="1" applyAlignment="1">
      <alignment vertical="bottom"/>
    </xf>
    <xf numFmtId="0" fontId="13" fillId="0" borderId="1" xfId="0" applyFont="1" applyFill="1" applyBorder="1" applyAlignment="1">
      <alignment horizontal="center" vertical="center" wrapText="1"/>
    </xf>
    <xf numFmtId="0" fontId="20" fillId="0" borderId="1" xfId="0" applyNumberFormat="1" applyFont="1" applyFill="1" applyBorder="1" applyAlignment="1">
      <alignment horizontal="center" vertical="center"/>
    </xf>
    <xf numFmtId="4" fontId="18" fillId="0" borderId="3" xfId="0" applyNumberFormat="1" applyFont="1" applyFill="1" applyBorder="1" applyAlignment="1">
      <alignment horizontal="center" vertical="center" wrapText="1"/>
    </xf>
    <xf numFmtId="4" fontId="18" fillId="0" borderId="3" xfId="0" applyNumberFormat="1" applyFont="1" applyFill="1" applyBorder="1" applyAlignment="1">
      <alignment horizontal="center" vertical="center"/>
    </xf>
    <xf numFmtId="4" fontId="21" fillId="9" borderId="1" xfId="0" applyNumberFormat="1" applyFont="1" applyFill="1" applyBorder="1" applyAlignment="1">
      <alignment horizontal="center" vertical="center" wrapText="1"/>
    </xf>
    <xf numFmtId="0" fontId="18" fillId="0" borderId="1" xfId="0" applyNumberFormat="1" applyFont="1" applyFill="1" applyBorder="1" applyAlignment="1">
      <alignment horizontal="center" vertical="center" wrapText="1"/>
    </xf>
    <xf numFmtId="0" fontId="18" fillId="0" borderId="1" xfId="0" applyNumberFormat="1" applyFont="1" applyFill="1" applyBorder="1" applyAlignment="1">
      <alignment horizontal="center" vertical="center"/>
    </xf>
    <xf numFmtId="0" fontId="22" fillId="0" borderId="3" xfId="0" applyNumberFormat="1" applyFont="1" applyFill="1" applyBorder="1" applyAlignment="1">
      <alignment horizontal="center" vertical="center"/>
    </xf>
    <xf numFmtId="0" fontId="22" fillId="0" borderId="1" xfId="0" applyNumberFormat="1" applyFont="1" applyFill="1" applyBorder="1" applyAlignment="1">
      <alignment horizontal="center" vertical="center"/>
    </xf>
    <xf numFmtId="0" fontId="19" fillId="0" borderId="3" xfId="0" applyNumberFormat="1" applyFont="1" applyFill="1" applyBorder="1" applyAlignment="1">
      <alignment horizontal="center" vertical="center" wrapText="1"/>
    </xf>
    <xf numFmtId="43" fontId="23" fillId="0" borderId="1" xfId="2" applyNumberFormat="1" applyFont="1" applyFill="1" applyBorder="1" applyAlignment="1">
      <alignment horizontal="center" vertical="center"/>
    </xf>
    <xf numFmtId="43" fontId="19" fillId="0" borderId="1" xfId="2" applyNumberFormat="1" applyFont="1" applyFill="1" applyBorder="1" applyAlignment="1">
      <alignment horizontal="center" vertical="center"/>
    </xf>
    <xf numFmtId="0" fontId="19" fillId="0" borderId="3" xfId="0" applyNumberFormat="1" applyFont="1" applyFill="1" applyBorder="1" applyAlignment="1">
      <alignment horizontal="center" vertical="center"/>
    </xf>
    <xf numFmtId="0" fontId="20" fillId="9" borderId="1" xfId="0" applyNumberFormat="1" applyFont="1" applyFill="1" applyBorder="1" applyAlignment="1">
      <alignment horizontal="center" vertical="center"/>
    </xf>
    <xf numFmtId="0" fontId="17" fillId="0" borderId="1" xfId="0" applyFont="1" applyFill="1" applyBorder="1" applyAlignment="1">
      <alignment horizontal="center" vertical="center"/>
    </xf>
    <xf numFmtId="0" fontId="21" fillId="0" borderId="1" xfId="0" applyFont="1" applyFill="1" applyBorder="1" applyAlignment="1">
      <alignment horizontal="center" vertical="center"/>
    </xf>
    <xf numFmtId="10" fontId="21" fillId="9" borderId="1" xfId="2" applyNumberFormat="1" applyFont="1" applyFill="1" applyBorder="1" applyAlignment="1">
      <alignment horizontal="center" vertical="center"/>
    </xf>
    <xf numFmtId="164" fontId="21" fillId="9" borderId="1" xfId="0" applyNumberFormat="1" applyFont="1" applyFill="1" applyBorder="1" applyAlignment="1">
      <alignment horizontal="center" vertical="center"/>
    </xf>
    <xf numFmtId="165" fontId="19" fillId="0" borderId="1" xfId="0" applyNumberFormat="1" applyFont="1" applyFill="1" applyBorder="1" applyAlignment="1">
      <alignment horizontal="center" vertical="center"/>
    </xf>
    <xf numFmtId="10" fontId="20" fillId="9" borderId="1" xfId="0" applyNumberFormat="1" applyFont="1" applyFill="1" applyBorder="1" applyAlignment="1">
      <alignment horizontal="center" vertical="center"/>
    </xf>
    <xf numFmtId="0" fontId="12" fillId="0" borderId="0" xfId="0" applyFont="1" applyAlignment="1">
      <alignment vertical="bottom" wrapText="1"/>
    </xf>
    <xf numFmtId="9" fontId="7" fillId="0" borderId="1" xfId="0" applyNumberFormat="1" applyFont="1" applyFill="1" applyBorder="1" applyAlignment="1">
      <alignment horizontal="center" vertical="center" wrapText="1"/>
    </xf>
    <xf numFmtId="0" fontId="20" fillId="0" borderId="1" xfId="0" applyFont="1" applyFill="1" applyBorder="1" applyAlignment="1">
      <alignment horizontal="center" vertical="center" wrapText="1"/>
    </xf>
    <xf numFmtId="10" fontId="21" fillId="9" borderId="1" xfId="0" applyNumberFormat="1" applyFont="1" applyFill="1" applyBorder="1" applyAlignment="1">
      <alignment horizontal="center" vertical="center" wrapText="1"/>
    </xf>
    <xf numFmtId="0" fontId="18" fillId="0" borderId="0" xfId="0" applyNumberFormat="1" applyFont="1" applyFill="1" applyBorder="1" applyAlignment="1">
      <alignment vertical="bottom" wrapText="1"/>
    </xf>
    <xf numFmtId="0" fontId="24" fillId="0" borderId="0" xfId="0" applyFont="1" applyFill="1" applyBorder="1" applyAlignment="1">
      <alignment vertical="bottom"/>
    </xf>
    <xf numFmtId="0" fontId="24" fillId="0" borderId="0" xfId="0" applyFont="1" applyFill="1" applyBorder="1" applyAlignment="1">
      <alignment horizontal="left" vertical="bottom"/>
    </xf>
    <xf numFmtId="0" fontId="25" fillId="0" borderId="4" xfId="0" applyNumberFormat="1" applyFont="1" applyFill="1" applyBorder="1" applyAlignment="1">
      <alignment horizontal="left" vertical="center" wrapText="1"/>
    </xf>
    <xf numFmtId="0" fontId="25" fillId="0" borderId="4" xfId="0" applyNumberFormat="1" applyFont="1" applyFill="1" applyBorder="1" applyAlignment="1">
      <alignment horizontal="right" vertical="center" wrapText="1"/>
    </xf>
    <xf numFmtId="0" fontId="25" fillId="10" borderId="4" xfId="0" applyNumberFormat="1" applyFont="1" applyFill="1" applyBorder="1" applyAlignment="1">
      <alignment horizontal="left" vertical="center" wrapText="1"/>
    </xf>
    <xf numFmtId="0" fontId="25" fillId="10" borderId="4" xfId="0" applyNumberFormat="1" applyFont="1" applyFill="1" applyBorder="1" applyAlignment="1">
      <alignment horizontal="right" vertical="center" wrapText="1"/>
    </xf>
  </cellXfs>
  <cellStyles count="3">
    <cellStyle name="常规" xfId="0" builtinId="0"/>
    <cellStyle name="超链接" xfId="1"/>
    <cellStyle name="千位分隔" xfId="2" builtinId="3"/>
  </cellStyles>
  <dxfs count="46">
    <dxf>
      <font>
        <sz val="11"/>
        <color rgb="FFFF0000"/>
      </font>
    </dxf>
    <dxf>
      <font>
        <sz val="11"/>
        <color rgb="FF00B050"/>
      </font>
    </dxf>
    <dxf>
      <font>
        <sz val="11"/>
        <color rgb="FFFF0000"/>
      </font>
    </dxf>
    <dxf>
      <font>
        <sz val="11"/>
        <color rgb="FF00B050"/>
      </font>
    </dxf>
    <dxf>
      <font>
        <sz val="11"/>
        <color rgb="FF00B050"/>
      </font>
    </dxf>
    <dxf>
      <font>
        <sz val="11"/>
        <color rgb="FFFF0000"/>
      </font>
    </dxf>
    <dxf>
      <font>
        <sz val="11"/>
        <color rgb="FFFF0000"/>
      </font>
    </dxf>
    <dxf>
      <font>
        <sz val="11"/>
        <color rgb="FF00B050"/>
      </font>
    </dxf>
    <dxf>
      <font>
        <sz val="11"/>
        <color rgb="FFFF0000"/>
      </font>
    </dxf>
    <dxf>
      <font>
        <sz val="11"/>
        <color rgb="FF00B050"/>
      </font>
    </dxf>
    <dxf>
      <font>
        <sz val="11"/>
        <color rgb="FF00B050"/>
      </font>
    </dxf>
    <dxf>
      <font>
        <sz val="11"/>
        <color rgb="FFFF0000"/>
      </font>
    </dxf>
    <dxf>
      <font>
        <sz val="11"/>
        <color rgb="FFFF0000"/>
      </font>
    </dxf>
    <dxf>
      <font>
        <sz val="11"/>
        <color rgb="FF00B050"/>
      </font>
    </dxf>
    <dxf>
      <font>
        <sz val="11"/>
        <color rgb="FFFF0000"/>
      </font>
    </dxf>
    <dxf>
      <font>
        <sz val="11"/>
        <color rgb="FF00B050"/>
      </font>
    </dxf>
    <dxf>
      <font>
        <sz val="11"/>
        <color rgb="FF00B050"/>
      </font>
    </dxf>
    <dxf>
      <font>
        <sz val="11"/>
        <color rgb="FFFF0000"/>
      </font>
    </dxf>
    <dxf>
      <font>
        <sz val="11"/>
        <color rgb="FF00B050"/>
      </font>
    </dxf>
    <dxf>
      <font>
        <sz val="11"/>
        <color rgb="FFFF0000"/>
      </font>
    </dxf>
    <dxf>
      <font>
        <sz val="11"/>
        <color rgb="FF00B050"/>
      </font>
    </dxf>
    <dxf>
      <font>
        <sz val="11"/>
        <color rgb="FFFF0000"/>
      </font>
    </dxf>
    <dxf>
      <font>
        <sz val="11"/>
        <color rgb="FF00B050"/>
      </font>
    </dxf>
    <dxf>
      <font>
        <sz val="11"/>
        <color rgb="FFFF0000"/>
      </font>
    </dxf>
    <dxf>
      <font>
        <sz val="11"/>
        <color rgb="FF00B050"/>
      </font>
    </dxf>
    <dxf>
      <font>
        <sz val="11"/>
        <color rgb="FFFF0000"/>
      </font>
    </dxf>
    <dxf>
      <font>
        <sz val="11"/>
        <color rgb="FF00B050"/>
      </font>
    </dxf>
    <dxf>
      <font>
        <sz val="11"/>
        <color rgb="FFFF0000"/>
      </font>
    </dxf>
    <dxf>
      <font>
        <sz val="11"/>
        <color rgb="FFFF0000"/>
      </font>
    </dxf>
    <dxf>
      <font>
        <sz val="11"/>
        <color rgb="FF00B050"/>
      </font>
    </dxf>
    <dxf>
      <font>
        <sz val="11"/>
        <color rgb="FFFF0000"/>
      </font>
    </dxf>
    <dxf>
      <font>
        <sz val="11"/>
        <color rgb="FF00B050"/>
      </font>
    </dxf>
    <dxf>
      <font>
        <sz val="11"/>
        <color rgb="FF00B050"/>
      </font>
    </dxf>
    <dxf>
      <font>
        <sz val="11"/>
        <color rgb="FFFF0000"/>
      </font>
    </dxf>
    <dxf>
      <font>
        <sz val="11"/>
        <color rgb="FF00B050"/>
      </font>
    </dxf>
    <dxf>
      <font>
        <sz val="11"/>
        <color rgb="FFFF0000"/>
      </font>
    </dxf>
    <dxf>
      <font>
        <sz val="11"/>
        <color rgb="FFFF0000"/>
      </font>
    </dxf>
    <dxf>
      <font>
        <sz val="11"/>
        <color rgb="FF00B050"/>
      </font>
    </dxf>
    <dxf>
      <font>
        <sz val="11"/>
        <color rgb="FF00B050"/>
      </font>
    </dxf>
    <dxf>
      <font>
        <sz val="11"/>
        <color rgb="FFFF0000"/>
      </font>
    </dxf>
    <dxf>
      <font>
        <sz val="11"/>
        <color rgb="FF00B050"/>
      </font>
    </dxf>
    <dxf>
      <font>
        <sz val="11"/>
        <color rgb="FFFF0000"/>
      </font>
    </dxf>
    <dxf>
      <font>
        <sz val="11"/>
        <color rgb="FFFF0000"/>
      </font>
    </dxf>
    <dxf>
      <font>
        <sz val="11"/>
        <color rgb="FF00B050"/>
      </font>
    </dxf>
    <dxf>
      <font>
        <sz val="11"/>
        <color rgb="FFFF0000"/>
      </font>
    </dxf>
    <dxf>
      <font>
        <sz val="11"/>
        <color rgb="FF00B050"/>
      </font>
    </dxf>
  </dxf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www.wps.cn/officeDocument/2020/cellImage" Target="cellimages.xml"/><Relationship Id="rId6" Type="http://schemas.openxmlformats.org/officeDocument/2006/relationships/sharedStrings" Target="sharedStrings.xml"/><Relationship Id="rId7" Type="http://schemas.openxmlformats.org/officeDocument/2006/relationships/styles" Target="styles.xml"/><Relationship Id="rId8"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0.pn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3.png"/><Relationship Id="rId5" Type="http://schemas.openxmlformats.org/officeDocument/2006/relationships/image" Target="../media/image4.png"/><Relationship Id="rId6" Type="http://schemas.openxmlformats.org/officeDocument/2006/relationships/image" Target="../media/image5.png"/><Relationship Id="rId7" Type="http://schemas.openxmlformats.org/officeDocument/2006/relationships/image" Target="../media/image6.png"/><Relationship Id="rId8" Type="http://schemas.openxmlformats.org/officeDocument/2006/relationships/image" Target="../media/image7.png"/><Relationship Id="rId9" Type="http://schemas.openxmlformats.org/officeDocument/2006/relationships/image" Target="../media/image8.png"/><Relationship Id="rId10" Type="http://schemas.openxmlformats.org/officeDocument/2006/relationships/image" Target="../media/image9.png"/><Relationship Id="rId11" Type="http://schemas.openxmlformats.org/officeDocument/2006/relationships/image" Target="../media/image10.png"/><Relationship Id="rId12"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0</xdr:col>
      <xdr:colOff>0</xdr:colOff>
      <xdr:row>90</xdr:row>
      <xdr:rowOff>50700</xdr:rowOff>
    </xdr:from>
    <xdr:to>
      <xdr:col>7</xdr:col>
      <xdr:colOff>465838</xdr:colOff>
      <xdr:row>104</xdr:row>
      <xdr:rowOff>113903</xdr:rowOff>
    </xdr:to>
    <xdr:pic>
      <xdr:nvPicPr>
        <xdr:cNvPr id="2" name="图片 5" descr=" "/>
        <xdr:cNvPicPr/>
      </xdr:nvPicPr>
      <xdr:blipFill>
        <a:blip xmlns:r="http://schemas.openxmlformats.org/officeDocument/2006/relationships" r:embed="rId1"/>
        <a:srcRect/>
        <a:stretch>
          <a:fillRect/>
        </a:stretch>
      </xdr:blipFill>
      <xdr:spPr>
        <a:xfrm>
          <a:off x="0" y="16258540"/>
          <a:ext cx="4959350" cy="2552700"/>
        </a:xfrm>
        <a:prstGeom prst="rect">
          <a:avLst/>
        </a:prstGeom>
        <a:noFill/>
        <a:ln w="9525" cap="flat" cmpd="sng">
          <a:noFill/>
          <a:prstDash val="solid"/>
          <a:miter/>
        </a:ln>
        <a:effectLst/>
      </xdr:spPr>
    </xdr:pic>
    <xdr:clientData/>
  </xdr:twoCellAnchor>
  <xdr:twoCellAnchor>
    <xdr:from>
      <xdr:col>0</xdr:col>
      <xdr:colOff>0</xdr:colOff>
      <xdr:row>3</xdr:row>
      <xdr:rowOff>37504</xdr:rowOff>
    </xdr:from>
    <xdr:to>
      <xdr:col>8</xdr:col>
      <xdr:colOff>1269709</xdr:colOff>
      <xdr:row>17</xdr:row>
      <xdr:rowOff>12501</xdr:rowOff>
    </xdr:to>
    <xdr:pic>
      <xdr:nvPicPr>
        <xdr:cNvPr id="3" name="图片 7" descr=" "/>
        <xdr:cNvPicPr/>
      </xdr:nvPicPr>
      <xdr:blipFill>
        <a:blip xmlns:r="http://schemas.openxmlformats.org/officeDocument/2006/relationships" r:embed="rId2"/>
        <a:srcRect/>
        <a:stretch>
          <a:fillRect/>
        </a:stretch>
      </xdr:blipFill>
      <xdr:spPr>
        <a:xfrm>
          <a:off x="0" y="628015"/>
          <a:ext cx="6393815" cy="2463800"/>
        </a:xfrm>
        <a:prstGeom prst="rect">
          <a:avLst/>
        </a:prstGeom>
        <a:noFill/>
        <a:ln w="9525" cap="flat" cmpd="sng">
          <a:noFill/>
          <a:prstDash val="solid"/>
          <a:miter/>
        </a:ln>
        <a:effectLst/>
      </xdr:spPr>
    </xdr:pic>
    <xdr:clientData/>
  </xdr:twoCellAnchor>
  <xdr:twoCellAnchor>
    <xdr:from>
      <xdr:col>0</xdr:col>
      <xdr:colOff>0</xdr:colOff>
      <xdr:row>19</xdr:row>
      <xdr:rowOff>37504</xdr:rowOff>
    </xdr:from>
    <xdr:to>
      <xdr:col>8</xdr:col>
      <xdr:colOff>1019680</xdr:colOff>
      <xdr:row>33</xdr:row>
      <xdr:rowOff>101401</xdr:rowOff>
    </xdr:to>
    <xdr:pic>
      <xdr:nvPicPr>
        <xdr:cNvPr id="4" name="图片 8" descr=" "/>
        <xdr:cNvPicPr/>
      </xdr:nvPicPr>
      <xdr:blipFill>
        <a:blip xmlns:r="http://schemas.openxmlformats.org/officeDocument/2006/relationships" r:embed="rId3"/>
        <a:srcRect/>
        <a:stretch>
          <a:fillRect/>
        </a:stretch>
      </xdr:blipFill>
      <xdr:spPr>
        <a:xfrm>
          <a:off x="0" y="3561715"/>
          <a:ext cx="6142990" cy="2552700"/>
        </a:xfrm>
        <a:prstGeom prst="rect">
          <a:avLst/>
        </a:prstGeom>
        <a:noFill/>
        <a:ln w="9525" cap="flat" cmpd="sng">
          <a:noFill/>
          <a:prstDash val="solid"/>
          <a:miter/>
        </a:ln>
        <a:effectLst/>
      </xdr:spPr>
    </xdr:pic>
    <xdr:clientData/>
  </xdr:twoCellAnchor>
  <xdr:twoCellAnchor>
    <xdr:from>
      <xdr:col>0</xdr:col>
      <xdr:colOff>22132</xdr:colOff>
      <xdr:row>35</xdr:row>
      <xdr:rowOff>0</xdr:rowOff>
    </xdr:from>
    <xdr:to>
      <xdr:col>8</xdr:col>
      <xdr:colOff>924017</xdr:colOff>
      <xdr:row>56</xdr:row>
      <xdr:rowOff>0</xdr:rowOff>
    </xdr:to>
    <xdr:pic>
      <xdr:nvPicPr>
        <xdr:cNvPr id="5" name="图片 9" descr=" "/>
        <xdr:cNvPicPr/>
      </xdr:nvPicPr>
      <xdr:blipFill>
        <a:blip xmlns:r="http://schemas.openxmlformats.org/officeDocument/2006/relationships" r:embed="rId4"/>
        <a:srcRect/>
        <a:stretch>
          <a:fillRect/>
        </a:stretch>
      </xdr:blipFill>
      <xdr:spPr>
        <a:xfrm>
          <a:off x="22225" y="6428740"/>
          <a:ext cx="6025515" cy="3721735"/>
        </a:xfrm>
        <a:prstGeom prst="rect">
          <a:avLst/>
        </a:prstGeom>
        <a:noFill/>
        <a:ln w="9525" cap="flat" cmpd="sng">
          <a:noFill/>
          <a:prstDash val="solid"/>
          <a:miter/>
        </a:ln>
        <a:effectLst/>
      </xdr:spPr>
    </xdr:pic>
    <xdr:clientData/>
  </xdr:twoCellAnchor>
  <xdr:twoCellAnchor>
    <xdr:from>
      <xdr:col>0</xdr:col>
      <xdr:colOff>276270</xdr:colOff>
      <xdr:row>59</xdr:row>
      <xdr:rowOff>50700</xdr:rowOff>
    </xdr:from>
    <xdr:to>
      <xdr:col>8</xdr:col>
      <xdr:colOff>615287</xdr:colOff>
      <xdr:row>79</xdr:row>
      <xdr:rowOff>101401</xdr:rowOff>
    </xdr:to>
    <xdr:pic>
      <xdr:nvPicPr>
        <xdr:cNvPr id="6" name="图片 10" descr=" "/>
        <xdr:cNvPicPr/>
      </xdr:nvPicPr>
      <xdr:blipFill>
        <a:blip xmlns:r="http://schemas.openxmlformats.org/officeDocument/2006/relationships" r:embed="rId5"/>
        <a:srcRect/>
        <a:stretch>
          <a:fillRect/>
        </a:stretch>
      </xdr:blipFill>
      <xdr:spPr>
        <a:xfrm>
          <a:off x="276225" y="10746740"/>
          <a:ext cx="5462905" cy="3606800"/>
        </a:xfrm>
        <a:prstGeom prst="rect">
          <a:avLst/>
        </a:prstGeom>
        <a:noFill/>
        <a:ln w="9525" cap="flat" cmpd="sng">
          <a:noFill/>
          <a:prstDash val="solid"/>
          <a:miter/>
        </a:ln>
        <a:effectLst/>
      </xdr:spPr>
    </xdr:pic>
    <xdr:clientData/>
  </xdr:twoCellAnchor>
  <xdr:twoCellAnchor>
    <xdr:from>
      <xdr:col>0</xdr:col>
      <xdr:colOff>0</xdr:colOff>
      <xdr:row>83</xdr:row>
      <xdr:rowOff>0</xdr:rowOff>
    </xdr:from>
    <xdr:to>
      <xdr:col>8</xdr:col>
      <xdr:colOff>987068</xdr:colOff>
      <xdr:row>104</xdr:row>
      <xdr:rowOff>0</xdr:rowOff>
    </xdr:to>
    <xdr:pic>
      <xdr:nvPicPr>
        <xdr:cNvPr id="7" name="图片 12" descr=" "/>
        <xdr:cNvPicPr/>
      </xdr:nvPicPr>
      <xdr:blipFill>
        <a:blip xmlns:r="http://schemas.openxmlformats.org/officeDocument/2006/relationships" r:embed="rId6"/>
        <a:srcRect/>
        <a:stretch>
          <a:fillRect/>
        </a:stretch>
      </xdr:blipFill>
      <xdr:spPr>
        <a:xfrm>
          <a:off x="0" y="14951075"/>
          <a:ext cx="6111240" cy="3745865"/>
        </a:xfrm>
        <a:prstGeom prst="rect">
          <a:avLst/>
        </a:prstGeom>
        <a:noFill/>
        <a:ln w="9525" cap="flat" cmpd="sng">
          <a:noFill/>
          <a:prstDash val="solid"/>
          <a:miter/>
        </a:ln>
        <a:effectLst/>
      </xdr:spPr>
    </xdr:pic>
    <xdr:clientData/>
  </xdr:twoCellAnchor>
  <xdr:twoCellAnchor>
    <xdr:from>
      <xdr:col>9</xdr:col>
      <xdr:colOff>70440</xdr:colOff>
      <xdr:row>92</xdr:row>
      <xdr:rowOff>0</xdr:rowOff>
    </xdr:from>
    <xdr:to>
      <xdr:col>14</xdr:col>
      <xdr:colOff>57150</xdr:colOff>
      <xdr:row>103</xdr:row>
      <xdr:rowOff>88900</xdr:rowOff>
    </xdr:to>
    <xdr:pic>
      <xdr:nvPicPr>
        <xdr:cNvPr id="8" name="图片 13" descr=" "/>
        <xdr:cNvPicPr/>
      </xdr:nvPicPr>
      <xdr:blipFill>
        <a:blip xmlns:r="http://schemas.openxmlformats.org/officeDocument/2006/relationships" r:embed="rId7"/>
        <a:srcRect/>
        <a:stretch>
          <a:fillRect/>
        </a:stretch>
      </xdr:blipFill>
      <xdr:spPr>
        <a:xfrm>
          <a:off x="7249795" y="16551275"/>
          <a:ext cx="3129915" cy="2044701"/>
        </a:xfrm>
        <a:prstGeom prst="rect">
          <a:avLst/>
        </a:prstGeom>
        <a:noFill/>
        <a:ln w="9525" cap="flat" cmpd="sng">
          <a:noFill/>
          <a:prstDash val="solid"/>
          <a:miter/>
        </a:ln>
        <a:effectLst/>
      </xdr:spPr>
    </xdr:pic>
    <xdr:clientData/>
  </xdr:twoCellAnchor>
  <xdr:twoCellAnchor>
    <xdr:from>
      <xdr:col>0</xdr:col>
      <xdr:colOff>0</xdr:colOff>
      <xdr:row>109</xdr:row>
      <xdr:rowOff>37504</xdr:rowOff>
    </xdr:from>
    <xdr:to>
      <xdr:col>8</xdr:col>
      <xdr:colOff>1839339</xdr:colOff>
      <xdr:row>122</xdr:row>
      <xdr:rowOff>113903</xdr:rowOff>
    </xdr:to>
    <xdr:pic>
      <xdr:nvPicPr>
        <xdr:cNvPr id="9" name="图片 14" descr=" "/>
        <xdr:cNvPicPr/>
      </xdr:nvPicPr>
      <xdr:blipFill>
        <a:blip xmlns:r="http://schemas.openxmlformats.org/officeDocument/2006/relationships" r:embed="rId8"/>
        <a:srcRect/>
        <a:stretch>
          <a:fillRect/>
        </a:stretch>
      </xdr:blipFill>
      <xdr:spPr>
        <a:xfrm>
          <a:off x="0" y="19655790"/>
          <a:ext cx="6962775" cy="2387600"/>
        </a:xfrm>
        <a:prstGeom prst="rect">
          <a:avLst/>
        </a:prstGeom>
        <a:noFill/>
        <a:ln w="9525" cap="flat" cmpd="sng">
          <a:noFill/>
          <a:prstDash val="solid"/>
          <a:miter/>
        </a:ln>
        <a:effectLst/>
      </xdr:spPr>
    </xdr:pic>
    <xdr:clientData/>
  </xdr:twoCellAnchor>
  <xdr:twoCellAnchor>
    <xdr:from>
      <xdr:col>0</xdr:col>
      <xdr:colOff>0</xdr:colOff>
      <xdr:row>126</xdr:row>
      <xdr:rowOff>0</xdr:rowOff>
    </xdr:from>
    <xdr:to>
      <xdr:col>8</xdr:col>
      <xdr:colOff>1739327</xdr:colOff>
      <xdr:row>140</xdr:row>
      <xdr:rowOff>113903</xdr:rowOff>
    </xdr:to>
    <xdr:pic>
      <xdr:nvPicPr>
        <xdr:cNvPr id="10" name="图片 16" descr=" "/>
        <xdr:cNvPicPr/>
      </xdr:nvPicPr>
      <xdr:blipFill>
        <a:blip xmlns:r="http://schemas.openxmlformats.org/officeDocument/2006/relationships" r:embed="rId9"/>
        <a:srcRect/>
        <a:stretch>
          <a:fillRect/>
        </a:stretch>
      </xdr:blipFill>
      <xdr:spPr>
        <a:xfrm>
          <a:off x="0" y="22628224"/>
          <a:ext cx="6863080" cy="2615566"/>
        </a:xfrm>
        <a:prstGeom prst="rect">
          <a:avLst/>
        </a:prstGeom>
        <a:noFill/>
        <a:ln w="9525" cap="flat" cmpd="sng">
          <a:noFill/>
          <a:prstDash val="solid"/>
          <a:miter/>
        </a:ln>
        <a:effectLst/>
      </xdr:spPr>
    </xdr:pic>
    <xdr:clientData/>
  </xdr:twoCellAnchor>
  <xdr:twoCellAnchor>
    <xdr:from>
      <xdr:col>0</xdr:col>
      <xdr:colOff>0</xdr:colOff>
      <xdr:row>143</xdr:row>
      <xdr:rowOff>50700</xdr:rowOff>
    </xdr:from>
    <xdr:to>
      <xdr:col>8</xdr:col>
      <xdr:colOff>1645838</xdr:colOff>
      <xdr:row>155</xdr:row>
      <xdr:rowOff>126404</xdr:rowOff>
    </xdr:to>
    <xdr:pic>
      <xdr:nvPicPr>
        <xdr:cNvPr id="11" name="图片 17" descr=" "/>
        <xdr:cNvPicPr/>
      </xdr:nvPicPr>
      <xdr:blipFill>
        <a:blip xmlns:r="http://schemas.openxmlformats.org/officeDocument/2006/relationships" r:embed="rId10"/>
        <a:srcRect/>
        <a:stretch>
          <a:fillRect/>
        </a:stretch>
      </xdr:blipFill>
      <xdr:spPr>
        <a:xfrm>
          <a:off x="0" y="25713690"/>
          <a:ext cx="6769735" cy="2209800"/>
        </a:xfrm>
        <a:prstGeom prst="rect">
          <a:avLst/>
        </a:prstGeom>
        <a:noFill/>
        <a:ln w="9525" cap="flat" cmpd="sng">
          <a:noFill/>
          <a:prstDash val="solid"/>
          <a:miter/>
        </a:ln>
        <a:effectLst/>
      </xdr:spPr>
    </xdr:pic>
    <xdr:clientData/>
  </xdr:twoCellAnchor>
  <xdr:twoCellAnchor>
    <xdr:from>
      <xdr:col>0</xdr:col>
      <xdr:colOff>0</xdr:colOff>
      <xdr:row>158</xdr:row>
      <xdr:rowOff>0</xdr:rowOff>
    </xdr:from>
    <xdr:to>
      <xdr:col>11</xdr:col>
      <xdr:colOff>63795</xdr:colOff>
      <xdr:row>295</xdr:row>
      <xdr:rowOff>0</xdr:rowOff>
    </xdr:to>
    <xdr:pic>
      <xdr:nvPicPr>
        <xdr:cNvPr id="12" name="图片 19" descr=" "/>
        <xdr:cNvPicPr/>
      </xdr:nvPicPr>
      <xdr:blipFill>
        <a:blip xmlns:r="http://schemas.openxmlformats.org/officeDocument/2006/relationships" r:embed="rId11"/>
        <a:srcRect/>
        <a:stretch>
          <a:fillRect/>
        </a:stretch>
      </xdr:blipFill>
      <xdr:spPr>
        <a:xfrm>
          <a:off x="0" y="28317824"/>
          <a:ext cx="8500110" cy="24358600"/>
        </a:xfrm>
        <a:prstGeom prst="rect">
          <a:avLst/>
        </a:prstGeom>
        <a:noFill/>
        <a:ln w="9525" cap="flat" cmpd="sng">
          <a:noFill/>
          <a:prstDash val="solid"/>
          <a:miter/>
        </a:ln>
        <a:effectLst/>
      </xdr:spPr>
    </xdr:pic>
    <xdr:clientData/>
  </xdr:twoCellAnchor>
  <xdr:twoCellAnchor>
    <xdr:from>
      <xdr:col>0</xdr:col>
      <xdr:colOff>0</xdr:colOff>
      <xdr:row>300</xdr:row>
      <xdr:rowOff>11965</xdr:rowOff>
    </xdr:from>
    <xdr:to>
      <xdr:col>8</xdr:col>
      <xdr:colOff>1765417</xdr:colOff>
      <xdr:row>313</xdr:row>
      <xdr:rowOff>24779</xdr:rowOff>
    </xdr:to>
    <xdr:pic>
      <xdr:nvPicPr>
        <xdr:cNvPr id="13" name="图片 21" descr=" "/>
        <xdr:cNvPicPr/>
      </xdr:nvPicPr>
      <xdr:blipFill>
        <a:blip xmlns:r="http://schemas.openxmlformats.org/officeDocument/2006/relationships" r:embed="rId12"/>
        <a:srcRect/>
        <a:stretch>
          <a:fillRect/>
        </a:stretch>
      </xdr:blipFill>
      <xdr:spPr>
        <a:xfrm>
          <a:off x="0" y="53667660"/>
          <a:ext cx="6889115" cy="3331212"/>
        </a:xfrm>
        <a:prstGeom prst="rect">
          <a:avLst/>
        </a:prstGeom>
        <a:noFill/>
        <a:ln w="9525" cap="flat" cmpd="sng">
          <a:noFill/>
          <a:prstDash val="solid"/>
          <a:miter/>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dir="t" rig="threeP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hyperlink" Target="http://stockpage.10jqka.com.cn/"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r="http://schemas.openxmlformats.org/officeDocument/2006/relationships" xmlns="http://schemas.openxmlformats.org/spreadsheetml/2006/main">
  <sheetPr>
    <tabColor rgb="FFFF0000"/>
  </sheetPr>
  <dimension ref="A1:J320"/>
  <sheetViews>
    <sheetView workbookViewId="0" topLeftCell="A123" zoomScale="120">
      <selection activeCell="L7" sqref="L7"/>
    </sheetView>
  </sheetViews>
  <sheetFormatPr defaultRowHeight="14.0" defaultColWidth="9"/>
  <cols>
    <col min="1" max="1" customWidth="1" width="10.3359375" style="0"/>
    <col min="9" max="9" customWidth="1" width="29.445312" style="0"/>
  </cols>
  <sheetData>
    <row r="1" spans="8:8" ht="17.5">
      <c r="A1" s="1" t="s">
        <v>0</v>
      </c>
      <c r="B1" s="1"/>
      <c r="C1" s="1"/>
      <c r="D1" s="1"/>
      <c r="E1" s="1"/>
      <c r="F1" s="1"/>
      <c r="G1" s="1"/>
      <c r="H1" s="1"/>
      <c r="I1" s="1"/>
    </row>
    <row r="2" spans="8:8">
      <c r="A2" s="2" t="s">
        <v>1</v>
      </c>
      <c r="B2" s="2"/>
      <c r="C2" s="2"/>
      <c r="D2" s="2"/>
      <c r="E2" s="2"/>
      <c r="F2" s="2"/>
      <c r="G2" s="2"/>
      <c r="H2" s="2"/>
      <c r="I2" s="2"/>
    </row>
    <row r="3" spans="8:8">
      <c r="A3" s="3" t="s">
        <v>2</v>
      </c>
      <c r="B3" s="3"/>
      <c r="C3" s="3"/>
      <c r="D3" s="3"/>
      <c r="E3" s="3"/>
      <c r="F3" s="3"/>
      <c r="G3" s="3"/>
      <c r="H3" s="3"/>
      <c r="I3" s="3"/>
    </row>
    <row r="4" spans="8:8">
      <c r="A4" s="4"/>
    </row>
    <row r="5" spans="8:8">
      <c r="A5" s="4"/>
    </row>
    <row r="6" spans="8:8">
      <c r="A6" s="4"/>
    </row>
    <row r="7" spans="8:8">
      <c r="A7" s="4"/>
    </row>
    <row r="8" spans="8:8">
      <c r="A8" s="4"/>
    </row>
    <row r="9" spans="8:8">
      <c r="A9" s="4"/>
    </row>
    <row r="10" spans="8:8">
      <c r="A10" s="4"/>
    </row>
    <row r="11" spans="8:8">
      <c r="A11" s="4"/>
    </row>
    <row r="12" spans="8:8">
      <c r="A12" s="4"/>
    </row>
    <row r="13" spans="8:8">
      <c r="A13" s="4"/>
    </row>
    <row r="14" spans="8:8">
      <c r="A14" s="4"/>
    </row>
    <row r="15" spans="8:8">
      <c r="A15" s="4"/>
    </row>
    <row r="16" spans="8:8">
      <c r="A16" s="4"/>
    </row>
    <row r="17" spans="8:8">
      <c r="A17" s="4"/>
    </row>
    <row r="18" spans="8:8">
      <c r="A18" s="4"/>
    </row>
    <row r="19" spans="8:8" ht="21.0" customHeight="1">
      <c r="A19" s="2" t="s">
        <v>3</v>
      </c>
      <c r="B19" s="2"/>
      <c r="C19" s="2"/>
      <c r="D19" s="2"/>
      <c r="E19" s="2"/>
      <c r="F19" s="2"/>
      <c r="G19" s="2"/>
      <c r="H19" s="2"/>
      <c r="I19" s="2"/>
    </row>
    <row r="20" spans="8:8">
      <c r="A20" s="4"/>
    </row>
    <row r="21" spans="8:8">
      <c r="A21" s="4"/>
    </row>
    <row r="22" spans="8:8">
      <c r="A22" s="4"/>
    </row>
    <row r="23" spans="8:8">
      <c r="A23" s="4"/>
    </row>
    <row r="24" spans="8:8">
      <c r="A24" s="4"/>
    </row>
    <row r="25" spans="8:8">
      <c r="A25" s="4"/>
    </row>
    <row r="26" spans="8:8">
      <c r="A26" s="4"/>
    </row>
    <row r="27" spans="8:8">
      <c r="A27" s="4"/>
    </row>
    <row r="28" spans="8:8">
      <c r="A28" s="4"/>
    </row>
    <row r="29" spans="8:8">
      <c r="A29" s="4"/>
    </row>
    <row r="30" spans="8:8">
      <c r="A30" s="4"/>
    </row>
    <row r="31" spans="8:8">
      <c r="A31" s="4"/>
    </row>
    <row r="32" spans="8:8">
      <c r="A32" s="4"/>
    </row>
    <row r="33" spans="8:8">
      <c r="A33" s="4"/>
    </row>
    <row r="34" spans="8:8">
      <c r="A34" s="4"/>
    </row>
    <row r="35" spans="8:8" ht="18.75" customHeight="1">
      <c r="A35" s="5" t="s">
        <v>4</v>
      </c>
      <c r="B35" s="5"/>
      <c r="C35" s="5"/>
      <c r="D35" s="5"/>
      <c r="E35" s="5"/>
      <c r="F35" s="5"/>
      <c r="G35" s="5"/>
      <c r="H35" s="5"/>
      <c r="I35" s="5"/>
    </row>
    <row r="36" spans="8:8">
      <c r="A36" s="4"/>
    </row>
    <row r="37" spans="8:8">
      <c r="A37" s="4"/>
    </row>
    <row r="38" spans="8:8">
      <c r="A38" s="4"/>
    </row>
    <row r="39" spans="8:8">
      <c r="A39" s="4"/>
    </row>
    <row r="40" spans="8:8">
      <c r="A40" s="4"/>
    </row>
    <row r="41" spans="8:8">
      <c r="A41" s="4"/>
    </row>
    <row r="43" spans="8:8">
      <c r="A43" s="4"/>
    </row>
    <row r="45" spans="8:8">
      <c r="A45" s="4"/>
    </row>
    <row r="47" spans="8:8">
      <c r="A47" s="6"/>
      <c r="B47" s="6"/>
      <c r="C47" s="6"/>
      <c r="D47" s="6"/>
      <c r="E47" s="6"/>
      <c r="F47" s="6"/>
      <c r="G47" s="6"/>
      <c r="H47" s="6"/>
    </row>
    <row r="59" spans="8:8">
      <c r="A59" s="5" t="s">
        <v>5</v>
      </c>
      <c r="B59" s="5"/>
      <c r="C59" s="5"/>
      <c r="D59" s="5"/>
      <c r="E59" s="5"/>
      <c r="F59" s="5"/>
      <c r="G59" s="5"/>
      <c r="H59" s="5"/>
      <c r="I59" s="5"/>
    </row>
    <row r="82" spans="8:8">
      <c r="A82" s="7" t="s">
        <v>6</v>
      </c>
      <c r="B82" s="7"/>
      <c r="C82" s="7"/>
      <c r="D82" s="7"/>
      <c r="E82" s="7"/>
      <c r="F82" s="7"/>
      <c r="G82" s="7"/>
      <c r="H82" s="7"/>
      <c r="I82" s="7"/>
    </row>
    <row r="106" spans="8:8" ht="16.5" customHeight="1">
      <c r="A106" s="8" t="s">
        <v>7</v>
      </c>
      <c r="B106" s="8"/>
      <c r="C106" s="8"/>
      <c r="D106" s="8"/>
      <c r="E106" s="8"/>
      <c r="F106" s="8"/>
      <c r="G106" s="8"/>
      <c r="H106" s="8"/>
      <c r="I106" s="8"/>
    </row>
    <row r="107" spans="8:8">
      <c r="A107" s="8"/>
      <c r="B107" s="8"/>
      <c r="C107" s="8"/>
      <c r="D107" s="8"/>
      <c r="E107" s="8"/>
      <c r="F107" s="8"/>
      <c r="G107" s="8"/>
      <c r="H107" s="8"/>
      <c r="I107" s="8"/>
    </row>
    <row r="108" spans="8:8">
      <c r="A108" s="9" t="s">
        <v>8</v>
      </c>
    </row>
    <row r="109" spans="8:8">
      <c r="A109" s="10" t="s">
        <v>9</v>
      </c>
    </row>
    <row r="125" spans="8:8">
      <c r="A125" s="9" t="s">
        <v>10</v>
      </c>
    </row>
    <row r="143" spans="8:8">
      <c r="A143" s="9" t="s">
        <v>11</v>
      </c>
    </row>
    <row r="158" spans="8:8">
      <c r="A158" s="10" t="s">
        <v>12</v>
      </c>
      <c r="B158" s="11"/>
      <c r="C158" s="11"/>
    </row>
    <row r="299" spans="8:8">
      <c r="A299" s="10" t="s">
        <v>13</v>
      </c>
    </row>
    <row r="300" spans="8:8" ht="20.1" customHeight="1">
      <c r="A300" s="12" t="s">
        <v>14</v>
      </c>
    </row>
    <row r="301" spans="8:8" ht="20.1" customHeight="1"/>
    <row r="302" spans="8:8" ht="20.1" customHeight="1"/>
    <row r="303" spans="8:8" ht="20.1" customHeight="1"/>
    <row r="304" spans="8:8" ht="20.1" customHeight="1"/>
    <row r="305" spans="8:8" ht="20.1" customHeight="1"/>
    <row r="306" spans="8:8" ht="20.1" customHeight="1"/>
    <row r="307" spans="8:8" ht="20.1" customHeight="1"/>
    <row r="308" spans="8:8" ht="20.1" customHeight="1"/>
    <row r="309" spans="8:8" ht="20.1" customHeight="1"/>
    <row r="310" spans="8:8" ht="20.1" customHeight="1"/>
    <row r="311" spans="8:8" ht="20.1" customHeight="1"/>
    <row r="312" spans="8:8" ht="20.1" customHeight="1"/>
    <row r="313" spans="8:8" ht="20.1" customHeight="1"/>
    <row r="314" spans="8:8" ht="13.5" customHeight="1"/>
    <row r="315" spans="8:8" s="13" ht="20.1" customFormat="1" customHeight="1">
      <c r="A315" s="14" t="s">
        <v>15</v>
      </c>
      <c r="B315" s="14"/>
      <c r="C315" s="14"/>
      <c r="D315" s="14"/>
      <c r="E315" s="14"/>
      <c r="F315" s="14"/>
      <c r="G315" s="14"/>
      <c r="H315" s="14"/>
      <c r="I315" s="14"/>
    </row>
    <row r="316" spans="8:8" s="13" ht="20.1" customFormat="1" customHeight="1">
      <c r="A316" s="14" t="s">
        <v>16</v>
      </c>
      <c r="B316" s="14"/>
      <c r="C316" s="14"/>
      <c r="D316" s="14"/>
      <c r="E316" s="14"/>
      <c r="F316" s="14"/>
      <c r="G316" s="14"/>
      <c r="H316" s="14"/>
      <c r="I316" s="14"/>
    </row>
    <row r="317" spans="8:8" s="13" ht="21.0" customFormat="1" customHeight="1">
      <c r="A317" s="14" t="s">
        <v>17</v>
      </c>
      <c r="B317" s="14"/>
      <c r="C317" s="14"/>
      <c r="D317" s="14"/>
      <c r="E317" s="14"/>
      <c r="F317" s="14"/>
      <c r="G317" s="14"/>
      <c r="H317" s="14"/>
      <c r="I317" s="14"/>
    </row>
    <row r="318" spans="8:8" ht="18.0" customHeight="1">
      <c r="A318" s="15" t="s">
        <v>18</v>
      </c>
      <c r="B318" s="15"/>
      <c r="C318" s="15"/>
      <c r="D318" s="15"/>
      <c r="E318" s="15"/>
      <c r="F318" s="15"/>
      <c r="G318" s="15"/>
      <c r="H318" s="15"/>
      <c r="I318" s="15"/>
    </row>
    <row r="319" spans="8:8">
      <c r="A319" s="15"/>
      <c r="B319" s="15"/>
      <c r="C319" s="15"/>
      <c r="D319" s="15"/>
      <c r="E319" s="15"/>
      <c r="F319" s="15"/>
      <c r="G319" s="15"/>
      <c r="H319" s="15"/>
      <c r="I319" s="15"/>
    </row>
    <row r="320" spans="8:8">
      <c r="A320" s="15"/>
      <c r="B320" s="15"/>
      <c r="C320" s="15"/>
      <c r="D320" s="15"/>
      <c r="E320" s="15"/>
      <c r="F320" s="15"/>
      <c r="G320" s="15"/>
      <c r="H320" s="15"/>
      <c r="I320" s="15"/>
    </row>
  </sheetData>
  <mergeCells count="13">
    <mergeCell ref="A1:I1"/>
    <mergeCell ref="A2:I2"/>
    <mergeCell ref="A3:I3"/>
    <mergeCell ref="A19:I19"/>
    <mergeCell ref="A35:I35"/>
    <mergeCell ref="A106:I107"/>
    <mergeCell ref="A47:H47"/>
    <mergeCell ref="A59:I59"/>
    <mergeCell ref="A82:I82"/>
    <mergeCell ref="A315:I315"/>
    <mergeCell ref="A316:I316"/>
    <mergeCell ref="A317:I317"/>
    <mergeCell ref="A318:I320"/>
  </mergeCells>
  <hyperlinks>
    <hyperlink ref="A3" r:id="rId2"/>
  </hyperlinks>
  <pageMargins left="0.7" right="0.7" top="0.75" bottom="0.75" header="0.3" footer="0.3"/>
  <drawing r:id="rId1"/>
</worksheet>
</file>

<file path=xl/worksheets/sheet2.xml><?xml version="1.0" encoding="utf-8"?>
<worksheet xmlns:r="http://schemas.openxmlformats.org/officeDocument/2006/relationships" xmlns="http://schemas.openxmlformats.org/spreadsheetml/2006/main">
  <sheetPr>
    <tabColor rgb="FF92D050"/>
  </sheetPr>
  <dimension ref="A1:V186"/>
  <sheetViews>
    <sheetView tabSelected="1" workbookViewId="0" zoomScale="69">
      <pane xSplit="1" ySplit="1" topLeftCell="B2" state="frozen" activePane="bottomRight"/>
      <selection pane="bottomRight" activeCell="A28" sqref="A28"/>
    </sheetView>
  </sheetViews>
  <sheetFormatPr defaultRowHeight="14.0" defaultColWidth="26"/>
  <cols>
    <col min="1" max="1" customWidth="1" width="26.660156" style="16"/>
    <col min="2" max="16384" customWidth="0" width="26.660156" style="16"/>
  </cols>
  <sheetData>
    <row r="1" spans="8:8" ht="14.5">
      <c r="A1" s="17" t="s">
        <v>19</v>
      </c>
      <c r="B1" s="17">
        <v>2020.0</v>
      </c>
      <c r="C1" s="17">
        <v>2019.0</v>
      </c>
      <c r="D1" s="17">
        <v>2018.0</v>
      </c>
      <c r="E1" s="17">
        <v>2017.0</v>
      </c>
      <c r="F1" s="17">
        <v>2016.0</v>
      </c>
    </row>
    <row r="2" spans="8:8" ht="14.0">
      <c r="A2" s="18"/>
      <c r="B2" s="18"/>
      <c r="C2" s="18"/>
      <c r="D2" s="18"/>
      <c r="E2" s="18"/>
      <c r="F2" s="18"/>
      <c r="G2" s="18"/>
      <c r="H2" s="18"/>
      <c r="I2" s="18"/>
      <c r="J2" s="18"/>
      <c r="K2" s="18"/>
      <c r="L2" s="18"/>
      <c r="M2" s="18"/>
      <c r="N2" s="18"/>
      <c r="O2" s="18"/>
      <c r="P2" s="18"/>
      <c r="Q2" s="18"/>
      <c r="R2" s="18"/>
      <c r="S2" s="18"/>
      <c r="T2" s="18"/>
      <c r="U2" s="18"/>
    </row>
    <row r="3" spans="8:8" ht="14.0">
      <c r="A3" s="19"/>
      <c r="B3" s="19"/>
      <c r="C3" s="19"/>
      <c r="D3" s="19"/>
      <c r="E3" s="19"/>
      <c r="F3" s="19"/>
      <c r="G3" s="19"/>
      <c r="H3" s="19"/>
      <c r="I3" s="19"/>
      <c r="J3" s="19"/>
      <c r="K3" s="19"/>
      <c r="L3" s="19"/>
      <c r="M3" s="19"/>
      <c r="N3" s="19"/>
      <c r="O3" s="19"/>
      <c r="P3" s="19"/>
      <c r="Q3" s="19"/>
      <c r="R3" s="19"/>
      <c r="S3" s="19"/>
      <c r="T3" s="19"/>
      <c r="U3" s="19"/>
    </row>
    <row r="4" spans="8:8" ht="14.0">
      <c r="A4" s="19"/>
      <c r="B4" s="19"/>
      <c r="C4" s="19"/>
      <c r="D4" s="19"/>
      <c r="E4" s="19"/>
      <c r="F4" s="19"/>
      <c r="G4" s="19"/>
      <c r="H4" s="19"/>
      <c r="I4" s="19"/>
      <c r="J4" s="19"/>
      <c r="K4" s="19"/>
      <c r="L4" s="19"/>
      <c r="M4" s="19"/>
      <c r="N4" s="19"/>
      <c r="O4" s="19"/>
      <c r="P4" s="19"/>
      <c r="Q4" s="19"/>
      <c r="R4" s="19"/>
      <c r="S4" s="19"/>
      <c r="T4" s="19"/>
      <c r="U4" s="19"/>
    </row>
    <row r="5" spans="8:8" ht="14.0">
      <c r="A5" s="19"/>
      <c r="B5" s="19"/>
      <c r="C5" s="19"/>
      <c r="D5" s="19"/>
      <c r="E5" s="19"/>
      <c r="F5" s="19"/>
      <c r="G5" s="19"/>
      <c r="H5" s="19"/>
      <c r="I5" s="19"/>
      <c r="J5" s="19"/>
      <c r="K5" s="19"/>
      <c r="L5" s="19"/>
      <c r="M5" s="19"/>
      <c r="N5" s="19"/>
      <c r="O5" s="19"/>
      <c r="P5" s="19"/>
      <c r="Q5" s="19"/>
      <c r="R5" s="19"/>
      <c r="S5" s="19"/>
      <c r="T5" s="19"/>
      <c r="U5" s="19"/>
    </row>
    <row r="6" spans="8:8" ht="14.0">
      <c r="A6" s="19"/>
      <c r="B6" s="19"/>
      <c r="C6" s="19"/>
      <c r="D6" s="19"/>
      <c r="E6" s="19"/>
      <c r="F6" s="19"/>
      <c r="G6" s="19"/>
      <c r="H6" s="19"/>
      <c r="I6" s="19"/>
      <c r="J6" s="19"/>
      <c r="K6" s="19"/>
      <c r="L6" s="19"/>
      <c r="M6" s="19"/>
      <c r="N6" s="19"/>
      <c r="O6" s="19"/>
      <c r="P6" s="19"/>
      <c r="Q6" s="19"/>
      <c r="R6" s="19"/>
      <c r="S6" s="19"/>
      <c r="T6" s="19"/>
      <c r="U6" s="19"/>
    </row>
    <row r="7" spans="8:8" ht="14.0">
      <c r="A7" s="19"/>
      <c r="B7" s="19"/>
      <c r="C7" s="19"/>
      <c r="D7" s="19"/>
      <c r="E7" s="19"/>
      <c r="F7" s="19"/>
      <c r="G7" s="19"/>
      <c r="H7" s="19"/>
      <c r="I7" s="19"/>
      <c r="J7" s="19"/>
      <c r="K7" s="19"/>
      <c r="L7" s="19"/>
      <c r="M7" s="19"/>
      <c r="N7" s="19"/>
      <c r="O7" s="19"/>
      <c r="P7" s="19"/>
      <c r="Q7" s="19"/>
      <c r="R7" s="19"/>
      <c r="S7" s="19"/>
      <c r="T7" s="19"/>
      <c r="U7" s="19"/>
    </row>
    <row r="8" spans="8:8" ht="14.0">
      <c r="A8" s="19"/>
      <c r="B8" s="19"/>
      <c r="C8" s="19"/>
      <c r="D8" s="19"/>
      <c r="E8" s="19"/>
      <c r="F8" s="19"/>
      <c r="G8" s="19"/>
      <c r="H8" s="19"/>
      <c r="I8" s="19"/>
      <c r="J8" s="19"/>
      <c r="K8" s="19"/>
      <c r="L8" s="19"/>
      <c r="M8" s="19"/>
      <c r="N8" s="19"/>
      <c r="O8" s="19"/>
      <c r="P8" s="19"/>
      <c r="Q8" s="19"/>
      <c r="R8" s="19"/>
      <c r="S8" s="19"/>
      <c r="T8" s="19"/>
      <c r="U8" s="19"/>
    </row>
    <row r="9" spans="8:8" ht="14.0">
      <c r="A9" s="19"/>
      <c r="B9" s="19"/>
      <c r="C9" s="19"/>
      <c r="D9" s="19"/>
      <c r="E9" s="19"/>
      <c r="F9" s="19"/>
      <c r="G9" s="19"/>
      <c r="H9" s="19"/>
      <c r="I9" s="19"/>
      <c r="J9" s="19"/>
      <c r="K9" s="19"/>
      <c r="L9" s="19"/>
      <c r="M9" s="19"/>
      <c r="N9" s="19"/>
      <c r="O9" s="19"/>
      <c r="P9" s="19"/>
      <c r="Q9" s="19"/>
      <c r="R9" s="19"/>
      <c r="S9" s="19"/>
      <c r="T9" s="19"/>
      <c r="U9" s="19"/>
    </row>
    <row r="10" spans="8:8" ht="14.0">
      <c r="A10" s="19"/>
      <c r="B10" s="19"/>
      <c r="C10" s="19"/>
      <c r="D10" s="19"/>
      <c r="E10" s="19"/>
      <c r="F10" s="19"/>
      <c r="G10" s="19"/>
      <c r="H10" s="19"/>
      <c r="I10" s="19"/>
      <c r="J10" s="19"/>
      <c r="K10" s="19"/>
      <c r="L10" s="19"/>
      <c r="M10" s="19"/>
      <c r="N10" s="19"/>
      <c r="O10" s="19"/>
      <c r="P10" s="19"/>
      <c r="Q10" s="19"/>
      <c r="R10" s="19"/>
      <c r="S10" s="19"/>
      <c r="T10" s="19"/>
      <c r="U10" s="19"/>
    </row>
    <row r="11" spans="8:8" ht="14.0">
      <c r="A11" s="19"/>
      <c r="B11" s="19"/>
      <c r="C11" s="19"/>
      <c r="D11" s="19"/>
      <c r="E11" s="19"/>
      <c r="F11" s="19"/>
      <c r="G11" s="19"/>
      <c r="H11" s="19"/>
      <c r="I11" s="19"/>
      <c r="J11" s="19"/>
      <c r="K11" s="19"/>
      <c r="L11" s="19"/>
      <c r="M11" s="19"/>
      <c r="N11" s="19"/>
      <c r="O11" s="19"/>
      <c r="P11" s="19"/>
      <c r="Q11" s="19"/>
      <c r="R11" s="19"/>
      <c r="S11" s="19"/>
      <c r="T11" s="19"/>
      <c r="U11" s="19"/>
    </row>
    <row r="12" spans="8:8" ht="14.0">
      <c r="A12" s="19"/>
      <c r="B12" s="19"/>
      <c r="C12" s="19"/>
      <c r="D12" s="19"/>
      <c r="E12" s="19"/>
      <c r="F12" s="19"/>
      <c r="G12" s="19"/>
      <c r="H12" s="19"/>
      <c r="I12" s="19"/>
      <c r="J12" s="19"/>
      <c r="K12" s="19"/>
      <c r="L12" s="19"/>
      <c r="M12" s="19"/>
      <c r="N12" s="19"/>
      <c r="O12" s="19"/>
      <c r="P12" s="19"/>
      <c r="Q12" s="19"/>
      <c r="R12" s="19"/>
      <c r="S12" s="19"/>
      <c r="T12" s="19"/>
      <c r="U12" s="19"/>
    </row>
    <row r="13" spans="8:8" ht="14.0">
      <c r="A13" s="19"/>
      <c r="B13" s="19"/>
      <c r="C13" s="19"/>
      <c r="D13" s="19"/>
      <c r="E13" s="19"/>
      <c r="F13" s="19"/>
      <c r="G13" s="19"/>
      <c r="H13" s="19"/>
      <c r="I13" s="19"/>
      <c r="J13" s="19"/>
      <c r="K13" s="19"/>
      <c r="L13" s="19"/>
      <c r="M13" s="19"/>
      <c r="N13" s="19"/>
      <c r="O13" s="19"/>
      <c r="P13" s="19"/>
      <c r="Q13" s="19"/>
      <c r="R13" s="19"/>
      <c r="S13" s="19"/>
      <c r="T13" s="19"/>
      <c r="U13" s="19"/>
    </row>
    <row r="14" spans="8:8" ht="14.0">
      <c r="A14" s="19"/>
      <c r="B14" s="19"/>
      <c r="C14" s="19"/>
      <c r="D14" s="19"/>
      <c r="E14" s="19"/>
      <c r="F14" s="19"/>
      <c r="G14" s="19"/>
      <c r="H14" s="19"/>
      <c r="I14" s="19"/>
      <c r="J14" s="19"/>
      <c r="K14" s="19"/>
      <c r="L14" s="19"/>
      <c r="M14" s="19"/>
      <c r="N14" s="19"/>
      <c r="O14" s="19"/>
      <c r="P14" s="19"/>
      <c r="Q14" s="19"/>
      <c r="R14" s="19"/>
      <c r="S14" s="19"/>
      <c r="T14" s="19"/>
      <c r="U14" s="19"/>
    </row>
    <row r="15" spans="8:8" ht="14.0">
      <c r="A15" s="19"/>
      <c r="B15" s="19"/>
      <c r="C15" s="19"/>
      <c r="D15" s="19"/>
      <c r="E15" s="19"/>
      <c r="F15" s="19"/>
      <c r="G15" s="19"/>
      <c r="H15" s="19"/>
      <c r="I15" s="19"/>
      <c r="J15" s="19"/>
      <c r="K15" s="19"/>
      <c r="L15" s="19"/>
      <c r="M15" s="19"/>
      <c r="N15" s="19"/>
      <c r="O15" s="19"/>
      <c r="P15" s="19"/>
      <c r="Q15" s="19"/>
      <c r="R15" s="19"/>
      <c r="S15" s="19"/>
      <c r="T15" s="19"/>
      <c r="U15" s="19"/>
    </row>
    <row r="16" spans="8:8" ht="14.0">
      <c r="A16" s="19"/>
      <c r="B16" s="19"/>
      <c r="C16" s="19"/>
      <c r="D16" s="19"/>
      <c r="E16" s="19"/>
      <c r="F16" s="19"/>
      <c r="G16" s="19"/>
      <c r="H16" s="19"/>
      <c r="I16" s="19"/>
      <c r="J16" s="19"/>
      <c r="K16" s="19"/>
      <c r="L16" s="19"/>
      <c r="M16" s="19"/>
      <c r="N16" s="19"/>
      <c r="O16" s="19"/>
      <c r="P16" s="19"/>
      <c r="Q16" s="19"/>
      <c r="R16" s="19"/>
      <c r="S16" s="19"/>
      <c r="T16" s="19"/>
      <c r="U16" s="19"/>
    </row>
    <row r="17" spans="8:8" ht="14.0">
      <c r="A17" s="19"/>
      <c r="B17" s="19"/>
      <c r="C17" s="19"/>
      <c r="D17" s="19"/>
      <c r="E17" s="19"/>
      <c r="F17" s="19"/>
      <c r="G17" s="19"/>
      <c r="H17" s="19"/>
      <c r="I17" s="19"/>
      <c r="J17" s="19"/>
      <c r="K17" s="19"/>
      <c r="L17" s="19"/>
      <c r="M17" s="19"/>
      <c r="N17" s="19"/>
      <c r="O17" s="19"/>
      <c r="P17" s="19"/>
      <c r="Q17" s="19"/>
      <c r="R17" s="19"/>
      <c r="S17" s="19"/>
      <c r="T17" s="19"/>
      <c r="U17" s="19"/>
    </row>
    <row r="18" spans="8:8" ht="14.0">
      <c r="A18" s="19"/>
      <c r="B18" s="19"/>
      <c r="C18" s="19"/>
      <c r="D18" s="19"/>
      <c r="E18" s="19"/>
      <c r="F18" s="19"/>
      <c r="G18" s="19"/>
      <c r="H18" s="19"/>
      <c r="I18" s="19"/>
      <c r="J18" s="19"/>
      <c r="K18" s="19"/>
      <c r="L18" s="19"/>
      <c r="M18" s="19"/>
      <c r="N18" s="19"/>
      <c r="O18" s="19"/>
      <c r="P18" s="19"/>
      <c r="Q18" s="19"/>
      <c r="R18" s="19"/>
      <c r="S18" s="19"/>
      <c r="T18" s="19"/>
      <c r="U18" s="19"/>
    </row>
    <row r="19" spans="8:8" ht="14.0">
      <c r="A19" s="19"/>
      <c r="B19" s="19"/>
      <c r="C19" s="19"/>
      <c r="D19" s="19"/>
      <c r="E19" s="19"/>
      <c r="F19" s="19"/>
      <c r="G19" s="19"/>
      <c r="H19" s="19"/>
      <c r="I19" s="19"/>
      <c r="J19" s="19"/>
      <c r="K19" s="19"/>
      <c r="L19" s="19"/>
      <c r="M19" s="19"/>
      <c r="N19" s="19"/>
      <c r="O19" s="19"/>
      <c r="P19" s="19"/>
      <c r="Q19" s="19"/>
      <c r="R19" s="19"/>
      <c r="S19" s="19"/>
      <c r="T19" s="19"/>
      <c r="U19" s="19"/>
    </row>
    <row r="20" spans="8:8" ht="14.0">
      <c r="A20" s="19"/>
      <c r="B20" s="19"/>
      <c r="C20" s="19"/>
      <c r="D20" s="19"/>
      <c r="E20" s="19"/>
      <c r="F20" s="19"/>
      <c r="G20" s="19"/>
      <c r="H20" s="19"/>
      <c r="I20" s="19"/>
      <c r="J20" s="19"/>
      <c r="K20" s="19"/>
      <c r="L20" s="19"/>
      <c r="M20" s="19"/>
      <c r="N20" s="19"/>
      <c r="O20" s="19"/>
      <c r="P20" s="19"/>
      <c r="Q20" s="19"/>
      <c r="R20" s="19"/>
      <c r="S20" s="19"/>
      <c r="T20" s="19"/>
      <c r="U20" s="19"/>
    </row>
    <row r="21" spans="8:8" ht="14.0">
      <c r="A21" s="19"/>
      <c r="B21" s="19"/>
      <c r="C21" s="19"/>
      <c r="D21" s="19"/>
      <c r="E21" s="19"/>
      <c r="F21" s="19"/>
      <c r="G21" s="19"/>
      <c r="H21" s="19"/>
      <c r="I21" s="19"/>
      <c r="J21" s="19"/>
      <c r="K21" s="19"/>
      <c r="L21" s="19"/>
      <c r="M21" s="19"/>
      <c r="N21" s="19"/>
      <c r="O21" s="19"/>
      <c r="P21" s="19"/>
      <c r="Q21" s="19"/>
      <c r="R21" s="19"/>
      <c r="S21" s="19"/>
      <c r="T21" s="19"/>
      <c r="U21" s="19"/>
    </row>
    <row r="22" spans="8:8" ht="14.0">
      <c r="A22" s="19"/>
      <c r="B22" s="19"/>
      <c r="C22" s="19"/>
      <c r="D22" s="19"/>
      <c r="E22" s="19"/>
      <c r="F22" s="19"/>
      <c r="G22" s="19"/>
      <c r="H22" s="19"/>
      <c r="I22" s="19"/>
      <c r="J22" s="19"/>
      <c r="K22" s="19"/>
      <c r="L22" s="19"/>
      <c r="M22" s="19"/>
      <c r="N22" s="19"/>
      <c r="O22" s="19"/>
      <c r="P22" s="19"/>
      <c r="Q22" s="19"/>
      <c r="R22" s="19"/>
      <c r="S22" s="19"/>
      <c r="T22" s="19"/>
      <c r="U22" s="19"/>
    </row>
    <row r="23" spans="8:8" ht="14.0">
      <c r="A23" s="19"/>
      <c r="B23" s="19"/>
      <c r="C23" s="19"/>
      <c r="D23" s="19"/>
      <c r="E23" s="19"/>
      <c r="F23" s="19"/>
      <c r="G23" s="19"/>
      <c r="H23" s="19"/>
      <c r="I23" s="19"/>
      <c r="J23" s="19"/>
      <c r="K23" s="19"/>
      <c r="L23" s="19"/>
      <c r="M23" s="19"/>
      <c r="N23" s="19"/>
      <c r="O23" s="19"/>
      <c r="P23" s="19"/>
      <c r="Q23" s="19"/>
      <c r="R23" s="19"/>
      <c r="S23" s="19"/>
      <c r="T23" s="19"/>
      <c r="U23" s="19"/>
    </row>
    <row r="24" spans="8:8" ht="14.0">
      <c r="A24" s="19"/>
      <c r="B24" s="19"/>
      <c r="C24" s="19"/>
      <c r="D24" s="19"/>
      <c r="E24" s="19"/>
      <c r="F24" s="19"/>
      <c r="G24" s="19"/>
      <c r="H24" s="19"/>
      <c r="I24" s="19"/>
      <c r="J24" s="19"/>
      <c r="K24" s="19"/>
      <c r="L24" s="19"/>
      <c r="M24" s="19"/>
      <c r="N24" s="19"/>
      <c r="O24" s="19"/>
      <c r="P24" s="19"/>
      <c r="Q24" s="19"/>
      <c r="R24" s="19"/>
      <c r="S24" s="19"/>
      <c r="T24" s="19"/>
      <c r="U24" s="19"/>
    </row>
    <row r="25" spans="8:8" ht="14.0">
      <c r="A25" s="19"/>
      <c r="B25" s="19"/>
      <c r="C25" s="19"/>
      <c r="D25" s="19"/>
      <c r="E25" s="19"/>
      <c r="F25" s="19"/>
      <c r="G25" s="19"/>
      <c r="H25" s="19"/>
      <c r="I25" s="19"/>
      <c r="J25" s="19"/>
      <c r="K25" s="19"/>
      <c r="L25" s="19"/>
      <c r="M25" s="19"/>
      <c r="N25" s="19"/>
      <c r="O25" s="19"/>
      <c r="P25" s="19"/>
      <c r="Q25" s="19"/>
      <c r="R25" s="19"/>
      <c r="S25" s="19"/>
      <c r="T25" s="19"/>
      <c r="U25" s="19"/>
    </row>
    <row r="26" spans="8:8" ht="14.0">
      <c r="A26" s="19"/>
      <c r="B26" s="19"/>
      <c r="C26" s="19"/>
      <c r="D26" s="19"/>
      <c r="E26" s="19"/>
      <c r="F26" s="19"/>
      <c r="G26" s="19"/>
      <c r="H26" s="19"/>
      <c r="I26" s="19"/>
      <c r="J26" s="19"/>
      <c r="K26" s="19"/>
      <c r="L26" s="19"/>
      <c r="M26" s="19"/>
      <c r="N26" s="19"/>
      <c r="O26" s="19"/>
      <c r="P26" s="19"/>
      <c r="Q26" s="19"/>
      <c r="R26" s="19"/>
      <c r="S26" s="19"/>
      <c r="T26" s="19"/>
      <c r="U26" s="19"/>
    </row>
    <row r="27" spans="8:8" ht="14.0">
      <c r="A27" s="19"/>
      <c r="B27" s="19"/>
      <c r="C27" s="19"/>
      <c r="D27" s="19"/>
      <c r="E27" s="19"/>
      <c r="F27" s="19"/>
      <c r="G27" s="19"/>
      <c r="H27" s="19"/>
      <c r="I27" s="19"/>
      <c r="J27" s="19"/>
      <c r="K27" s="19"/>
      <c r="L27" s="19"/>
      <c r="M27" s="19"/>
      <c r="N27" s="19"/>
      <c r="O27" s="19"/>
      <c r="P27" s="19"/>
      <c r="Q27" s="19"/>
      <c r="R27" s="19"/>
      <c r="S27" s="19"/>
      <c r="T27" s="19"/>
      <c r="U27" s="19"/>
    </row>
    <row r="28" spans="8:8" ht="14.0">
      <c r="A28" s="19"/>
      <c r="B28" s="19"/>
      <c r="C28" s="19"/>
      <c r="D28" s="19"/>
      <c r="E28" s="19"/>
      <c r="F28" s="19"/>
      <c r="G28" s="19"/>
      <c r="H28" s="19"/>
      <c r="I28" s="19"/>
      <c r="J28" s="19"/>
      <c r="K28" s="19"/>
      <c r="L28" s="19"/>
      <c r="M28" s="19"/>
      <c r="N28" s="19"/>
      <c r="O28" s="19"/>
      <c r="P28" s="19"/>
      <c r="Q28" s="19"/>
      <c r="R28" s="19"/>
      <c r="S28" s="19"/>
      <c r="T28" s="19"/>
      <c r="U28" s="19"/>
    </row>
    <row r="29" spans="8:8" ht="14.0">
      <c r="A29" s="19"/>
      <c r="B29" s="19"/>
      <c r="C29" s="19"/>
      <c r="D29" s="19"/>
      <c r="E29" s="19"/>
      <c r="F29" s="19"/>
      <c r="G29" s="19"/>
      <c r="H29" s="19"/>
      <c r="I29" s="19"/>
      <c r="J29" s="19"/>
      <c r="K29" s="19"/>
      <c r="L29" s="19"/>
      <c r="M29" s="19"/>
      <c r="N29" s="19"/>
      <c r="O29" s="19"/>
      <c r="P29" s="19"/>
      <c r="Q29" s="19"/>
      <c r="R29" s="19"/>
      <c r="S29" s="19"/>
      <c r="T29" s="19"/>
      <c r="U29" s="19"/>
    </row>
    <row r="30" spans="8:8" ht="14.0">
      <c r="A30" s="19"/>
      <c r="B30" s="19"/>
      <c r="C30" s="19"/>
      <c r="D30" s="19"/>
      <c r="E30" s="19"/>
      <c r="F30" s="19"/>
      <c r="G30" s="19"/>
      <c r="H30" s="19"/>
      <c r="I30" s="19"/>
      <c r="J30" s="19"/>
      <c r="K30" s="19"/>
      <c r="L30" s="19"/>
      <c r="M30" s="19"/>
      <c r="N30" s="19"/>
      <c r="O30" s="19"/>
      <c r="P30" s="19"/>
      <c r="Q30" s="19"/>
      <c r="R30" s="19"/>
      <c r="S30" s="19"/>
      <c r="T30" s="19"/>
      <c r="U30" s="19"/>
    </row>
    <row r="31" spans="8:8" ht="14.0">
      <c r="A31" s="19"/>
      <c r="B31" s="19"/>
      <c r="C31" s="19"/>
      <c r="D31" s="19"/>
      <c r="E31" s="19"/>
      <c r="F31" s="19"/>
      <c r="G31" s="19"/>
      <c r="H31" s="19"/>
      <c r="I31" s="19"/>
      <c r="J31" s="19"/>
      <c r="K31" s="19"/>
      <c r="L31" s="19"/>
      <c r="M31" s="19"/>
      <c r="N31" s="19"/>
      <c r="O31" s="19"/>
      <c r="P31" s="19"/>
      <c r="Q31" s="19"/>
      <c r="R31" s="19"/>
      <c r="S31" s="19"/>
      <c r="T31" s="19"/>
      <c r="U31" s="19"/>
    </row>
    <row r="32" spans="8:8" ht="14.0">
      <c r="A32" s="19"/>
      <c r="B32" s="19"/>
      <c r="C32" s="19"/>
      <c r="D32" s="19"/>
      <c r="E32" s="19"/>
      <c r="F32" s="19"/>
      <c r="G32" s="19"/>
      <c r="H32" s="19"/>
      <c r="I32" s="19"/>
      <c r="J32" s="19"/>
      <c r="K32" s="19"/>
      <c r="L32" s="19"/>
      <c r="M32" s="19"/>
      <c r="N32" s="19"/>
      <c r="O32" s="19"/>
      <c r="P32" s="19"/>
      <c r="Q32" s="19"/>
      <c r="R32" s="19"/>
      <c r="S32" s="19"/>
      <c r="T32" s="19"/>
      <c r="U32" s="19"/>
    </row>
    <row r="33" spans="8:8" ht="14.0">
      <c r="A33" s="19"/>
      <c r="B33" s="19"/>
      <c r="C33" s="19"/>
      <c r="D33" s="19"/>
      <c r="E33" s="19"/>
      <c r="F33" s="19"/>
      <c r="G33" s="19"/>
      <c r="H33" s="19"/>
      <c r="I33" s="19"/>
      <c r="J33" s="19"/>
      <c r="K33" s="19"/>
      <c r="L33" s="19"/>
      <c r="M33" s="19"/>
      <c r="N33" s="19"/>
      <c r="O33" s="19"/>
      <c r="P33" s="19"/>
      <c r="Q33" s="19"/>
      <c r="R33" s="19"/>
      <c r="S33" s="19"/>
      <c r="T33" s="19"/>
      <c r="U33" s="19"/>
    </row>
    <row r="34" spans="8:8" ht="14.0">
      <c r="A34" s="19"/>
      <c r="B34" s="19"/>
      <c r="C34" s="19"/>
      <c r="D34" s="19"/>
      <c r="E34" s="19"/>
      <c r="F34" s="19"/>
      <c r="G34" s="19"/>
      <c r="H34" s="19"/>
      <c r="I34" s="19"/>
      <c r="J34" s="19"/>
      <c r="K34" s="19"/>
      <c r="L34" s="19"/>
      <c r="M34" s="19"/>
      <c r="N34" s="19"/>
      <c r="O34" s="19"/>
      <c r="P34" s="19"/>
      <c r="Q34" s="19"/>
      <c r="R34" s="19"/>
      <c r="S34" s="19"/>
      <c r="T34" s="19"/>
      <c r="U34" s="19"/>
    </row>
    <row r="35" spans="8:8" ht="14.0">
      <c r="A35" s="19"/>
      <c r="B35" s="19"/>
      <c r="C35" s="19"/>
      <c r="D35" s="19"/>
      <c r="E35" s="19"/>
      <c r="F35" s="19"/>
      <c r="G35" s="19"/>
      <c r="H35" s="19"/>
      <c r="I35" s="19"/>
      <c r="J35" s="19"/>
      <c r="K35" s="19"/>
      <c r="L35" s="19"/>
      <c r="M35" s="19"/>
      <c r="N35" s="19"/>
      <c r="O35" s="19"/>
      <c r="P35" s="19"/>
      <c r="Q35" s="19"/>
      <c r="R35" s="19"/>
      <c r="S35" s="19"/>
      <c r="T35" s="19"/>
      <c r="U35" s="19"/>
    </row>
    <row r="36" spans="8:8" ht="14.0">
      <c r="A36" s="19"/>
      <c r="B36" s="19"/>
      <c r="C36" s="19"/>
      <c r="D36" s="19"/>
      <c r="E36" s="19"/>
      <c r="F36" s="19"/>
      <c r="G36" s="19"/>
      <c r="H36" s="19"/>
      <c r="I36" s="19"/>
      <c r="J36" s="19"/>
      <c r="K36" s="19"/>
      <c r="L36" s="19"/>
      <c r="M36" s="19"/>
      <c r="N36" s="19"/>
      <c r="O36" s="19"/>
      <c r="P36" s="19"/>
      <c r="Q36" s="19"/>
      <c r="R36" s="19"/>
      <c r="S36" s="19"/>
      <c r="T36" s="19"/>
      <c r="U36" s="19"/>
    </row>
    <row r="37" spans="8:8" ht="14.0">
      <c r="A37" s="19"/>
      <c r="B37" s="19"/>
      <c r="C37" s="19"/>
      <c r="D37" s="19"/>
      <c r="E37" s="19"/>
      <c r="F37" s="19"/>
      <c r="G37" s="19"/>
      <c r="H37" s="19"/>
      <c r="I37" s="19"/>
      <c r="J37" s="19"/>
      <c r="K37" s="19"/>
      <c r="L37" s="19"/>
      <c r="M37" s="19"/>
      <c r="N37" s="19"/>
      <c r="O37" s="19"/>
      <c r="P37" s="19"/>
      <c r="Q37" s="19"/>
      <c r="R37" s="19"/>
      <c r="S37" s="19"/>
      <c r="T37" s="19"/>
      <c r="U37" s="19"/>
    </row>
    <row r="38" spans="8:8" ht="14.0">
      <c r="A38" s="19"/>
      <c r="B38" s="19"/>
      <c r="C38" s="19"/>
      <c r="D38" s="19"/>
      <c r="E38" s="19"/>
      <c r="F38" s="19"/>
      <c r="G38" s="19"/>
      <c r="H38" s="19"/>
      <c r="I38" s="19"/>
      <c r="J38" s="19"/>
      <c r="K38" s="19"/>
      <c r="L38" s="19"/>
      <c r="M38" s="19"/>
      <c r="N38" s="19"/>
      <c r="O38" s="19"/>
      <c r="P38" s="19"/>
      <c r="Q38" s="19"/>
      <c r="R38" s="19"/>
      <c r="S38" s="19"/>
      <c r="T38" s="19"/>
      <c r="U38" s="19"/>
    </row>
    <row r="39" spans="8:8" ht="14.0">
      <c r="A39" s="19"/>
      <c r="B39" s="19"/>
      <c r="C39" s="19"/>
      <c r="D39" s="19"/>
      <c r="E39" s="19"/>
      <c r="F39" s="19"/>
      <c r="G39" s="19"/>
      <c r="H39" s="19"/>
      <c r="I39" s="19"/>
      <c r="J39" s="19"/>
      <c r="K39" s="19"/>
      <c r="L39" s="19"/>
      <c r="M39" s="19"/>
      <c r="N39" s="19"/>
      <c r="O39" s="19"/>
      <c r="P39" s="19"/>
      <c r="Q39" s="19"/>
      <c r="R39" s="19"/>
      <c r="S39" s="19"/>
      <c r="T39" s="19"/>
      <c r="U39" s="19"/>
    </row>
    <row r="40" spans="8:8" ht="14.0">
      <c r="A40" s="19"/>
      <c r="B40" s="19"/>
      <c r="C40" s="19"/>
      <c r="D40" s="19"/>
      <c r="E40" s="19"/>
      <c r="F40" s="19"/>
      <c r="G40" s="19"/>
      <c r="H40" s="19"/>
      <c r="I40" s="19"/>
      <c r="J40" s="19"/>
      <c r="K40" s="19"/>
      <c r="L40" s="19"/>
      <c r="M40" s="19"/>
      <c r="N40" s="19"/>
      <c r="O40" s="19"/>
      <c r="P40" s="19"/>
      <c r="Q40" s="19"/>
      <c r="R40" s="19"/>
      <c r="S40" s="19"/>
      <c r="T40" s="19"/>
      <c r="U40" s="19"/>
    </row>
    <row r="41" spans="8:8" ht="14.0">
      <c r="A41" s="19"/>
      <c r="B41" s="19"/>
      <c r="C41" s="19"/>
      <c r="D41" s="19"/>
      <c r="E41" s="19"/>
      <c r="F41" s="19"/>
      <c r="G41" s="19"/>
      <c r="H41" s="19"/>
      <c r="I41" s="19"/>
      <c r="J41" s="19"/>
      <c r="K41" s="19"/>
      <c r="L41" s="19"/>
      <c r="M41" s="19"/>
      <c r="N41" s="19"/>
      <c r="O41" s="19"/>
      <c r="P41" s="19"/>
      <c r="Q41" s="19"/>
      <c r="R41" s="19"/>
      <c r="S41" s="19"/>
      <c r="T41" s="19"/>
      <c r="U41" s="19"/>
    </row>
    <row r="42" spans="8:8" ht="14.0">
      <c r="A42" s="19"/>
      <c r="B42" s="19"/>
      <c r="C42" s="19"/>
      <c r="D42" s="19"/>
      <c r="E42" s="19"/>
      <c r="F42" s="19"/>
      <c r="G42" s="19"/>
      <c r="H42" s="19"/>
      <c r="I42" s="19"/>
      <c r="J42" s="19"/>
      <c r="K42" s="19"/>
      <c r="L42" s="19"/>
      <c r="M42" s="19"/>
      <c r="N42" s="19"/>
      <c r="O42" s="19"/>
      <c r="P42" s="19"/>
      <c r="Q42" s="19"/>
      <c r="R42" s="19"/>
      <c r="S42" s="19"/>
      <c r="T42" s="19"/>
      <c r="U42" s="19"/>
    </row>
    <row r="43" spans="8:8" ht="14.0">
      <c r="A43" s="19"/>
      <c r="B43" s="19"/>
      <c r="C43" s="19"/>
      <c r="D43" s="19"/>
      <c r="E43" s="19"/>
      <c r="F43" s="19"/>
      <c r="G43" s="19"/>
      <c r="H43" s="19"/>
      <c r="I43" s="19"/>
      <c r="J43" s="19"/>
      <c r="K43" s="19"/>
      <c r="L43" s="19"/>
      <c r="M43" s="19"/>
      <c r="N43" s="19"/>
      <c r="O43" s="19"/>
      <c r="P43" s="19"/>
      <c r="Q43" s="19"/>
      <c r="R43" s="19"/>
      <c r="S43" s="19"/>
      <c r="T43" s="19"/>
      <c r="U43" s="19"/>
    </row>
    <row r="44" spans="8:8" ht="14.0">
      <c r="A44" s="19"/>
      <c r="B44" s="19"/>
      <c r="C44" s="19"/>
      <c r="D44" s="19"/>
      <c r="E44" s="19"/>
      <c r="F44" s="19"/>
      <c r="G44" s="19"/>
      <c r="H44" s="19"/>
      <c r="I44" s="19"/>
      <c r="J44" s="19"/>
      <c r="K44" s="19"/>
      <c r="L44" s="19"/>
      <c r="M44" s="19"/>
      <c r="N44" s="19"/>
      <c r="O44" s="19"/>
      <c r="P44" s="19"/>
      <c r="Q44" s="19"/>
      <c r="R44" s="19"/>
      <c r="S44" s="19"/>
      <c r="T44" s="19"/>
      <c r="U44" s="19"/>
    </row>
    <row r="45" spans="8:8" ht="14.0">
      <c r="A45" s="19"/>
      <c r="B45" s="19"/>
      <c r="C45" s="19"/>
      <c r="D45" s="19"/>
      <c r="E45" s="19"/>
      <c r="F45" s="19"/>
      <c r="G45" s="19"/>
      <c r="H45" s="19"/>
      <c r="I45" s="19"/>
      <c r="J45" s="19"/>
      <c r="K45" s="19"/>
      <c r="L45" s="19"/>
      <c r="M45" s="19"/>
      <c r="N45" s="19"/>
      <c r="O45" s="19"/>
      <c r="P45" s="19"/>
      <c r="Q45" s="19"/>
      <c r="R45" s="19"/>
      <c r="S45" s="19"/>
      <c r="T45" s="19"/>
      <c r="U45" s="19"/>
    </row>
    <row r="46" spans="8:8" ht="14.0">
      <c r="A46" s="19"/>
      <c r="B46" s="19"/>
      <c r="C46" s="19"/>
      <c r="D46" s="19"/>
      <c r="E46" s="19"/>
      <c r="F46" s="19"/>
      <c r="G46" s="19"/>
      <c r="H46" s="19"/>
      <c r="I46" s="19"/>
      <c r="J46" s="19"/>
      <c r="K46" s="19"/>
      <c r="L46" s="19"/>
      <c r="M46" s="19"/>
      <c r="N46" s="19"/>
      <c r="O46" s="19"/>
      <c r="P46" s="19"/>
      <c r="Q46" s="19"/>
      <c r="R46" s="19"/>
      <c r="S46" s="19"/>
      <c r="T46" s="19"/>
      <c r="U46" s="19"/>
    </row>
    <row r="47" spans="8:8" ht="14.0">
      <c r="A47" s="19"/>
      <c r="B47" s="19"/>
      <c r="C47" s="19"/>
      <c r="D47" s="19"/>
      <c r="E47" s="19"/>
      <c r="F47" s="19"/>
      <c r="G47" s="19"/>
      <c r="H47" s="19"/>
      <c r="I47" s="19"/>
      <c r="J47" s="19"/>
      <c r="K47" s="19"/>
      <c r="L47" s="19"/>
      <c r="M47" s="19"/>
      <c r="N47" s="19"/>
      <c r="O47" s="19"/>
      <c r="P47" s="19"/>
      <c r="Q47" s="19"/>
      <c r="R47" s="19"/>
      <c r="S47" s="19"/>
      <c r="T47" s="19"/>
      <c r="U47" s="19"/>
    </row>
    <row r="48" spans="8:8" ht="14.0">
      <c r="A48" s="19"/>
      <c r="B48" s="19"/>
      <c r="C48" s="19"/>
      <c r="D48" s="19"/>
      <c r="E48" s="19"/>
      <c r="F48" s="19"/>
      <c r="G48" s="19"/>
      <c r="H48" s="19"/>
      <c r="I48" s="19"/>
      <c r="J48" s="19"/>
      <c r="K48" s="19"/>
      <c r="L48" s="19"/>
      <c r="M48" s="19"/>
      <c r="N48" s="19"/>
      <c r="O48" s="19"/>
      <c r="P48" s="19"/>
      <c r="Q48" s="19"/>
      <c r="R48" s="19"/>
      <c r="S48" s="19"/>
      <c r="T48" s="19"/>
      <c r="U48" s="19"/>
    </row>
    <row r="49" spans="8:8" ht="14.0">
      <c r="A49" s="19"/>
      <c r="B49" s="19"/>
      <c r="C49" s="19"/>
      <c r="D49" s="19"/>
      <c r="E49" s="19"/>
      <c r="F49" s="19"/>
      <c r="G49" s="19"/>
      <c r="H49" s="19"/>
      <c r="I49" s="19"/>
      <c r="J49" s="19"/>
      <c r="K49" s="19"/>
      <c r="L49" s="19"/>
      <c r="M49" s="19"/>
      <c r="N49" s="19"/>
      <c r="O49" s="19"/>
      <c r="P49" s="19"/>
      <c r="Q49" s="19"/>
      <c r="R49" s="19"/>
      <c r="S49" s="19"/>
      <c r="T49" s="19"/>
      <c r="U49" s="19"/>
    </row>
    <row r="50" spans="8:8" ht="14.0">
      <c r="A50" s="19"/>
      <c r="B50" s="19"/>
      <c r="C50" s="19"/>
      <c r="D50" s="19"/>
      <c r="E50" s="19"/>
      <c r="F50" s="19"/>
      <c r="G50" s="19"/>
      <c r="H50" s="19"/>
      <c r="I50" s="19"/>
      <c r="J50" s="19"/>
      <c r="K50" s="19"/>
      <c r="L50" s="19"/>
      <c r="M50" s="19"/>
      <c r="N50" s="19"/>
      <c r="O50" s="19"/>
      <c r="P50" s="19"/>
      <c r="Q50" s="19"/>
      <c r="R50" s="19"/>
      <c r="S50" s="19"/>
      <c r="T50" s="19"/>
      <c r="U50" s="19"/>
    </row>
    <row r="51" spans="8:8" ht="14.0">
      <c r="A51" s="19"/>
      <c r="B51" s="19"/>
      <c r="C51" s="19"/>
      <c r="D51" s="19"/>
      <c r="E51" s="19"/>
      <c r="F51" s="19"/>
      <c r="G51" s="19"/>
      <c r="H51" s="19"/>
      <c r="I51" s="19"/>
      <c r="J51" s="19"/>
      <c r="K51" s="19"/>
      <c r="L51" s="19"/>
      <c r="M51" s="19"/>
      <c r="N51" s="19"/>
      <c r="O51" s="19"/>
      <c r="P51" s="19"/>
      <c r="Q51" s="19"/>
      <c r="R51" s="19"/>
      <c r="S51" s="19"/>
      <c r="T51" s="19"/>
      <c r="U51" s="19"/>
    </row>
    <row r="52" spans="8:8" ht="14.0">
      <c r="A52" s="19"/>
      <c r="B52" s="19"/>
      <c r="C52" s="19"/>
      <c r="D52" s="19"/>
      <c r="E52" s="19"/>
      <c r="F52" s="19"/>
      <c r="G52" s="19"/>
      <c r="H52" s="19"/>
      <c r="I52" s="19"/>
      <c r="J52" s="19"/>
      <c r="K52" s="19"/>
      <c r="L52" s="19"/>
      <c r="M52" s="19"/>
      <c r="N52" s="19"/>
      <c r="O52" s="19"/>
      <c r="P52" s="19"/>
      <c r="Q52" s="19"/>
      <c r="R52" s="19"/>
      <c r="S52" s="19"/>
      <c r="T52" s="19"/>
      <c r="U52" s="19"/>
    </row>
    <row r="53" spans="8:8" ht="14.0">
      <c r="A53" s="19"/>
      <c r="B53" s="19"/>
      <c r="C53" s="19"/>
      <c r="D53" s="19"/>
      <c r="E53" s="19"/>
      <c r="F53" s="19"/>
      <c r="G53" s="19"/>
      <c r="H53" s="19"/>
      <c r="I53" s="19"/>
      <c r="J53" s="19"/>
      <c r="K53" s="19"/>
      <c r="L53" s="19"/>
      <c r="M53" s="19"/>
      <c r="N53" s="19"/>
      <c r="O53" s="19"/>
      <c r="P53" s="19"/>
      <c r="Q53" s="19"/>
      <c r="R53" s="19"/>
      <c r="S53" s="19"/>
      <c r="T53" s="19"/>
      <c r="U53" s="19"/>
    </row>
    <row r="54" spans="8:8" ht="14.0">
      <c r="A54" s="19"/>
      <c r="B54" s="19"/>
      <c r="C54" s="19"/>
      <c r="D54" s="19"/>
      <c r="E54" s="19"/>
      <c r="F54" s="19"/>
      <c r="G54" s="19"/>
      <c r="H54" s="19"/>
      <c r="I54" s="19"/>
      <c r="J54" s="19"/>
      <c r="K54" s="19"/>
      <c r="L54" s="19"/>
      <c r="M54" s="19"/>
      <c r="N54" s="19"/>
      <c r="O54" s="19"/>
      <c r="P54" s="19"/>
      <c r="Q54" s="19"/>
      <c r="R54" s="19"/>
      <c r="S54" s="19"/>
      <c r="T54" s="19"/>
      <c r="U54" s="19"/>
    </row>
    <row r="55" spans="8:8" ht="14.0">
      <c r="A55" s="19"/>
      <c r="B55" s="19"/>
      <c r="C55" s="19"/>
      <c r="D55" s="19"/>
      <c r="E55" s="19"/>
      <c r="F55" s="19"/>
      <c r="G55" s="19"/>
      <c r="H55" s="19"/>
      <c r="I55" s="19"/>
      <c r="J55" s="19"/>
      <c r="K55" s="19"/>
      <c r="L55" s="19"/>
      <c r="M55" s="19"/>
      <c r="N55" s="19"/>
      <c r="O55" s="19"/>
      <c r="P55" s="19"/>
      <c r="Q55" s="19"/>
      <c r="R55" s="19"/>
      <c r="S55" s="19"/>
      <c r="T55" s="19"/>
      <c r="U55" s="19"/>
    </row>
    <row r="56" spans="8:8" ht="14.0">
      <c r="A56" s="19"/>
      <c r="B56" s="19"/>
      <c r="C56" s="19"/>
      <c r="D56" s="19"/>
      <c r="E56" s="19"/>
      <c r="F56" s="19"/>
      <c r="G56" s="19"/>
      <c r="H56" s="19"/>
      <c r="I56" s="19"/>
      <c r="J56" s="19"/>
      <c r="K56" s="19"/>
      <c r="L56" s="19"/>
      <c r="M56" s="19"/>
      <c r="N56" s="19"/>
      <c r="O56" s="19"/>
      <c r="P56" s="19"/>
      <c r="Q56" s="19"/>
      <c r="R56" s="19"/>
      <c r="S56" s="19"/>
      <c r="T56" s="19"/>
      <c r="U56" s="19"/>
    </row>
    <row r="57" spans="8:8" ht="14.0">
      <c r="A57" s="19"/>
      <c r="B57" s="19"/>
      <c r="C57" s="19"/>
      <c r="D57" s="19"/>
      <c r="E57" s="19"/>
      <c r="F57" s="19"/>
      <c r="G57" s="19"/>
      <c r="H57" s="19"/>
      <c r="I57" s="19"/>
      <c r="J57" s="19"/>
      <c r="K57" s="19"/>
      <c r="L57" s="19"/>
      <c r="M57" s="19"/>
      <c r="N57" s="19"/>
      <c r="O57" s="19"/>
      <c r="P57" s="19"/>
      <c r="Q57" s="19"/>
      <c r="R57" s="19"/>
      <c r="S57" s="19"/>
      <c r="T57" s="19"/>
      <c r="U57" s="19"/>
    </row>
    <row r="58" spans="8:8" ht="14.0">
      <c r="A58" s="19"/>
      <c r="B58" s="19"/>
      <c r="C58" s="19"/>
      <c r="D58" s="19"/>
      <c r="E58" s="19"/>
      <c r="F58" s="19"/>
      <c r="G58" s="19"/>
      <c r="H58" s="19"/>
      <c r="I58" s="19"/>
      <c r="J58" s="19"/>
      <c r="K58" s="19"/>
      <c r="L58" s="19"/>
      <c r="M58" s="19"/>
      <c r="N58" s="19"/>
      <c r="O58" s="19"/>
      <c r="P58" s="19"/>
      <c r="Q58" s="19"/>
      <c r="R58" s="19"/>
      <c r="S58" s="19"/>
      <c r="T58" s="19"/>
      <c r="U58" s="19"/>
    </row>
    <row r="59" spans="8:8" ht="14.0">
      <c r="A59" s="19"/>
      <c r="B59" s="19"/>
      <c r="C59" s="19"/>
      <c r="D59" s="19"/>
      <c r="E59" s="19"/>
      <c r="F59" s="19"/>
      <c r="G59" s="19"/>
      <c r="H59" s="19"/>
      <c r="I59" s="19"/>
      <c r="J59" s="19"/>
      <c r="K59" s="19"/>
      <c r="L59" s="19"/>
      <c r="M59" s="19"/>
      <c r="N59" s="19"/>
      <c r="O59" s="19"/>
      <c r="P59" s="19"/>
      <c r="Q59" s="19"/>
      <c r="R59" s="19"/>
      <c r="S59" s="19"/>
      <c r="T59" s="19"/>
      <c r="U59" s="19"/>
    </row>
    <row r="60" spans="8:8" ht="14.0">
      <c r="A60" s="19"/>
      <c r="B60" s="19"/>
      <c r="C60" s="19"/>
      <c r="D60" s="19"/>
      <c r="E60" s="19"/>
      <c r="F60" s="19"/>
      <c r="G60" s="19"/>
      <c r="H60" s="19"/>
      <c r="I60" s="19"/>
      <c r="J60" s="19"/>
      <c r="K60" s="19"/>
      <c r="L60" s="19"/>
      <c r="M60" s="19"/>
      <c r="N60" s="19"/>
      <c r="O60" s="19"/>
      <c r="P60" s="19"/>
      <c r="Q60" s="19"/>
      <c r="R60" s="19"/>
      <c r="S60" s="19"/>
      <c r="T60" s="19"/>
      <c r="U60" s="19"/>
    </row>
    <row r="61" spans="8:8" ht="14.0">
      <c r="A61" s="19"/>
      <c r="B61" s="19"/>
      <c r="C61" s="19"/>
      <c r="D61" s="19"/>
      <c r="E61" s="19"/>
      <c r="F61" s="19"/>
      <c r="G61" s="19"/>
      <c r="H61" s="19"/>
      <c r="I61" s="19"/>
      <c r="J61" s="19"/>
      <c r="K61" s="19"/>
      <c r="L61" s="19"/>
      <c r="M61" s="19"/>
      <c r="N61" s="19"/>
      <c r="O61" s="19"/>
      <c r="P61" s="19"/>
      <c r="Q61" s="19"/>
      <c r="R61" s="19"/>
      <c r="S61" s="19"/>
      <c r="T61" s="19"/>
      <c r="U61" s="19"/>
    </row>
    <row r="62" spans="8:8" ht="14.0">
      <c r="A62" s="19"/>
      <c r="B62" s="19"/>
      <c r="C62" s="19"/>
      <c r="D62" s="19"/>
      <c r="E62" s="19"/>
      <c r="F62" s="19"/>
      <c r="G62" s="19"/>
      <c r="H62" s="19"/>
      <c r="I62" s="19"/>
      <c r="J62" s="19"/>
      <c r="K62" s="19"/>
      <c r="L62" s="19"/>
      <c r="M62" s="19"/>
      <c r="N62" s="19"/>
      <c r="O62" s="19"/>
      <c r="P62" s="19"/>
      <c r="Q62" s="19"/>
      <c r="R62" s="19"/>
      <c r="S62" s="19"/>
      <c r="T62" s="19"/>
      <c r="U62" s="19"/>
    </row>
    <row r="63" spans="8:8" ht="14.0">
      <c r="A63" s="19"/>
      <c r="B63" s="19"/>
      <c r="C63" s="19"/>
      <c r="D63" s="19"/>
      <c r="E63" s="19"/>
      <c r="F63" s="19"/>
      <c r="G63" s="19"/>
      <c r="H63" s="19"/>
      <c r="I63" s="19"/>
      <c r="J63" s="19"/>
      <c r="K63" s="19"/>
      <c r="L63" s="19"/>
      <c r="M63" s="19"/>
      <c r="N63" s="19"/>
      <c r="O63" s="19"/>
      <c r="P63" s="19"/>
      <c r="Q63" s="19"/>
      <c r="R63" s="19"/>
      <c r="S63" s="19"/>
      <c r="T63" s="19"/>
      <c r="U63" s="19"/>
    </row>
    <row r="64" spans="8:8" ht="14.0">
      <c r="A64" s="19"/>
      <c r="B64" s="19"/>
      <c r="C64" s="19"/>
      <c r="D64" s="19"/>
      <c r="E64" s="19"/>
      <c r="F64" s="19"/>
      <c r="G64" s="19"/>
      <c r="H64" s="19"/>
      <c r="I64" s="19"/>
      <c r="J64" s="19"/>
      <c r="K64" s="19"/>
      <c r="L64" s="19"/>
      <c r="M64" s="19"/>
      <c r="N64" s="19"/>
      <c r="O64" s="19"/>
      <c r="P64" s="19"/>
      <c r="Q64" s="19"/>
      <c r="R64" s="19"/>
      <c r="S64" s="19"/>
      <c r="T64" s="19"/>
      <c r="U64" s="19"/>
    </row>
    <row r="65" spans="8:8" ht="14.0">
      <c r="A65" s="19"/>
      <c r="B65" s="19"/>
      <c r="C65" s="19"/>
      <c r="D65" s="19"/>
      <c r="E65" s="19"/>
      <c r="F65" s="19"/>
      <c r="G65" s="19"/>
      <c r="H65" s="19"/>
      <c r="I65" s="19"/>
      <c r="J65" s="19"/>
      <c r="K65" s="19"/>
      <c r="L65" s="19"/>
      <c r="M65" s="19"/>
      <c r="N65" s="19"/>
      <c r="O65" s="19"/>
      <c r="P65" s="19"/>
      <c r="Q65" s="19"/>
      <c r="R65" s="19"/>
      <c r="S65" s="19"/>
      <c r="T65" s="19"/>
      <c r="U65" s="19"/>
    </row>
    <row r="66" spans="8:8" ht="14.0">
      <c r="A66" s="19"/>
      <c r="B66" s="19"/>
      <c r="C66" s="19"/>
      <c r="D66" s="19"/>
      <c r="E66" s="19"/>
      <c r="F66" s="19"/>
      <c r="G66" s="19"/>
      <c r="H66" s="19"/>
      <c r="I66" s="19"/>
      <c r="J66" s="19"/>
      <c r="K66" s="19"/>
      <c r="L66" s="19"/>
      <c r="M66" s="19"/>
      <c r="N66" s="19"/>
      <c r="O66" s="19"/>
      <c r="P66" s="19"/>
      <c r="Q66" s="19"/>
      <c r="R66" s="19"/>
      <c r="S66" s="19"/>
      <c r="T66" s="19"/>
      <c r="U66" s="19"/>
    </row>
    <row r="67" spans="8:8" ht="14.0">
      <c r="A67" s="19"/>
      <c r="B67" s="19"/>
      <c r="C67" s="19"/>
      <c r="D67" s="19"/>
      <c r="E67" s="19"/>
      <c r="F67" s="19"/>
      <c r="G67" s="19"/>
      <c r="H67" s="19"/>
      <c r="I67" s="19"/>
      <c r="J67" s="19"/>
      <c r="K67" s="19"/>
      <c r="L67" s="19"/>
      <c r="M67" s="19"/>
      <c r="N67" s="19"/>
      <c r="O67" s="19"/>
      <c r="P67" s="19"/>
      <c r="Q67" s="19"/>
      <c r="R67" s="19"/>
      <c r="S67" s="19"/>
      <c r="T67" s="19"/>
      <c r="U67" s="19"/>
    </row>
    <row r="68" spans="8:8" ht="14.0">
      <c r="A68" s="19"/>
      <c r="B68" s="19"/>
      <c r="C68" s="19"/>
      <c r="D68" s="19"/>
      <c r="E68" s="19"/>
      <c r="F68" s="19"/>
      <c r="G68" s="19"/>
      <c r="H68" s="19"/>
      <c r="I68" s="19"/>
      <c r="J68" s="19"/>
      <c r="K68" s="19"/>
      <c r="L68" s="19"/>
      <c r="M68" s="19"/>
      <c r="N68" s="19"/>
      <c r="O68" s="19"/>
      <c r="P68" s="19"/>
      <c r="Q68" s="19"/>
      <c r="R68" s="19"/>
      <c r="S68" s="19"/>
      <c r="T68" s="19"/>
      <c r="U68" s="19"/>
    </row>
    <row r="69" spans="8:8" ht="14.0">
      <c r="A69" s="19"/>
      <c r="B69" s="19"/>
      <c r="C69" s="19"/>
      <c r="D69" s="19"/>
      <c r="E69" s="19"/>
      <c r="F69" s="19"/>
      <c r="G69" s="19"/>
      <c r="H69" s="19"/>
      <c r="I69" s="19"/>
      <c r="J69" s="19"/>
      <c r="K69" s="19"/>
      <c r="L69" s="19"/>
      <c r="M69" s="19"/>
      <c r="N69" s="19"/>
      <c r="O69" s="19"/>
      <c r="P69" s="19"/>
      <c r="Q69" s="19"/>
      <c r="R69" s="19"/>
      <c r="S69" s="19"/>
      <c r="T69" s="19"/>
      <c r="U69" s="19"/>
    </row>
    <row r="70" spans="8:8" ht="14.0">
      <c r="A70" s="19"/>
      <c r="B70" s="19"/>
      <c r="C70" s="19"/>
      <c r="D70" s="19"/>
      <c r="E70" s="19"/>
      <c r="F70" s="19"/>
      <c r="G70" s="19"/>
      <c r="H70" s="19"/>
      <c r="I70" s="19"/>
      <c r="J70" s="19"/>
      <c r="K70" s="19"/>
      <c r="L70" s="19"/>
      <c r="M70" s="19"/>
      <c r="N70" s="19"/>
      <c r="O70" s="19"/>
      <c r="P70" s="19"/>
      <c r="Q70" s="19"/>
      <c r="R70" s="19"/>
      <c r="S70" s="19"/>
      <c r="T70" s="19"/>
      <c r="U70" s="19"/>
    </row>
    <row r="71" spans="8:8" ht="14.0">
      <c r="A71" s="19"/>
      <c r="B71" s="19"/>
      <c r="C71" s="19"/>
      <c r="D71" s="19"/>
      <c r="E71" s="19"/>
      <c r="F71" s="19"/>
      <c r="G71" s="19"/>
      <c r="H71" s="19"/>
      <c r="I71" s="19"/>
      <c r="J71" s="19"/>
      <c r="K71" s="19"/>
      <c r="L71" s="19"/>
      <c r="M71" s="19"/>
      <c r="N71" s="19"/>
      <c r="O71" s="19"/>
      <c r="P71" s="19"/>
      <c r="Q71" s="19"/>
      <c r="R71" s="19"/>
      <c r="S71" s="19"/>
      <c r="T71" s="19"/>
      <c r="U71" s="19"/>
    </row>
    <row r="72" spans="8:8" ht="14.0">
      <c r="A72" s="19"/>
      <c r="B72" s="19"/>
      <c r="C72" s="19"/>
      <c r="D72" s="19"/>
      <c r="E72" s="19"/>
      <c r="F72" s="19"/>
      <c r="G72" s="19"/>
      <c r="H72" s="19"/>
      <c r="I72" s="19"/>
      <c r="J72" s="19"/>
      <c r="K72" s="19"/>
      <c r="L72" s="19"/>
      <c r="M72" s="19"/>
      <c r="N72" s="19"/>
      <c r="O72" s="19"/>
      <c r="P72" s="19"/>
      <c r="Q72" s="19"/>
      <c r="R72" s="19"/>
      <c r="S72" s="19"/>
      <c r="T72" s="19"/>
      <c r="U72" s="19"/>
    </row>
    <row r="73" spans="8:8" ht="14.0">
      <c r="A73" s="19"/>
      <c r="B73" s="19"/>
      <c r="C73" s="19"/>
      <c r="D73" s="19"/>
      <c r="E73" s="19"/>
      <c r="F73" s="19"/>
      <c r="G73" s="19"/>
      <c r="H73" s="19"/>
      <c r="I73" s="19"/>
      <c r="J73" s="19"/>
      <c r="K73" s="19"/>
      <c r="L73" s="19"/>
      <c r="M73" s="19"/>
      <c r="N73" s="19"/>
      <c r="O73" s="19"/>
      <c r="P73" s="19"/>
      <c r="Q73" s="19"/>
      <c r="R73" s="19"/>
      <c r="S73" s="19"/>
      <c r="T73" s="19"/>
      <c r="U73" s="19"/>
    </row>
    <row r="74" spans="8:8" ht="14.0">
      <c r="A74" s="19"/>
      <c r="B74" s="19"/>
      <c r="C74" s="19"/>
      <c r="D74" s="19"/>
      <c r="E74" s="19"/>
      <c r="F74" s="19"/>
      <c r="G74" s="19"/>
      <c r="H74" s="19"/>
      <c r="I74" s="19"/>
      <c r="J74" s="19"/>
      <c r="K74" s="19"/>
      <c r="L74" s="19"/>
      <c r="M74" s="19"/>
      <c r="N74" s="19"/>
      <c r="O74" s="19"/>
      <c r="P74" s="19"/>
      <c r="Q74" s="19"/>
      <c r="R74" s="19"/>
      <c r="S74" s="19"/>
      <c r="T74" s="19"/>
      <c r="U74" s="19"/>
    </row>
    <row r="75" spans="8:8" ht="14.0">
      <c r="A75" s="19"/>
      <c r="B75" s="19"/>
      <c r="C75" s="19"/>
      <c r="D75" s="19"/>
      <c r="E75" s="19"/>
      <c r="F75" s="19"/>
      <c r="G75" s="19"/>
      <c r="H75" s="19"/>
      <c r="I75" s="19"/>
      <c r="J75" s="19"/>
      <c r="K75" s="19"/>
      <c r="L75" s="19"/>
      <c r="M75" s="19"/>
      <c r="N75" s="19"/>
      <c r="O75" s="19"/>
      <c r="P75" s="19"/>
      <c r="Q75" s="19"/>
      <c r="R75" s="19"/>
      <c r="S75" s="19"/>
      <c r="T75" s="19"/>
      <c r="U75" s="18"/>
    </row>
    <row r="76" spans="8:8" ht="14.0">
      <c r="A76" s="19"/>
      <c r="B76" s="19"/>
      <c r="C76" s="19"/>
      <c r="D76" s="19"/>
      <c r="E76" s="19"/>
      <c r="F76" s="19"/>
      <c r="G76" s="19"/>
      <c r="H76" s="19"/>
      <c r="I76" s="19"/>
      <c r="J76" s="19"/>
      <c r="K76" s="19"/>
      <c r="L76" s="19"/>
      <c r="M76" s="19"/>
      <c r="N76" s="19"/>
      <c r="O76" s="19"/>
      <c r="P76" s="19"/>
      <c r="Q76" s="19"/>
      <c r="R76" s="19"/>
      <c r="S76" s="19"/>
      <c r="T76" s="19"/>
      <c r="U76" s="19"/>
    </row>
    <row r="77" spans="8:8" ht="14.0">
      <c r="A77" s="19"/>
      <c r="B77" s="19"/>
      <c r="C77" s="19"/>
      <c r="D77" s="19"/>
      <c r="E77" s="19"/>
      <c r="F77" s="19"/>
      <c r="G77" s="19"/>
      <c r="H77" s="19"/>
      <c r="I77" s="19"/>
      <c r="J77" s="19"/>
      <c r="K77" s="19"/>
      <c r="L77" s="19"/>
      <c r="M77" s="19"/>
      <c r="N77" s="19"/>
      <c r="O77" s="19"/>
      <c r="P77" s="19"/>
      <c r="Q77" s="19"/>
      <c r="R77" s="19"/>
      <c r="S77" s="19"/>
      <c r="T77" s="19"/>
      <c r="U77" s="18"/>
    </row>
    <row r="78" spans="8:8" ht="14.0">
      <c r="A78" s="19"/>
      <c r="B78" s="19"/>
      <c r="C78" s="19"/>
      <c r="D78" s="19"/>
      <c r="E78" s="19"/>
      <c r="F78" s="19"/>
      <c r="G78" s="19"/>
      <c r="H78" s="19"/>
      <c r="I78" s="19"/>
      <c r="J78" s="19"/>
      <c r="K78" s="19"/>
      <c r="L78" s="19"/>
      <c r="M78" s="19"/>
      <c r="N78" s="19"/>
      <c r="O78" s="19"/>
      <c r="P78" s="19"/>
      <c r="Q78" s="19"/>
      <c r="R78" s="19"/>
      <c r="S78" s="19"/>
      <c r="T78" s="19"/>
      <c r="U78" s="19"/>
    </row>
    <row r="79" spans="8:8" ht="14.0">
      <c r="A79" s="18"/>
      <c r="B79" s="18"/>
      <c r="C79" s="18"/>
      <c r="D79" s="18"/>
      <c r="E79" s="18"/>
      <c r="F79" s="18"/>
      <c r="G79" s="18"/>
      <c r="H79" s="18"/>
      <c r="I79" s="18"/>
      <c r="J79" s="18"/>
      <c r="K79" s="18"/>
      <c r="L79" s="18"/>
      <c r="M79" s="18"/>
      <c r="N79" s="18"/>
      <c r="O79" s="18"/>
      <c r="P79" s="18"/>
      <c r="Q79" s="18"/>
      <c r="R79" s="18"/>
      <c r="S79" s="18"/>
      <c r="T79" s="18"/>
      <c r="U79" s="19"/>
    </row>
    <row r="80" spans="8:8" ht="14.0">
      <c r="A80" s="19"/>
      <c r="B80" s="19"/>
      <c r="C80" s="19"/>
      <c r="D80" s="19"/>
      <c r="E80" s="19"/>
      <c r="F80" s="19"/>
      <c r="G80" s="19"/>
      <c r="H80" s="19"/>
      <c r="I80" s="19"/>
      <c r="J80" s="19"/>
      <c r="K80" s="19"/>
      <c r="L80" s="19"/>
      <c r="M80" s="19"/>
      <c r="N80" s="19"/>
      <c r="O80" s="19"/>
      <c r="P80" s="19"/>
      <c r="Q80" s="19"/>
      <c r="R80" s="19"/>
      <c r="S80" s="19"/>
      <c r="T80" s="19"/>
      <c r="U80" s="19"/>
    </row>
    <row r="81" spans="8:8" ht="14.0">
      <c r="A81" s="19"/>
      <c r="B81" s="19"/>
      <c r="C81" s="19"/>
      <c r="D81" s="19"/>
      <c r="E81" s="19"/>
      <c r="F81" s="19"/>
      <c r="G81" s="19"/>
      <c r="H81" s="19"/>
      <c r="I81" s="19"/>
      <c r="J81" s="19"/>
      <c r="K81" s="19"/>
      <c r="L81" s="19"/>
      <c r="M81" s="19"/>
      <c r="N81" s="19"/>
      <c r="O81" s="19"/>
      <c r="P81" s="19"/>
      <c r="Q81" s="19"/>
      <c r="R81" s="19"/>
      <c r="S81" s="19"/>
      <c r="T81" s="19"/>
      <c r="U81" s="19"/>
    </row>
    <row r="82" spans="8:8" ht="14.0">
      <c r="A82" s="19"/>
      <c r="B82" s="19"/>
      <c r="C82" s="19"/>
      <c r="D82" s="19"/>
      <c r="E82" s="19"/>
      <c r="F82" s="19"/>
      <c r="G82" s="19"/>
      <c r="H82" s="19"/>
      <c r="I82" s="19"/>
      <c r="J82" s="19"/>
      <c r="K82" s="19"/>
      <c r="L82" s="19"/>
      <c r="M82" s="19"/>
      <c r="N82" s="19"/>
      <c r="O82" s="19"/>
      <c r="P82" s="19"/>
      <c r="Q82" s="19"/>
      <c r="R82" s="19"/>
      <c r="S82" s="19"/>
      <c r="T82" s="19"/>
      <c r="U82" s="19"/>
    </row>
    <row r="83" spans="8:8" ht="14.0">
      <c r="A83" s="19"/>
      <c r="B83" s="19"/>
      <c r="C83" s="19"/>
      <c r="D83" s="19"/>
      <c r="E83" s="19"/>
      <c r="F83" s="19"/>
      <c r="G83" s="19"/>
      <c r="H83" s="19"/>
      <c r="I83" s="19"/>
      <c r="J83" s="19"/>
      <c r="K83" s="19"/>
      <c r="L83" s="19"/>
      <c r="M83" s="19"/>
      <c r="N83" s="19"/>
      <c r="O83" s="19"/>
      <c r="P83" s="19"/>
      <c r="Q83" s="19"/>
      <c r="R83" s="19"/>
      <c r="S83" s="19"/>
      <c r="T83" s="19"/>
      <c r="U83" s="19"/>
    </row>
    <row r="84" spans="8:8" ht="14.0">
      <c r="A84" s="19"/>
      <c r="B84" s="19"/>
      <c r="C84" s="19"/>
      <c r="D84" s="19"/>
      <c r="E84" s="19"/>
      <c r="F84" s="19"/>
      <c r="G84" s="19"/>
      <c r="H84" s="19"/>
      <c r="I84" s="19"/>
      <c r="J84" s="19"/>
      <c r="K84" s="19"/>
      <c r="L84" s="19"/>
      <c r="M84" s="19"/>
      <c r="N84" s="19"/>
      <c r="O84" s="19"/>
      <c r="P84" s="19"/>
      <c r="Q84" s="19"/>
      <c r="R84" s="19"/>
      <c r="S84" s="19"/>
      <c r="T84" s="19"/>
      <c r="U84" s="19"/>
    </row>
    <row r="85" spans="8:8" ht="14.0">
      <c r="A85" s="19"/>
      <c r="B85" s="19"/>
      <c r="C85" s="19"/>
      <c r="D85" s="19"/>
      <c r="E85" s="19"/>
      <c r="F85" s="19"/>
      <c r="G85" s="19"/>
      <c r="H85" s="19"/>
      <c r="I85" s="19"/>
      <c r="J85" s="19"/>
      <c r="K85" s="19"/>
      <c r="L85" s="19"/>
      <c r="M85" s="19"/>
      <c r="N85" s="19"/>
      <c r="O85" s="19"/>
      <c r="P85" s="19"/>
      <c r="Q85" s="19"/>
      <c r="R85" s="19"/>
      <c r="S85" s="19"/>
      <c r="T85" s="19"/>
      <c r="U85" s="19"/>
    </row>
    <row r="86" spans="8:8" ht="14.0">
      <c r="A86" s="19"/>
      <c r="B86" s="19"/>
      <c r="C86" s="19"/>
      <c r="D86" s="19"/>
      <c r="E86" s="19"/>
      <c r="F86" s="19"/>
      <c r="G86" s="19"/>
      <c r="H86" s="19"/>
      <c r="I86" s="19"/>
      <c r="J86" s="19"/>
      <c r="K86" s="19"/>
      <c r="L86" s="19"/>
      <c r="M86" s="19"/>
      <c r="N86" s="19"/>
      <c r="O86" s="19"/>
      <c r="P86" s="19"/>
      <c r="Q86" s="19"/>
      <c r="R86" s="19"/>
      <c r="S86" s="19"/>
      <c r="T86" s="19"/>
      <c r="U86" s="19"/>
    </row>
    <row r="87" spans="8:8" ht="14.0">
      <c r="A87" s="19"/>
      <c r="B87" s="19"/>
      <c r="C87" s="19"/>
      <c r="D87" s="19"/>
      <c r="E87" s="19"/>
      <c r="F87" s="19"/>
      <c r="G87" s="19"/>
      <c r="H87" s="19"/>
      <c r="I87" s="19"/>
      <c r="J87" s="19"/>
      <c r="K87" s="19"/>
      <c r="L87" s="19"/>
      <c r="M87" s="19"/>
      <c r="N87" s="19"/>
      <c r="O87" s="19"/>
      <c r="P87" s="19"/>
      <c r="Q87" s="19"/>
      <c r="R87" s="19"/>
      <c r="S87" s="19"/>
      <c r="T87" s="19"/>
      <c r="U87" s="19"/>
    </row>
    <row r="88" spans="8:8" ht="14.0">
      <c r="A88" s="19"/>
      <c r="B88" s="19"/>
      <c r="C88" s="19"/>
      <c r="D88" s="19"/>
      <c r="E88" s="19"/>
      <c r="F88" s="19"/>
      <c r="G88" s="19"/>
      <c r="H88" s="19"/>
      <c r="I88" s="19"/>
      <c r="J88" s="19"/>
      <c r="K88" s="19"/>
      <c r="L88" s="19"/>
      <c r="M88" s="19"/>
      <c r="N88" s="19"/>
      <c r="O88" s="19"/>
      <c r="P88" s="19"/>
      <c r="Q88" s="19"/>
      <c r="R88" s="19"/>
      <c r="S88" s="19"/>
      <c r="T88" s="19"/>
      <c r="U88" s="19"/>
    </row>
    <row r="89" spans="8:8" ht="14.0">
      <c r="A89" s="19"/>
      <c r="B89" s="19"/>
      <c r="C89" s="19"/>
      <c r="D89" s="19"/>
      <c r="E89" s="19"/>
      <c r="F89" s="19"/>
      <c r="G89" s="19"/>
      <c r="H89" s="19"/>
      <c r="I89" s="19"/>
      <c r="J89" s="19"/>
      <c r="K89" s="19"/>
      <c r="L89" s="19"/>
      <c r="M89" s="19"/>
      <c r="N89" s="19"/>
      <c r="O89" s="19"/>
      <c r="P89" s="19"/>
      <c r="Q89" s="19"/>
      <c r="R89" s="19"/>
      <c r="S89" s="19"/>
      <c r="T89" s="19"/>
      <c r="U89" s="19"/>
    </row>
    <row r="90" spans="8:8" ht="14.0">
      <c r="A90" s="19"/>
      <c r="B90" s="19"/>
      <c r="C90" s="19"/>
      <c r="D90" s="19"/>
      <c r="E90" s="19"/>
      <c r="F90" s="19"/>
      <c r="G90" s="19"/>
      <c r="H90" s="19"/>
      <c r="I90" s="19"/>
      <c r="J90" s="19"/>
      <c r="K90" s="19"/>
      <c r="L90" s="19"/>
      <c r="M90" s="19"/>
      <c r="N90" s="19"/>
      <c r="O90" s="19"/>
      <c r="P90" s="19"/>
      <c r="Q90" s="19"/>
      <c r="R90" s="19"/>
      <c r="S90" s="19"/>
      <c r="T90" s="19"/>
      <c r="U90" s="19"/>
    </row>
    <row r="91" spans="8:8" ht="14.0">
      <c r="A91" s="19"/>
      <c r="B91" s="19"/>
      <c r="C91" s="19"/>
      <c r="D91" s="19"/>
      <c r="E91" s="19"/>
      <c r="F91" s="19"/>
      <c r="G91" s="19"/>
      <c r="H91" s="19"/>
      <c r="I91" s="19"/>
      <c r="J91" s="19"/>
      <c r="K91" s="19"/>
      <c r="L91" s="19"/>
      <c r="M91" s="19"/>
      <c r="N91" s="19"/>
      <c r="O91" s="19"/>
      <c r="P91" s="19"/>
      <c r="Q91" s="19"/>
      <c r="R91" s="19"/>
      <c r="S91" s="19"/>
      <c r="T91" s="19"/>
      <c r="U91" s="19"/>
    </row>
    <row r="92" spans="8:8" ht="14.0">
      <c r="A92" s="19"/>
      <c r="B92" s="19"/>
      <c r="C92" s="19"/>
      <c r="D92" s="19"/>
      <c r="E92" s="19"/>
      <c r="F92" s="19"/>
      <c r="G92" s="19"/>
      <c r="H92" s="19"/>
      <c r="I92" s="19"/>
      <c r="J92" s="19"/>
      <c r="K92" s="19"/>
      <c r="L92" s="19"/>
      <c r="M92" s="19"/>
      <c r="N92" s="19"/>
      <c r="O92" s="19"/>
      <c r="P92" s="19"/>
      <c r="Q92" s="19"/>
      <c r="R92" s="19"/>
      <c r="S92" s="19"/>
      <c r="T92" s="19"/>
      <c r="U92" s="19"/>
    </row>
    <row r="93" spans="8:8" ht="14.0">
      <c r="A93" s="19"/>
      <c r="B93" s="19"/>
      <c r="C93" s="19"/>
      <c r="D93" s="19"/>
      <c r="E93" s="19"/>
      <c r="F93" s="19"/>
      <c r="G93" s="19"/>
      <c r="H93" s="19"/>
      <c r="I93" s="19"/>
      <c r="J93" s="19"/>
      <c r="K93" s="19"/>
      <c r="L93" s="19"/>
      <c r="M93" s="19"/>
      <c r="N93" s="19"/>
      <c r="O93" s="19"/>
      <c r="P93" s="19"/>
      <c r="Q93" s="19"/>
      <c r="R93" s="19"/>
      <c r="S93" s="19"/>
      <c r="T93" s="19"/>
      <c r="U93" s="19"/>
    </row>
    <row r="94" spans="8:8" ht="14.0">
      <c r="A94" s="19"/>
      <c r="B94" s="19"/>
      <c r="C94" s="19"/>
      <c r="D94" s="19"/>
      <c r="E94" s="19"/>
      <c r="F94" s="19"/>
      <c r="G94" s="19"/>
      <c r="H94" s="19"/>
      <c r="I94" s="19"/>
      <c r="J94" s="19"/>
      <c r="K94" s="19"/>
      <c r="L94" s="19"/>
      <c r="M94" s="19"/>
      <c r="N94" s="19"/>
      <c r="O94" s="19"/>
      <c r="P94" s="19"/>
      <c r="Q94" s="19"/>
      <c r="R94" s="19"/>
      <c r="S94" s="19"/>
      <c r="T94" s="19"/>
      <c r="U94" s="19"/>
    </row>
    <row r="95" spans="8:8" ht="14.0">
      <c r="A95" s="19"/>
      <c r="B95" s="19"/>
      <c r="C95" s="19"/>
      <c r="D95" s="19"/>
      <c r="E95" s="19"/>
      <c r="F95" s="19"/>
      <c r="G95" s="19"/>
      <c r="H95" s="19"/>
      <c r="I95" s="19"/>
      <c r="J95" s="19"/>
      <c r="K95" s="19"/>
      <c r="L95" s="19"/>
      <c r="M95" s="19"/>
      <c r="N95" s="19"/>
      <c r="O95" s="19"/>
      <c r="P95" s="19"/>
      <c r="Q95" s="19"/>
      <c r="R95" s="19"/>
      <c r="S95" s="19"/>
      <c r="T95" s="19"/>
      <c r="U95" s="19"/>
    </row>
    <row r="96" spans="8:8" ht="14.0">
      <c r="A96" s="19"/>
      <c r="B96" s="19"/>
      <c r="C96" s="19"/>
      <c r="D96" s="19"/>
      <c r="E96" s="19"/>
      <c r="F96" s="19"/>
      <c r="G96" s="19"/>
      <c r="H96" s="19"/>
      <c r="I96" s="19"/>
      <c r="J96" s="19"/>
      <c r="K96" s="19"/>
      <c r="L96" s="19"/>
      <c r="M96" s="19"/>
      <c r="N96" s="19"/>
      <c r="O96" s="19"/>
      <c r="P96" s="19"/>
      <c r="Q96" s="19"/>
      <c r="R96" s="19"/>
      <c r="S96" s="19"/>
      <c r="T96" s="19"/>
      <c r="U96" s="19"/>
    </row>
    <row r="97" spans="8:8" ht="14.0">
      <c r="A97" s="19"/>
      <c r="B97" s="19"/>
      <c r="C97" s="19"/>
      <c r="D97" s="19"/>
      <c r="E97" s="19"/>
      <c r="F97" s="19"/>
      <c r="G97" s="19"/>
      <c r="H97" s="19"/>
      <c r="I97" s="19"/>
      <c r="J97" s="19"/>
      <c r="K97" s="19"/>
      <c r="L97" s="19"/>
      <c r="M97" s="19"/>
      <c r="N97" s="19"/>
      <c r="O97" s="19"/>
      <c r="P97" s="19"/>
      <c r="Q97" s="19"/>
      <c r="R97" s="19"/>
      <c r="S97" s="19"/>
      <c r="T97" s="19"/>
      <c r="U97" s="19"/>
    </row>
    <row r="98" spans="8:8" ht="14.0">
      <c r="A98" s="19"/>
      <c r="B98" s="19"/>
      <c r="C98" s="19"/>
      <c r="D98" s="19"/>
      <c r="E98" s="19"/>
      <c r="F98" s="19"/>
      <c r="G98" s="19"/>
      <c r="H98" s="19"/>
      <c r="I98" s="19"/>
      <c r="J98" s="19"/>
      <c r="K98" s="19"/>
      <c r="L98" s="19"/>
      <c r="M98" s="19"/>
      <c r="N98" s="19"/>
      <c r="O98" s="19"/>
      <c r="P98" s="19"/>
      <c r="Q98" s="19"/>
      <c r="R98" s="19"/>
      <c r="S98" s="19"/>
      <c r="T98" s="19"/>
      <c r="U98" s="19"/>
    </row>
    <row r="99" spans="8:8" ht="14.0">
      <c r="A99" s="19"/>
      <c r="B99" s="19"/>
      <c r="C99" s="19"/>
      <c r="D99" s="19"/>
      <c r="E99" s="19"/>
      <c r="F99" s="19"/>
      <c r="G99" s="19"/>
      <c r="H99" s="19"/>
      <c r="I99" s="19"/>
      <c r="J99" s="19"/>
      <c r="K99" s="19"/>
      <c r="L99" s="19"/>
      <c r="M99" s="19"/>
      <c r="N99" s="19"/>
      <c r="O99" s="19"/>
      <c r="P99" s="19"/>
      <c r="Q99" s="19"/>
      <c r="R99" s="19"/>
      <c r="S99" s="19"/>
      <c r="T99" s="19"/>
      <c r="U99" s="19"/>
    </row>
    <row r="100" spans="8:8" ht="14.0">
      <c r="A100" s="19"/>
      <c r="B100" s="19"/>
      <c r="C100" s="19"/>
      <c r="D100" s="19"/>
      <c r="E100" s="19"/>
      <c r="F100" s="19"/>
      <c r="G100" s="19"/>
      <c r="H100" s="19"/>
      <c r="I100" s="19"/>
      <c r="J100" s="19"/>
      <c r="K100" s="19"/>
      <c r="L100" s="19"/>
      <c r="M100" s="19"/>
      <c r="N100" s="19"/>
      <c r="O100" s="19"/>
      <c r="P100" s="19"/>
      <c r="Q100" s="19"/>
      <c r="R100" s="19"/>
      <c r="S100" s="19"/>
      <c r="T100" s="19"/>
      <c r="U100" s="19"/>
    </row>
    <row r="101" spans="8:8" ht="14.0">
      <c r="A101" s="19"/>
      <c r="B101" s="19"/>
      <c r="C101" s="19"/>
      <c r="D101" s="19"/>
      <c r="E101" s="19"/>
      <c r="F101" s="19"/>
      <c r="G101" s="19"/>
      <c r="H101" s="19"/>
      <c r="I101" s="19"/>
      <c r="J101" s="19"/>
      <c r="K101" s="19"/>
      <c r="L101" s="19"/>
      <c r="M101" s="19"/>
      <c r="N101" s="19"/>
      <c r="O101" s="19"/>
      <c r="P101" s="19"/>
      <c r="Q101" s="19"/>
      <c r="R101" s="19"/>
      <c r="S101" s="19"/>
      <c r="T101" s="19"/>
      <c r="U101" s="19"/>
    </row>
    <row r="102" spans="8:8" ht="14.0">
      <c r="A102" s="19"/>
      <c r="B102" s="19"/>
      <c r="C102" s="19"/>
      <c r="D102" s="19"/>
      <c r="E102" s="19"/>
      <c r="F102" s="19"/>
      <c r="G102" s="19"/>
      <c r="H102" s="19"/>
      <c r="I102" s="19"/>
      <c r="J102" s="19"/>
      <c r="K102" s="19"/>
      <c r="L102" s="19"/>
      <c r="M102" s="19"/>
      <c r="N102" s="19"/>
      <c r="O102" s="19"/>
      <c r="P102" s="19"/>
      <c r="Q102" s="19"/>
      <c r="R102" s="19"/>
      <c r="S102" s="19"/>
      <c r="T102" s="19"/>
      <c r="U102" s="19"/>
    </row>
    <row r="103" spans="8:8" ht="14.0">
      <c r="A103" s="19"/>
      <c r="B103" s="19"/>
      <c r="C103" s="19"/>
      <c r="D103" s="19"/>
      <c r="E103" s="19"/>
      <c r="F103" s="19"/>
      <c r="G103" s="19"/>
      <c r="H103" s="19"/>
      <c r="I103" s="19"/>
      <c r="J103" s="19"/>
      <c r="K103" s="19"/>
      <c r="L103" s="19"/>
      <c r="M103" s="19"/>
      <c r="N103" s="19"/>
      <c r="O103" s="19"/>
      <c r="P103" s="19"/>
      <c r="Q103" s="19"/>
      <c r="R103" s="19"/>
      <c r="S103" s="19"/>
      <c r="T103" s="19"/>
      <c r="U103" s="19"/>
    </row>
    <row r="104" spans="8:8" ht="14.0">
      <c r="A104" s="19"/>
      <c r="B104" s="19"/>
      <c r="C104" s="19"/>
      <c r="D104" s="19"/>
      <c r="E104" s="19"/>
      <c r="F104" s="19"/>
      <c r="G104" s="19"/>
      <c r="H104" s="19"/>
      <c r="I104" s="19"/>
      <c r="J104" s="19"/>
      <c r="K104" s="19"/>
      <c r="L104" s="19"/>
      <c r="M104" s="19"/>
      <c r="N104" s="19"/>
      <c r="O104" s="19"/>
      <c r="P104" s="19"/>
      <c r="Q104" s="19"/>
      <c r="R104" s="19"/>
      <c r="S104" s="19"/>
      <c r="T104" s="19"/>
      <c r="U104" s="19"/>
    </row>
    <row r="105" spans="8:8" ht="14.0">
      <c r="A105" s="19"/>
      <c r="B105" s="19"/>
      <c r="C105" s="19"/>
      <c r="D105" s="19"/>
      <c r="E105" s="19"/>
      <c r="F105" s="19"/>
      <c r="G105" s="19"/>
      <c r="H105" s="19"/>
      <c r="I105" s="19"/>
      <c r="J105" s="19"/>
      <c r="K105" s="19"/>
      <c r="L105" s="19"/>
      <c r="M105" s="19"/>
      <c r="N105" s="19"/>
      <c r="O105" s="19"/>
      <c r="P105" s="19"/>
      <c r="Q105" s="19"/>
      <c r="R105" s="19"/>
      <c r="S105" s="19"/>
      <c r="T105" s="19"/>
      <c r="U105" s="19"/>
    </row>
    <row r="106" spans="8:8" ht="14.0">
      <c r="A106" s="19"/>
      <c r="B106" s="19"/>
      <c r="C106" s="19"/>
      <c r="D106" s="19"/>
      <c r="E106" s="19"/>
      <c r="F106" s="19"/>
      <c r="G106" s="19"/>
      <c r="H106" s="19"/>
      <c r="I106" s="19"/>
      <c r="J106" s="19"/>
      <c r="K106" s="19"/>
      <c r="L106" s="19"/>
      <c r="M106" s="19"/>
      <c r="N106" s="19"/>
      <c r="O106" s="19"/>
      <c r="P106" s="19"/>
      <c r="Q106" s="19"/>
      <c r="R106" s="19"/>
      <c r="S106" s="19"/>
      <c r="T106" s="19"/>
      <c r="U106" s="19"/>
    </row>
    <row r="107" spans="8:8" ht="14.0">
      <c r="A107" s="19"/>
      <c r="B107" s="19"/>
      <c r="C107" s="19"/>
      <c r="D107" s="19"/>
      <c r="E107" s="19"/>
      <c r="F107" s="19"/>
      <c r="G107" s="19"/>
      <c r="H107" s="19"/>
      <c r="I107" s="19"/>
      <c r="J107" s="19"/>
      <c r="K107" s="19"/>
      <c r="L107" s="19"/>
      <c r="M107" s="19"/>
      <c r="N107" s="19"/>
      <c r="O107" s="19"/>
      <c r="P107" s="19"/>
      <c r="Q107" s="19"/>
      <c r="R107" s="19"/>
      <c r="S107" s="19"/>
      <c r="T107" s="19"/>
      <c r="U107" s="19"/>
    </row>
    <row r="108" spans="8:8" ht="14.0">
      <c r="A108" s="19"/>
      <c r="B108" s="19"/>
      <c r="C108" s="19"/>
      <c r="D108" s="19"/>
      <c r="E108" s="19"/>
      <c r="F108" s="19"/>
      <c r="G108" s="19"/>
      <c r="H108" s="19"/>
      <c r="I108" s="19"/>
      <c r="J108" s="19"/>
      <c r="K108" s="19"/>
      <c r="L108" s="19"/>
      <c r="M108" s="19"/>
      <c r="N108" s="19"/>
      <c r="O108" s="19"/>
      <c r="P108" s="19"/>
      <c r="Q108" s="19"/>
      <c r="R108" s="19"/>
      <c r="S108" s="19"/>
      <c r="T108" s="19"/>
      <c r="U108" s="19"/>
    </row>
    <row r="109" spans="8:8" ht="14.0">
      <c r="A109" s="19"/>
      <c r="B109" s="19"/>
      <c r="C109" s="19"/>
      <c r="D109" s="19"/>
      <c r="E109" s="19"/>
      <c r="F109" s="19"/>
      <c r="G109" s="19"/>
      <c r="H109" s="19"/>
      <c r="I109" s="19"/>
      <c r="J109" s="19"/>
      <c r="K109" s="19"/>
      <c r="L109" s="19"/>
      <c r="M109" s="19"/>
      <c r="N109" s="19"/>
      <c r="O109" s="19"/>
      <c r="P109" s="19"/>
      <c r="Q109" s="19"/>
      <c r="R109" s="19"/>
      <c r="S109" s="19"/>
      <c r="T109" s="19"/>
      <c r="U109" s="19"/>
    </row>
    <row r="110" spans="8:8" ht="14.0">
      <c r="A110" s="19"/>
      <c r="B110" s="19"/>
      <c r="C110" s="19"/>
      <c r="D110" s="19"/>
      <c r="E110" s="19"/>
      <c r="F110" s="19"/>
      <c r="G110" s="19"/>
      <c r="H110" s="19"/>
      <c r="I110" s="19"/>
      <c r="J110" s="19"/>
      <c r="K110" s="19"/>
      <c r="L110" s="19"/>
      <c r="M110" s="19"/>
      <c r="N110" s="19"/>
      <c r="O110" s="19"/>
      <c r="P110" s="19"/>
      <c r="Q110" s="19"/>
      <c r="R110" s="19"/>
      <c r="S110" s="19"/>
      <c r="T110" s="19"/>
      <c r="U110" s="19"/>
    </row>
    <row r="111" spans="8:8" ht="14.0">
      <c r="A111" s="19"/>
      <c r="B111" s="19"/>
      <c r="C111" s="19"/>
      <c r="D111" s="19"/>
      <c r="E111" s="19"/>
      <c r="F111" s="19"/>
      <c r="G111" s="19"/>
      <c r="H111" s="19"/>
      <c r="I111" s="19"/>
      <c r="J111" s="19"/>
      <c r="K111" s="19"/>
      <c r="L111" s="19"/>
      <c r="M111" s="19"/>
      <c r="N111" s="19"/>
      <c r="O111" s="19"/>
      <c r="P111" s="19"/>
      <c r="Q111" s="19"/>
      <c r="R111" s="19"/>
      <c r="S111" s="19"/>
      <c r="T111" s="19"/>
      <c r="U111" s="19"/>
    </row>
    <row r="112" spans="8:8" ht="14.0">
      <c r="A112" s="19"/>
      <c r="B112" s="19"/>
      <c r="C112" s="19"/>
      <c r="D112" s="19"/>
      <c r="E112" s="19"/>
      <c r="F112" s="19"/>
      <c r="G112" s="19"/>
      <c r="H112" s="19"/>
      <c r="I112" s="19"/>
      <c r="J112" s="19"/>
      <c r="K112" s="19"/>
      <c r="L112" s="19"/>
      <c r="M112" s="19"/>
      <c r="N112" s="19"/>
      <c r="O112" s="19"/>
      <c r="P112" s="19"/>
      <c r="Q112" s="19"/>
      <c r="R112" s="19"/>
      <c r="S112" s="19"/>
      <c r="T112" s="19"/>
      <c r="U112" s="19"/>
    </row>
    <row r="113" spans="8:8" ht="14.0">
      <c r="A113" s="19"/>
      <c r="B113" s="19"/>
      <c r="C113" s="19"/>
      <c r="D113" s="19"/>
      <c r="E113" s="19"/>
      <c r="F113" s="19"/>
      <c r="G113" s="19"/>
      <c r="H113" s="19"/>
      <c r="I113" s="19"/>
      <c r="J113" s="19"/>
      <c r="K113" s="19"/>
      <c r="L113" s="19"/>
      <c r="M113" s="19"/>
      <c r="N113" s="19"/>
      <c r="O113" s="19"/>
      <c r="P113" s="19"/>
      <c r="Q113" s="19"/>
      <c r="R113" s="19"/>
      <c r="S113" s="19"/>
      <c r="T113" s="19"/>
      <c r="U113" s="19"/>
    </row>
    <row r="114" spans="8:8" ht="14.0">
      <c r="A114" s="19"/>
      <c r="B114" s="19"/>
      <c r="C114" s="19"/>
      <c r="D114" s="19"/>
      <c r="E114" s="19"/>
      <c r="F114" s="19"/>
      <c r="G114" s="19"/>
      <c r="H114" s="19"/>
      <c r="I114" s="19"/>
      <c r="J114" s="19"/>
      <c r="K114" s="19"/>
      <c r="L114" s="19"/>
      <c r="M114" s="19"/>
      <c r="N114" s="19"/>
      <c r="O114" s="19"/>
      <c r="P114" s="19"/>
      <c r="Q114" s="19"/>
      <c r="R114" s="19"/>
      <c r="S114" s="19"/>
      <c r="T114" s="19"/>
      <c r="U114" s="19"/>
    </row>
    <row r="115" spans="8:8" ht="14.0">
      <c r="A115" s="19"/>
      <c r="B115" s="19"/>
      <c r="C115" s="19"/>
      <c r="D115" s="19"/>
      <c r="E115" s="19"/>
      <c r="F115" s="19"/>
      <c r="G115" s="19"/>
      <c r="H115" s="19"/>
      <c r="I115" s="19"/>
      <c r="J115" s="19"/>
      <c r="K115" s="19"/>
      <c r="L115" s="19"/>
      <c r="M115" s="19"/>
      <c r="N115" s="19"/>
      <c r="O115" s="19"/>
      <c r="P115" s="19"/>
      <c r="Q115" s="19"/>
      <c r="R115" s="19"/>
      <c r="S115" s="19"/>
      <c r="T115" s="19"/>
      <c r="U115" s="19"/>
    </row>
    <row r="116" spans="8:8" ht="14.0">
      <c r="A116" s="19"/>
      <c r="B116" s="19"/>
      <c r="C116" s="19"/>
      <c r="D116" s="19"/>
      <c r="E116" s="19"/>
      <c r="F116" s="19"/>
      <c r="G116" s="19"/>
      <c r="H116" s="19"/>
      <c r="I116" s="19"/>
      <c r="J116" s="19"/>
      <c r="K116" s="19"/>
      <c r="L116" s="19"/>
      <c r="M116" s="19"/>
      <c r="N116" s="19"/>
      <c r="O116" s="19"/>
      <c r="P116" s="19"/>
      <c r="Q116" s="19"/>
      <c r="R116" s="19"/>
      <c r="S116" s="19"/>
      <c r="T116" s="19"/>
      <c r="U116" s="20"/>
    </row>
    <row r="117" spans="8:8" ht="14.0">
      <c r="A117" s="19"/>
      <c r="B117" s="19"/>
      <c r="C117" s="19"/>
      <c r="D117" s="19"/>
      <c r="E117" s="19"/>
      <c r="F117" s="19"/>
      <c r="G117" s="19"/>
      <c r="H117" s="19"/>
      <c r="I117" s="19"/>
      <c r="J117" s="19"/>
      <c r="K117" s="19"/>
      <c r="L117" s="19"/>
      <c r="M117" s="19"/>
      <c r="N117" s="19"/>
      <c r="O117" s="19"/>
      <c r="P117" s="19"/>
      <c r="Q117" s="19"/>
      <c r="R117" s="19"/>
      <c r="S117" s="19"/>
      <c r="T117" s="19"/>
      <c r="U117" s="18"/>
    </row>
    <row r="118" spans="8:8" ht="14.0">
      <c r="A118" s="18"/>
      <c r="B118" s="18"/>
      <c r="C118" s="18"/>
      <c r="D118" s="18"/>
      <c r="E118" s="18"/>
      <c r="F118" s="18"/>
      <c r="G118" s="18"/>
      <c r="H118" s="18"/>
      <c r="I118" s="18"/>
      <c r="J118" s="18"/>
      <c r="K118" s="18"/>
      <c r="L118" s="18"/>
      <c r="M118" s="18"/>
      <c r="N118" s="18"/>
      <c r="O118" s="18"/>
      <c r="P118" s="18"/>
      <c r="Q118" s="18"/>
      <c r="R118" s="18"/>
      <c r="S118" s="18"/>
      <c r="T118" s="18"/>
      <c r="U118" s="19"/>
    </row>
    <row r="119" spans="8:8" ht="14.0">
      <c r="A119" s="18"/>
      <c r="B119" s="18"/>
      <c r="C119" s="18"/>
      <c r="D119" s="18"/>
      <c r="E119" s="18"/>
      <c r="F119" s="18"/>
      <c r="G119" s="18"/>
      <c r="H119" s="18"/>
      <c r="I119" s="18"/>
      <c r="J119" s="18"/>
      <c r="K119" s="18"/>
      <c r="L119" s="18"/>
      <c r="M119" s="18"/>
      <c r="N119" s="18"/>
      <c r="O119" s="18"/>
      <c r="P119" s="18"/>
      <c r="Q119" s="18"/>
      <c r="R119" s="18"/>
      <c r="S119" s="18"/>
      <c r="T119" s="19"/>
      <c r="U119" s="19"/>
    </row>
    <row r="120" spans="8:8" ht="14.0">
      <c r="A120" s="19"/>
      <c r="B120" s="19"/>
      <c r="C120" s="19"/>
      <c r="D120" s="19"/>
      <c r="E120" s="19"/>
      <c r="F120" s="19"/>
      <c r="G120" s="19"/>
      <c r="H120" s="19"/>
      <c r="I120" s="19"/>
      <c r="J120" s="19"/>
      <c r="K120" s="19"/>
      <c r="L120" s="19"/>
      <c r="M120" s="19"/>
      <c r="N120" s="19"/>
      <c r="O120" s="19"/>
      <c r="P120" s="19"/>
      <c r="Q120" s="19"/>
      <c r="R120" s="19"/>
      <c r="S120" s="19"/>
      <c r="T120" s="19"/>
      <c r="U120" s="19"/>
    </row>
    <row r="121" spans="8:8" ht="14.0">
      <c r="A121" s="19"/>
      <c r="B121" s="19"/>
      <c r="C121" s="19"/>
      <c r="D121" s="19"/>
      <c r="E121" s="19"/>
      <c r="F121" s="19"/>
      <c r="G121" s="19"/>
      <c r="H121" s="19"/>
      <c r="I121" s="19"/>
      <c r="J121" s="19"/>
      <c r="K121" s="19"/>
      <c r="L121" s="19"/>
      <c r="M121" s="19"/>
      <c r="N121" s="19"/>
      <c r="O121" s="19"/>
      <c r="P121" s="19"/>
      <c r="Q121" s="19"/>
      <c r="R121" s="19"/>
      <c r="S121" s="19"/>
      <c r="T121" s="19"/>
      <c r="U121" s="19"/>
    </row>
    <row r="122" spans="8:8" ht="14.0">
      <c r="A122" s="19"/>
      <c r="B122" s="19"/>
      <c r="C122" s="19"/>
      <c r="D122" s="19"/>
      <c r="E122" s="19"/>
      <c r="F122" s="19"/>
      <c r="G122" s="19"/>
      <c r="H122" s="19"/>
      <c r="I122" s="19"/>
      <c r="J122" s="19"/>
      <c r="K122" s="19"/>
      <c r="L122" s="19"/>
      <c r="M122" s="19"/>
      <c r="N122" s="19"/>
      <c r="O122" s="19"/>
      <c r="P122" s="19"/>
      <c r="Q122" s="19"/>
      <c r="R122" s="19"/>
      <c r="S122" s="19"/>
      <c r="T122" s="19"/>
      <c r="U122" s="19"/>
    </row>
    <row r="123" spans="8:8" ht="14.0">
      <c r="A123" s="19"/>
      <c r="B123" s="19"/>
      <c r="C123" s="19"/>
      <c r="D123" s="19"/>
      <c r="E123" s="19"/>
      <c r="F123" s="19"/>
      <c r="G123" s="19"/>
      <c r="H123" s="19"/>
      <c r="I123" s="19"/>
      <c r="J123" s="19"/>
      <c r="K123" s="19"/>
      <c r="L123" s="19"/>
      <c r="M123" s="19"/>
      <c r="N123" s="19"/>
      <c r="O123" s="19"/>
      <c r="P123" s="19"/>
      <c r="Q123" s="19"/>
      <c r="R123" s="19"/>
      <c r="S123" s="19"/>
      <c r="T123" s="19"/>
      <c r="U123" s="19"/>
    </row>
    <row r="124" spans="8:8" ht="14.0">
      <c r="A124" s="19"/>
      <c r="B124" s="19"/>
      <c r="C124" s="19"/>
      <c r="D124" s="19"/>
      <c r="E124" s="19"/>
      <c r="F124" s="19"/>
      <c r="G124" s="19"/>
      <c r="H124" s="19"/>
      <c r="I124" s="19"/>
      <c r="J124" s="19"/>
      <c r="K124" s="19"/>
      <c r="L124" s="19"/>
      <c r="M124" s="19"/>
      <c r="N124" s="19"/>
      <c r="O124" s="19"/>
      <c r="P124" s="19"/>
      <c r="Q124" s="19"/>
      <c r="R124" s="19"/>
      <c r="S124" s="19"/>
      <c r="T124" s="19"/>
      <c r="U124" s="19"/>
    </row>
    <row r="125" spans="8:8" ht="14.0">
      <c r="A125" s="19"/>
      <c r="B125" s="19"/>
      <c r="C125" s="19"/>
      <c r="D125" s="19"/>
      <c r="E125" s="19"/>
      <c r="F125" s="19"/>
      <c r="G125" s="19"/>
      <c r="H125" s="19"/>
      <c r="I125" s="19"/>
      <c r="J125" s="19"/>
      <c r="K125" s="19"/>
      <c r="L125" s="19"/>
      <c r="M125" s="19"/>
      <c r="N125" s="19"/>
      <c r="O125" s="19"/>
      <c r="P125" s="19"/>
      <c r="Q125" s="19"/>
      <c r="R125" s="19"/>
      <c r="S125" s="19"/>
      <c r="T125" s="19"/>
      <c r="U125" s="19"/>
    </row>
    <row r="126" spans="8:8" ht="14.0">
      <c r="A126" s="19"/>
      <c r="B126" s="19"/>
      <c r="C126" s="19"/>
      <c r="D126" s="19"/>
      <c r="E126" s="19"/>
      <c r="F126" s="19"/>
      <c r="G126" s="19"/>
      <c r="H126" s="19"/>
      <c r="I126" s="19"/>
      <c r="J126" s="19"/>
      <c r="K126" s="19"/>
      <c r="L126" s="19"/>
      <c r="M126" s="19"/>
      <c r="N126" s="19"/>
      <c r="O126" s="19"/>
      <c r="P126" s="19"/>
      <c r="Q126" s="19"/>
      <c r="R126" s="19"/>
      <c r="S126" s="19"/>
      <c r="T126" s="19"/>
      <c r="U126" s="19"/>
    </row>
    <row r="127" spans="8:8" ht="14.0">
      <c r="A127" s="19"/>
      <c r="B127" s="19"/>
      <c r="C127" s="19"/>
      <c r="D127" s="19"/>
      <c r="E127" s="19"/>
      <c r="F127" s="19"/>
      <c r="G127" s="19"/>
      <c r="H127" s="19"/>
      <c r="I127" s="19"/>
      <c r="J127" s="19"/>
      <c r="K127" s="19"/>
      <c r="L127" s="19"/>
      <c r="M127" s="19"/>
      <c r="N127" s="19"/>
      <c r="O127" s="19"/>
      <c r="P127" s="19"/>
      <c r="Q127" s="19"/>
      <c r="R127" s="19"/>
      <c r="S127" s="19"/>
      <c r="T127" s="19"/>
      <c r="U127" s="19"/>
    </row>
    <row r="128" spans="8:8" ht="14.0">
      <c r="A128" s="19"/>
      <c r="B128" s="19"/>
      <c r="C128" s="19"/>
      <c r="D128" s="19"/>
      <c r="E128" s="19"/>
      <c r="F128" s="19"/>
      <c r="G128" s="19"/>
      <c r="H128" s="19"/>
      <c r="I128" s="19"/>
      <c r="J128" s="19"/>
      <c r="K128" s="19"/>
      <c r="L128" s="19"/>
      <c r="M128" s="19"/>
      <c r="N128" s="19"/>
      <c r="O128" s="19"/>
      <c r="P128" s="19"/>
      <c r="Q128" s="19"/>
      <c r="R128" s="19"/>
      <c r="S128" s="19"/>
      <c r="T128" s="19"/>
      <c r="U128" s="19"/>
    </row>
    <row r="129" spans="8:8" ht="14.0">
      <c r="A129" s="19"/>
      <c r="B129" s="19"/>
      <c r="C129" s="19"/>
      <c r="D129" s="19"/>
      <c r="E129" s="19"/>
      <c r="F129" s="19"/>
      <c r="G129" s="19"/>
      <c r="H129" s="19"/>
      <c r="I129" s="19"/>
      <c r="J129" s="19"/>
      <c r="K129" s="19"/>
      <c r="L129" s="19"/>
      <c r="M129" s="19"/>
      <c r="N129" s="19"/>
      <c r="O129" s="19"/>
      <c r="P129" s="19"/>
      <c r="Q129" s="19"/>
      <c r="R129" s="19"/>
      <c r="S129" s="19"/>
      <c r="T129" s="19"/>
      <c r="U129" s="19"/>
    </row>
    <row r="130" spans="8:8" ht="14.0">
      <c r="A130" s="19"/>
      <c r="B130" s="19"/>
      <c r="C130" s="19"/>
      <c r="D130" s="19"/>
      <c r="E130" s="19"/>
      <c r="F130" s="19"/>
      <c r="G130" s="19"/>
      <c r="H130" s="19"/>
      <c r="I130" s="19"/>
      <c r="J130" s="19"/>
      <c r="K130" s="19"/>
      <c r="L130" s="19"/>
      <c r="M130" s="19"/>
      <c r="N130" s="19"/>
      <c r="O130" s="19"/>
      <c r="P130" s="19"/>
      <c r="Q130" s="19"/>
      <c r="R130" s="19"/>
      <c r="S130" s="19"/>
      <c r="T130" s="19"/>
      <c r="U130" s="19"/>
    </row>
    <row r="131" spans="8:8" ht="14.0">
      <c r="A131" s="19"/>
      <c r="B131" s="19"/>
      <c r="C131" s="19"/>
      <c r="D131" s="19"/>
      <c r="E131" s="19"/>
      <c r="F131" s="19"/>
      <c r="G131" s="19"/>
      <c r="H131" s="19"/>
      <c r="I131" s="19"/>
      <c r="J131" s="19"/>
      <c r="K131" s="19"/>
      <c r="L131" s="19"/>
      <c r="M131" s="19"/>
      <c r="N131" s="19"/>
      <c r="O131" s="19"/>
      <c r="P131" s="19"/>
      <c r="Q131" s="19"/>
      <c r="R131" s="19"/>
      <c r="S131" s="19"/>
      <c r="T131" s="19"/>
      <c r="U131" s="19"/>
    </row>
    <row r="132" spans="8:8" ht="14.0">
      <c r="A132" s="19"/>
      <c r="B132" s="19"/>
      <c r="C132" s="19"/>
      <c r="D132" s="19"/>
      <c r="E132" s="19"/>
      <c r="F132" s="19"/>
      <c r="G132" s="19"/>
      <c r="H132" s="19"/>
      <c r="I132" s="19"/>
      <c r="J132" s="19"/>
      <c r="K132" s="19"/>
      <c r="L132" s="19"/>
      <c r="M132" s="19"/>
      <c r="N132" s="19"/>
      <c r="O132" s="19"/>
      <c r="P132" s="19"/>
      <c r="Q132" s="19"/>
      <c r="R132" s="19"/>
      <c r="S132" s="19"/>
      <c r="T132" s="19"/>
      <c r="U132" s="19"/>
    </row>
    <row r="133" spans="8:8" ht="14.0">
      <c r="A133" s="19"/>
      <c r="B133" s="19"/>
      <c r="C133" s="19"/>
      <c r="D133" s="19"/>
      <c r="E133" s="19"/>
      <c r="F133" s="19"/>
      <c r="G133" s="19"/>
      <c r="H133" s="19"/>
      <c r="I133" s="19"/>
      <c r="J133" s="19"/>
      <c r="K133" s="19"/>
      <c r="L133" s="19"/>
      <c r="M133" s="19"/>
      <c r="N133" s="19"/>
      <c r="O133" s="19"/>
      <c r="P133" s="19"/>
      <c r="Q133" s="19"/>
      <c r="R133" s="19"/>
      <c r="S133" s="19"/>
      <c r="T133" s="19"/>
      <c r="U133" s="19"/>
    </row>
    <row r="134" spans="8:8" ht="14.0">
      <c r="A134" s="19"/>
      <c r="B134" s="19"/>
      <c r="C134" s="19"/>
      <c r="D134" s="19"/>
      <c r="E134" s="19"/>
      <c r="F134" s="19"/>
      <c r="G134" s="19"/>
      <c r="H134" s="19"/>
      <c r="I134" s="19"/>
      <c r="J134" s="19"/>
      <c r="K134" s="19"/>
      <c r="L134" s="19"/>
      <c r="M134" s="19"/>
      <c r="N134" s="19"/>
      <c r="O134" s="19"/>
      <c r="P134" s="19"/>
      <c r="Q134" s="19"/>
      <c r="R134" s="19"/>
      <c r="S134" s="19"/>
      <c r="T134" s="19"/>
      <c r="U134" s="19"/>
    </row>
    <row r="135" spans="8:8" ht="14.0">
      <c r="A135" s="19"/>
      <c r="B135" s="19"/>
      <c r="C135" s="19"/>
      <c r="D135" s="19"/>
      <c r="E135" s="19"/>
      <c r="F135" s="19"/>
      <c r="G135" s="19"/>
      <c r="H135" s="19"/>
      <c r="I135" s="19"/>
      <c r="J135" s="19"/>
      <c r="K135" s="19"/>
      <c r="L135" s="19"/>
      <c r="M135" s="19"/>
      <c r="N135" s="19"/>
      <c r="O135" s="19"/>
      <c r="P135" s="19"/>
      <c r="Q135" s="19"/>
      <c r="R135" s="19"/>
      <c r="S135" s="19"/>
      <c r="T135" s="19"/>
      <c r="U135" s="19"/>
    </row>
    <row r="136" spans="8:8" ht="14.0">
      <c r="A136" s="19"/>
      <c r="B136" s="19"/>
      <c r="C136" s="19"/>
      <c r="D136" s="19"/>
      <c r="E136" s="19"/>
      <c r="F136" s="19"/>
      <c r="G136" s="19"/>
      <c r="H136" s="19"/>
      <c r="I136" s="19"/>
      <c r="J136" s="19"/>
      <c r="K136" s="19"/>
      <c r="L136" s="19"/>
      <c r="M136" s="19"/>
      <c r="N136" s="19"/>
      <c r="O136" s="19"/>
      <c r="P136" s="19"/>
      <c r="Q136" s="19"/>
      <c r="R136" s="19"/>
      <c r="S136" s="19"/>
      <c r="T136" s="19"/>
      <c r="U136" s="19"/>
    </row>
    <row r="137" spans="8:8" ht="14.0">
      <c r="A137" s="19"/>
      <c r="B137" s="19"/>
      <c r="C137" s="19"/>
      <c r="D137" s="19"/>
      <c r="E137" s="19"/>
      <c r="F137" s="19"/>
      <c r="G137" s="19"/>
      <c r="H137" s="19"/>
      <c r="I137" s="19"/>
      <c r="J137" s="19"/>
      <c r="K137" s="19"/>
      <c r="L137" s="19"/>
      <c r="M137" s="19"/>
      <c r="N137" s="19"/>
      <c r="O137" s="19"/>
      <c r="P137" s="19"/>
      <c r="Q137" s="19"/>
      <c r="R137" s="19"/>
      <c r="S137" s="19"/>
      <c r="T137" s="19"/>
      <c r="U137" s="19"/>
    </row>
    <row r="138" spans="8:8" ht="14.0">
      <c r="A138" s="19"/>
      <c r="B138" s="19"/>
      <c r="C138" s="19"/>
      <c r="D138" s="19"/>
      <c r="E138" s="19"/>
      <c r="F138" s="19"/>
      <c r="G138" s="19"/>
      <c r="H138" s="19"/>
      <c r="I138" s="19"/>
      <c r="J138" s="19"/>
      <c r="K138" s="19"/>
      <c r="L138" s="19"/>
      <c r="M138" s="19"/>
      <c r="N138" s="19"/>
      <c r="O138" s="19"/>
      <c r="P138" s="19"/>
      <c r="Q138" s="19"/>
      <c r="R138" s="19"/>
      <c r="S138" s="19"/>
      <c r="T138" s="19"/>
      <c r="U138" s="19"/>
    </row>
    <row r="139" spans="8:8" ht="14.0">
      <c r="A139" s="19"/>
      <c r="B139" s="19"/>
      <c r="C139" s="19"/>
      <c r="D139" s="19"/>
      <c r="E139" s="19"/>
      <c r="F139" s="19"/>
      <c r="G139" s="19"/>
      <c r="H139" s="19"/>
      <c r="I139" s="19"/>
      <c r="J139" s="19"/>
      <c r="K139" s="19"/>
      <c r="L139" s="19"/>
      <c r="M139" s="19"/>
      <c r="N139" s="19"/>
      <c r="O139" s="19"/>
      <c r="P139" s="19"/>
      <c r="Q139" s="19"/>
      <c r="R139" s="19"/>
      <c r="S139" s="19"/>
      <c r="T139" s="19"/>
      <c r="U139" s="19"/>
    </row>
    <row r="140" spans="8:8" ht="14.0">
      <c r="A140" s="19"/>
      <c r="B140" s="19"/>
      <c r="C140" s="19"/>
      <c r="D140" s="19"/>
      <c r="E140" s="19"/>
      <c r="F140" s="19"/>
      <c r="G140" s="19"/>
      <c r="H140" s="19"/>
      <c r="I140" s="19"/>
      <c r="J140" s="19"/>
      <c r="K140" s="19"/>
      <c r="L140" s="19"/>
      <c r="M140" s="19"/>
      <c r="N140" s="19"/>
      <c r="O140" s="19"/>
      <c r="P140" s="19"/>
      <c r="Q140" s="19"/>
      <c r="R140" s="19"/>
      <c r="S140" s="19"/>
      <c r="T140" s="19"/>
      <c r="U140" s="19"/>
    </row>
    <row r="141" spans="8:8" ht="14.0">
      <c r="A141" s="19"/>
      <c r="B141" s="19"/>
      <c r="C141" s="19"/>
      <c r="D141" s="19"/>
      <c r="E141" s="19"/>
      <c r="F141" s="19"/>
      <c r="G141" s="19"/>
      <c r="H141" s="19"/>
      <c r="I141" s="19"/>
      <c r="J141" s="19"/>
      <c r="K141" s="19"/>
      <c r="L141" s="19"/>
      <c r="M141" s="19"/>
      <c r="N141" s="19"/>
      <c r="O141" s="19"/>
      <c r="P141" s="19"/>
      <c r="Q141" s="19"/>
      <c r="R141" s="19"/>
      <c r="S141" s="19"/>
      <c r="T141" s="19"/>
      <c r="U141" s="19"/>
    </row>
    <row r="142" spans="8:8" ht="14.0">
      <c r="A142" s="19"/>
      <c r="B142" s="19"/>
      <c r="C142" s="19"/>
      <c r="D142" s="19"/>
      <c r="E142" s="19"/>
      <c r="F142" s="19"/>
      <c r="G142" s="19"/>
      <c r="H142" s="19"/>
      <c r="I142" s="19"/>
      <c r="J142" s="19"/>
      <c r="K142" s="19"/>
      <c r="L142" s="19"/>
      <c r="M142" s="19"/>
      <c r="N142" s="19"/>
      <c r="O142" s="19"/>
      <c r="P142" s="19"/>
      <c r="Q142" s="19"/>
      <c r="R142" s="19"/>
      <c r="S142" s="19"/>
      <c r="T142" s="19"/>
      <c r="U142" s="19"/>
    </row>
    <row r="143" spans="8:8" ht="14.0">
      <c r="A143" s="19"/>
      <c r="B143" s="19"/>
      <c r="C143" s="19"/>
      <c r="D143" s="19"/>
      <c r="E143" s="19"/>
      <c r="F143" s="19"/>
      <c r="G143" s="19"/>
      <c r="H143" s="19"/>
      <c r="I143" s="19"/>
      <c r="J143" s="19"/>
      <c r="K143" s="19"/>
      <c r="L143" s="19"/>
      <c r="M143" s="19"/>
      <c r="N143" s="19"/>
      <c r="O143" s="19"/>
      <c r="P143" s="19"/>
      <c r="Q143" s="19"/>
      <c r="R143" s="19"/>
      <c r="S143" s="19"/>
      <c r="T143" s="19"/>
      <c r="U143" s="19"/>
    </row>
    <row r="144" spans="8:8" ht="14.0">
      <c r="A144" s="19"/>
      <c r="B144" s="19"/>
      <c r="C144" s="19"/>
      <c r="D144" s="19"/>
      <c r="E144" s="19"/>
      <c r="F144" s="19"/>
      <c r="G144" s="19"/>
      <c r="H144" s="19"/>
      <c r="I144" s="19"/>
      <c r="J144" s="19"/>
      <c r="K144" s="19"/>
      <c r="L144" s="19"/>
      <c r="M144" s="19"/>
      <c r="N144" s="19"/>
      <c r="O144" s="19"/>
      <c r="P144" s="19"/>
      <c r="Q144" s="19"/>
      <c r="R144" s="19"/>
      <c r="S144" s="19"/>
      <c r="T144" s="19"/>
      <c r="U144" s="19"/>
    </row>
    <row r="145" spans="8:8" ht="14.0">
      <c r="A145" s="19"/>
      <c r="B145" s="19"/>
      <c r="C145" s="19"/>
      <c r="D145" s="19"/>
      <c r="E145" s="19"/>
      <c r="F145" s="19"/>
      <c r="G145" s="19"/>
      <c r="H145" s="19"/>
      <c r="I145" s="19"/>
      <c r="J145" s="19"/>
      <c r="K145" s="19"/>
      <c r="L145" s="19"/>
      <c r="M145" s="19"/>
      <c r="N145" s="19"/>
      <c r="O145" s="19"/>
      <c r="P145" s="19"/>
      <c r="Q145" s="19"/>
      <c r="R145" s="19"/>
      <c r="S145" s="19"/>
      <c r="T145" s="19"/>
      <c r="U145" s="19"/>
    </row>
    <row r="146" spans="8:8" ht="14.0">
      <c r="A146" s="19"/>
      <c r="B146" s="19"/>
      <c r="C146" s="19"/>
      <c r="D146" s="19"/>
      <c r="E146" s="19"/>
      <c r="F146" s="19"/>
      <c r="G146" s="19"/>
      <c r="H146" s="19"/>
      <c r="I146" s="19"/>
      <c r="J146" s="19"/>
      <c r="K146" s="19"/>
      <c r="L146" s="19"/>
      <c r="M146" s="19"/>
      <c r="N146" s="19"/>
      <c r="O146" s="19"/>
      <c r="P146" s="19"/>
      <c r="Q146" s="19"/>
      <c r="R146" s="19"/>
      <c r="S146" s="19"/>
      <c r="T146" s="19"/>
      <c r="U146" s="19"/>
    </row>
    <row r="147" spans="8:8" ht="14.0">
      <c r="A147" s="19"/>
      <c r="B147" s="19"/>
      <c r="C147" s="19"/>
      <c r="D147" s="19"/>
      <c r="E147" s="19"/>
      <c r="F147" s="19"/>
      <c r="G147" s="19"/>
      <c r="H147" s="19"/>
      <c r="I147" s="19"/>
      <c r="J147" s="19"/>
      <c r="K147" s="19"/>
      <c r="L147" s="19"/>
      <c r="M147" s="19"/>
      <c r="N147" s="19"/>
      <c r="O147" s="19"/>
      <c r="P147" s="19"/>
      <c r="Q147" s="19"/>
      <c r="R147" s="19"/>
      <c r="S147" s="19"/>
      <c r="T147" s="19"/>
      <c r="U147" s="19"/>
    </row>
    <row r="148" spans="8:8" ht="14.0">
      <c r="A148" s="19"/>
      <c r="B148" s="19"/>
      <c r="C148" s="19"/>
      <c r="D148" s="19"/>
      <c r="E148" s="19"/>
      <c r="F148" s="19"/>
      <c r="G148" s="19"/>
      <c r="H148" s="19"/>
      <c r="I148" s="19"/>
      <c r="J148" s="19"/>
      <c r="K148" s="19"/>
      <c r="L148" s="19"/>
      <c r="M148" s="19"/>
      <c r="N148" s="19"/>
      <c r="O148" s="19"/>
      <c r="P148" s="19"/>
      <c r="Q148" s="19"/>
      <c r="R148" s="19"/>
      <c r="S148" s="19"/>
      <c r="T148" s="19"/>
      <c r="U148" s="19"/>
    </row>
    <row r="149" spans="8:8" ht="14.0">
      <c r="A149" s="19"/>
      <c r="B149" s="19"/>
      <c r="C149" s="19"/>
      <c r="D149" s="19"/>
      <c r="E149" s="19"/>
      <c r="F149" s="19"/>
      <c r="G149" s="19"/>
      <c r="H149" s="19"/>
      <c r="I149" s="19"/>
      <c r="J149" s="19"/>
      <c r="K149" s="19"/>
      <c r="L149" s="19"/>
      <c r="M149" s="19"/>
      <c r="N149" s="19"/>
      <c r="O149" s="19"/>
      <c r="P149" s="19"/>
      <c r="Q149" s="19"/>
      <c r="R149" s="19"/>
      <c r="S149" s="19"/>
      <c r="T149" s="19"/>
      <c r="U149" s="19"/>
    </row>
    <row r="150" spans="8:8" ht="14.0">
      <c r="A150" s="19"/>
      <c r="B150" s="19"/>
      <c r="C150" s="19"/>
      <c r="D150" s="19"/>
      <c r="E150" s="19"/>
      <c r="F150" s="19"/>
      <c r="G150" s="19"/>
      <c r="H150" s="19"/>
      <c r="I150" s="19"/>
      <c r="J150" s="19"/>
      <c r="K150" s="19"/>
      <c r="L150" s="19"/>
      <c r="M150" s="19"/>
      <c r="N150" s="19"/>
      <c r="O150" s="19"/>
      <c r="P150" s="19"/>
      <c r="Q150" s="19"/>
      <c r="R150" s="19"/>
      <c r="S150" s="19"/>
      <c r="T150" s="19"/>
      <c r="U150" s="19"/>
    </row>
    <row r="151" spans="8:8" ht="14.0">
      <c r="A151" s="19"/>
      <c r="B151" s="19"/>
      <c r="C151" s="19"/>
      <c r="D151" s="19"/>
      <c r="E151" s="19"/>
      <c r="F151" s="19"/>
      <c r="G151" s="19"/>
      <c r="H151" s="19"/>
      <c r="I151" s="19"/>
      <c r="J151" s="19"/>
      <c r="K151" s="19"/>
      <c r="L151" s="19"/>
      <c r="M151" s="19"/>
      <c r="N151" s="19"/>
      <c r="O151" s="19"/>
      <c r="P151" s="19"/>
      <c r="Q151" s="19"/>
      <c r="R151" s="19"/>
      <c r="S151" s="19"/>
      <c r="T151" s="19"/>
      <c r="U151" s="19"/>
    </row>
    <row r="152" spans="8:8" ht="14.0">
      <c r="A152" s="19"/>
      <c r="B152" s="19"/>
      <c r="C152" s="19"/>
      <c r="D152" s="19"/>
      <c r="E152" s="19"/>
      <c r="F152" s="19"/>
      <c r="G152" s="19"/>
      <c r="H152" s="19"/>
      <c r="I152" s="19"/>
      <c r="J152" s="19"/>
      <c r="K152" s="19"/>
      <c r="L152" s="19"/>
      <c r="M152" s="19"/>
      <c r="N152" s="19"/>
      <c r="O152" s="19"/>
      <c r="P152" s="19"/>
      <c r="Q152" s="19"/>
      <c r="R152" s="19"/>
      <c r="S152" s="19"/>
      <c r="T152" s="19"/>
      <c r="U152" s="19"/>
    </row>
    <row r="153" spans="8:8" ht="14.0">
      <c r="A153" s="19"/>
      <c r="B153" s="19"/>
      <c r="C153" s="19"/>
      <c r="D153" s="19"/>
      <c r="E153" s="19"/>
      <c r="F153" s="19"/>
      <c r="G153" s="19"/>
      <c r="H153" s="19"/>
      <c r="I153" s="19"/>
      <c r="J153" s="19"/>
      <c r="K153" s="19"/>
      <c r="L153" s="19"/>
      <c r="M153" s="19"/>
      <c r="N153" s="19"/>
      <c r="O153" s="19"/>
      <c r="P153" s="19"/>
      <c r="Q153" s="19"/>
      <c r="R153" s="19"/>
      <c r="S153" s="19"/>
      <c r="T153" s="19"/>
      <c r="U153" s="19"/>
    </row>
    <row r="154" spans="8:8" ht="14.0">
      <c r="A154" s="19"/>
      <c r="B154" s="19"/>
      <c r="C154" s="19"/>
      <c r="D154" s="19"/>
      <c r="E154" s="19"/>
      <c r="F154" s="19"/>
      <c r="G154" s="19"/>
      <c r="H154" s="19"/>
      <c r="I154" s="19"/>
      <c r="J154" s="19"/>
      <c r="K154" s="19"/>
      <c r="L154" s="19"/>
      <c r="M154" s="19"/>
      <c r="N154" s="19"/>
      <c r="O154" s="19"/>
      <c r="P154" s="19"/>
      <c r="Q154" s="19"/>
      <c r="R154" s="19"/>
      <c r="S154" s="19"/>
      <c r="T154" s="19"/>
      <c r="U154" s="19"/>
    </row>
    <row r="155" spans="8:8" ht="14.0">
      <c r="A155" s="19"/>
      <c r="B155" s="19"/>
      <c r="C155" s="19"/>
      <c r="D155" s="19"/>
      <c r="E155" s="19"/>
      <c r="F155" s="19"/>
      <c r="G155" s="19"/>
      <c r="H155" s="19"/>
      <c r="I155" s="19"/>
      <c r="J155" s="19"/>
      <c r="K155" s="19"/>
      <c r="L155" s="19"/>
      <c r="M155" s="19"/>
      <c r="N155" s="19"/>
      <c r="O155" s="19"/>
      <c r="P155" s="19"/>
      <c r="Q155" s="19"/>
      <c r="R155" s="19"/>
      <c r="S155" s="19"/>
      <c r="T155" s="19"/>
      <c r="U155" s="19"/>
    </row>
    <row r="156" spans="8:8" ht="14.0">
      <c r="A156" s="19"/>
      <c r="B156" s="19"/>
      <c r="C156" s="19"/>
      <c r="D156" s="19"/>
      <c r="E156" s="19"/>
      <c r="F156" s="19"/>
      <c r="G156" s="19"/>
      <c r="H156" s="19"/>
      <c r="I156" s="19"/>
      <c r="J156" s="19"/>
      <c r="K156" s="19"/>
      <c r="L156" s="19"/>
      <c r="M156" s="19"/>
      <c r="N156" s="19"/>
      <c r="O156" s="19"/>
      <c r="P156" s="19"/>
      <c r="Q156" s="19"/>
      <c r="R156" s="19"/>
      <c r="S156" s="19"/>
      <c r="T156" s="19"/>
      <c r="U156" s="19"/>
    </row>
    <row r="157" spans="8:8" ht="14.0">
      <c r="A157" s="19"/>
      <c r="B157" s="19"/>
      <c r="C157" s="19"/>
      <c r="D157" s="19"/>
      <c r="E157" s="19"/>
      <c r="F157" s="19"/>
      <c r="G157" s="19"/>
      <c r="H157" s="19"/>
      <c r="I157" s="19"/>
      <c r="J157" s="19"/>
      <c r="K157" s="19"/>
      <c r="L157" s="19"/>
      <c r="M157" s="19"/>
      <c r="N157" s="19"/>
      <c r="O157" s="19"/>
      <c r="P157" s="19"/>
      <c r="Q157" s="19"/>
      <c r="R157" s="19"/>
      <c r="S157" s="19"/>
      <c r="T157" s="19"/>
      <c r="U157" s="19"/>
    </row>
    <row r="158" spans="8:8" ht="14.0">
      <c r="A158" s="19"/>
      <c r="B158" s="19"/>
      <c r="C158" s="19"/>
      <c r="D158" s="19"/>
      <c r="E158" s="19"/>
      <c r="F158" s="19"/>
      <c r="G158" s="19"/>
      <c r="H158" s="19"/>
      <c r="I158" s="19"/>
      <c r="J158" s="19"/>
      <c r="K158" s="19"/>
      <c r="L158" s="19"/>
      <c r="M158" s="19"/>
      <c r="N158" s="19"/>
      <c r="O158" s="19"/>
      <c r="P158" s="19"/>
      <c r="Q158" s="19"/>
      <c r="R158" s="19"/>
      <c r="S158" s="19"/>
      <c r="T158" s="19"/>
      <c r="U158" s="19"/>
    </row>
    <row r="159" spans="8:8" ht="14.0">
      <c r="A159" s="19"/>
      <c r="B159" s="19"/>
      <c r="C159" s="19"/>
      <c r="D159" s="19"/>
      <c r="E159" s="19"/>
      <c r="F159" s="19"/>
      <c r="G159" s="19"/>
      <c r="H159" s="19"/>
      <c r="I159" s="19"/>
      <c r="J159" s="19"/>
      <c r="K159" s="19"/>
      <c r="L159" s="19"/>
      <c r="M159" s="19"/>
      <c r="N159" s="19"/>
      <c r="O159" s="19"/>
      <c r="P159" s="19"/>
      <c r="Q159" s="19"/>
      <c r="R159" s="19"/>
      <c r="S159" s="19"/>
      <c r="T159" s="19"/>
      <c r="U159" s="19"/>
    </row>
    <row r="160" spans="8:8" ht="14.0">
      <c r="A160" s="19"/>
      <c r="B160" s="19"/>
      <c r="C160" s="19"/>
      <c r="D160" s="19"/>
      <c r="E160" s="19"/>
      <c r="F160" s="19"/>
      <c r="G160" s="19"/>
      <c r="H160" s="19"/>
      <c r="I160" s="19"/>
      <c r="J160" s="19"/>
      <c r="K160" s="19"/>
      <c r="L160" s="19"/>
      <c r="M160" s="19"/>
      <c r="N160" s="19"/>
      <c r="O160" s="19"/>
      <c r="P160" s="19"/>
      <c r="Q160" s="19"/>
      <c r="R160" s="19"/>
      <c r="S160" s="19"/>
      <c r="T160" s="19"/>
      <c r="U160" s="19"/>
    </row>
    <row r="161" spans="8:8" ht="14.0">
      <c r="A161" s="19"/>
      <c r="B161" s="19"/>
      <c r="C161" s="19"/>
      <c r="D161" s="19"/>
      <c r="E161" s="19"/>
      <c r="F161" s="19"/>
      <c r="G161" s="19"/>
      <c r="H161" s="19"/>
      <c r="I161" s="19"/>
      <c r="J161" s="19"/>
      <c r="K161" s="19"/>
      <c r="L161" s="19"/>
      <c r="M161" s="19"/>
      <c r="N161" s="19"/>
      <c r="O161" s="19"/>
      <c r="P161" s="19"/>
      <c r="Q161" s="19"/>
      <c r="R161" s="19"/>
      <c r="S161" s="19"/>
      <c r="T161" s="19"/>
      <c r="U161" s="19"/>
    </row>
    <row r="162" spans="8:8" ht="14.0">
      <c r="A162" s="19"/>
      <c r="B162" s="19"/>
      <c r="C162" s="19"/>
      <c r="D162" s="19"/>
      <c r="E162" s="19"/>
      <c r="F162" s="19"/>
      <c r="G162" s="19"/>
      <c r="H162" s="19"/>
      <c r="I162" s="19"/>
      <c r="J162" s="19"/>
      <c r="K162" s="19"/>
      <c r="L162" s="19"/>
      <c r="M162" s="19"/>
      <c r="N162" s="19"/>
      <c r="O162" s="19"/>
      <c r="P162" s="19"/>
      <c r="Q162" s="19"/>
      <c r="R162" s="19"/>
      <c r="S162" s="19"/>
      <c r="T162" s="19"/>
      <c r="U162" s="19"/>
    </row>
    <row r="163" spans="8:8" ht="14.0">
      <c r="A163" s="19"/>
      <c r="B163" s="19"/>
      <c r="C163" s="19"/>
      <c r="D163" s="19"/>
      <c r="E163" s="19"/>
      <c r="F163" s="19"/>
      <c r="G163" s="19"/>
      <c r="H163" s="19"/>
      <c r="I163" s="19"/>
      <c r="J163" s="19"/>
      <c r="K163" s="19"/>
      <c r="L163" s="19"/>
      <c r="M163" s="19"/>
      <c r="N163" s="19"/>
      <c r="O163" s="19"/>
      <c r="P163" s="19"/>
      <c r="Q163" s="19"/>
      <c r="R163" s="19"/>
      <c r="S163" s="19"/>
      <c r="T163" s="19"/>
      <c r="U163" s="19"/>
    </row>
    <row r="164" spans="8:8" ht="14.0">
      <c r="A164" s="19"/>
      <c r="B164" s="19"/>
      <c r="C164" s="19"/>
      <c r="D164" s="19"/>
      <c r="E164" s="19"/>
      <c r="F164" s="19"/>
      <c r="G164" s="19"/>
      <c r="H164" s="19"/>
      <c r="I164" s="19"/>
      <c r="J164" s="19"/>
      <c r="K164" s="19"/>
      <c r="L164" s="19"/>
      <c r="M164" s="19"/>
      <c r="N164" s="19"/>
      <c r="O164" s="19"/>
      <c r="P164" s="19"/>
      <c r="Q164" s="19"/>
      <c r="R164" s="19"/>
      <c r="S164" s="19"/>
      <c r="T164" s="19"/>
      <c r="U164" s="19"/>
    </row>
    <row r="165" spans="8:8" ht="14.0">
      <c r="A165" s="19"/>
      <c r="B165" s="19"/>
      <c r="C165" s="19"/>
      <c r="D165" s="19"/>
      <c r="E165" s="19"/>
      <c r="F165" s="19"/>
      <c r="G165" s="19"/>
      <c r="H165" s="19"/>
      <c r="I165" s="19"/>
      <c r="J165" s="19"/>
      <c r="K165" s="19"/>
      <c r="L165" s="19"/>
      <c r="M165" s="19"/>
      <c r="N165" s="19"/>
      <c r="O165" s="19"/>
      <c r="P165" s="19"/>
      <c r="Q165" s="19"/>
      <c r="R165" s="19"/>
      <c r="S165" s="19"/>
      <c r="T165" s="19"/>
      <c r="U165" s="19"/>
    </row>
    <row r="166" spans="8:8" ht="14.0">
      <c r="A166" s="19"/>
      <c r="B166" s="19"/>
      <c r="C166" s="19"/>
      <c r="D166" s="19"/>
      <c r="E166" s="19"/>
      <c r="F166" s="19"/>
      <c r="G166" s="19"/>
      <c r="H166" s="19"/>
      <c r="I166" s="19"/>
      <c r="J166" s="19"/>
      <c r="K166" s="19"/>
      <c r="L166" s="19"/>
      <c r="M166" s="19"/>
      <c r="N166" s="19"/>
      <c r="O166" s="19"/>
      <c r="P166" s="19"/>
      <c r="Q166" s="19"/>
      <c r="R166" s="19"/>
      <c r="S166" s="19"/>
      <c r="T166" s="19"/>
      <c r="U166" s="19"/>
    </row>
    <row r="167" spans="8:8" ht="14.0">
      <c r="A167" s="19"/>
      <c r="B167" s="19"/>
      <c r="C167" s="19"/>
      <c r="D167" s="19"/>
      <c r="E167" s="19"/>
      <c r="F167" s="19"/>
      <c r="G167" s="19"/>
      <c r="H167" s="19"/>
      <c r="I167" s="19"/>
      <c r="J167" s="19"/>
      <c r="K167" s="19"/>
      <c r="L167" s="19"/>
      <c r="M167" s="19"/>
      <c r="N167" s="19"/>
      <c r="O167" s="19"/>
      <c r="P167" s="19"/>
      <c r="Q167" s="19"/>
      <c r="R167" s="19"/>
      <c r="S167" s="19"/>
      <c r="T167" s="19"/>
      <c r="U167" s="19"/>
    </row>
    <row r="168" spans="8:8" ht="14.0">
      <c r="A168" s="19"/>
      <c r="B168" s="19"/>
      <c r="C168" s="19"/>
      <c r="D168" s="19"/>
      <c r="E168" s="19"/>
      <c r="F168" s="19"/>
      <c r="G168" s="19"/>
      <c r="H168" s="19"/>
      <c r="I168" s="19"/>
      <c r="J168" s="19"/>
      <c r="K168" s="19"/>
      <c r="L168" s="19"/>
      <c r="M168" s="19"/>
      <c r="N168" s="19"/>
      <c r="O168" s="19"/>
      <c r="P168" s="19"/>
      <c r="Q168" s="19"/>
      <c r="R168" s="19"/>
      <c r="S168" s="19"/>
      <c r="T168" s="19"/>
      <c r="U168" s="19"/>
    </row>
    <row r="169" spans="8:8" ht="14.0">
      <c r="A169" s="19"/>
      <c r="B169" s="19"/>
      <c r="C169" s="19"/>
      <c r="D169" s="19"/>
      <c r="E169" s="19"/>
      <c r="F169" s="19"/>
      <c r="G169" s="19"/>
      <c r="H169" s="19"/>
      <c r="I169" s="19"/>
      <c r="J169" s="19"/>
      <c r="K169" s="19"/>
      <c r="L169" s="19"/>
      <c r="M169" s="19"/>
      <c r="N169" s="19"/>
      <c r="O169" s="19"/>
      <c r="P169" s="19"/>
      <c r="Q169" s="19"/>
      <c r="R169" s="19"/>
      <c r="S169" s="19"/>
      <c r="T169" s="19"/>
      <c r="U169" s="19"/>
    </row>
    <row r="170" spans="8:8" ht="14.0">
      <c r="A170" s="19"/>
      <c r="B170" s="19"/>
      <c r="C170" s="19"/>
      <c r="D170" s="19"/>
      <c r="E170" s="19"/>
      <c r="F170" s="19"/>
      <c r="G170" s="19"/>
      <c r="H170" s="19"/>
      <c r="I170" s="19"/>
      <c r="J170" s="19"/>
      <c r="K170" s="19"/>
      <c r="L170" s="19"/>
      <c r="M170" s="19"/>
      <c r="N170" s="19"/>
      <c r="O170" s="19"/>
      <c r="P170" s="19"/>
      <c r="Q170" s="19"/>
      <c r="R170" s="19"/>
      <c r="S170" s="19"/>
      <c r="T170" s="19"/>
      <c r="U170" s="19"/>
    </row>
    <row r="171" spans="8:8" ht="14.0">
      <c r="A171" s="19"/>
      <c r="B171" s="19"/>
      <c r="C171" s="19"/>
      <c r="D171" s="19"/>
      <c r="E171" s="19"/>
      <c r="F171" s="19"/>
      <c r="G171" s="19"/>
      <c r="H171" s="19"/>
      <c r="I171" s="19"/>
      <c r="J171" s="19"/>
      <c r="K171" s="19"/>
      <c r="L171" s="19"/>
      <c r="M171" s="19"/>
      <c r="N171" s="19"/>
      <c r="O171" s="19"/>
      <c r="P171" s="19"/>
      <c r="Q171" s="19"/>
      <c r="R171" s="19"/>
      <c r="S171" s="19"/>
      <c r="T171" s="19"/>
      <c r="U171" s="19"/>
    </row>
    <row r="172" spans="8:8" ht="14.0">
      <c r="A172" s="19"/>
      <c r="B172" s="19"/>
      <c r="C172" s="19"/>
      <c r="D172" s="19"/>
      <c r="E172" s="19"/>
      <c r="F172" s="19"/>
      <c r="G172" s="19"/>
      <c r="H172" s="19"/>
      <c r="I172" s="19"/>
      <c r="J172" s="19"/>
      <c r="K172" s="19"/>
      <c r="L172" s="19"/>
      <c r="M172" s="19"/>
      <c r="N172" s="19"/>
      <c r="O172" s="19"/>
      <c r="P172" s="19"/>
      <c r="Q172" s="19"/>
      <c r="R172" s="19"/>
      <c r="S172" s="19"/>
      <c r="T172" s="19"/>
      <c r="U172" s="19"/>
    </row>
    <row r="173" spans="8:8" ht="14.0">
      <c r="A173" s="19"/>
      <c r="B173" s="19"/>
      <c r="C173" s="19"/>
      <c r="D173" s="19"/>
      <c r="E173" s="19"/>
      <c r="F173" s="19"/>
      <c r="G173" s="19"/>
      <c r="H173" s="19"/>
      <c r="I173" s="19"/>
      <c r="J173" s="19"/>
      <c r="K173" s="19"/>
      <c r="L173" s="19"/>
      <c r="M173" s="19"/>
      <c r="N173" s="19"/>
      <c r="O173" s="19"/>
      <c r="P173" s="19"/>
      <c r="Q173" s="19"/>
      <c r="R173" s="19"/>
      <c r="S173" s="19"/>
      <c r="T173" s="19"/>
      <c r="U173" s="19"/>
    </row>
    <row r="174" spans="8:8" ht="14.0">
      <c r="A174" s="19"/>
      <c r="B174" s="19"/>
      <c r="C174" s="19"/>
      <c r="D174" s="19"/>
      <c r="E174" s="19"/>
      <c r="F174" s="19"/>
      <c r="G174" s="19"/>
      <c r="H174" s="19"/>
      <c r="I174" s="19"/>
      <c r="J174" s="19"/>
      <c r="K174" s="19"/>
      <c r="L174" s="19"/>
      <c r="M174" s="19"/>
      <c r="N174" s="19"/>
      <c r="O174" s="19"/>
      <c r="P174" s="19"/>
      <c r="Q174" s="19"/>
      <c r="R174" s="19"/>
      <c r="S174" s="19"/>
      <c r="T174" s="19"/>
      <c r="U174" s="19"/>
    </row>
    <row r="175" spans="8:8" ht="14.0">
      <c r="A175" s="19"/>
      <c r="B175" s="19"/>
      <c r="C175" s="19"/>
      <c r="D175" s="19"/>
      <c r="E175" s="19"/>
      <c r="F175" s="19"/>
      <c r="G175" s="19"/>
      <c r="H175" s="19"/>
      <c r="I175" s="19"/>
      <c r="J175" s="19"/>
      <c r="K175" s="19"/>
      <c r="L175" s="19"/>
      <c r="M175" s="19"/>
      <c r="N175" s="19"/>
      <c r="O175" s="19"/>
      <c r="P175" s="19"/>
      <c r="Q175" s="19"/>
      <c r="R175" s="19"/>
      <c r="S175" s="19"/>
      <c r="T175" s="19"/>
      <c r="U175" s="19"/>
    </row>
    <row r="176" spans="8:8" ht="14.0">
      <c r="A176" s="19"/>
      <c r="B176" s="19"/>
      <c r="C176" s="19"/>
      <c r="D176" s="19"/>
      <c r="E176" s="19"/>
      <c r="F176" s="19"/>
      <c r="G176" s="19"/>
      <c r="H176" s="19"/>
      <c r="I176" s="19"/>
      <c r="J176" s="19"/>
      <c r="K176" s="19"/>
      <c r="L176" s="19"/>
      <c r="M176" s="19"/>
      <c r="N176" s="19"/>
      <c r="O176" s="19"/>
      <c r="P176" s="19"/>
      <c r="Q176" s="19"/>
      <c r="R176" s="19"/>
      <c r="S176" s="19"/>
      <c r="T176" s="19"/>
      <c r="U176" s="19"/>
    </row>
    <row r="177" spans="8:8" ht="14.0">
      <c r="A177" s="19"/>
      <c r="B177" s="19"/>
      <c r="C177" s="19"/>
      <c r="D177" s="19"/>
      <c r="E177" s="19"/>
      <c r="F177" s="19"/>
      <c r="G177" s="19"/>
      <c r="H177" s="19"/>
      <c r="I177" s="19"/>
      <c r="J177" s="19"/>
      <c r="K177" s="19"/>
      <c r="L177" s="19"/>
      <c r="M177" s="19"/>
      <c r="N177" s="19"/>
      <c r="O177" s="19"/>
      <c r="P177" s="19"/>
      <c r="Q177" s="19"/>
      <c r="R177" s="19"/>
      <c r="S177" s="19"/>
      <c r="T177" s="19"/>
      <c r="U177" s="19"/>
    </row>
    <row r="178" spans="8:8" ht="14.0">
      <c r="A178" s="19"/>
      <c r="B178" s="19"/>
      <c r="C178" s="19"/>
      <c r="D178" s="19"/>
      <c r="E178" s="19"/>
      <c r="F178" s="19"/>
      <c r="G178" s="19"/>
      <c r="H178" s="19"/>
      <c r="I178" s="19"/>
      <c r="J178" s="19"/>
      <c r="K178" s="19"/>
      <c r="L178" s="19"/>
      <c r="M178" s="19"/>
      <c r="N178" s="19"/>
      <c r="O178" s="19"/>
      <c r="P178" s="19"/>
      <c r="Q178" s="19"/>
      <c r="R178" s="19"/>
      <c r="S178" s="19"/>
      <c r="T178" s="19"/>
      <c r="U178" s="19"/>
    </row>
    <row r="179" spans="8:8" ht="14.0">
      <c r="A179" s="19"/>
      <c r="B179" s="19"/>
      <c r="C179" s="19"/>
      <c r="D179" s="19"/>
      <c r="E179" s="19"/>
      <c r="F179" s="19"/>
      <c r="G179" s="19"/>
      <c r="H179" s="19"/>
      <c r="I179" s="19"/>
      <c r="J179" s="19"/>
      <c r="K179" s="19"/>
      <c r="L179" s="19"/>
      <c r="M179" s="19"/>
      <c r="N179" s="19"/>
      <c r="O179" s="19"/>
      <c r="P179" s="19"/>
      <c r="Q179" s="19"/>
      <c r="R179" s="19"/>
      <c r="S179" s="19"/>
      <c r="T179" s="19"/>
      <c r="U179" s="19"/>
    </row>
    <row r="180" spans="8:8" ht="14.0">
      <c r="A180" s="19"/>
      <c r="B180" s="19"/>
      <c r="C180" s="19"/>
      <c r="D180" s="19"/>
      <c r="E180" s="19"/>
      <c r="F180" s="19"/>
      <c r="G180" s="19"/>
      <c r="H180" s="19"/>
      <c r="I180" s="19"/>
      <c r="J180" s="19"/>
      <c r="K180" s="19"/>
      <c r="L180" s="19"/>
      <c r="M180" s="19"/>
      <c r="N180" s="19"/>
      <c r="O180" s="19"/>
      <c r="P180" s="19"/>
      <c r="Q180" s="19"/>
      <c r="R180" s="19"/>
      <c r="S180" s="19"/>
      <c r="T180" s="19"/>
      <c r="U180" s="19"/>
    </row>
    <row r="181" spans="8:8" ht="14.0">
      <c r="A181" s="19"/>
      <c r="B181" s="19"/>
      <c r="C181" s="19"/>
      <c r="D181" s="19"/>
      <c r="E181" s="19"/>
      <c r="F181" s="19"/>
      <c r="G181" s="19"/>
      <c r="H181" s="19"/>
      <c r="I181" s="19"/>
      <c r="J181" s="19"/>
      <c r="K181" s="19"/>
      <c r="L181" s="19"/>
      <c r="M181" s="19"/>
      <c r="N181" s="19"/>
      <c r="O181" s="19"/>
      <c r="P181" s="19"/>
      <c r="Q181" s="19"/>
      <c r="R181" s="19"/>
      <c r="S181" s="19"/>
      <c r="T181" s="19"/>
      <c r="U181" s="19"/>
    </row>
    <row r="182" spans="8:8" ht="14.0">
      <c r="A182" s="19"/>
      <c r="B182" s="19"/>
      <c r="C182" s="19"/>
      <c r="D182" s="19"/>
      <c r="E182" s="19"/>
      <c r="F182" s="19"/>
      <c r="G182" s="19"/>
      <c r="H182" s="19"/>
      <c r="I182" s="19"/>
      <c r="J182" s="19"/>
      <c r="K182" s="19"/>
      <c r="L182" s="19"/>
      <c r="M182" s="19"/>
      <c r="N182" s="19"/>
      <c r="O182" s="19"/>
      <c r="P182" s="19"/>
      <c r="Q182" s="19"/>
      <c r="R182" s="19"/>
      <c r="S182" s="19"/>
      <c r="T182" s="19"/>
      <c r="U182" s="19"/>
    </row>
    <row r="183" spans="8:8" ht="14.0">
      <c r="A183" s="19"/>
      <c r="B183" s="19"/>
      <c r="C183" s="19"/>
      <c r="D183" s="19"/>
      <c r="E183" s="19"/>
      <c r="F183" s="19"/>
      <c r="G183" s="19"/>
      <c r="H183" s="19"/>
      <c r="I183" s="19"/>
      <c r="J183" s="19"/>
      <c r="K183" s="19"/>
      <c r="L183" s="19"/>
      <c r="M183" s="19"/>
      <c r="N183" s="19"/>
      <c r="O183" s="19"/>
      <c r="P183" s="19"/>
      <c r="Q183" s="19"/>
      <c r="R183" s="19"/>
      <c r="S183" s="19"/>
      <c r="T183" s="19"/>
      <c r="U183" s="19"/>
    </row>
    <row r="184" spans="8:8" ht="14.0">
      <c r="A184" s="19"/>
      <c r="B184" s="19"/>
      <c r="C184" s="19"/>
      <c r="D184" s="19"/>
      <c r="E184" s="19"/>
      <c r="F184" s="19"/>
      <c r="G184" s="19"/>
      <c r="H184" s="19"/>
      <c r="I184" s="19"/>
      <c r="J184" s="19"/>
      <c r="K184" s="19"/>
      <c r="L184" s="19"/>
      <c r="M184" s="19"/>
      <c r="N184" s="19"/>
      <c r="O184" s="19"/>
      <c r="P184" s="19"/>
      <c r="Q184" s="19"/>
      <c r="R184" s="19"/>
      <c r="S184" s="19"/>
      <c r="T184" s="19"/>
      <c r="U184" s="19"/>
    </row>
    <row r="185" spans="8:8" ht="14.0">
      <c r="A185" s="19"/>
      <c r="B185" s="19"/>
      <c r="C185" s="19"/>
      <c r="D185" s="19"/>
      <c r="E185" s="19"/>
      <c r="F185" s="19"/>
      <c r="G185" s="19"/>
      <c r="H185" s="19"/>
      <c r="I185" s="19"/>
      <c r="J185" s="19"/>
      <c r="K185" s="19"/>
      <c r="L185" s="19"/>
      <c r="M185" s="19"/>
      <c r="N185" s="19"/>
      <c r="O185" s="19"/>
      <c r="P185" s="19"/>
      <c r="Q185" s="19"/>
      <c r="R185" s="19"/>
      <c r="S185" s="19"/>
      <c r="T185" s="18"/>
      <c r="U185" s="18"/>
    </row>
    <row r="186" spans="8:8" ht="14.0">
      <c r="A186" s="19"/>
      <c r="B186" s="19"/>
      <c r="C186" s="19"/>
      <c r="D186" s="19"/>
      <c r="E186" s="19"/>
      <c r="F186" s="19"/>
      <c r="G186" s="19"/>
      <c r="H186" s="19"/>
      <c r="I186" s="19"/>
      <c r="J186" s="19"/>
      <c r="K186" s="19"/>
      <c r="L186" s="19"/>
      <c r="M186" s="19"/>
      <c r="N186" s="19"/>
      <c r="O186" s="19"/>
      <c r="P186" s="19"/>
      <c r="Q186" s="19"/>
      <c r="R186" s="19"/>
      <c r="S186" s="19"/>
      <c r="T186" s="20"/>
      <c r="U186" s="20"/>
    </row>
  </sheetData>
  <pageMargins left="0.7" right="0.7" top="0.75" bottom="0.75" header="0.3" footer="0.3"/>
</worksheet>
</file>

<file path=xl/worksheets/sheet3.xml><?xml version="1.0" encoding="utf-8"?>
<worksheet xmlns:r="http://schemas.openxmlformats.org/officeDocument/2006/relationships" xmlns="http://schemas.openxmlformats.org/spreadsheetml/2006/main">
  <sheetPr>
    <tabColor rgb="FFFFFF00"/>
  </sheetPr>
  <dimension ref="A1:T65535"/>
  <sheetViews>
    <sheetView workbookViewId="0" zoomScale="83">
      <selection activeCell="A71" sqref="A71:XFD71"/>
    </sheetView>
  </sheetViews>
  <sheetFormatPr defaultRowHeight="16.5" defaultColWidth="9"/>
  <cols>
    <col min="1" max="1" customWidth="1" width="3.4453125" style="21"/>
    <col min="2" max="2" customWidth="1" width="31.0" style="22"/>
    <col min="3" max="3" customWidth="0" width="9.0" style="21"/>
    <col min="4" max="8" customWidth="1" width="8.3359375" style="21"/>
    <col min="9" max="9" customWidth="1" width="3.3359375" style="23"/>
    <col min="10" max="10" customWidth="1" width="29.890625" style="21"/>
    <col min="11" max="11" hidden="1" customWidth="1" width="7.0" style="21"/>
    <col min="12" max="12" customWidth="1" width="28.660156" style="21"/>
    <col min="13" max="15" customWidth="1" width="15.78125" style="21"/>
    <col min="16" max="16" customWidth="1" width="29.550781" style="21"/>
    <col min="17" max="17" customWidth="1" width="3.2148438" style="24"/>
    <col min="18" max="19" customWidth="1" width="9.0" style="21"/>
    <col min="20" max="20" customWidth="1" width="7.890625" style="21"/>
    <col min="21" max="23" customWidth="1" width="4.4453125" style="21"/>
    <col min="24" max="25" customWidth="1" width="9.0" style="21"/>
    <col min="26" max="16384" customWidth="0" width="9.0" style="21"/>
  </cols>
  <sheetData>
    <row r="1" spans="8:8">
      <c r="A1" s="23"/>
      <c r="B1" s="23"/>
      <c r="C1" s="23"/>
      <c r="D1" s="23"/>
      <c r="E1" s="23"/>
      <c r="F1" s="23"/>
      <c r="G1" s="23"/>
      <c r="H1" s="23"/>
      <c r="J1" s="23"/>
      <c r="K1" s="23"/>
      <c r="L1" s="23"/>
      <c r="M1" s="23"/>
      <c r="N1" s="23"/>
      <c r="O1" s="23"/>
      <c r="P1" s="23"/>
      <c r="Q1" s="23"/>
    </row>
    <row r="2" spans="8:8" s="25" ht="16.5" customFormat="1">
      <c r="A2" s="26"/>
      <c r="B2" s="27" t="s">
        <v>200</v>
      </c>
      <c r="C2" s="27" t="s">
        <v>201</v>
      </c>
      <c r="D2" s="28">
        <f>L2</f>
        <v>2016.0</v>
      </c>
      <c r="E2" s="28">
        <f>M2</f>
        <v>2017.0</v>
      </c>
      <c r="F2" s="28">
        <f>N2</f>
        <v>2018.0</v>
      </c>
      <c r="G2" s="28">
        <f>O2</f>
        <v>2019.0</v>
      </c>
      <c r="H2" s="29">
        <f>P2</f>
        <v>2020.0</v>
      </c>
      <c r="I2" s="23"/>
      <c r="J2" s="30" t="s">
        <v>202</v>
      </c>
      <c r="K2" s="31">
        <v>2014.0</v>
      </c>
      <c r="L2" s="31">
        <v>2016.0</v>
      </c>
      <c r="M2" s="31">
        <v>2017.0</v>
      </c>
      <c r="N2" s="31">
        <v>2018.0</v>
      </c>
      <c r="O2" s="31">
        <v>2019.0</v>
      </c>
      <c r="P2" s="31">
        <v>2020.0</v>
      </c>
      <c r="Q2" s="32"/>
      <c r="R2" s="33"/>
      <c r="S2" s="33"/>
    </row>
    <row r="3" spans="8:8" s="25" ht="16.5" hidden="1" customFormat="1">
      <c r="A3" s="26"/>
      <c r="B3" s="34"/>
      <c r="C3" s="35"/>
      <c r="D3" s="35"/>
      <c r="E3" s="35"/>
      <c r="F3" s="35"/>
      <c r="G3" s="35"/>
      <c r="H3" s="36"/>
      <c r="I3" s="23"/>
      <c r="J3" s="37" t="s">
        <v>203</v>
      </c>
      <c r="K3" s="38">
        <f>IF(ISERROR(INDEX(报表汇总!$A$1:$G$198,MATCH($J3,报表汇总!$A$1:$A$198,0),MATCH(K$2,报表汇总!$A$1:$G$1,0))),0,IF(OR(INDEX(报表汇总!$A$1:$G$198,MATCH($J3,报表汇总!$A$1:$A$198,0),MATCH(K$2,报表汇总!$A$1:$G$1,0))="--",INDEX(报表汇总!$A$1:$G$198,MATCH($J3,报表汇总!$A$1:$A$198,0),MATCH(K$2,报表汇总!$A$1:$G$1,0))=FALSE),0,INDEX(报表汇总!$A$1:$G$198,MATCH($J3,报表汇总!$A$1:$A$198,0),MATCH(K$2,报表汇总!$A$1:$G$1,0))))</f>
        <v>0.0</v>
      </c>
      <c r="L3" s="38">
        <f>IF(ISERROR(INDEX(报表汇总!$A$1:$G$198,MATCH($J3,报表汇总!$A$1:$A$198,0),MATCH(L$2,报表汇总!$A$1:$G$1,0))),0,IF(OR(INDEX(报表汇总!$A$1:$G$198,MATCH($J3,报表汇总!$A$1:$A$198,0),MATCH(L$2,报表汇总!$A$1:$G$1,0))="--",INDEX(报表汇总!$A$1:$G$198,MATCH($J3,报表汇总!$A$1:$A$198,0),MATCH(L$2,报表汇总!$A$1:$G$1,0))=FALSE),0,INDEX(报表汇总!$A$1:$G$198,MATCH($J3,报表汇总!$A$1:$A$198,0),MATCH(L$2,报表汇总!$A$1:$G$1,0))))</f>
        <v>0.0</v>
      </c>
      <c r="M3" s="38">
        <f>IF(ISERROR(INDEX(报表汇总!$A$1:$G$198,MATCH($J3,报表汇总!$A$1:$A$198,0),MATCH(M$2,报表汇总!$A$1:$G$1,0))),0,IF(OR(INDEX(报表汇总!$A$1:$G$198,MATCH($J3,报表汇总!$A$1:$A$198,0),MATCH(M$2,报表汇总!$A$1:$G$1,0))="--",INDEX(报表汇总!$A$1:$G$198,MATCH($J3,报表汇总!$A$1:$A$198,0),MATCH(M$2,报表汇总!$A$1:$G$1,0))=FALSE),0,INDEX(报表汇总!$A$1:$G$198,MATCH($J3,报表汇总!$A$1:$A$198,0),MATCH(M$2,报表汇总!$A$1:$G$1,0))))</f>
        <v>0.0</v>
      </c>
      <c r="N3" s="38">
        <f>IF(ISERROR(INDEX(报表汇总!$A$1:$G$198,MATCH($J3,报表汇总!$A$1:$A$198,0),MATCH(N$2,报表汇总!$A$1:$G$1,0))),0,IF(OR(INDEX(报表汇总!$A$1:$G$198,MATCH($J3,报表汇总!$A$1:$A$198,0),MATCH(N$2,报表汇总!$A$1:$G$1,0))="--",INDEX(报表汇总!$A$1:$G$198,MATCH($J3,报表汇总!$A$1:$A$198,0),MATCH(N$2,报表汇总!$A$1:$G$1,0))=FALSE),0,INDEX(报表汇总!$A$1:$G$198,MATCH($J3,报表汇总!$A$1:$A$198,0),MATCH(N$2,报表汇总!$A$1:$G$1,0))))</f>
        <v>0.0</v>
      </c>
      <c r="O3" s="38">
        <f>IF(ISERROR(INDEX(报表汇总!$A$1:$G$198,MATCH($J3,报表汇总!$A$1:$A$198,0),MATCH(O$2,报表汇总!$A$1:$G$1,0))),0,IF(OR(INDEX(报表汇总!$A$1:$G$198,MATCH($J3,报表汇总!$A$1:$A$198,0),MATCH(O$2,报表汇总!$A$1:$G$1,0))="--",INDEX(报表汇总!$A$1:$G$198,MATCH($J3,报表汇总!$A$1:$A$198,0),MATCH(O$2,报表汇总!$A$1:$G$1,0))=FALSE),0,INDEX(报表汇总!$A$1:$G$198,MATCH($J3,报表汇总!$A$1:$A$198,0),MATCH(O$2,报表汇总!$A$1:$G$1,0))))</f>
        <v>0.0</v>
      </c>
      <c r="P3" s="38">
        <f>IF(ISERROR(INDEX(报表汇总!$A$1:$G$198,MATCH($J3,报表汇总!$A$1:$A$198,0),MATCH(P$2,报表汇总!$A$1:$G$1,0))),0,IF(OR(INDEX(报表汇总!$A$1:$G$198,MATCH($J3,报表汇总!$A$1:$A$198,0),MATCH(P$2,报表汇总!$A$1:$G$1,0))="--",INDEX(报表汇总!$A$1:$G$198,MATCH($J3,报表汇总!$A$1:$A$198,0),MATCH(P$2,报表汇总!$A$1:$G$1,0))=FALSE),0,INDEX(报表汇总!$A$1:$G$198,MATCH($J3,报表汇总!$A$1:$A$198,0),MATCH(P$2,报表汇总!$A$1:$G$1,0))))</f>
        <v>0.0</v>
      </c>
      <c r="Q3" s="32"/>
      <c r="R3" s="33"/>
      <c r="S3" s="33"/>
    </row>
    <row r="4" spans="8:8" s="25" ht="16.5" customFormat="1">
      <c r="A4" s="26"/>
      <c r="B4" s="39" t="s">
        <v>204</v>
      </c>
      <c r="C4" s="40">
        <v>0.0</v>
      </c>
      <c r="D4" s="41"/>
      <c r="E4" s="41" t="e">
        <f>IF(M4&lt;$C4,"×","√")</f>
        <v>#DIV/0!</v>
      </c>
      <c r="F4" s="41" t="e">
        <f>IF(N4&lt;$C4,"×","√")</f>
        <v>#DIV/0!</v>
      </c>
      <c r="G4" s="41" t="e">
        <f>IF(O4&lt;$C4,"×","√")</f>
        <v>#DIV/0!</v>
      </c>
      <c r="H4" s="42" t="e">
        <f>IF(P4&lt;$C4,"×","√")</f>
        <v>#DIV/0!</v>
      </c>
      <c r="I4" s="23"/>
      <c r="J4" s="43" t="s">
        <v>204</v>
      </c>
      <c r="K4" s="44"/>
      <c r="L4" s="44" t="str">
        <f>_xlfn.IFERROR((L3-K3)/K3,"")</f>
        <v/>
      </c>
      <c r="M4" s="44" t="e">
        <f>(M3-L3)/L3</f>
        <v>#DIV/0!</v>
      </c>
      <c r="N4" s="44" t="e">
        <f>(N3-M3)/M3</f>
        <v>#DIV/0!</v>
      </c>
      <c r="O4" s="44" t="e">
        <f>(O3-N3)/N3</f>
        <v>#DIV/0!</v>
      </c>
      <c r="P4" s="44" t="e">
        <f>(P3-O3)/O3</f>
        <v>#DIV/0!</v>
      </c>
      <c r="Q4" s="32"/>
      <c r="R4" s="33"/>
      <c r="S4" s="33"/>
    </row>
    <row r="5" spans="8:8" s="25" ht="16.5" hidden="1" customFormat="1">
      <c r="A5" s="26"/>
      <c r="B5" s="45" t="s">
        <v>205</v>
      </c>
      <c r="C5" s="46"/>
      <c r="D5" s="46"/>
      <c r="E5" s="46"/>
      <c r="F5" s="46"/>
      <c r="G5" s="46"/>
      <c r="H5" s="47"/>
      <c r="I5" s="23"/>
      <c r="J5" s="48" t="s">
        <v>206</v>
      </c>
      <c r="K5" s="49">
        <f>IF(ISERROR(INDEX(报表汇总!$A$1:$G$198,MATCH($J5,报表汇总!$A$1:$A$198,0),MATCH(K$2,报表汇总!$A$1:$G$1,0))),0,IF(OR(INDEX(报表汇总!$A$1:$G$198,MATCH($J5,报表汇总!$A$1:$A$198,0),MATCH(K$2,报表汇总!$A$1:$G$1,0))="--",INDEX(报表汇总!$A$1:$G$198,MATCH($J5,报表汇总!$A$1:$A$198,0),MATCH(K$2,报表汇总!$A$1:$G$1,0))=FALSE),0,INDEX(报表汇总!$A$1:$G$198,MATCH($J5,报表汇总!$A$1:$A$198,0),MATCH(K$2,报表汇总!$A$1:$G$1,0))))</f>
        <v>0.0</v>
      </c>
      <c r="L5" s="49">
        <f>IF(ISERROR(INDEX(报表汇总!$A$1:$G$198,MATCH($J5,报表汇总!$A$1:$A$198,0),MATCH(L$2,报表汇总!$A$1:$G$1,0))),0,IF(OR(INDEX(报表汇总!$A$1:$G$198,MATCH($J5,报表汇总!$A$1:$A$198,0),MATCH(L$2,报表汇总!$A$1:$G$1,0))="--",INDEX(报表汇总!$A$1:$G$198,MATCH($J5,报表汇总!$A$1:$A$198,0),MATCH(L$2,报表汇总!$A$1:$G$1,0))=FALSE),0,INDEX(报表汇总!$A$1:$G$198,MATCH($J5,报表汇总!$A$1:$A$198,0),MATCH(L$2,报表汇总!$A$1:$G$1,0))))</f>
        <v>0.0</v>
      </c>
      <c r="M5" s="49">
        <f>IF(ISERROR(INDEX(报表汇总!$A$1:$G$198,MATCH($J5,报表汇总!$A$1:$A$198,0),MATCH(M$2,报表汇总!$A$1:$G$1,0))),0,IF(OR(INDEX(报表汇总!$A$1:$G$198,MATCH($J5,报表汇总!$A$1:$A$198,0),MATCH(M$2,报表汇总!$A$1:$G$1,0))="--",INDEX(报表汇总!$A$1:$G$198,MATCH($J5,报表汇总!$A$1:$A$198,0),MATCH(M$2,报表汇总!$A$1:$G$1,0))=FALSE),0,INDEX(报表汇总!$A$1:$G$198,MATCH($J5,报表汇总!$A$1:$A$198,0),MATCH(M$2,报表汇总!$A$1:$G$1,0))))</f>
        <v>0.0</v>
      </c>
      <c r="N5" s="49">
        <f>IF(ISERROR(INDEX(报表汇总!$A$1:$G$198,MATCH($J5,报表汇总!$A$1:$A$198,0),MATCH(N$2,报表汇总!$A$1:$G$1,0))),0,IF(OR(INDEX(报表汇总!$A$1:$G$198,MATCH($J5,报表汇总!$A$1:$A$198,0),MATCH(N$2,报表汇总!$A$1:$G$1,0))="--",INDEX(报表汇总!$A$1:$G$198,MATCH($J5,报表汇总!$A$1:$A$198,0),MATCH(N$2,报表汇总!$A$1:$G$1,0))=FALSE),0,INDEX(报表汇总!$A$1:$G$198,MATCH($J5,报表汇总!$A$1:$A$198,0),MATCH(N$2,报表汇总!$A$1:$G$1,0))))</f>
        <v>0.0</v>
      </c>
      <c r="O5" s="49">
        <f>IF(ISERROR(INDEX(报表汇总!$A$1:$G$198,MATCH($J5,报表汇总!$A$1:$A$198,0),MATCH(O$2,报表汇总!$A$1:$G$1,0))),0,IF(OR(INDEX(报表汇总!$A$1:$G$198,MATCH($J5,报表汇总!$A$1:$A$198,0),MATCH(O$2,报表汇总!$A$1:$G$1,0))="--",INDEX(报表汇总!$A$1:$G$198,MATCH($J5,报表汇总!$A$1:$A$198,0),MATCH(O$2,报表汇总!$A$1:$G$1,0))=FALSE),0,INDEX(报表汇总!$A$1:$G$198,MATCH($J5,报表汇总!$A$1:$A$198,0),MATCH(O$2,报表汇总!$A$1:$G$1,0))))</f>
        <v>0.0</v>
      </c>
      <c r="P5" s="49">
        <f>IF(ISERROR(INDEX(报表汇总!$A$1:$G$198,MATCH($J5,报表汇总!$A$1:$A$198,0),MATCH(P$2,报表汇总!$A$1:$G$1,0))),0,IF(OR(INDEX(报表汇总!$A$1:$G$198,MATCH($J5,报表汇总!$A$1:$A$198,0),MATCH(P$2,报表汇总!$A$1:$G$1,0))="--",INDEX(报表汇总!$A$1:$G$198,MATCH($J5,报表汇总!$A$1:$A$198,0),MATCH(P$2,报表汇总!$A$1:$G$1,0))=FALSE),0,INDEX(报表汇总!$A$1:$G$198,MATCH($J5,报表汇总!$A$1:$A$198,0),MATCH(P$2,报表汇总!$A$1:$G$1,0))))</f>
        <v>0.0</v>
      </c>
      <c r="Q5" s="32"/>
      <c r="R5" s="33"/>
      <c r="S5" s="33"/>
    </row>
    <row r="6" spans="8:8" s="25" ht="16.5" customFormat="1">
      <c r="A6" s="26"/>
      <c r="B6" s="39" t="s">
        <v>207</v>
      </c>
      <c r="C6" s="50">
        <v>0.6</v>
      </c>
      <c r="D6" s="41" t="e">
        <f>IF(L6&gt;$C6,"×","√")</f>
        <v>#DIV/0!</v>
      </c>
      <c r="E6" s="41" t="e">
        <f>IF(M6&gt;$C6,"×","√")</f>
        <v>#DIV/0!</v>
      </c>
      <c r="F6" s="41" t="e">
        <f>IF(N6&gt;$C6,"×","√")</f>
        <v>#DIV/0!</v>
      </c>
      <c r="G6" s="41" t="e">
        <f>IF(O6&gt;$C6,"×","√")</f>
        <v>#DIV/0!</v>
      </c>
      <c r="H6" s="42" t="e">
        <f>IF(P6&gt;$C6,"×","√")</f>
        <v>#DIV/0!</v>
      </c>
      <c r="I6" s="23"/>
      <c r="J6" s="43" t="s">
        <v>207</v>
      </c>
      <c r="K6" s="44"/>
      <c r="L6" s="44" t="e">
        <f>L5/L3</f>
        <v>#DIV/0!</v>
      </c>
      <c r="M6" s="44" t="e">
        <f>M5/M3</f>
        <v>#DIV/0!</v>
      </c>
      <c r="N6" s="44" t="e">
        <f>N5/N3</f>
        <v>#DIV/0!</v>
      </c>
      <c r="O6" s="44" t="e">
        <f>O5/O3</f>
        <v>#DIV/0!</v>
      </c>
      <c r="P6" s="44" t="e">
        <f>P5/P3</f>
        <v>#DIV/0!</v>
      </c>
      <c r="Q6" s="32"/>
      <c r="R6" s="33"/>
      <c r="S6" s="33"/>
    </row>
    <row r="7" spans="8:8" s="25" ht="16.5" hidden="1" customFormat="1">
      <c r="A7" s="26"/>
      <c r="B7" s="39"/>
      <c r="C7" s="46"/>
      <c r="D7" s="46"/>
      <c r="E7" s="46"/>
      <c r="F7" s="46"/>
      <c r="G7" s="46"/>
      <c r="H7" s="47"/>
      <c r="I7" s="23"/>
      <c r="J7" s="48" t="s">
        <v>208</v>
      </c>
      <c r="K7" s="49"/>
      <c r="L7" s="49">
        <f>IF(ISERROR(INDEX(报表汇总!$A$1:$G$198,MATCH($J7,报表汇总!$A$1:$A$198,0),MATCH(L$2,报表汇总!$A$1:$G$1,0))),0,IF(OR(INDEX(报表汇总!$A$1:$G$198,MATCH($J7,报表汇总!$A$1:$A$198,0),MATCH(L$2,报表汇总!$A$1:$G$1,0))="--",INDEX(报表汇总!$A$1:$G$198,MATCH($J7,报表汇总!$A$1:$A$198,0),MATCH(L$2,报表汇总!$A$1:$G$1,0))=FALSE),0,INDEX(报表汇总!$A$1:$G$198,MATCH($J7,报表汇总!$A$1:$A$198,0),MATCH(L$2,报表汇总!$A$1:$G$1,0))))</f>
        <v>0.0</v>
      </c>
      <c r="M7" s="49">
        <f>IF(ISERROR(INDEX(报表汇总!$A$1:$G$198,MATCH($J7,报表汇总!$A$1:$A$198,0),MATCH(M$2,报表汇总!$A$1:$G$1,0))),0,IF(OR(INDEX(报表汇总!$A$1:$G$198,MATCH($J7,报表汇总!$A$1:$A$198,0),MATCH(M$2,报表汇总!$A$1:$G$1,0))="--",INDEX(报表汇总!$A$1:$G$198,MATCH($J7,报表汇总!$A$1:$A$198,0),MATCH(M$2,报表汇总!$A$1:$G$1,0))=FALSE),0,INDEX(报表汇总!$A$1:$G$198,MATCH($J7,报表汇总!$A$1:$A$198,0),MATCH(M$2,报表汇总!$A$1:$G$1,0))))</f>
        <v>0.0</v>
      </c>
      <c r="N7" s="49">
        <f>IF(ISERROR(INDEX(报表汇总!$A$1:$G$198,MATCH($J7,报表汇总!$A$1:$A$198,0),MATCH(N$2,报表汇总!$A$1:$G$1,0))),0,IF(OR(INDEX(报表汇总!$A$1:$G$198,MATCH($J7,报表汇总!$A$1:$A$198,0),MATCH(N$2,报表汇总!$A$1:$G$1,0))="--",INDEX(报表汇总!$A$1:$G$198,MATCH($J7,报表汇总!$A$1:$A$198,0),MATCH(N$2,报表汇总!$A$1:$G$1,0))=FALSE),0,INDEX(报表汇总!$A$1:$G$198,MATCH($J7,报表汇总!$A$1:$A$198,0),MATCH(N$2,报表汇总!$A$1:$G$1,0))))</f>
        <v>0.0</v>
      </c>
      <c r="O7" s="49">
        <f>IF(ISERROR(INDEX(报表汇总!$A$1:$G$198,MATCH($J7,报表汇总!$A$1:$A$198,0),MATCH(O$2,报表汇总!$A$1:$G$1,0))),0,IF(OR(INDEX(报表汇总!$A$1:$G$198,MATCH($J7,报表汇总!$A$1:$A$198,0),MATCH(O$2,报表汇总!$A$1:$G$1,0))="--",INDEX(报表汇总!$A$1:$G$198,MATCH($J7,报表汇总!$A$1:$A$198,0),MATCH(O$2,报表汇总!$A$1:$G$1,0))=FALSE),0,INDEX(报表汇总!$A$1:$G$198,MATCH($J7,报表汇总!$A$1:$A$198,0),MATCH(O$2,报表汇总!$A$1:$G$1,0))))</f>
        <v>0.0</v>
      </c>
      <c r="P7" s="49">
        <f>IF(ISERROR(INDEX(报表汇总!$A$1:$G$198,MATCH($J7,报表汇总!$A$1:$A$198,0),MATCH(P$2,报表汇总!$A$1:$G$1,0))),0,IF(OR(INDEX(报表汇总!$A$1:$G$198,MATCH($J7,报表汇总!$A$1:$A$198,0),MATCH(P$2,报表汇总!$A$1:$G$1,0))="--",INDEX(报表汇总!$A$1:$G$198,MATCH($J7,报表汇总!$A$1:$A$198,0),MATCH(P$2,报表汇总!$A$1:$G$1,0))=FALSE),0,INDEX(报表汇总!$A$1:$G$198,MATCH($J7,报表汇总!$A$1:$A$198,0),MATCH(P$2,报表汇总!$A$1:$G$1,0))))</f>
        <v>0.0</v>
      </c>
      <c r="Q7" s="32"/>
      <c r="R7" s="33"/>
      <c r="S7" s="33"/>
    </row>
    <row r="8" spans="8:8" s="25" ht="16.5" hidden="1" customFormat="1">
      <c r="A8" s="26"/>
      <c r="B8" s="39"/>
      <c r="C8" s="46"/>
      <c r="D8" s="46"/>
      <c r="E8" s="46"/>
      <c r="F8" s="46"/>
      <c r="G8" s="46"/>
      <c r="H8" s="47"/>
      <c r="I8" s="23"/>
      <c r="J8" s="48" t="s">
        <v>209</v>
      </c>
      <c r="K8" s="49"/>
      <c r="L8" s="49">
        <f>IF(ISERROR(INDEX(报表汇总!$A$1:$G$198,MATCH($J8,报表汇总!$A$1:$A$198,0),MATCH(L$2,报表汇总!$A$1:$G$1,0))),0,IF(OR(INDEX(报表汇总!$A$1:$G$198,MATCH($J8,报表汇总!$A$1:$A$198,0),MATCH(L$2,报表汇总!$A$1:$G$1,0))="--",INDEX(报表汇总!$A$1:$G$198,MATCH($J8,报表汇总!$A$1:$A$198,0),MATCH(L$2,报表汇总!$A$1:$G$1,0))=FALSE),0,INDEX(报表汇总!$A$1:$G$198,MATCH($J8,报表汇总!$A$1:$A$198,0),MATCH(L$2,报表汇总!$A$1:$G$1,0))))</f>
        <v>0.0</v>
      </c>
      <c r="M8" s="49">
        <f>IF(ISERROR(INDEX(报表汇总!$A$1:$G$198,MATCH($J8,报表汇总!$A$1:$A$198,0),MATCH(M$2,报表汇总!$A$1:$G$1,0))),0,IF(OR(INDEX(报表汇总!$A$1:$G$198,MATCH($J8,报表汇总!$A$1:$A$198,0),MATCH(M$2,报表汇总!$A$1:$G$1,0))="--",INDEX(报表汇总!$A$1:$G$198,MATCH($J8,报表汇总!$A$1:$A$198,0),MATCH(M$2,报表汇总!$A$1:$G$1,0))=FALSE),0,INDEX(报表汇总!$A$1:$G$198,MATCH($J8,报表汇总!$A$1:$A$198,0),MATCH(M$2,报表汇总!$A$1:$G$1,0))))</f>
        <v>0.0</v>
      </c>
      <c r="N8" s="49">
        <f>IF(ISERROR(INDEX(报表汇总!$A$1:$G$198,MATCH($J8,报表汇总!$A$1:$A$198,0),MATCH(N$2,报表汇总!$A$1:$G$1,0))),0,IF(OR(INDEX(报表汇总!$A$1:$G$198,MATCH($J8,报表汇总!$A$1:$A$198,0),MATCH(N$2,报表汇总!$A$1:$G$1,0))="--",INDEX(报表汇总!$A$1:$G$198,MATCH($J8,报表汇总!$A$1:$A$198,0),MATCH(N$2,报表汇总!$A$1:$G$1,0))=FALSE),0,INDEX(报表汇总!$A$1:$G$198,MATCH($J8,报表汇总!$A$1:$A$198,0),MATCH(N$2,报表汇总!$A$1:$G$1,0))))</f>
        <v>0.0</v>
      </c>
      <c r="O8" s="49">
        <f>IF(ISERROR(INDEX(报表汇总!$A$1:$G$198,MATCH($J8,报表汇总!$A$1:$A$198,0),MATCH(O$2,报表汇总!$A$1:$G$1,0))),0,IF(OR(INDEX(报表汇总!$A$1:$G$198,MATCH($J8,报表汇总!$A$1:$A$198,0),MATCH(O$2,报表汇总!$A$1:$G$1,0))="--",INDEX(报表汇总!$A$1:$G$198,MATCH($J8,报表汇总!$A$1:$A$198,0),MATCH(O$2,报表汇总!$A$1:$G$1,0))=FALSE),0,INDEX(报表汇总!$A$1:$G$198,MATCH($J8,报表汇总!$A$1:$A$198,0),MATCH(O$2,报表汇总!$A$1:$G$1,0))))</f>
        <v>0.0</v>
      </c>
      <c r="P8" s="49">
        <f>IF(ISERROR(INDEX(报表汇总!$A$1:$G$198,MATCH($J8,报表汇总!$A$1:$A$198,0),MATCH(P$2,报表汇总!$A$1:$G$1,0))),0,IF(OR(INDEX(报表汇总!$A$1:$G$198,MATCH($J8,报表汇总!$A$1:$A$198,0),MATCH(P$2,报表汇总!$A$1:$G$1,0))="--",INDEX(报表汇总!$A$1:$G$198,MATCH($J8,报表汇总!$A$1:$A$198,0),MATCH(P$2,报表汇总!$A$1:$G$1,0))=FALSE),0,INDEX(报表汇总!$A$1:$G$198,MATCH($J8,报表汇总!$A$1:$A$198,0),MATCH(P$2,报表汇总!$A$1:$G$1,0))))</f>
        <v>0.0</v>
      </c>
      <c r="Q8" s="32"/>
      <c r="R8" s="33"/>
      <c r="S8" s="33"/>
    </row>
    <row r="9" spans="8:8" s="25" ht="16.5" hidden="1" customFormat="1">
      <c r="A9" s="26"/>
      <c r="B9" s="39"/>
      <c r="C9" s="46"/>
      <c r="D9" s="46"/>
      <c r="E9" s="46"/>
      <c r="F9" s="46"/>
      <c r="G9" s="46"/>
      <c r="H9" s="47"/>
      <c r="I9" s="23"/>
      <c r="J9" s="51" t="s">
        <v>210</v>
      </c>
      <c r="K9" s="52"/>
      <c r="L9" s="52"/>
      <c r="M9" s="52"/>
      <c r="N9" s="52"/>
      <c r="O9" s="52"/>
      <c r="P9" s="52">
        <v>0.0</v>
      </c>
      <c r="Q9" s="32"/>
      <c r="R9" s="33"/>
      <c r="S9" s="33"/>
    </row>
    <row r="10" spans="8:8" s="25" ht="16.5" hidden="1" customFormat="1">
      <c r="A10" s="26"/>
      <c r="B10" s="39"/>
      <c r="C10" s="46"/>
      <c r="D10" s="46"/>
      <c r="E10" s="46"/>
      <c r="F10" s="46"/>
      <c r="G10" s="46"/>
      <c r="H10" s="47"/>
      <c r="I10" s="23"/>
      <c r="J10" s="51" t="s">
        <v>211</v>
      </c>
      <c r="K10" s="52"/>
      <c r="L10" s="52"/>
      <c r="M10" s="52"/>
      <c r="N10" s="52"/>
      <c r="O10" s="52"/>
      <c r="P10" s="52"/>
      <c r="Q10" s="32"/>
      <c r="R10" s="33"/>
      <c r="S10" s="33"/>
    </row>
    <row r="11" spans="8:8" s="25" ht="16.5" hidden="1" customFormat="1">
      <c r="A11" s="26"/>
      <c r="B11" s="39"/>
      <c r="C11" s="46"/>
      <c r="D11" s="46"/>
      <c r="E11" s="46"/>
      <c r="F11" s="46"/>
      <c r="G11" s="46"/>
      <c r="H11" s="47"/>
      <c r="I11" s="23"/>
      <c r="J11" s="43" t="s">
        <v>212</v>
      </c>
      <c r="K11" s="53"/>
      <c r="L11" s="54">
        <f>SUM(L7:L10)</f>
        <v>0.0</v>
      </c>
      <c r="M11" s="54">
        <f>SUM(M7:M10)</f>
        <v>0.0</v>
      </c>
      <c r="N11" s="54">
        <f>SUM(N7:N10)</f>
        <v>0.0</v>
      </c>
      <c r="O11" s="54">
        <f>SUM(O7:O10)</f>
        <v>0.0</v>
      </c>
      <c r="P11" s="54">
        <f>SUM(P7:P10)</f>
        <v>0.0</v>
      </c>
      <c r="Q11" s="32"/>
      <c r="R11" s="33"/>
      <c r="S11" s="33"/>
    </row>
    <row r="12" spans="8:8" s="25" ht="16.5" hidden="1" customFormat="1">
      <c r="A12" s="26"/>
      <c r="B12" s="39"/>
      <c r="C12" s="46"/>
      <c r="D12" s="46"/>
      <c r="E12" s="46"/>
      <c r="F12" s="46"/>
      <c r="G12" s="46"/>
      <c r="H12" s="47"/>
      <c r="I12" s="23"/>
      <c r="J12" s="48" t="s">
        <v>213</v>
      </c>
      <c r="K12" s="49"/>
      <c r="L12" s="49">
        <f>IF(ISERROR(INDEX(报表汇总!$A$1:$G$198,MATCH($J12,报表汇总!$A$1:$A$198,0),MATCH(L$2,报表汇总!$A$1:$G$1,0))),0,IF(OR(INDEX(报表汇总!$A$1:$G$198,MATCH($J12,报表汇总!$A$1:$A$198,0),MATCH(L$2,报表汇总!$A$1:$G$1,0))="--",INDEX(报表汇总!$A$1:$G$198,MATCH($J12,报表汇总!$A$1:$A$198,0),MATCH(L$2,报表汇总!$A$1:$G$1,0))=FALSE),0,INDEX(报表汇总!$A$1:$G$198,MATCH($J12,报表汇总!$A$1:$A$198,0),MATCH(L$2,报表汇总!$A$1:$G$1,0))))</f>
        <v>0.0</v>
      </c>
      <c r="M12" s="49">
        <f>IF(ISERROR(INDEX(报表汇总!$A$1:$G$198,MATCH($J12,报表汇总!$A$1:$A$198,0),MATCH(M$2,报表汇总!$A$1:$G$1,0))),0,IF(OR(INDEX(报表汇总!$A$1:$G$198,MATCH($J12,报表汇总!$A$1:$A$198,0),MATCH(M$2,报表汇总!$A$1:$G$1,0))="--",INDEX(报表汇总!$A$1:$G$198,MATCH($J12,报表汇总!$A$1:$A$198,0),MATCH(M$2,报表汇总!$A$1:$G$1,0))=FALSE),0,INDEX(报表汇总!$A$1:$G$198,MATCH($J12,报表汇总!$A$1:$A$198,0),MATCH(M$2,报表汇总!$A$1:$G$1,0))))</f>
        <v>0.0</v>
      </c>
      <c r="N12" s="49">
        <f>IF(ISERROR(INDEX(报表汇总!$A$1:$G$198,MATCH($J12,报表汇总!$A$1:$A$198,0),MATCH(N$2,报表汇总!$A$1:$G$1,0))),0,IF(OR(INDEX(报表汇总!$A$1:$G$198,MATCH($J12,报表汇总!$A$1:$A$198,0),MATCH(N$2,报表汇总!$A$1:$G$1,0))="--",INDEX(报表汇总!$A$1:$G$198,MATCH($J12,报表汇总!$A$1:$A$198,0),MATCH(N$2,报表汇总!$A$1:$G$1,0))=FALSE),0,INDEX(报表汇总!$A$1:$G$198,MATCH($J12,报表汇总!$A$1:$A$198,0),MATCH(N$2,报表汇总!$A$1:$G$1,0))))</f>
        <v>0.0</v>
      </c>
      <c r="O12" s="49">
        <f>IF(ISERROR(INDEX(报表汇总!$A$1:$G$198,MATCH($J12,报表汇总!$A$1:$A$198,0),MATCH(O$2,报表汇总!$A$1:$G$1,0))),0,IF(OR(INDEX(报表汇总!$A$1:$G$198,MATCH($J12,报表汇总!$A$1:$A$198,0),MATCH(O$2,报表汇总!$A$1:$G$1,0))="--",INDEX(报表汇总!$A$1:$G$198,MATCH($J12,报表汇总!$A$1:$A$198,0),MATCH(O$2,报表汇总!$A$1:$G$1,0))=FALSE),0,INDEX(报表汇总!$A$1:$G$198,MATCH($J12,报表汇总!$A$1:$A$198,0),MATCH(O$2,报表汇总!$A$1:$G$1,0))))</f>
        <v>0.0</v>
      </c>
      <c r="P12" s="49">
        <f>IF(ISERROR(INDEX(报表汇总!$A$1:$G$198,MATCH($J12,报表汇总!$A$1:$A$198,0),MATCH(P$2,报表汇总!$A$1:$G$1,0))),0,IF(OR(INDEX(报表汇总!$A$1:$G$198,MATCH($J12,报表汇总!$A$1:$A$198,0),MATCH(P$2,报表汇总!$A$1:$G$1,0))="--",INDEX(报表汇总!$A$1:$G$198,MATCH($J12,报表汇总!$A$1:$A$198,0),MATCH(P$2,报表汇总!$A$1:$G$1,0))=FALSE),0,INDEX(报表汇总!$A$1:$G$198,MATCH($J12,报表汇总!$A$1:$A$198,0),MATCH(P$2,报表汇总!$A$1:$G$1,0))))</f>
        <v>0.0</v>
      </c>
      <c r="Q12" s="32"/>
      <c r="R12" s="33"/>
      <c r="S12" s="33"/>
    </row>
    <row r="13" spans="8:8" s="25" ht="16.5" hidden="1" customFormat="1">
      <c r="A13" s="26"/>
      <c r="B13" s="39"/>
      <c r="C13" s="46"/>
      <c r="D13" s="46"/>
      <c r="E13" s="46"/>
      <c r="F13" s="46"/>
      <c r="G13" s="46"/>
      <c r="H13" s="47"/>
      <c r="I13" s="23"/>
      <c r="J13" s="55" t="s">
        <v>214</v>
      </c>
      <c r="K13" s="49"/>
      <c r="L13" s="49">
        <f>IF(ISERROR(INDEX(报表汇总!$A$1:$G$198,MATCH($J13,报表汇总!$A$1:$A$198,0),MATCH(L$2,报表汇总!$A$1:$G$1,0))),0,IF(OR(INDEX(报表汇总!$A$1:$G$198,MATCH($J13,报表汇总!$A$1:$A$198,0),MATCH(L$2,报表汇总!$A$1:$G$1,0))="--",INDEX(报表汇总!$A$1:$G$198,MATCH($J13,报表汇总!$A$1:$A$198,0),MATCH(L$2,报表汇总!$A$1:$G$1,0))=FALSE),0,INDEX(报表汇总!$A$1:$G$198,MATCH($J13,报表汇总!$A$1:$A$198,0),MATCH(L$2,报表汇总!$A$1:$G$1,0))))</f>
        <v>0.0</v>
      </c>
      <c r="M13" s="49">
        <f>IF(ISERROR(INDEX(报表汇总!$A$1:$G$198,MATCH($J13,报表汇总!$A$1:$A$198,0),MATCH(M$2,报表汇总!$A$1:$G$1,0))),0,IF(OR(INDEX(报表汇总!$A$1:$G$198,MATCH($J13,报表汇总!$A$1:$A$198,0),MATCH(M$2,报表汇总!$A$1:$G$1,0))="--",INDEX(报表汇总!$A$1:$G$198,MATCH($J13,报表汇总!$A$1:$A$198,0),MATCH(M$2,报表汇总!$A$1:$G$1,0))=FALSE),0,INDEX(报表汇总!$A$1:$G$198,MATCH($J13,报表汇总!$A$1:$A$198,0),MATCH(M$2,报表汇总!$A$1:$G$1,0))))</f>
        <v>0.0</v>
      </c>
      <c r="N13" s="49">
        <f>IF(ISERROR(INDEX(报表汇总!$A$1:$G$198,MATCH($J13,报表汇总!$A$1:$A$198,0),MATCH(N$2,报表汇总!$A$1:$G$1,0))),0,IF(OR(INDEX(报表汇总!$A$1:$G$198,MATCH($J13,报表汇总!$A$1:$A$198,0),MATCH(N$2,报表汇总!$A$1:$G$1,0))="--",INDEX(报表汇总!$A$1:$G$198,MATCH($J13,报表汇总!$A$1:$A$198,0),MATCH(N$2,报表汇总!$A$1:$G$1,0))=FALSE),0,INDEX(报表汇总!$A$1:$G$198,MATCH($J13,报表汇总!$A$1:$A$198,0),MATCH(N$2,报表汇总!$A$1:$G$1,0))))</f>
        <v>0.0</v>
      </c>
      <c r="O13" s="49">
        <f>IF(ISERROR(INDEX(报表汇总!$A$1:$G$198,MATCH($J13,报表汇总!$A$1:$A$198,0),MATCH(O$2,报表汇总!$A$1:$G$1,0))),0,IF(OR(INDEX(报表汇总!$A$1:$G$198,MATCH($J13,报表汇总!$A$1:$A$198,0),MATCH(O$2,报表汇总!$A$1:$G$1,0))="--",INDEX(报表汇总!$A$1:$G$198,MATCH($J13,报表汇总!$A$1:$A$198,0),MATCH(O$2,报表汇总!$A$1:$G$1,0))=FALSE),0,INDEX(报表汇总!$A$1:$G$198,MATCH($J13,报表汇总!$A$1:$A$198,0),MATCH(O$2,报表汇总!$A$1:$G$1,0))))</f>
        <v>0.0</v>
      </c>
      <c r="P13" s="49">
        <f>IF(ISERROR(INDEX(报表汇总!$A$1:$G$198,MATCH($J13,报表汇总!$A$1:$A$198,0),MATCH(P$2,报表汇总!$A$1:$G$1,0))),0,IF(OR(INDEX(报表汇总!$A$1:$G$198,MATCH($J13,报表汇总!$A$1:$A$198,0),MATCH(P$2,报表汇总!$A$1:$G$1,0))="--",INDEX(报表汇总!$A$1:$G$198,MATCH($J13,报表汇总!$A$1:$A$198,0),MATCH(P$2,报表汇总!$A$1:$G$1,0))=FALSE),0,INDEX(报表汇总!$A$1:$G$198,MATCH($J13,报表汇总!$A$1:$A$198,0),MATCH(P$2,报表汇总!$A$1:$G$1,0))))</f>
        <v>0.0</v>
      </c>
      <c r="Q13" s="32"/>
      <c r="R13" s="33"/>
      <c r="S13" s="33"/>
    </row>
    <row r="14" spans="8:8" s="25" ht="16.5" hidden="1" customFormat="1">
      <c r="A14" s="26"/>
      <c r="B14" s="39"/>
      <c r="C14" s="46"/>
      <c r="D14" s="46"/>
      <c r="E14" s="46"/>
      <c r="F14" s="46"/>
      <c r="G14" s="46"/>
      <c r="H14" s="47"/>
      <c r="I14" s="23"/>
      <c r="J14" s="55" t="s">
        <v>215</v>
      </c>
      <c r="K14" s="49"/>
      <c r="L14" s="49">
        <f>IF(ISERROR(INDEX(报表汇总!$A$1:$G$198,MATCH($J14,报表汇总!$A$1:$A$198,0),MATCH(L$2,报表汇总!$A$1:$G$1,0))),0,IF(OR(INDEX(报表汇总!$A$1:$G$198,MATCH($J14,报表汇总!$A$1:$A$198,0),MATCH(L$2,报表汇总!$A$1:$G$1,0))="--",INDEX(报表汇总!$A$1:$G$198,MATCH($J14,报表汇总!$A$1:$A$198,0),MATCH(L$2,报表汇总!$A$1:$G$1,0))=FALSE),0,INDEX(报表汇总!$A$1:$G$198,MATCH($J14,报表汇总!$A$1:$A$198,0),MATCH(L$2,报表汇总!$A$1:$G$1,0))))</f>
        <v>0.0</v>
      </c>
      <c r="M14" s="49">
        <f>IF(ISERROR(INDEX(报表汇总!$A$1:$G$198,MATCH($J14,报表汇总!$A$1:$A$198,0),MATCH(M$2,报表汇总!$A$1:$G$1,0))),0,IF(OR(INDEX(报表汇总!$A$1:$G$198,MATCH($J14,报表汇总!$A$1:$A$198,0),MATCH(M$2,报表汇总!$A$1:$G$1,0))="--",INDEX(报表汇总!$A$1:$G$198,MATCH($J14,报表汇总!$A$1:$A$198,0),MATCH(M$2,报表汇总!$A$1:$G$1,0))=FALSE),0,INDEX(报表汇总!$A$1:$G$198,MATCH($J14,报表汇总!$A$1:$A$198,0),MATCH(M$2,报表汇总!$A$1:$G$1,0))))</f>
        <v>0.0</v>
      </c>
      <c r="N14" s="49">
        <f>IF(ISERROR(INDEX(报表汇总!$A$1:$G$198,MATCH($J14,报表汇总!$A$1:$A$198,0),MATCH(N$2,报表汇总!$A$1:$G$1,0))),0,IF(OR(INDEX(报表汇总!$A$1:$G$198,MATCH($J14,报表汇总!$A$1:$A$198,0),MATCH(N$2,报表汇总!$A$1:$G$1,0))="--",INDEX(报表汇总!$A$1:$G$198,MATCH($J14,报表汇总!$A$1:$A$198,0),MATCH(N$2,报表汇总!$A$1:$G$1,0))=FALSE),0,INDEX(报表汇总!$A$1:$G$198,MATCH($J14,报表汇总!$A$1:$A$198,0),MATCH(N$2,报表汇总!$A$1:$G$1,0))))</f>
        <v>0.0</v>
      </c>
      <c r="O14" s="49">
        <f>IF(ISERROR(INDEX(报表汇总!$A$1:$G$198,MATCH($J14,报表汇总!$A$1:$A$198,0),MATCH(O$2,报表汇总!$A$1:$G$1,0))),0,IF(OR(INDEX(报表汇总!$A$1:$G$198,MATCH($J14,报表汇总!$A$1:$A$198,0),MATCH(O$2,报表汇总!$A$1:$G$1,0))="--",INDEX(报表汇总!$A$1:$G$198,MATCH($J14,报表汇总!$A$1:$A$198,0),MATCH(O$2,报表汇总!$A$1:$G$1,0))=FALSE),0,INDEX(报表汇总!$A$1:$G$198,MATCH($J14,报表汇总!$A$1:$A$198,0),MATCH(O$2,报表汇总!$A$1:$G$1,0))))</f>
        <v>0.0</v>
      </c>
      <c r="P14" s="49">
        <f>IF(ISERROR(INDEX(报表汇总!$A$1:$G$198,MATCH($J14,报表汇总!$A$1:$A$198,0),MATCH(P$2,报表汇总!$A$1:$G$1,0))),0,IF(OR(INDEX(报表汇总!$A$1:$G$198,MATCH($J14,报表汇总!$A$1:$A$198,0),MATCH(P$2,报表汇总!$A$1:$G$1,0))="--",INDEX(报表汇总!$A$1:$G$198,MATCH($J14,报表汇总!$A$1:$A$198,0),MATCH(P$2,报表汇总!$A$1:$G$1,0))=FALSE),0,INDEX(报表汇总!$A$1:$G$198,MATCH($J14,报表汇总!$A$1:$A$198,0),MATCH(P$2,报表汇总!$A$1:$G$1,0))))</f>
        <v>0.0</v>
      </c>
      <c r="Q14" s="32"/>
      <c r="R14" s="33"/>
      <c r="S14" s="33"/>
    </row>
    <row r="15" spans="8:8" s="25" ht="16.5" hidden="1" customFormat="1">
      <c r="A15" s="26"/>
      <c r="B15" s="39"/>
      <c r="C15" s="46"/>
      <c r="D15" s="46"/>
      <c r="E15" s="46"/>
      <c r="F15" s="46"/>
      <c r="G15" s="46"/>
      <c r="H15" s="47"/>
      <c r="I15" s="23"/>
      <c r="J15" s="55" t="s">
        <v>216</v>
      </c>
      <c r="K15" s="49"/>
      <c r="L15" s="49">
        <f>IF(ISERROR(INDEX(报表汇总!$A$1:$G$198,MATCH($J15,报表汇总!$A$1:$A$198,0),MATCH(L$2,报表汇总!$A$1:$G$1,0))),0,IF(OR(INDEX(报表汇总!$A$1:$G$198,MATCH($J15,报表汇总!$A$1:$A$198,0),MATCH(L$2,报表汇总!$A$1:$G$1,0))="--",INDEX(报表汇总!$A$1:$G$198,MATCH($J15,报表汇总!$A$1:$A$198,0),MATCH(L$2,报表汇总!$A$1:$G$1,0))=FALSE),0,INDEX(报表汇总!$A$1:$G$198,MATCH($J15,报表汇总!$A$1:$A$198,0),MATCH(L$2,报表汇总!$A$1:$G$1,0))))</f>
        <v>0.0</v>
      </c>
      <c r="M15" s="49">
        <f>IF(ISERROR(INDEX(报表汇总!$A$1:$G$198,MATCH($J15,报表汇总!$A$1:$A$198,0),MATCH(M$2,报表汇总!$A$1:$G$1,0))),0,IF(OR(INDEX(报表汇总!$A$1:$G$198,MATCH($J15,报表汇总!$A$1:$A$198,0),MATCH(M$2,报表汇总!$A$1:$G$1,0))="--",INDEX(报表汇总!$A$1:$G$198,MATCH($J15,报表汇总!$A$1:$A$198,0),MATCH(M$2,报表汇总!$A$1:$G$1,0))=FALSE),0,INDEX(报表汇总!$A$1:$G$198,MATCH($J15,报表汇总!$A$1:$A$198,0),MATCH(M$2,报表汇总!$A$1:$G$1,0))))</f>
        <v>0.0</v>
      </c>
      <c r="N15" s="49">
        <f>IF(ISERROR(INDEX(报表汇总!$A$1:$G$198,MATCH($J15,报表汇总!$A$1:$A$198,0),MATCH(N$2,报表汇总!$A$1:$G$1,0))),0,IF(OR(INDEX(报表汇总!$A$1:$G$198,MATCH($J15,报表汇总!$A$1:$A$198,0),MATCH(N$2,报表汇总!$A$1:$G$1,0))="--",INDEX(报表汇总!$A$1:$G$198,MATCH($J15,报表汇总!$A$1:$A$198,0),MATCH(N$2,报表汇总!$A$1:$G$1,0))=FALSE),0,INDEX(报表汇总!$A$1:$G$198,MATCH($J15,报表汇总!$A$1:$A$198,0),MATCH(N$2,报表汇总!$A$1:$G$1,0))))</f>
        <v>0.0</v>
      </c>
      <c r="O15" s="49">
        <f>IF(ISERROR(INDEX(报表汇总!$A$1:$G$198,MATCH($J15,报表汇总!$A$1:$A$198,0),MATCH(O$2,报表汇总!$A$1:$G$1,0))),0,IF(OR(INDEX(报表汇总!$A$1:$G$198,MATCH($J15,报表汇总!$A$1:$A$198,0),MATCH(O$2,报表汇总!$A$1:$G$1,0))="--",INDEX(报表汇总!$A$1:$G$198,MATCH($J15,报表汇总!$A$1:$A$198,0),MATCH(O$2,报表汇总!$A$1:$G$1,0))=FALSE),0,INDEX(报表汇总!$A$1:$G$198,MATCH($J15,报表汇总!$A$1:$A$198,0),MATCH(O$2,报表汇总!$A$1:$G$1,0))))</f>
        <v>0.0</v>
      </c>
      <c r="P15" s="49">
        <f>IF(ISERROR(INDEX(报表汇总!$A$1:$G$198,MATCH($J15,报表汇总!$A$1:$A$198,0),MATCH(P$2,报表汇总!$A$1:$G$1,0))),0,IF(OR(INDEX(报表汇总!$A$1:$G$198,MATCH($J15,报表汇总!$A$1:$A$198,0),MATCH(P$2,报表汇总!$A$1:$G$1,0))="--",INDEX(报表汇总!$A$1:$G$198,MATCH($J15,报表汇总!$A$1:$A$198,0),MATCH(P$2,报表汇总!$A$1:$G$1,0))=FALSE),0,INDEX(报表汇总!$A$1:$G$198,MATCH($J15,报表汇总!$A$1:$A$198,0),MATCH(P$2,报表汇总!$A$1:$G$1,0))))</f>
        <v>0.0</v>
      </c>
      <c r="Q15" s="32"/>
      <c r="R15" s="33"/>
      <c r="S15" s="33"/>
    </row>
    <row r="16" spans="8:8" s="25" ht="16.5" hidden="1" customFormat="1">
      <c r="A16" s="26"/>
      <c r="B16" s="39"/>
      <c r="C16" s="46"/>
      <c r="D16" s="46"/>
      <c r="E16" s="46"/>
      <c r="F16" s="46"/>
      <c r="G16" s="46"/>
      <c r="H16" s="47"/>
      <c r="I16" s="23"/>
      <c r="J16" s="56" t="s">
        <v>217</v>
      </c>
      <c r="K16" s="49"/>
      <c r="L16" s="49">
        <f>IF(ISERROR(INDEX(报表汇总!$A$1:$G$198,MATCH($J16,报表汇总!$A$1:$A$198,0),MATCH(L$2,报表汇总!$A$1:$G$1,0))),0,IF(OR(INDEX(报表汇总!$A$1:$G$198,MATCH($J16,报表汇总!$A$1:$A$198,0),MATCH(L$2,报表汇总!$A$1:$G$1,0))="--",INDEX(报表汇总!$A$1:$G$198,MATCH($J16,报表汇总!$A$1:$A$198,0),MATCH(L$2,报表汇总!$A$1:$G$1,0))=FALSE),0,INDEX(报表汇总!$A$1:$G$198,MATCH($J16,报表汇总!$A$1:$A$198,0),MATCH(L$2,报表汇总!$A$1:$G$1,0))))</f>
        <v>0.0</v>
      </c>
      <c r="M16" s="49">
        <f>IF(ISERROR(INDEX(报表汇总!$A$1:$G$198,MATCH($J16,报表汇总!$A$1:$A$198,0),MATCH(M$2,报表汇总!$A$1:$G$1,0))),0,IF(OR(INDEX(报表汇总!$A$1:$G$198,MATCH($J16,报表汇总!$A$1:$A$198,0),MATCH(M$2,报表汇总!$A$1:$G$1,0))="--",INDEX(报表汇总!$A$1:$G$198,MATCH($J16,报表汇总!$A$1:$A$198,0),MATCH(M$2,报表汇总!$A$1:$G$1,0))=FALSE),0,INDEX(报表汇总!$A$1:$G$198,MATCH($J16,报表汇总!$A$1:$A$198,0),MATCH(M$2,报表汇总!$A$1:$G$1,0))))</f>
        <v>0.0</v>
      </c>
      <c r="N16" s="49">
        <f>IF(ISERROR(INDEX(报表汇总!$A$1:$G$198,MATCH($J16,报表汇总!$A$1:$A$198,0),MATCH(N$2,报表汇总!$A$1:$G$1,0))),0,IF(OR(INDEX(报表汇总!$A$1:$G$198,MATCH($J16,报表汇总!$A$1:$A$198,0),MATCH(N$2,报表汇总!$A$1:$G$1,0))="--",INDEX(报表汇总!$A$1:$G$198,MATCH($J16,报表汇总!$A$1:$A$198,0),MATCH(N$2,报表汇总!$A$1:$G$1,0))=FALSE),0,INDEX(报表汇总!$A$1:$G$198,MATCH($J16,报表汇总!$A$1:$A$198,0),MATCH(N$2,报表汇总!$A$1:$G$1,0))))</f>
        <v>0.0</v>
      </c>
      <c r="O16" s="49">
        <f>IF(ISERROR(INDEX(报表汇总!$A$1:$G$198,MATCH($J16,报表汇总!$A$1:$A$198,0),MATCH(O$2,报表汇总!$A$1:$G$1,0))),0,IF(OR(INDEX(报表汇总!$A$1:$G$198,MATCH($J16,报表汇总!$A$1:$A$198,0),MATCH(O$2,报表汇总!$A$1:$G$1,0))="--",INDEX(报表汇总!$A$1:$G$198,MATCH($J16,报表汇总!$A$1:$A$198,0),MATCH(O$2,报表汇总!$A$1:$G$1,0))=FALSE),0,INDEX(报表汇总!$A$1:$G$198,MATCH($J16,报表汇总!$A$1:$A$198,0),MATCH(O$2,报表汇总!$A$1:$G$1,0))))</f>
        <v>0.0</v>
      </c>
      <c r="P16" s="49">
        <f>IF(ISERROR(INDEX(报表汇总!$A$1:$G$198,MATCH($J16,报表汇总!$A$1:$A$198,0),MATCH(P$2,报表汇总!$A$1:$G$1,0))),0,IF(OR(INDEX(报表汇总!$A$1:$G$198,MATCH($J16,报表汇总!$A$1:$A$198,0),MATCH(P$2,报表汇总!$A$1:$G$1,0))="--",INDEX(报表汇总!$A$1:$G$198,MATCH($J16,报表汇总!$A$1:$A$198,0),MATCH(P$2,报表汇总!$A$1:$G$1,0))=FALSE),0,INDEX(报表汇总!$A$1:$G$198,MATCH($J16,报表汇总!$A$1:$A$198,0),MATCH(P$2,报表汇总!$A$1:$G$1,0))))</f>
        <v>0.0</v>
      </c>
      <c r="Q16" s="32"/>
      <c r="R16" s="33"/>
      <c r="S16" s="33"/>
    </row>
    <row r="17" spans="8:8" s="25" ht="16.5" hidden="1" customFormat="1">
      <c r="A17" s="26"/>
      <c r="B17" s="39"/>
      <c r="C17" s="46"/>
      <c r="D17" s="46"/>
      <c r="E17" s="46"/>
      <c r="F17" s="46"/>
      <c r="G17" s="46"/>
      <c r="H17" s="47"/>
      <c r="I17" s="23"/>
      <c r="J17" s="43" t="s">
        <v>218</v>
      </c>
      <c r="K17" s="53"/>
      <c r="L17" s="54">
        <f>SUM(L12:L16)</f>
        <v>0.0</v>
      </c>
      <c r="M17" s="54">
        <f>SUM(M12:M16)</f>
        <v>0.0</v>
      </c>
      <c r="N17" s="54">
        <f>SUM(N12:N16)</f>
        <v>0.0</v>
      </c>
      <c r="O17" s="54">
        <f>SUM(O12:O16)</f>
        <v>0.0</v>
      </c>
      <c r="P17" s="54">
        <f>SUM(P12:P16)</f>
        <v>0.0</v>
      </c>
      <c r="Q17" s="32"/>
      <c r="R17" s="33"/>
      <c r="S17" s="33"/>
    </row>
    <row r="18" spans="8:8" s="25" ht="16.5" customFormat="1">
      <c r="A18" s="26"/>
      <c r="B18" s="39" t="s">
        <v>219</v>
      </c>
      <c r="C18" s="40">
        <v>0.0</v>
      </c>
      <c r="D18" s="41" t="str">
        <f>IF(L18&gt;$C18,"√","×")</f>
        <v>×</v>
      </c>
      <c r="E18" s="41" t="str">
        <f>IF(M18&gt;$C18,"√","×")</f>
        <v>×</v>
      </c>
      <c r="F18" s="41" t="str">
        <f>IF(N18&gt;$C18,"√","×")</f>
        <v>×</v>
      </c>
      <c r="G18" s="41" t="str">
        <f>IF(O18&gt;$C18,"√","×")</f>
        <v>×</v>
      </c>
      <c r="H18" s="42" t="str">
        <f>IF(P18&gt;$C18,"√","×")</f>
        <v>×</v>
      </c>
      <c r="I18" s="23"/>
      <c r="J18" s="43" t="s">
        <v>219</v>
      </c>
      <c r="K18" s="53"/>
      <c r="L18" s="57">
        <f>L11-L17</f>
        <v>0.0</v>
      </c>
      <c r="M18" s="57">
        <f>M11-M17</f>
        <v>0.0</v>
      </c>
      <c r="N18" s="57">
        <f>N11-N17</f>
        <v>0.0</v>
      </c>
      <c r="O18" s="57">
        <f>O11-O17</f>
        <v>0.0</v>
      </c>
      <c r="P18" s="57">
        <f>P11-P17</f>
        <v>0.0</v>
      </c>
      <c r="Q18" s="32"/>
      <c r="R18" s="33"/>
      <c r="S18" s="33"/>
    </row>
    <row r="19" spans="8:8" s="25" ht="16.5" hidden="1" customFormat="1">
      <c r="A19" s="26"/>
      <c r="B19" s="39"/>
      <c r="C19" s="46"/>
      <c r="D19" s="46"/>
      <c r="E19" s="46"/>
      <c r="F19" s="46"/>
      <c r="G19" s="46"/>
      <c r="H19" s="47"/>
      <c r="I19" s="23"/>
      <c r="J19" s="55" t="s">
        <v>220</v>
      </c>
      <c r="K19" s="49"/>
      <c r="L19" s="58">
        <f>IF(ISERROR(INDEX(报表汇总!$A$1:$G$198,MATCH($J19,报表汇总!$A$1:$A$198,0),MATCH(L$2,报表汇总!$A$1:$G$1,0))),0,IF(OR(INDEX(报表汇总!$A$1:$G$198,MATCH($J19,报表汇总!$A$1:$A$198,0),MATCH(L$2,报表汇总!$A$1:$G$1,0))="--",INDEX(报表汇总!$A$1:$G$198,MATCH($J19,报表汇总!$A$1:$A$198,0),MATCH(L$2,报表汇总!$A$1:$G$1,0))=FALSE),0,INDEX(报表汇总!$A$1:$G$198,MATCH($J19,报表汇总!$A$1:$A$198,0),MATCH(L$2,报表汇总!$A$1:$G$1,0))))</f>
        <v>0.0</v>
      </c>
      <c r="M19" s="58">
        <f>IF(ISERROR(INDEX(报表汇总!$A$1:$G$198,MATCH($J19,报表汇总!$A$1:$A$198,0),MATCH(M$2,报表汇总!$A$1:$G$1,0))),0,IF(OR(INDEX(报表汇总!$A$1:$G$198,MATCH($J19,报表汇总!$A$1:$A$198,0),MATCH(M$2,报表汇总!$A$1:$G$1,0))="--",INDEX(报表汇总!$A$1:$G$198,MATCH($J19,报表汇总!$A$1:$A$198,0),MATCH(M$2,报表汇总!$A$1:$G$1,0))=FALSE),0,INDEX(报表汇总!$A$1:$G$198,MATCH($J19,报表汇总!$A$1:$A$198,0),MATCH(M$2,报表汇总!$A$1:$G$1,0))))</f>
        <v>0.0</v>
      </c>
      <c r="N19" s="58">
        <f>IF(ISERROR(INDEX(报表汇总!$A$1:$G$198,MATCH($J19,报表汇总!$A$1:$A$198,0),MATCH(N$2,报表汇总!$A$1:$G$1,0))),0,IF(OR(INDEX(报表汇总!$A$1:$G$198,MATCH($J19,报表汇总!$A$1:$A$198,0),MATCH(N$2,报表汇总!$A$1:$G$1,0))="--",INDEX(报表汇总!$A$1:$G$198,MATCH($J19,报表汇总!$A$1:$A$198,0),MATCH(N$2,报表汇总!$A$1:$G$1,0))=FALSE),0,INDEX(报表汇总!$A$1:$G$198,MATCH($J19,报表汇总!$A$1:$A$198,0),MATCH(N$2,报表汇总!$A$1:$G$1,0))))</f>
        <v>0.0</v>
      </c>
      <c r="O19" s="58">
        <f>IF(ISERROR(INDEX(报表汇总!$A$1:$G$198,MATCH($J19,报表汇总!$A$1:$A$198,0),MATCH(O$2,报表汇总!$A$1:$G$1,0))),0,IF(OR(INDEX(报表汇总!$A$1:$G$198,MATCH($J19,报表汇总!$A$1:$A$198,0),MATCH(O$2,报表汇总!$A$1:$G$1,0))="--",INDEX(报表汇总!$A$1:$G$198,MATCH($J19,报表汇总!$A$1:$A$198,0),MATCH(O$2,报表汇总!$A$1:$G$1,0))=FALSE),0,INDEX(报表汇总!$A$1:$G$198,MATCH($J19,报表汇总!$A$1:$A$198,0),MATCH(O$2,报表汇总!$A$1:$G$1,0))))</f>
        <v>0.0</v>
      </c>
      <c r="P19" s="58">
        <f>IF(ISERROR(INDEX(报表汇总!$A$1:$G$198,MATCH($J19,报表汇总!$A$1:$A$198,0),MATCH(P$2,报表汇总!$A$1:$G$1,0))),0,IF(OR(INDEX(报表汇总!$A$1:$G$198,MATCH($J19,报表汇总!$A$1:$A$198,0),MATCH(P$2,报表汇总!$A$1:$G$1,0))="--",INDEX(报表汇总!$A$1:$G$198,MATCH($J19,报表汇总!$A$1:$A$198,0),MATCH(P$2,报表汇总!$A$1:$G$1,0))=FALSE),0,INDEX(报表汇总!$A$1:$G$198,MATCH($J19,报表汇总!$A$1:$A$198,0),MATCH(P$2,报表汇总!$A$1:$G$1,0))))</f>
        <v>0.0</v>
      </c>
      <c r="Q19" s="32"/>
      <c r="R19" s="33"/>
      <c r="S19" s="33"/>
    </row>
    <row r="20" spans="8:8" s="25" ht="16.5" hidden="1" customFormat="1">
      <c r="A20" s="26"/>
      <c r="B20" s="39"/>
      <c r="C20" s="46"/>
      <c r="D20" s="46"/>
      <c r="E20" s="46"/>
      <c r="F20" s="46"/>
      <c r="G20" s="46"/>
      <c r="H20" s="47"/>
      <c r="I20" s="23"/>
      <c r="J20" s="55" t="s">
        <v>221</v>
      </c>
      <c r="K20" s="49"/>
      <c r="L20" s="58">
        <f>IF(ISERROR(INDEX(报表汇总!$A$1:$G$198,MATCH($J20,报表汇总!$A$1:$A$198,0),MATCH(L$2,报表汇总!$A$1:$G$1,0))),0,IF(OR(INDEX(报表汇总!$A$1:$G$198,MATCH($J20,报表汇总!$A$1:$A$198,0),MATCH(L$2,报表汇总!$A$1:$G$1,0))="--",INDEX(报表汇总!$A$1:$G$198,MATCH($J20,报表汇总!$A$1:$A$198,0),MATCH(L$2,报表汇总!$A$1:$G$1,0))=FALSE),0,INDEX(报表汇总!$A$1:$G$198,MATCH($J20,报表汇总!$A$1:$A$198,0),MATCH(L$2,报表汇总!$A$1:$G$1,0))))</f>
        <v>0.0</v>
      </c>
      <c r="M20" s="58">
        <f>IF(ISERROR(INDEX(报表汇总!$A$1:$G$198,MATCH($J20,报表汇总!$A$1:$A$198,0),MATCH(M$2,报表汇总!$A$1:$G$1,0))),0,IF(OR(INDEX(报表汇总!$A$1:$G$198,MATCH($J20,报表汇总!$A$1:$A$198,0),MATCH(M$2,报表汇总!$A$1:$G$1,0))="--",INDEX(报表汇总!$A$1:$G$198,MATCH($J20,报表汇总!$A$1:$A$198,0),MATCH(M$2,报表汇总!$A$1:$G$1,0))=FALSE),0,INDEX(报表汇总!$A$1:$G$198,MATCH($J20,报表汇总!$A$1:$A$198,0),MATCH(M$2,报表汇总!$A$1:$G$1,0))))</f>
        <v>0.0</v>
      </c>
      <c r="N20" s="58">
        <f>IF(ISERROR(INDEX(报表汇总!$A$1:$G$198,MATCH($J20,报表汇总!$A$1:$A$198,0),MATCH(N$2,报表汇总!$A$1:$G$1,0))),0,IF(OR(INDEX(报表汇总!$A$1:$G$198,MATCH($J20,报表汇总!$A$1:$A$198,0),MATCH(N$2,报表汇总!$A$1:$G$1,0))="--",INDEX(报表汇总!$A$1:$G$198,MATCH($J20,报表汇总!$A$1:$A$198,0),MATCH(N$2,报表汇总!$A$1:$G$1,0))=FALSE),0,INDEX(报表汇总!$A$1:$G$198,MATCH($J20,报表汇总!$A$1:$A$198,0),MATCH(N$2,报表汇总!$A$1:$G$1,0))))</f>
        <v>0.0</v>
      </c>
      <c r="O20" s="58">
        <f>IF(ISERROR(INDEX(报表汇总!$A$1:$G$198,MATCH($J20,报表汇总!$A$1:$A$198,0),MATCH(O$2,报表汇总!$A$1:$G$1,0))),0,IF(OR(INDEX(报表汇总!$A$1:$G$198,MATCH($J20,报表汇总!$A$1:$A$198,0),MATCH(O$2,报表汇总!$A$1:$G$1,0))="--",INDEX(报表汇总!$A$1:$G$198,MATCH($J20,报表汇总!$A$1:$A$198,0),MATCH(O$2,报表汇总!$A$1:$G$1,0))=FALSE),0,INDEX(报表汇总!$A$1:$G$198,MATCH($J20,报表汇总!$A$1:$A$198,0),MATCH(O$2,报表汇总!$A$1:$G$1,0))))</f>
        <v>0.0</v>
      </c>
      <c r="P20" s="58">
        <f>IF(ISERROR(INDEX(报表汇总!$A$1:$G$198,MATCH($J20,报表汇总!$A$1:$A$198,0),MATCH(P$2,报表汇总!$A$1:$G$1,0))),0,IF(OR(INDEX(报表汇总!$A$1:$G$198,MATCH($J20,报表汇总!$A$1:$A$198,0),MATCH(P$2,报表汇总!$A$1:$G$1,0))="--",INDEX(报表汇总!$A$1:$G$198,MATCH($J20,报表汇总!$A$1:$A$198,0),MATCH(P$2,报表汇总!$A$1:$G$1,0))=FALSE),0,INDEX(报表汇总!$A$1:$G$198,MATCH($J20,报表汇总!$A$1:$A$198,0),MATCH(P$2,报表汇总!$A$1:$G$1,0))))</f>
        <v>0.0</v>
      </c>
      <c r="Q20" s="32"/>
      <c r="R20" s="33"/>
      <c r="S20" s="33"/>
    </row>
    <row r="21" spans="8:8" s="25" ht="16.5" hidden="1" customFormat="1">
      <c r="A21" s="26"/>
      <c r="B21" s="39"/>
      <c r="C21" s="46"/>
      <c r="D21" s="46"/>
      <c r="E21" s="46"/>
      <c r="F21" s="46"/>
      <c r="G21" s="46"/>
      <c r="H21" s="47"/>
      <c r="I21" s="23"/>
      <c r="J21" s="55" t="s">
        <v>222</v>
      </c>
      <c r="K21" s="49"/>
      <c r="L21" s="58">
        <f>IF(ISERROR(INDEX(报表汇总!$A$1:$G$198,MATCH($J21,报表汇总!$A$1:$A$198,0),MATCH(L$2,报表汇总!$A$1:$G$1,0))),0,IF(OR(INDEX(报表汇总!$A$1:$G$198,MATCH($J21,报表汇总!$A$1:$A$198,0),MATCH(L$2,报表汇总!$A$1:$G$1,0))="--",INDEX(报表汇总!$A$1:$G$198,MATCH($J21,报表汇总!$A$1:$A$198,0),MATCH(L$2,报表汇总!$A$1:$G$1,0))=FALSE),0,INDEX(报表汇总!$A$1:$G$198,MATCH($J21,报表汇总!$A$1:$A$198,0),MATCH(L$2,报表汇总!$A$1:$G$1,0))))</f>
        <v>0.0</v>
      </c>
      <c r="M21" s="58">
        <f>IF(ISERROR(INDEX(报表汇总!$A$1:$G$198,MATCH($J21,报表汇总!$A$1:$A$198,0),MATCH(M$2,报表汇总!$A$1:$G$1,0))),0,IF(OR(INDEX(报表汇总!$A$1:$G$198,MATCH($J21,报表汇总!$A$1:$A$198,0),MATCH(M$2,报表汇总!$A$1:$G$1,0))="--",INDEX(报表汇总!$A$1:$G$198,MATCH($J21,报表汇总!$A$1:$A$198,0),MATCH(M$2,报表汇总!$A$1:$G$1,0))=FALSE),0,INDEX(报表汇总!$A$1:$G$198,MATCH($J21,报表汇总!$A$1:$A$198,0),MATCH(M$2,报表汇总!$A$1:$G$1,0))))</f>
        <v>0.0</v>
      </c>
      <c r="N21" s="58">
        <f>IF(ISERROR(INDEX(报表汇总!$A$1:$G$198,MATCH($J21,报表汇总!$A$1:$A$198,0),MATCH(N$2,报表汇总!$A$1:$G$1,0))),0,IF(OR(INDEX(报表汇总!$A$1:$G$198,MATCH($J21,报表汇总!$A$1:$A$198,0),MATCH(N$2,报表汇总!$A$1:$G$1,0))="--",INDEX(报表汇总!$A$1:$G$198,MATCH($J21,报表汇总!$A$1:$A$198,0),MATCH(N$2,报表汇总!$A$1:$G$1,0))=FALSE),0,INDEX(报表汇总!$A$1:$G$198,MATCH($J21,报表汇总!$A$1:$A$198,0),MATCH(N$2,报表汇总!$A$1:$G$1,0))))</f>
        <v>0.0</v>
      </c>
      <c r="O21" s="58">
        <f>IF(ISERROR(INDEX(报表汇总!$A$1:$G$198,MATCH($J21,报表汇总!$A$1:$A$198,0),MATCH(O$2,报表汇总!$A$1:$G$1,0))),0,IF(OR(INDEX(报表汇总!$A$1:$G$198,MATCH($J21,报表汇总!$A$1:$A$198,0),MATCH(O$2,报表汇总!$A$1:$G$1,0))="--",INDEX(报表汇总!$A$1:$G$198,MATCH($J21,报表汇总!$A$1:$A$198,0),MATCH(O$2,报表汇总!$A$1:$G$1,0))=FALSE),0,INDEX(报表汇总!$A$1:$G$198,MATCH($J21,报表汇总!$A$1:$A$198,0),MATCH(O$2,报表汇总!$A$1:$G$1,0))))</f>
        <v>0.0</v>
      </c>
      <c r="P21" s="58">
        <f>IF(ISERROR(INDEX(报表汇总!$A$1:$G$198,MATCH($J21,报表汇总!$A$1:$A$198,0),MATCH(P$2,报表汇总!$A$1:$G$1,0))),0,IF(OR(INDEX(报表汇总!$A$1:$G$198,MATCH($J21,报表汇总!$A$1:$A$198,0),MATCH(P$2,报表汇总!$A$1:$G$1,0))="--",INDEX(报表汇总!$A$1:$G$198,MATCH($J21,报表汇总!$A$1:$A$198,0),MATCH(P$2,报表汇总!$A$1:$G$1,0))=FALSE),0,INDEX(报表汇总!$A$1:$G$198,MATCH($J21,报表汇总!$A$1:$A$198,0),MATCH(P$2,报表汇总!$A$1:$G$1,0))))</f>
        <v>0.0</v>
      </c>
      <c r="Q21" s="32"/>
      <c r="R21" s="33"/>
      <c r="S21" s="33"/>
    </row>
    <row r="22" spans="8:8" s="25" ht="16.5" hidden="1" customFormat="1">
      <c r="A22" s="26"/>
      <c r="B22" s="39"/>
      <c r="C22" s="46"/>
      <c r="D22" s="46"/>
      <c r="E22" s="46"/>
      <c r="F22" s="46"/>
      <c r="G22" s="46"/>
      <c r="H22" s="47"/>
      <c r="I22" s="23"/>
      <c r="J22" s="55" t="s">
        <v>223</v>
      </c>
      <c r="K22" s="49"/>
      <c r="L22" s="58">
        <f>IF(ISERROR(INDEX(报表汇总!$A$1:$G$198,MATCH($J22,报表汇总!$A$1:$A$198,0),MATCH(L$2,报表汇总!$A$1:$G$1,0))),0,IF(OR(INDEX(报表汇总!$A$1:$G$198,MATCH($J22,报表汇总!$A$1:$A$198,0),MATCH(L$2,报表汇总!$A$1:$G$1,0))="--",INDEX(报表汇总!$A$1:$G$198,MATCH($J22,报表汇总!$A$1:$A$198,0),MATCH(L$2,报表汇总!$A$1:$G$1,0))=FALSE),0,INDEX(报表汇总!$A$1:$G$198,MATCH($J22,报表汇总!$A$1:$A$198,0),MATCH(L$2,报表汇总!$A$1:$G$1,0))))</f>
        <v>0.0</v>
      </c>
      <c r="M22" s="58">
        <f>IF(ISERROR(INDEX(报表汇总!$A$1:$G$198,MATCH($J22,报表汇总!$A$1:$A$198,0),MATCH(M$2,报表汇总!$A$1:$G$1,0))),0,IF(OR(INDEX(报表汇总!$A$1:$G$198,MATCH($J22,报表汇总!$A$1:$A$198,0),MATCH(M$2,报表汇总!$A$1:$G$1,0))="--",INDEX(报表汇总!$A$1:$G$198,MATCH($J22,报表汇总!$A$1:$A$198,0),MATCH(M$2,报表汇总!$A$1:$G$1,0))=FALSE),0,INDEX(报表汇总!$A$1:$G$198,MATCH($J22,报表汇总!$A$1:$A$198,0),MATCH(M$2,报表汇总!$A$1:$G$1,0))))</f>
        <v>0.0</v>
      </c>
      <c r="N22" s="58">
        <f>IF(ISERROR(INDEX(报表汇总!$A$1:$G$198,MATCH($J22,报表汇总!$A$1:$A$198,0),MATCH(N$2,报表汇总!$A$1:$G$1,0))),0,IF(OR(INDEX(报表汇总!$A$1:$G$198,MATCH($J22,报表汇总!$A$1:$A$198,0),MATCH(N$2,报表汇总!$A$1:$G$1,0))="--",INDEX(报表汇总!$A$1:$G$198,MATCH($J22,报表汇总!$A$1:$A$198,0),MATCH(N$2,报表汇总!$A$1:$G$1,0))=FALSE),0,INDEX(报表汇总!$A$1:$G$198,MATCH($J22,报表汇总!$A$1:$A$198,0),MATCH(N$2,报表汇总!$A$1:$G$1,0))))</f>
        <v>0.0</v>
      </c>
      <c r="O22" s="58">
        <f>IF(ISERROR(INDEX(报表汇总!$A$1:$G$198,MATCH($J22,报表汇总!$A$1:$A$198,0),MATCH(O$2,报表汇总!$A$1:$G$1,0))),0,IF(OR(INDEX(报表汇总!$A$1:$G$198,MATCH($J22,报表汇总!$A$1:$A$198,0),MATCH(O$2,报表汇总!$A$1:$G$1,0))="--",INDEX(报表汇总!$A$1:$G$198,MATCH($J22,报表汇总!$A$1:$A$198,0),MATCH(O$2,报表汇总!$A$1:$G$1,0))=FALSE),0,INDEX(报表汇总!$A$1:$G$198,MATCH($J22,报表汇总!$A$1:$A$198,0),MATCH(O$2,报表汇总!$A$1:$G$1,0))))</f>
        <v>0.0</v>
      </c>
      <c r="P22" s="58">
        <f>IF(ISERROR(INDEX(报表汇总!$A$1:$G$198,MATCH($J22,报表汇总!$A$1:$A$198,0),MATCH(P$2,报表汇总!$A$1:$G$1,0))),0,IF(OR(INDEX(报表汇总!$A$1:$G$198,MATCH($J22,报表汇总!$A$1:$A$198,0),MATCH(P$2,报表汇总!$A$1:$G$1,0))="--",INDEX(报表汇总!$A$1:$G$198,MATCH($J22,报表汇总!$A$1:$A$198,0),MATCH(P$2,报表汇总!$A$1:$G$1,0))=FALSE),0,INDEX(报表汇总!$A$1:$G$198,MATCH($J22,报表汇总!$A$1:$A$198,0),MATCH(P$2,报表汇总!$A$1:$G$1,0))))</f>
        <v>0.0</v>
      </c>
      <c r="Q22" s="32"/>
      <c r="R22" s="33"/>
      <c r="S22" s="33"/>
    </row>
    <row r="23" spans="8:8" s="25" ht="16.5" hidden="1" customFormat="1">
      <c r="A23" s="26"/>
      <c r="B23" s="39"/>
      <c r="C23" s="46"/>
      <c r="D23" s="46"/>
      <c r="E23" s="46"/>
      <c r="F23" s="46"/>
      <c r="G23" s="46"/>
      <c r="H23" s="47"/>
      <c r="I23" s="23"/>
      <c r="J23" s="43" t="s">
        <v>224</v>
      </c>
      <c r="K23" s="54"/>
      <c r="L23" s="57">
        <f>SUM(L19:L22)</f>
        <v>0.0</v>
      </c>
      <c r="M23" s="57">
        <f>SUM(M19:M22)</f>
        <v>0.0</v>
      </c>
      <c r="N23" s="57">
        <f>SUM(N19:N22)</f>
        <v>0.0</v>
      </c>
      <c r="O23" s="57">
        <f>SUM(O19:O22)</f>
        <v>0.0</v>
      </c>
      <c r="P23" s="57">
        <f>SUM(P19:P22)</f>
        <v>0.0</v>
      </c>
      <c r="Q23" s="32"/>
      <c r="R23" s="33"/>
      <c r="S23" s="33"/>
    </row>
    <row r="24" spans="8:8" s="25" ht="16.5" hidden="1" customFormat="1">
      <c r="A24" s="26"/>
      <c r="B24" s="39"/>
      <c r="C24" s="46"/>
      <c r="D24" s="46"/>
      <c r="E24" s="46"/>
      <c r="F24" s="46"/>
      <c r="G24" s="46"/>
      <c r="H24" s="47"/>
      <c r="I24" s="23"/>
      <c r="J24" s="55" t="s">
        <v>225</v>
      </c>
      <c r="K24" s="49"/>
      <c r="L24" s="58">
        <f>IF(ISERROR(INDEX(报表汇总!$A$1:$G$198,MATCH($J24,报表汇总!$A$1:$A$198,0),MATCH(L$2,报表汇总!$A$1:$G$1,0))),0,IF(OR(INDEX(报表汇总!$A$1:$G$198,MATCH($J24,报表汇总!$A$1:$A$198,0),MATCH(L$2,报表汇总!$A$1:$G$1,0))="--",INDEX(报表汇总!$A$1:$G$198,MATCH($J24,报表汇总!$A$1:$A$198,0),MATCH(L$2,报表汇总!$A$1:$G$1,0))=FALSE),0,INDEX(报表汇总!$A$1:$G$198,MATCH($J24,报表汇总!$A$1:$A$198,0),MATCH(L$2,报表汇总!$A$1:$G$1,0))))</f>
        <v>0.0</v>
      </c>
      <c r="M24" s="58">
        <f>IF(ISERROR(INDEX(报表汇总!$A$1:$G$198,MATCH($J24,报表汇总!$A$1:$A$198,0),MATCH(M$2,报表汇总!$A$1:$G$1,0))),0,IF(OR(INDEX(报表汇总!$A$1:$G$198,MATCH($J24,报表汇总!$A$1:$A$198,0),MATCH(M$2,报表汇总!$A$1:$G$1,0))="--",INDEX(报表汇总!$A$1:$G$198,MATCH($J24,报表汇总!$A$1:$A$198,0),MATCH(M$2,报表汇总!$A$1:$G$1,0))=FALSE),0,INDEX(报表汇总!$A$1:$G$198,MATCH($J24,报表汇总!$A$1:$A$198,0),MATCH(M$2,报表汇总!$A$1:$G$1,0))))</f>
        <v>0.0</v>
      </c>
      <c r="N24" s="58">
        <f>IF(ISERROR(INDEX(报表汇总!$A$1:$G$198,MATCH($J24,报表汇总!$A$1:$A$198,0),MATCH(N$2,报表汇总!$A$1:$G$1,0))),0,IF(OR(INDEX(报表汇总!$A$1:$G$198,MATCH($J24,报表汇总!$A$1:$A$198,0),MATCH(N$2,报表汇总!$A$1:$G$1,0))="--",INDEX(报表汇总!$A$1:$G$198,MATCH($J24,报表汇总!$A$1:$A$198,0),MATCH(N$2,报表汇总!$A$1:$G$1,0))=FALSE),0,INDEX(报表汇总!$A$1:$G$198,MATCH($J24,报表汇总!$A$1:$A$198,0),MATCH(N$2,报表汇总!$A$1:$G$1,0))))</f>
        <v>0.0</v>
      </c>
      <c r="O24" s="58">
        <f>IF(ISERROR(INDEX(报表汇总!$A$1:$G$198,MATCH($J24,报表汇总!$A$1:$A$198,0),MATCH(O$2,报表汇总!$A$1:$G$1,0))),0,IF(OR(INDEX(报表汇总!$A$1:$G$198,MATCH($J24,报表汇总!$A$1:$A$198,0),MATCH(O$2,报表汇总!$A$1:$G$1,0))="--",INDEX(报表汇总!$A$1:$G$198,MATCH($J24,报表汇总!$A$1:$A$198,0),MATCH(O$2,报表汇总!$A$1:$G$1,0))=FALSE),0,INDEX(报表汇总!$A$1:$G$198,MATCH($J24,报表汇总!$A$1:$A$198,0),MATCH(O$2,报表汇总!$A$1:$G$1,0))))</f>
        <v>0.0</v>
      </c>
      <c r="P24" s="58">
        <f>IF(ISERROR(INDEX(报表汇总!$A$1:$G$198,MATCH($J24,报表汇总!$A$1:$A$198,0),MATCH(P$2,报表汇总!$A$1:$G$1,0))),0,IF(OR(INDEX(报表汇总!$A$1:$G$198,MATCH($J24,报表汇总!$A$1:$A$198,0),MATCH(P$2,报表汇总!$A$1:$G$1,0))="--",INDEX(报表汇总!$A$1:$G$198,MATCH($J24,报表汇总!$A$1:$A$198,0),MATCH(P$2,报表汇总!$A$1:$G$1,0))=FALSE),0,INDEX(报表汇总!$A$1:$G$198,MATCH($J24,报表汇总!$A$1:$A$198,0),MATCH(P$2,报表汇总!$A$1:$G$1,0))))</f>
        <v>0.0</v>
      </c>
      <c r="Q24" s="32"/>
      <c r="R24" s="33"/>
      <c r="S24" s="33"/>
    </row>
    <row r="25" spans="8:8" s="25" ht="16.5" hidden="1" customFormat="1">
      <c r="A25" s="26"/>
      <c r="B25" s="39"/>
      <c r="C25" s="46"/>
      <c r="D25" s="46"/>
      <c r="E25" s="46"/>
      <c r="F25" s="46"/>
      <c r="G25" s="46"/>
      <c r="H25" s="47"/>
      <c r="I25" s="23"/>
      <c r="J25" s="55" t="s">
        <v>226</v>
      </c>
      <c r="K25" s="49"/>
      <c r="L25" s="58">
        <f>IF(ISERROR(INDEX(报表汇总!$A$1:$G$198,MATCH($J25,报表汇总!$A$1:$A$198,0),MATCH(L$2,报表汇总!$A$1:$G$1,0))),0,IF(OR(INDEX(报表汇总!$A$1:$G$198,MATCH($J25,报表汇总!$A$1:$A$198,0),MATCH(L$2,报表汇总!$A$1:$G$1,0))="--",INDEX(报表汇总!$A$1:$G$198,MATCH($J25,报表汇总!$A$1:$A$198,0),MATCH(L$2,报表汇总!$A$1:$G$1,0))=FALSE),0,INDEX(报表汇总!$A$1:$G$198,MATCH($J25,报表汇总!$A$1:$A$198,0),MATCH(L$2,报表汇总!$A$1:$G$1,0))))</f>
        <v>0.0</v>
      </c>
      <c r="M25" s="58">
        <f>IF(ISERROR(INDEX(报表汇总!$A$1:$G$198,MATCH($J25,报表汇总!$A$1:$A$198,0),MATCH(M$2,报表汇总!$A$1:$G$1,0))),0,IF(OR(INDEX(报表汇总!$A$1:$G$198,MATCH($J25,报表汇总!$A$1:$A$198,0),MATCH(M$2,报表汇总!$A$1:$G$1,0))="--",INDEX(报表汇总!$A$1:$G$198,MATCH($J25,报表汇总!$A$1:$A$198,0),MATCH(M$2,报表汇总!$A$1:$G$1,0))=FALSE),0,INDEX(报表汇总!$A$1:$G$198,MATCH($J25,报表汇总!$A$1:$A$198,0),MATCH(M$2,报表汇总!$A$1:$G$1,0))))</f>
        <v>0.0</v>
      </c>
      <c r="N25" s="58">
        <f>IF(ISERROR(INDEX(报表汇总!$A$1:$G$198,MATCH($J25,报表汇总!$A$1:$A$198,0),MATCH(N$2,报表汇总!$A$1:$G$1,0))),0,IF(OR(INDEX(报表汇总!$A$1:$G$198,MATCH($J25,报表汇总!$A$1:$A$198,0),MATCH(N$2,报表汇总!$A$1:$G$1,0))="--",INDEX(报表汇总!$A$1:$G$198,MATCH($J25,报表汇总!$A$1:$A$198,0),MATCH(N$2,报表汇总!$A$1:$G$1,0))=FALSE),0,INDEX(报表汇总!$A$1:$G$198,MATCH($J25,报表汇总!$A$1:$A$198,0),MATCH(N$2,报表汇总!$A$1:$G$1,0))))</f>
        <v>0.0</v>
      </c>
      <c r="O25" s="58">
        <f>IF(ISERROR(INDEX(报表汇总!$A$1:$G$198,MATCH($J25,报表汇总!$A$1:$A$198,0),MATCH(O$2,报表汇总!$A$1:$G$1,0))),0,IF(OR(INDEX(报表汇总!$A$1:$G$198,MATCH($J25,报表汇总!$A$1:$A$198,0),MATCH(O$2,报表汇总!$A$1:$G$1,0))="--",INDEX(报表汇总!$A$1:$G$198,MATCH($J25,报表汇总!$A$1:$A$198,0),MATCH(O$2,报表汇总!$A$1:$G$1,0))=FALSE),0,INDEX(报表汇总!$A$1:$G$198,MATCH($J25,报表汇总!$A$1:$A$198,0),MATCH(O$2,报表汇总!$A$1:$G$1,0))))</f>
        <v>0.0</v>
      </c>
      <c r="P25" s="58">
        <f>IF(ISERROR(INDEX(报表汇总!$A$1:$G$198,MATCH($J25,报表汇总!$A$1:$A$198,0),MATCH(P$2,报表汇总!$A$1:$G$1,0))),0,IF(OR(INDEX(报表汇总!$A$1:$G$198,MATCH($J25,报表汇总!$A$1:$A$198,0),MATCH(P$2,报表汇总!$A$1:$G$1,0))="--",INDEX(报表汇总!$A$1:$G$198,MATCH($J25,报表汇总!$A$1:$A$198,0),MATCH(P$2,报表汇总!$A$1:$G$1,0))=FALSE),0,INDEX(报表汇总!$A$1:$G$198,MATCH($J25,报表汇总!$A$1:$A$198,0),MATCH(P$2,报表汇总!$A$1:$G$1,0))))</f>
        <v>0.0</v>
      </c>
      <c r="Q25" s="32"/>
      <c r="R25" s="33"/>
      <c r="S25" s="33"/>
    </row>
    <row r="26" spans="8:8" s="25" ht="16.5" hidden="1" customFormat="1">
      <c r="A26" s="26"/>
      <c r="B26" s="39"/>
      <c r="C26" s="46"/>
      <c r="D26" s="46"/>
      <c r="E26" s="46"/>
      <c r="F26" s="46"/>
      <c r="G26" s="46"/>
      <c r="H26" s="47"/>
      <c r="I26" s="23"/>
      <c r="J26" s="55" t="s">
        <v>227</v>
      </c>
      <c r="K26" s="49"/>
      <c r="L26" s="58">
        <f>IF(ISERROR(INDEX(报表汇总!$A$1:$G$198,MATCH($J26,报表汇总!$A$1:$A$198,0),MATCH(L$2,报表汇总!$A$1:$G$1,0))),0,IF(OR(INDEX(报表汇总!$A$1:$G$198,MATCH($J26,报表汇总!$A$1:$A$198,0),MATCH(L$2,报表汇总!$A$1:$G$1,0))="--",INDEX(报表汇总!$A$1:$G$198,MATCH($J26,报表汇总!$A$1:$A$198,0),MATCH(L$2,报表汇总!$A$1:$G$1,0))=FALSE),0,INDEX(报表汇总!$A$1:$G$198,MATCH($J26,报表汇总!$A$1:$A$198,0),MATCH(L$2,报表汇总!$A$1:$G$1,0))))</f>
        <v>0.0</v>
      </c>
      <c r="M26" s="58">
        <f>IF(ISERROR(INDEX(报表汇总!$A$1:$G$198,MATCH($J26,报表汇总!$A$1:$A$198,0),MATCH(M$2,报表汇总!$A$1:$G$1,0))),0,IF(OR(INDEX(报表汇总!$A$1:$G$198,MATCH($J26,报表汇总!$A$1:$A$198,0),MATCH(M$2,报表汇总!$A$1:$G$1,0))="--",INDEX(报表汇总!$A$1:$G$198,MATCH($J26,报表汇总!$A$1:$A$198,0),MATCH(M$2,报表汇总!$A$1:$G$1,0))=FALSE),0,INDEX(报表汇总!$A$1:$G$198,MATCH($J26,报表汇总!$A$1:$A$198,0),MATCH(M$2,报表汇总!$A$1:$G$1,0))))</f>
        <v>0.0</v>
      </c>
      <c r="N26" s="58">
        <f>IF(ISERROR(INDEX(报表汇总!$A$1:$G$198,MATCH($J26,报表汇总!$A$1:$A$198,0),MATCH(N$2,报表汇总!$A$1:$G$1,0))),0,IF(OR(INDEX(报表汇总!$A$1:$G$198,MATCH($J26,报表汇总!$A$1:$A$198,0),MATCH(N$2,报表汇总!$A$1:$G$1,0))="--",INDEX(报表汇总!$A$1:$G$198,MATCH($J26,报表汇总!$A$1:$A$198,0),MATCH(N$2,报表汇总!$A$1:$G$1,0))=FALSE),0,INDEX(报表汇总!$A$1:$G$198,MATCH($J26,报表汇总!$A$1:$A$198,0),MATCH(N$2,报表汇总!$A$1:$G$1,0))))</f>
        <v>0.0</v>
      </c>
      <c r="O26" s="58">
        <f>IF(ISERROR(INDEX(报表汇总!$A$1:$G$198,MATCH($J26,报表汇总!$A$1:$A$198,0),MATCH(O$2,报表汇总!$A$1:$G$1,0))),0,IF(OR(INDEX(报表汇总!$A$1:$G$198,MATCH($J26,报表汇总!$A$1:$A$198,0),MATCH(O$2,报表汇总!$A$1:$G$1,0))="--",INDEX(报表汇总!$A$1:$G$198,MATCH($J26,报表汇总!$A$1:$A$198,0),MATCH(O$2,报表汇总!$A$1:$G$1,0))=FALSE),0,INDEX(报表汇总!$A$1:$G$198,MATCH($J26,报表汇总!$A$1:$A$198,0),MATCH(O$2,报表汇总!$A$1:$G$1,0))))</f>
        <v>0.0</v>
      </c>
      <c r="P26" s="59">
        <f>IF(ISERROR(INDEX(报表汇总!$A$1:$G$198,MATCH($J26,报表汇总!$A$1:$A$198,0),MATCH(P$2,报表汇总!$A$1:$G$1,0))),0,IF(OR(INDEX(报表汇总!$A$1:$G$198,MATCH($J26,报表汇总!$A$1:$A$198,0),MATCH(P$2,报表汇总!$A$1:$G$1,0))="--",INDEX(报表汇总!$A$1:$G$198,MATCH($J26,报表汇总!$A$1:$A$198,0),MATCH(P$2,报表汇总!$A$1:$G$1,0))=FALSE),0,INDEX(报表汇总!$A$1:$G$198,MATCH($J26,报表汇总!$A$1:$A$198,0),MATCH(P$2,报表汇总!$A$1:$G$1,0))))</f>
        <v>0.0</v>
      </c>
      <c r="Q26" s="32"/>
      <c r="R26" s="33"/>
      <c r="S26" s="33"/>
    </row>
    <row r="27" spans="8:8" s="25" ht="16.5" hidden="1" customFormat="1">
      <c r="A27" s="26"/>
      <c r="B27" s="39"/>
      <c r="C27" s="46"/>
      <c r="D27" s="46"/>
      <c r="E27" s="46"/>
      <c r="F27" s="46"/>
      <c r="G27" s="46"/>
      <c r="H27" s="47"/>
      <c r="I27" s="23"/>
      <c r="J27" s="55" t="s">
        <v>228</v>
      </c>
      <c r="K27" s="49"/>
      <c r="L27" s="58">
        <f>IF(ISERROR(INDEX(报表汇总!$A$1:$G$198,MATCH($J27,报表汇总!$A$1:$A$198,0),MATCH(L$2,报表汇总!$A$1:$G$1,0))),0,IF(OR(INDEX(报表汇总!$A$1:$G$198,MATCH($J27,报表汇总!$A$1:$A$198,0),MATCH(L$2,报表汇总!$A$1:$G$1,0))="--",INDEX(报表汇总!$A$1:$G$198,MATCH($J27,报表汇总!$A$1:$A$198,0),MATCH(L$2,报表汇总!$A$1:$G$1,0))=FALSE),0,INDEX(报表汇总!$A$1:$G$198,MATCH($J27,报表汇总!$A$1:$A$198,0),MATCH(L$2,报表汇总!$A$1:$G$1,0))))</f>
        <v>0.0</v>
      </c>
      <c r="M27" s="58">
        <f>IF(ISERROR(INDEX(报表汇总!$A$1:$G$198,MATCH($J27,报表汇总!$A$1:$A$198,0),MATCH(M$2,报表汇总!$A$1:$G$1,0))),0,IF(OR(INDEX(报表汇总!$A$1:$G$198,MATCH($J27,报表汇总!$A$1:$A$198,0),MATCH(M$2,报表汇总!$A$1:$G$1,0))="--",INDEX(报表汇总!$A$1:$G$198,MATCH($J27,报表汇总!$A$1:$A$198,0),MATCH(M$2,报表汇总!$A$1:$G$1,0))=FALSE),0,INDEX(报表汇总!$A$1:$G$198,MATCH($J27,报表汇总!$A$1:$A$198,0),MATCH(M$2,报表汇总!$A$1:$G$1,0))))</f>
        <v>0.0</v>
      </c>
      <c r="N27" s="58">
        <f>IF(ISERROR(INDEX(报表汇总!$A$1:$G$198,MATCH($J27,报表汇总!$A$1:$A$198,0),MATCH(N$2,报表汇总!$A$1:$G$1,0))),0,IF(OR(INDEX(报表汇总!$A$1:$G$198,MATCH($J27,报表汇总!$A$1:$A$198,0),MATCH(N$2,报表汇总!$A$1:$G$1,0))="--",INDEX(报表汇总!$A$1:$G$198,MATCH($J27,报表汇总!$A$1:$A$198,0),MATCH(N$2,报表汇总!$A$1:$G$1,0))=FALSE),0,INDEX(报表汇总!$A$1:$G$198,MATCH($J27,报表汇总!$A$1:$A$198,0),MATCH(N$2,报表汇总!$A$1:$G$1,0))))</f>
        <v>0.0</v>
      </c>
      <c r="O27" s="58">
        <f>IF(ISERROR(INDEX(报表汇总!$A$1:$G$198,MATCH($J27,报表汇总!$A$1:$A$198,0),MATCH(O$2,报表汇总!$A$1:$G$1,0))),0,IF(OR(INDEX(报表汇总!$A$1:$G$198,MATCH($J27,报表汇总!$A$1:$A$198,0),MATCH(O$2,报表汇总!$A$1:$G$1,0))="--",INDEX(报表汇总!$A$1:$G$198,MATCH($J27,报表汇总!$A$1:$A$198,0),MATCH(O$2,报表汇总!$A$1:$G$1,0))=FALSE),0,INDEX(报表汇总!$A$1:$G$198,MATCH($J27,报表汇总!$A$1:$A$198,0),MATCH(O$2,报表汇总!$A$1:$G$1,0))))</f>
        <v>0.0</v>
      </c>
      <c r="P27" s="58">
        <f>IF(ISERROR(INDEX(报表汇总!$A$1:$G$198,MATCH($J27,报表汇总!$A$1:$A$198,0),MATCH(P$2,报表汇总!$A$1:$G$1,0))),0,IF(OR(INDEX(报表汇总!$A$1:$G$198,MATCH($J27,报表汇总!$A$1:$A$198,0),MATCH(P$2,报表汇总!$A$1:$G$1,0))="--",INDEX(报表汇总!$A$1:$G$198,MATCH($J27,报表汇总!$A$1:$A$198,0),MATCH(P$2,报表汇总!$A$1:$G$1,0))=FALSE),0,INDEX(报表汇总!$A$1:$G$198,MATCH($J27,报表汇总!$A$1:$A$198,0),MATCH(P$2,报表汇总!$A$1:$G$1,0))))</f>
        <v>0.0</v>
      </c>
      <c r="Q27" s="32"/>
      <c r="R27" s="33"/>
      <c r="S27" s="33"/>
    </row>
    <row r="28" spans="8:8" s="25" ht="16.5" hidden="1" customFormat="1">
      <c r="A28" s="26"/>
      <c r="B28" s="39"/>
      <c r="C28" s="46"/>
      <c r="D28" s="46"/>
      <c r="E28" s="46"/>
      <c r="F28" s="46"/>
      <c r="G28" s="46"/>
      <c r="H28" s="47"/>
      <c r="I28" s="23"/>
      <c r="J28" s="55" t="s">
        <v>229</v>
      </c>
      <c r="K28" s="49"/>
      <c r="L28" s="58">
        <f>IF(ISERROR(INDEX(报表汇总!$A$1:$G$198,MATCH($J28,报表汇总!$A$1:$A$198,0),MATCH(L$2,报表汇总!$A$1:$G$1,0))),0,IF(OR(INDEX(报表汇总!$A$1:$G$198,MATCH($J28,报表汇总!$A$1:$A$198,0),MATCH(L$2,报表汇总!$A$1:$G$1,0))="--",INDEX(报表汇总!$A$1:$G$198,MATCH($J28,报表汇总!$A$1:$A$198,0),MATCH(L$2,报表汇总!$A$1:$G$1,0))=FALSE),0,INDEX(报表汇总!$A$1:$G$198,MATCH($J28,报表汇总!$A$1:$A$198,0),MATCH(L$2,报表汇总!$A$1:$G$1,0))))</f>
        <v>0.0</v>
      </c>
      <c r="M28" s="58">
        <f>IF(ISERROR(INDEX(报表汇总!$A$1:$G$198,MATCH($J28,报表汇总!$A$1:$A$198,0),MATCH(M$2,报表汇总!$A$1:$G$1,0))),0,IF(OR(INDEX(报表汇总!$A$1:$G$198,MATCH($J28,报表汇总!$A$1:$A$198,0),MATCH(M$2,报表汇总!$A$1:$G$1,0))="--",INDEX(报表汇总!$A$1:$G$198,MATCH($J28,报表汇总!$A$1:$A$198,0),MATCH(M$2,报表汇总!$A$1:$G$1,0))=FALSE),0,INDEX(报表汇总!$A$1:$G$198,MATCH($J28,报表汇总!$A$1:$A$198,0),MATCH(M$2,报表汇总!$A$1:$G$1,0))))</f>
        <v>0.0</v>
      </c>
      <c r="N28" s="58">
        <f>IF(ISERROR(INDEX(报表汇总!$A$1:$G$198,MATCH($J28,报表汇总!$A$1:$A$198,0),MATCH(N$2,报表汇总!$A$1:$G$1,0))),0,IF(OR(INDEX(报表汇总!$A$1:$G$198,MATCH($J28,报表汇总!$A$1:$A$198,0),MATCH(N$2,报表汇总!$A$1:$G$1,0))="--",INDEX(报表汇总!$A$1:$G$198,MATCH($J28,报表汇总!$A$1:$A$198,0),MATCH(N$2,报表汇总!$A$1:$G$1,0))=FALSE),0,INDEX(报表汇总!$A$1:$G$198,MATCH($J28,报表汇总!$A$1:$A$198,0),MATCH(N$2,报表汇总!$A$1:$G$1,0))))</f>
        <v>0.0</v>
      </c>
      <c r="O28" s="58">
        <f>IF(ISERROR(INDEX(报表汇总!$A$1:$G$198,MATCH($J28,报表汇总!$A$1:$A$198,0),MATCH(O$2,报表汇总!$A$1:$G$1,0))),0,IF(OR(INDEX(报表汇总!$A$1:$G$198,MATCH($J28,报表汇总!$A$1:$A$198,0),MATCH(O$2,报表汇总!$A$1:$G$1,0))="--",INDEX(报表汇总!$A$1:$G$198,MATCH($J28,报表汇总!$A$1:$A$198,0),MATCH(O$2,报表汇总!$A$1:$G$1,0))=FALSE),0,INDEX(报表汇总!$A$1:$G$198,MATCH($J28,报表汇总!$A$1:$A$198,0),MATCH(O$2,报表汇总!$A$1:$G$1,0))))</f>
        <v>0.0</v>
      </c>
      <c r="P28" s="58">
        <f>IF(ISERROR(INDEX(报表汇总!$A$1:$G$198,MATCH($J28,报表汇总!$A$1:$A$198,0),MATCH(P$2,报表汇总!$A$1:$G$1,0))),0,IF(OR(INDEX(报表汇总!$A$1:$G$198,MATCH($J28,报表汇总!$A$1:$A$198,0),MATCH(P$2,报表汇总!$A$1:$G$1,0))="--",INDEX(报表汇总!$A$1:$G$198,MATCH($J28,报表汇总!$A$1:$A$198,0),MATCH(P$2,报表汇总!$A$1:$G$1,0))=FALSE),0,INDEX(报表汇总!$A$1:$G$198,MATCH($J28,报表汇总!$A$1:$A$198,0),MATCH(P$2,报表汇总!$A$1:$G$1,0))))</f>
        <v>0.0</v>
      </c>
      <c r="Q28" s="32"/>
      <c r="R28" s="33"/>
      <c r="S28" s="33"/>
    </row>
    <row r="29" spans="8:8" s="25" ht="16.5" hidden="1" customFormat="1">
      <c r="A29" s="26"/>
      <c r="B29" s="39"/>
      <c r="C29" s="46"/>
      <c r="D29" s="46"/>
      <c r="E29" s="46"/>
      <c r="F29" s="46"/>
      <c r="G29" s="46"/>
      <c r="H29" s="47"/>
      <c r="I29" s="23"/>
      <c r="J29" s="43" t="s">
        <v>230</v>
      </c>
      <c r="K29" s="54"/>
      <c r="L29" s="57">
        <f>SUM(L24:L28)</f>
        <v>0.0</v>
      </c>
      <c r="M29" s="57">
        <f>SUM(M24:M28)</f>
        <v>0.0</v>
      </c>
      <c r="N29" s="57">
        <f>SUM(N24:N28)</f>
        <v>0.0</v>
      </c>
      <c r="O29" s="57">
        <f>SUM(O24:O28)</f>
        <v>0.0</v>
      </c>
      <c r="P29" s="57">
        <f>SUM(P24:P28)</f>
        <v>0.0</v>
      </c>
      <c r="Q29" s="32"/>
      <c r="R29" s="33"/>
      <c r="S29" s="33"/>
    </row>
    <row r="30" spans="8:8" s="25" ht="16.5" customFormat="1">
      <c r="A30" s="26"/>
      <c r="B30" s="39" t="s">
        <v>231</v>
      </c>
      <c r="C30" s="40">
        <v>0.0</v>
      </c>
      <c r="D30" s="41" t="str">
        <f>IF(L30&gt;$C30,"√","×")</f>
        <v>×</v>
      </c>
      <c r="E30" s="41" t="str">
        <f>IF(M30&gt;$C30,"√","×")</f>
        <v>×</v>
      </c>
      <c r="F30" s="41" t="str">
        <f>IF(N30&gt;$C30,"√","×")</f>
        <v>×</v>
      </c>
      <c r="G30" s="41" t="str">
        <f>IF(O30&gt;$C30,"√","×")</f>
        <v>×</v>
      </c>
      <c r="H30" s="42" t="str">
        <f>IF(P30&gt;$C30,"√","×")</f>
        <v>×</v>
      </c>
      <c r="I30" s="23"/>
      <c r="J30" s="43" t="s">
        <v>232</v>
      </c>
      <c r="K30" s="54"/>
      <c r="L30" s="57">
        <f>L23-L29</f>
        <v>0.0</v>
      </c>
      <c r="M30" s="57">
        <f>M23-M29</f>
        <v>0.0</v>
      </c>
      <c r="N30" s="57">
        <f>N23-N29</f>
        <v>0.0</v>
      </c>
      <c r="O30" s="57">
        <f>O23-O29</f>
        <v>0.0</v>
      </c>
      <c r="P30" s="57">
        <f>P23-P29</f>
        <v>0.0</v>
      </c>
      <c r="Q30" s="32"/>
      <c r="R30" s="33"/>
      <c r="S30" s="33"/>
    </row>
    <row r="31" spans="8:8" ht="16.5" hidden="1">
      <c r="A31" s="26"/>
      <c r="B31" s="39"/>
      <c r="C31" s="46"/>
      <c r="D31" s="46"/>
      <c r="E31" s="46"/>
      <c r="F31" s="46"/>
      <c r="G31" s="46"/>
      <c r="H31" s="47"/>
      <c r="J31" s="55" t="s">
        <v>228</v>
      </c>
      <c r="K31" s="60"/>
      <c r="L31" s="49">
        <f>IF(ISERROR(INDEX(报表汇总!$A$1:$G$198,MATCH($J31,报表汇总!$A$1:$A$198,0),MATCH(L$2,报表汇总!$A$1:$G$1,0))),0,IF(OR(INDEX(报表汇总!$A$1:$G$198,MATCH($J31,报表汇总!$A$1:$A$198,0),MATCH(L$2,报表汇总!$A$1:$G$1,0))="--",INDEX(报表汇总!$A$1:$G$198,MATCH($J31,报表汇总!$A$1:$A$198,0),MATCH(L$2,报表汇总!$A$1:$G$1,0))=FALSE),0,INDEX(报表汇总!$A$1:$G$198,MATCH($J31,报表汇总!$A$1:$A$198,0),MATCH(L$2,报表汇总!$A$1:$G$1,0))))</f>
        <v>0.0</v>
      </c>
      <c r="M31" s="49">
        <f>IF(ISERROR(INDEX(报表汇总!$A$1:$G$198,MATCH($J31,报表汇总!$A$1:$A$198,0),MATCH(M$2,报表汇总!$A$1:$G$1,0))),0,IF(OR(INDEX(报表汇总!$A$1:$G$198,MATCH($J31,报表汇总!$A$1:$A$198,0),MATCH(M$2,报表汇总!$A$1:$G$1,0))="--",INDEX(报表汇总!$A$1:$G$198,MATCH($J31,报表汇总!$A$1:$A$198,0),MATCH(M$2,报表汇总!$A$1:$G$1,0))=FALSE),0,INDEX(报表汇总!$A$1:$G$198,MATCH($J31,报表汇总!$A$1:$A$198,0),MATCH(M$2,报表汇总!$A$1:$G$1,0))))</f>
        <v>0.0</v>
      </c>
      <c r="N31" s="49">
        <f>IF(ISERROR(INDEX(报表汇总!$A$1:$G$198,MATCH($J31,报表汇总!$A$1:$A$198,0),MATCH(N$2,报表汇总!$A$1:$G$1,0))),0,IF(OR(INDEX(报表汇总!$A$1:$G$198,MATCH($J31,报表汇总!$A$1:$A$198,0),MATCH(N$2,报表汇总!$A$1:$G$1,0))="--",INDEX(报表汇总!$A$1:$G$198,MATCH($J31,报表汇总!$A$1:$A$198,0),MATCH(N$2,报表汇总!$A$1:$G$1,0))=FALSE),0,INDEX(报表汇总!$A$1:$G$198,MATCH($J31,报表汇总!$A$1:$A$198,0),MATCH(N$2,报表汇总!$A$1:$G$1,0))))</f>
        <v>0.0</v>
      </c>
      <c r="O31" s="49">
        <f>IF(ISERROR(INDEX(报表汇总!$A$1:$G$198,MATCH($J31,报表汇总!$A$1:$A$198,0),MATCH(O$2,报表汇总!$A$1:$G$1,0))),0,IF(OR(INDEX(报表汇总!$A$1:$G$198,MATCH($J31,报表汇总!$A$1:$A$198,0),MATCH(O$2,报表汇总!$A$1:$G$1,0))="--",INDEX(报表汇总!$A$1:$G$198,MATCH($J31,报表汇总!$A$1:$A$198,0),MATCH(O$2,报表汇总!$A$1:$G$1,0))=FALSE),0,INDEX(报表汇总!$A$1:$G$198,MATCH($J31,报表汇总!$A$1:$A$198,0),MATCH(O$2,报表汇总!$A$1:$G$1,0))))</f>
        <v>0.0</v>
      </c>
      <c r="P31" s="49">
        <f>IF(ISERROR(INDEX(报表汇总!$A$1:$G$198,MATCH($J31,报表汇总!$A$1:$A$198,0),MATCH(P$2,报表汇总!$A$1:$G$1,0))),0,IF(OR(INDEX(报表汇总!$A$1:$G$198,MATCH($J31,报表汇总!$A$1:$A$198,0),MATCH(P$2,报表汇总!$A$1:$G$1,0))="--",INDEX(报表汇总!$A$1:$G$198,MATCH($J31,报表汇总!$A$1:$A$198,0),MATCH(P$2,报表汇总!$A$1:$G$1,0))=FALSE),0,INDEX(报表汇总!$A$1:$G$198,MATCH($J31,报表汇总!$A$1:$A$198,0),MATCH(P$2,报表汇总!$A$1:$G$1,0))))</f>
        <v>0.0</v>
      </c>
      <c r="Q31" s="32"/>
      <c r="R31" s="61"/>
      <c r="S31" s="61"/>
    </row>
    <row r="32" spans="8:8" ht="16.5" hidden="1">
      <c r="A32" s="26"/>
      <c r="B32" s="39"/>
      <c r="C32" s="46"/>
      <c r="D32" s="46"/>
      <c r="E32" s="46"/>
      <c r="F32" s="46"/>
      <c r="G32" s="46"/>
      <c r="H32" s="47"/>
      <c r="J32" s="55" t="s">
        <v>226</v>
      </c>
      <c r="K32" s="60"/>
      <c r="L32" s="49">
        <f>IF(ISERROR(INDEX(报表汇总!$A$1:$G$198,MATCH($J32,报表汇总!$A$1:$A$198,0),MATCH(L$2,报表汇总!$A$1:$G$1,0))),0,IF(OR(INDEX(报表汇总!$A$1:$G$198,MATCH($J32,报表汇总!$A$1:$A$198,0),MATCH(L$2,报表汇总!$A$1:$G$1,0))="--",INDEX(报表汇总!$A$1:$G$198,MATCH($J32,报表汇总!$A$1:$A$198,0),MATCH(L$2,报表汇总!$A$1:$G$1,0))=FALSE),0,INDEX(报表汇总!$A$1:$G$198,MATCH($J32,报表汇总!$A$1:$A$198,0),MATCH(L$2,报表汇总!$A$1:$G$1,0))))</f>
        <v>0.0</v>
      </c>
      <c r="M32" s="49">
        <f>IF(ISERROR(INDEX(报表汇总!$A$1:$G$198,MATCH($J32,报表汇总!$A$1:$A$198,0),MATCH(M$2,报表汇总!$A$1:$G$1,0))),0,IF(OR(INDEX(报表汇总!$A$1:$G$198,MATCH($J32,报表汇总!$A$1:$A$198,0),MATCH(M$2,报表汇总!$A$1:$G$1,0))="--",INDEX(报表汇总!$A$1:$G$198,MATCH($J32,报表汇总!$A$1:$A$198,0),MATCH(M$2,报表汇总!$A$1:$G$1,0))=FALSE),0,INDEX(报表汇总!$A$1:$G$198,MATCH($J32,报表汇总!$A$1:$A$198,0),MATCH(M$2,报表汇总!$A$1:$G$1,0))))</f>
        <v>0.0</v>
      </c>
      <c r="N32" s="49">
        <f>IF(ISERROR(INDEX(报表汇总!$A$1:$G$198,MATCH($J32,报表汇总!$A$1:$A$198,0),MATCH(N$2,报表汇总!$A$1:$G$1,0))),0,IF(OR(INDEX(报表汇总!$A$1:$G$198,MATCH($J32,报表汇总!$A$1:$A$198,0),MATCH(N$2,报表汇总!$A$1:$G$1,0))="--",INDEX(报表汇总!$A$1:$G$198,MATCH($J32,报表汇总!$A$1:$A$198,0),MATCH(N$2,报表汇总!$A$1:$G$1,0))=FALSE),0,INDEX(报表汇总!$A$1:$G$198,MATCH($J32,报表汇总!$A$1:$A$198,0),MATCH(N$2,报表汇总!$A$1:$G$1,0))))</f>
        <v>0.0</v>
      </c>
      <c r="O32" s="49">
        <f>IF(ISERROR(INDEX(报表汇总!$A$1:$G$198,MATCH($J32,报表汇总!$A$1:$A$198,0),MATCH(O$2,报表汇总!$A$1:$G$1,0))),0,IF(OR(INDEX(报表汇总!$A$1:$G$198,MATCH($J32,报表汇总!$A$1:$A$198,0),MATCH(O$2,报表汇总!$A$1:$G$1,0))="--",INDEX(报表汇总!$A$1:$G$198,MATCH($J32,报表汇总!$A$1:$A$198,0),MATCH(O$2,报表汇总!$A$1:$G$1,0))=FALSE),0,INDEX(报表汇总!$A$1:$G$198,MATCH($J32,报表汇总!$A$1:$A$198,0),MATCH(O$2,报表汇总!$A$1:$G$1,0))))</f>
        <v>0.0</v>
      </c>
      <c r="P32" s="49">
        <f>IF(ISERROR(INDEX(报表汇总!$A$1:$G$198,MATCH($J32,报表汇总!$A$1:$A$198,0),MATCH(P$2,报表汇总!$A$1:$G$1,0))),0,IF(OR(INDEX(报表汇总!$A$1:$G$198,MATCH($J32,报表汇总!$A$1:$A$198,0),MATCH(P$2,报表汇总!$A$1:$G$1,0))="--",INDEX(报表汇总!$A$1:$G$198,MATCH($J32,报表汇总!$A$1:$A$198,0),MATCH(P$2,报表汇总!$A$1:$G$1,0))=FALSE),0,INDEX(报表汇总!$A$1:$G$198,MATCH($J32,报表汇总!$A$1:$A$198,0),MATCH(P$2,报表汇总!$A$1:$G$1,0))))</f>
        <v>0.0</v>
      </c>
      <c r="Q32" s="32"/>
      <c r="R32" s="61"/>
      <c r="S32" s="61"/>
    </row>
    <row r="33" spans="8:8" ht="16.5" hidden="1">
      <c r="A33" s="26"/>
      <c r="B33" s="39"/>
      <c r="C33" s="46"/>
      <c r="D33" s="46"/>
      <c r="E33" s="46"/>
      <c r="F33" s="46"/>
      <c r="G33" s="46"/>
      <c r="H33" s="47"/>
      <c r="J33" s="55" t="s">
        <v>233</v>
      </c>
      <c r="K33" s="60"/>
      <c r="L33" s="49">
        <f>L31+L32</f>
        <v>0.0</v>
      </c>
      <c r="M33" s="49">
        <f>M31+M32</f>
        <v>0.0</v>
      </c>
      <c r="N33" s="49">
        <f>N31+N32</f>
        <v>0.0</v>
      </c>
      <c r="O33" s="49">
        <f>O31+O32</f>
        <v>0.0</v>
      </c>
      <c r="P33" s="49">
        <f>P31+P32</f>
        <v>0.0</v>
      </c>
      <c r="Q33" s="32"/>
      <c r="R33" s="61"/>
      <c r="S33" s="61"/>
    </row>
    <row r="34" spans="8:8" ht="16.5" hidden="1">
      <c r="A34" s="26"/>
      <c r="B34" s="39"/>
      <c r="C34" s="46"/>
      <c r="D34" s="46"/>
      <c r="E34" s="46"/>
      <c r="F34" s="46"/>
      <c r="G34" s="46"/>
      <c r="H34" s="47"/>
      <c r="J34" s="48" t="s">
        <v>203</v>
      </c>
      <c r="K34" s="60"/>
      <c r="L34" s="49">
        <f>IF(ISERROR(INDEX(报表汇总!$A$1:$G$198,MATCH($J34,报表汇总!$A$1:$A$198,0),MATCH(L$2,报表汇总!$A$1:$G$1,0))),0,IF(OR(INDEX(报表汇总!$A$1:$G$198,MATCH($J34,报表汇总!$A$1:$A$198,0),MATCH(L$2,报表汇总!$A$1:$G$1,0))="--",INDEX(报表汇总!$A$1:$G$198,MATCH($J34,报表汇总!$A$1:$A$198,0),MATCH(L$2,报表汇总!$A$1:$G$1,0))=FALSE),0,INDEX(报表汇总!$A$1:$G$198,MATCH($J34,报表汇总!$A$1:$A$198,0),MATCH(L$2,报表汇总!$A$1:$G$1,0))))</f>
        <v>0.0</v>
      </c>
      <c r="M34" s="49">
        <f>IF(ISERROR(INDEX(报表汇总!$A$1:$G$198,MATCH($J34,报表汇总!$A$1:$A$198,0),MATCH(M$2,报表汇总!$A$1:$G$1,0))),0,IF(OR(INDEX(报表汇总!$A$1:$G$198,MATCH($J34,报表汇总!$A$1:$A$198,0),MATCH(M$2,报表汇总!$A$1:$G$1,0))="--",INDEX(报表汇总!$A$1:$G$198,MATCH($J34,报表汇总!$A$1:$A$198,0),MATCH(M$2,报表汇总!$A$1:$G$1,0))=FALSE),0,INDEX(报表汇总!$A$1:$G$198,MATCH($J34,报表汇总!$A$1:$A$198,0),MATCH(M$2,报表汇总!$A$1:$G$1,0))))</f>
        <v>0.0</v>
      </c>
      <c r="N34" s="49">
        <f>IF(ISERROR(INDEX(报表汇总!$A$1:$G$198,MATCH($J34,报表汇总!$A$1:$A$198,0),MATCH(N$2,报表汇总!$A$1:$G$1,0))),0,IF(OR(INDEX(报表汇总!$A$1:$G$198,MATCH($J34,报表汇总!$A$1:$A$198,0),MATCH(N$2,报表汇总!$A$1:$G$1,0))="--",INDEX(报表汇总!$A$1:$G$198,MATCH($J34,报表汇总!$A$1:$A$198,0),MATCH(N$2,报表汇总!$A$1:$G$1,0))=FALSE),0,INDEX(报表汇总!$A$1:$G$198,MATCH($J34,报表汇总!$A$1:$A$198,0),MATCH(N$2,报表汇总!$A$1:$G$1,0))))</f>
        <v>0.0</v>
      </c>
      <c r="O34" s="49">
        <f>IF(ISERROR(INDEX(报表汇总!$A$1:$G$198,MATCH($J34,报表汇总!$A$1:$A$198,0),MATCH(O$2,报表汇总!$A$1:$G$1,0))),0,IF(OR(INDEX(报表汇总!$A$1:$G$198,MATCH($J34,报表汇总!$A$1:$A$198,0),MATCH(O$2,报表汇总!$A$1:$G$1,0))="--",INDEX(报表汇总!$A$1:$G$198,MATCH($J34,报表汇总!$A$1:$A$198,0),MATCH(O$2,报表汇总!$A$1:$G$1,0))=FALSE),0,INDEX(报表汇总!$A$1:$G$198,MATCH($J34,报表汇总!$A$1:$A$198,0),MATCH(O$2,报表汇总!$A$1:$G$1,0))))</f>
        <v>0.0</v>
      </c>
      <c r="P34" s="49">
        <f>IF(ISERROR(INDEX(报表汇总!$A$1:$G$198,MATCH($J34,报表汇总!$A$1:$A$198,0),MATCH(P$2,报表汇总!$A$1:$G$1,0))),0,IF(OR(INDEX(报表汇总!$A$1:$G$198,MATCH($J34,报表汇总!$A$1:$A$198,0),MATCH(P$2,报表汇总!$A$1:$G$1,0))="--",INDEX(报表汇总!$A$1:$G$198,MATCH($J34,报表汇总!$A$1:$A$198,0),MATCH(P$2,报表汇总!$A$1:$G$1,0))=FALSE),0,INDEX(报表汇总!$A$1:$G$198,MATCH($J34,报表汇总!$A$1:$A$198,0),MATCH(P$2,报表汇总!$A$1:$G$1,0))))</f>
        <v>0.0</v>
      </c>
      <c r="Q34" s="32"/>
      <c r="R34" s="61"/>
      <c r="S34" s="61"/>
    </row>
    <row r="35" spans="8:8" ht="33.0">
      <c r="A35" s="26"/>
      <c r="B35" s="62" t="s">
        <v>234</v>
      </c>
      <c r="C35" s="50">
        <v>0.1</v>
      </c>
      <c r="D35" s="63" t="e">
        <f>IF(L35&lt;$C35,"√","×")</f>
        <v>#DIV/0!</v>
      </c>
      <c r="E35" s="63" t="e">
        <f>IF(M35&lt;$C35,"√","×")</f>
        <v>#DIV/0!</v>
      </c>
      <c r="F35" s="63" t="e">
        <f>IF(N35&lt;$C35,"√","×")</f>
        <v>#DIV/0!</v>
      </c>
      <c r="G35" s="63" t="e">
        <f>IF(O35&lt;$C35,"√","×")</f>
        <v>#DIV/0!</v>
      </c>
      <c r="H35" s="42" t="e">
        <f>IF(P35&lt;$C35,"√","×")</f>
        <v>#DIV/0!</v>
      </c>
      <c r="J35" s="43" t="s">
        <v>235</v>
      </c>
      <c r="K35" s="44"/>
      <c r="L35" s="44" t="e">
        <f>L33/L34</f>
        <v>#DIV/0!</v>
      </c>
      <c r="M35" s="44" t="e">
        <f t="shared" si="0" ref="M35:P35">M33/M34</f>
        <v>#DIV/0!</v>
      </c>
      <c r="N35" s="44" t="e">
        <f t="shared" si="0"/>
        <v>#DIV/0!</v>
      </c>
      <c r="O35" s="44" t="e">
        <f t="shared" si="0"/>
        <v>#DIV/0!</v>
      </c>
      <c r="P35" s="44" t="e">
        <f t="shared" si="0"/>
        <v>#DIV/0!</v>
      </c>
      <c r="Q35" s="32"/>
      <c r="R35" s="61"/>
      <c r="S35" s="61"/>
    </row>
    <row r="36" spans="8:8" ht="16.5" hidden="1">
      <c r="A36" s="26"/>
      <c r="B36" s="39"/>
      <c r="C36" s="46"/>
      <c r="D36" s="46"/>
      <c r="E36" s="46"/>
      <c r="F36" s="46"/>
      <c r="G36" s="46"/>
      <c r="H36" s="47"/>
      <c r="J36" s="55" t="s">
        <v>236</v>
      </c>
      <c r="K36" s="60"/>
      <c r="L36" s="49">
        <f>IF(ISERROR(INDEX(报表汇总!$A$1:$G$198,MATCH($J36,报表汇总!$A$1:$A$198,0),MATCH(L$2,报表汇总!$A$1:$G$1,0))),0,IF(OR(INDEX(报表汇总!$A$1:$G$198,MATCH($J36,报表汇总!$A$1:$A$198,0),MATCH(L$2,报表汇总!$A$1:$G$1,0))="--",INDEX(报表汇总!$A$1:$G$198,MATCH($J36,报表汇总!$A$1:$A$198,0),MATCH(L$2,报表汇总!$A$1:$G$1,0))=FALSE),0,INDEX(报表汇总!$A$1:$G$198,MATCH($J36,报表汇总!$A$1:$A$198,0),MATCH(L$2,报表汇总!$A$1:$G$1,0))))</f>
        <v>0.0</v>
      </c>
      <c r="M36" s="49">
        <f>IF(ISERROR(INDEX(报表汇总!$A$1:$G$198,MATCH($J36,报表汇总!$A$1:$A$198,0),MATCH(M$2,报表汇总!$A$1:$G$1,0))),0,IF(OR(INDEX(报表汇总!$A$1:$G$198,MATCH($J36,报表汇总!$A$1:$A$198,0),MATCH(M$2,报表汇总!$A$1:$G$1,0))="--",INDEX(报表汇总!$A$1:$G$198,MATCH($J36,报表汇总!$A$1:$A$198,0),MATCH(M$2,报表汇总!$A$1:$G$1,0))=FALSE),0,INDEX(报表汇总!$A$1:$G$198,MATCH($J36,报表汇总!$A$1:$A$198,0),MATCH(M$2,报表汇总!$A$1:$G$1,0))))</f>
        <v>0.0</v>
      </c>
      <c r="N36" s="49">
        <f>IF(ISERROR(INDEX(报表汇总!$A$1:$G$198,MATCH($J36,报表汇总!$A$1:$A$198,0),MATCH(N$2,报表汇总!$A$1:$G$1,0))),0,IF(OR(INDEX(报表汇总!$A$1:$G$198,MATCH($J36,报表汇总!$A$1:$A$198,0),MATCH(N$2,报表汇总!$A$1:$G$1,0))="--",INDEX(报表汇总!$A$1:$G$198,MATCH($J36,报表汇总!$A$1:$A$198,0),MATCH(N$2,报表汇总!$A$1:$G$1,0))=FALSE),0,INDEX(报表汇总!$A$1:$G$198,MATCH($J36,报表汇总!$A$1:$A$198,0),MATCH(N$2,报表汇总!$A$1:$G$1,0))))</f>
        <v>0.0</v>
      </c>
      <c r="O36" s="49">
        <f>IF(ISERROR(INDEX(报表汇总!$A$1:$G$198,MATCH($J36,报表汇总!$A$1:$A$198,0),MATCH(O$2,报表汇总!$A$1:$G$1,0))),0,IF(OR(INDEX(报表汇总!$A$1:$G$198,MATCH($J36,报表汇总!$A$1:$A$198,0),MATCH(O$2,报表汇总!$A$1:$G$1,0))="--",INDEX(报表汇总!$A$1:$G$198,MATCH($J36,报表汇总!$A$1:$A$198,0),MATCH(O$2,报表汇总!$A$1:$G$1,0))=FALSE),0,INDEX(报表汇总!$A$1:$G$198,MATCH($J36,报表汇总!$A$1:$A$198,0),MATCH(O$2,报表汇总!$A$1:$G$1,0))))</f>
        <v>0.0</v>
      </c>
      <c r="P36" s="49">
        <f>IF(ISERROR(INDEX(报表汇总!$A$1:$G$198,MATCH($J36,报表汇总!$A$1:$A$198,0),MATCH(P$2,报表汇总!$A$1:$G$1,0))),0,IF(OR(INDEX(报表汇总!$A$1:$G$198,MATCH($J36,报表汇总!$A$1:$A$198,0),MATCH(P$2,报表汇总!$A$1:$G$1,0))="--",INDEX(报表汇总!$A$1:$G$198,MATCH($J36,报表汇总!$A$1:$A$198,0),MATCH(P$2,报表汇总!$A$1:$G$1,0))=FALSE),0,INDEX(报表汇总!$A$1:$G$198,MATCH($J36,报表汇总!$A$1:$A$198,0),MATCH(P$2,报表汇总!$A$1:$G$1,0))))</f>
        <v>0.0</v>
      </c>
      <c r="Q36" s="32"/>
      <c r="R36" s="61"/>
      <c r="S36" s="61"/>
    </row>
    <row r="37" spans="8:8" ht="16.5" hidden="1">
      <c r="A37" s="26"/>
      <c r="B37" s="39"/>
      <c r="C37" s="46"/>
      <c r="D37" s="46"/>
      <c r="E37" s="46"/>
      <c r="F37" s="46"/>
      <c r="G37" s="46"/>
      <c r="H37" s="47"/>
      <c r="J37" s="55" t="s">
        <v>237</v>
      </c>
      <c r="K37" s="60"/>
      <c r="L37" s="49">
        <f>IF(ISERROR(INDEX(报表汇总!$A$1:$G$198,MATCH($J37,报表汇总!$A$1:$A$198,0),MATCH(L$2,报表汇总!$A$1:$G$1,0))),0,IF(OR(INDEX(报表汇总!$A$1:$G$198,MATCH($J37,报表汇总!$A$1:$A$198,0),MATCH(L$2,报表汇总!$A$1:$G$1,0))="--",INDEX(报表汇总!$A$1:$G$198,MATCH($J37,报表汇总!$A$1:$A$198,0),MATCH(L$2,报表汇总!$A$1:$G$1,0))=FALSE),0,INDEX(报表汇总!$A$1:$G$198,MATCH($J37,报表汇总!$A$1:$A$198,0),MATCH(L$2,报表汇总!$A$1:$G$1,0))))</f>
        <v>0.0</v>
      </c>
      <c r="M37" s="49">
        <f>IF(ISERROR(INDEX(报表汇总!$A$1:$G$198,MATCH($J37,报表汇总!$A$1:$A$198,0),MATCH(M$2,报表汇总!$A$1:$G$1,0))),0,IF(OR(INDEX(报表汇总!$A$1:$G$198,MATCH($J37,报表汇总!$A$1:$A$198,0),MATCH(M$2,报表汇总!$A$1:$G$1,0))="--",INDEX(报表汇总!$A$1:$G$198,MATCH($J37,报表汇总!$A$1:$A$198,0),MATCH(M$2,报表汇总!$A$1:$G$1,0))=FALSE),0,INDEX(报表汇总!$A$1:$G$198,MATCH($J37,报表汇总!$A$1:$A$198,0),MATCH(M$2,报表汇总!$A$1:$G$1,0))))</f>
        <v>0.0</v>
      </c>
      <c r="N37" s="49">
        <f>IF(ISERROR(INDEX(报表汇总!$A$1:$G$198,MATCH($J37,报表汇总!$A$1:$A$198,0),MATCH(N$2,报表汇总!$A$1:$G$1,0))),0,IF(OR(INDEX(报表汇总!$A$1:$G$198,MATCH($J37,报表汇总!$A$1:$A$198,0),MATCH(N$2,报表汇总!$A$1:$G$1,0))="--",INDEX(报表汇总!$A$1:$G$198,MATCH($J37,报表汇总!$A$1:$A$198,0),MATCH(N$2,报表汇总!$A$1:$G$1,0))=FALSE),0,INDEX(报表汇总!$A$1:$G$198,MATCH($J37,报表汇总!$A$1:$A$198,0),MATCH(N$2,报表汇总!$A$1:$G$1,0))))</f>
        <v>0.0</v>
      </c>
      <c r="O37" s="49">
        <f>IF(ISERROR(INDEX(报表汇总!$A$1:$G$198,MATCH($J37,报表汇总!$A$1:$A$198,0),MATCH(O$2,报表汇总!$A$1:$G$1,0))),0,IF(OR(INDEX(报表汇总!$A$1:$G$198,MATCH($J37,报表汇总!$A$1:$A$198,0),MATCH(O$2,报表汇总!$A$1:$G$1,0))="--",INDEX(报表汇总!$A$1:$G$198,MATCH($J37,报表汇总!$A$1:$A$198,0),MATCH(O$2,报表汇总!$A$1:$G$1,0))=FALSE),0,INDEX(报表汇总!$A$1:$G$198,MATCH($J37,报表汇总!$A$1:$A$198,0),MATCH(O$2,报表汇总!$A$1:$G$1,0))))</f>
        <v>0.0</v>
      </c>
      <c r="P37" s="49">
        <f>IF(ISERROR(INDEX(报表汇总!$A$1:$G$198,MATCH($J37,报表汇总!$A$1:$A$198,0),MATCH(P$2,报表汇总!$A$1:$G$1,0))),0,IF(OR(INDEX(报表汇总!$A$1:$G$198,MATCH($J37,报表汇总!$A$1:$A$198,0),MATCH(P$2,报表汇总!$A$1:$G$1,0))="--",INDEX(报表汇总!$A$1:$G$198,MATCH($J37,报表汇总!$A$1:$A$198,0),MATCH(P$2,报表汇总!$A$1:$G$1,0))=FALSE),0,INDEX(报表汇总!$A$1:$G$198,MATCH($J37,报表汇总!$A$1:$A$198,0),MATCH(P$2,报表汇总!$A$1:$G$1,0))))</f>
        <v>0.0</v>
      </c>
      <c r="Q37" s="32"/>
      <c r="R37" s="61"/>
      <c r="S37" s="61"/>
    </row>
    <row r="38" spans="8:8" ht="16.5" hidden="1">
      <c r="A38" s="26"/>
      <c r="B38" s="39"/>
      <c r="C38" s="46"/>
      <c r="D38" s="46"/>
      <c r="E38" s="46"/>
      <c r="F38" s="46"/>
      <c r="G38" s="46"/>
      <c r="H38" s="47"/>
      <c r="J38" s="55" t="s">
        <v>238</v>
      </c>
      <c r="K38" s="60"/>
      <c r="L38" s="49">
        <f>IF(ISERROR(INDEX(报表汇总!$A$1:$G$198,MATCH($J38,报表汇总!$A$1:$A$198,0),MATCH(L$2,报表汇总!$A$1:$G$1,0))),0,IF(OR(INDEX(报表汇总!$A$1:$G$198,MATCH($J38,报表汇总!$A$1:$A$198,0),MATCH(L$2,报表汇总!$A$1:$G$1,0))="--",INDEX(报表汇总!$A$1:$G$198,MATCH($J38,报表汇总!$A$1:$A$198,0),MATCH(L$2,报表汇总!$A$1:$G$1,0))=FALSE),0,INDEX(报表汇总!$A$1:$G$198,MATCH($J38,报表汇总!$A$1:$A$198,0),MATCH(L$2,报表汇总!$A$1:$G$1,0))))</f>
        <v>0.0</v>
      </c>
      <c r="M38" s="49">
        <f>IF(ISERROR(INDEX(报表汇总!$A$1:$G$198,MATCH($J38,报表汇总!$A$1:$A$198,0),MATCH(M$2,报表汇总!$A$1:$G$1,0))),0,IF(OR(INDEX(报表汇总!$A$1:$G$198,MATCH($J38,报表汇总!$A$1:$A$198,0),MATCH(M$2,报表汇总!$A$1:$G$1,0))="--",INDEX(报表汇总!$A$1:$G$198,MATCH($J38,报表汇总!$A$1:$A$198,0),MATCH(M$2,报表汇总!$A$1:$G$1,0))=FALSE),0,INDEX(报表汇总!$A$1:$G$198,MATCH($J38,报表汇总!$A$1:$A$198,0),MATCH(M$2,报表汇总!$A$1:$G$1,0))))</f>
        <v>0.0</v>
      </c>
      <c r="N38" s="49">
        <f>IF(ISERROR(INDEX(报表汇总!$A$1:$G$198,MATCH($J38,报表汇总!$A$1:$A$198,0),MATCH(N$2,报表汇总!$A$1:$G$1,0))),0,IF(OR(INDEX(报表汇总!$A$1:$G$198,MATCH($J38,报表汇总!$A$1:$A$198,0),MATCH(N$2,报表汇总!$A$1:$G$1,0))="--",INDEX(报表汇总!$A$1:$G$198,MATCH($J38,报表汇总!$A$1:$A$198,0),MATCH(N$2,报表汇总!$A$1:$G$1,0))=FALSE),0,INDEX(报表汇总!$A$1:$G$198,MATCH($J38,报表汇总!$A$1:$A$198,0),MATCH(N$2,报表汇总!$A$1:$G$1,0))))</f>
        <v>0.0</v>
      </c>
      <c r="O38" s="49">
        <f>IF(ISERROR(INDEX(报表汇总!$A$1:$G$198,MATCH($J38,报表汇总!$A$1:$A$198,0),MATCH(O$2,报表汇总!$A$1:$G$1,0))),0,IF(OR(INDEX(报表汇总!$A$1:$G$198,MATCH($J38,报表汇总!$A$1:$A$198,0),MATCH(O$2,报表汇总!$A$1:$G$1,0))="--",INDEX(报表汇总!$A$1:$G$198,MATCH($J38,报表汇总!$A$1:$A$198,0),MATCH(O$2,报表汇总!$A$1:$G$1,0))=FALSE),0,INDEX(报表汇总!$A$1:$G$198,MATCH($J38,报表汇总!$A$1:$A$198,0),MATCH(O$2,报表汇总!$A$1:$G$1,0))))</f>
        <v>0.0</v>
      </c>
      <c r="P38" s="49">
        <f>IF(ISERROR(INDEX(报表汇总!$A$1:$G$198,MATCH($J38,报表汇总!$A$1:$A$198,0),MATCH(P$2,报表汇总!$A$1:$G$1,0))),0,IF(OR(INDEX(报表汇总!$A$1:$G$198,MATCH($J38,报表汇总!$A$1:$A$198,0),MATCH(P$2,报表汇总!$A$1:$G$1,0))="--",INDEX(报表汇总!$A$1:$G$198,MATCH($J38,报表汇总!$A$1:$A$198,0),MATCH(P$2,报表汇总!$A$1:$G$1,0))=FALSE),0,INDEX(报表汇总!$A$1:$G$198,MATCH($J38,报表汇总!$A$1:$A$198,0),MATCH(P$2,报表汇总!$A$1:$G$1,0))))</f>
        <v>0.0</v>
      </c>
      <c r="Q38" s="32"/>
      <c r="R38" s="61"/>
      <c r="S38" s="61"/>
    </row>
    <row r="39" spans="8:8" ht="16.5" hidden="1">
      <c r="A39" s="26"/>
      <c r="B39" s="39"/>
      <c r="C39" s="46"/>
      <c r="D39" s="46"/>
      <c r="E39" s="46"/>
      <c r="F39" s="46"/>
      <c r="G39" s="46"/>
      <c r="H39" s="47"/>
      <c r="J39" s="55" t="s">
        <v>239</v>
      </c>
      <c r="K39" s="60"/>
      <c r="L39" s="49">
        <f>SUM(L36:L37)</f>
        <v>0.0</v>
      </c>
      <c r="M39" s="49">
        <f t="shared" si="1" ref="M39:P39">SUM(M36:M37)</f>
        <v>0.0</v>
      </c>
      <c r="N39" s="49">
        <f t="shared" si="1"/>
        <v>0.0</v>
      </c>
      <c r="O39" s="49">
        <f t="shared" si="1"/>
        <v>0.0</v>
      </c>
      <c r="P39" s="49">
        <f t="shared" si="1"/>
        <v>0.0</v>
      </c>
      <c r="Q39" s="32"/>
      <c r="R39" s="61"/>
      <c r="S39" s="61"/>
    </row>
    <row r="40" spans="8:8" ht="16.5" hidden="1">
      <c r="A40" s="26"/>
      <c r="B40" s="39"/>
      <c r="C40" s="46"/>
      <c r="D40" s="46"/>
      <c r="E40" s="46"/>
      <c r="F40" s="46"/>
      <c r="G40" s="46"/>
      <c r="H40" s="47"/>
      <c r="J40" s="48" t="s">
        <v>203</v>
      </c>
      <c r="K40" s="60"/>
      <c r="L40" s="49">
        <f>IF(ISERROR(INDEX(报表汇总!$A$1:$G$198,MATCH($J40,报表汇总!$A$1:$A$198,0),MATCH(L$2,报表汇总!$A$1:$G$1,0))),0,IF(OR(INDEX(报表汇总!$A$1:$G$198,MATCH($J40,报表汇总!$A$1:$A$198,0),MATCH(L$2,报表汇总!$A$1:$G$1,0))="--",INDEX(报表汇总!$A$1:$G$198,MATCH($J40,报表汇总!$A$1:$A$198,0),MATCH(L$2,报表汇总!$A$1:$G$1,0))=FALSE),0,INDEX(报表汇总!$A$1:$G$198,MATCH($J40,报表汇总!$A$1:$A$198,0),MATCH(L$2,报表汇总!$A$1:$G$1,0))))</f>
        <v>0.0</v>
      </c>
      <c r="M40" s="49">
        <f>IF(ISERROR(INDEX(报表汇总!$A$1:$G$198,MATCH($J40,报表汇总!$A$1:$A$198,0),MATCH(M$2,报表汇总!$A$1:$G$1,0))),0,IF(OR(INDEX(报表汇总!$A$1:$G$198,MATCH($J40,报表汇总!$A$1:$A$198,0),MATCH(M$2,报表汇总!$A$1:$G$1,0))="--",INDEX(报表汇总!$A$1:$G$198,MATCH($J40,报表汇总!$A$1:$A$198,0),MATCH(M$2,报表汇总!$A$1:$G$1,0))=FALSE),0,INDEX(报表汇总!$A$1:$G$198,MATCH($J40,报表汇总!$A$1:$A$198,0),MATCH(M$2,报表汇总!$A$1:$G$1,0))))</f>
        <v>0.0</v>
      </c>
      <c r="N40" s="49">
        <f>IF(ISERROR(INDEX(报表汇总!$A$1:$G$198,MATCH($J40,报表汇总!$A$1:$A$198,0),MATCH(N$2,报表汇总!$A$1:$G$1,0))),0,IF(OR(INDEX(报表汇总!$A$1:$G$198,MATCH($J40,报表汇总!$A$1:$A$198,0),MATCH(N$2,报表汇总!$A$1:$G$1,0))="--",INDEX(报表汇总!$A$1:$G$198,MATCH($J40,报表汇总!$A$1:$A$198,0),MATCH(N$2,报表汇总!$A$1:$G$1,0))=FALSE),0,INDEX(报表汇总!$A$1:$G$198,MATCH($J40,报表汇总!$A$1:$A$198,0),MATCH(N$2,报表汇总!$A$1:$G$1,0))))</f>
        <v>0.0</v>
      </c>
      <c r="O40" s="49">
        <f>IF(ISERROR(INDEX(报表汇总!$A$1:$G$198,MATCH($J40,报表汇总!$A$1:$A$198,0),MATCH(O$2,报表汇总!$A$1:$G$1,0))),0,IF(OR(INDEX(报表汇总!$A$1:$G$198,MATCH($J40,报表汇总!$A$1:$A$198,0),MATCH(O$2,报表汇总!$A$1:$G$1,0))="--",INDEX(报表汇总!$A$1:$G$198,MATCH($J40,报表汇总!$A$1:$A$198,0),MATCH(O$2,报表汇总!$A$1:$G$1,0))=FALSE),0,INDEX(报表汇总!$A$1:$G$198,MATCH($J40,报表汇总!$A$1:$A$198,0),MATCH(O$2,报表汇总!$A$1:$G$1,0))))</f>
        <v>0.0</v>
      </c>
      <c r="P40" s="49">
        <f>IF(ISERROR(INDEX(报表汇总!$A$1:$G$198,MATCH($J40,报表汇总!$A$1:$A$198,0),MATCH(P$2,报表汇总!$A$1:$G$1,0))),0,IF(OR(INDEX(报表汇总!$A$1:$G$198,MATCH($J40,报表汇总!$A$1:$A$198,0),MATCH(P$2,报表汇总!$A$1:$G$1,0))="--",INDEX(报表汇总!$A$1:$G$198,MATCH($J40,报表汇总!$A$1:$A$198,0),MATCH(P$2,报表汇总!$A$1:$G$1,0))=FALSE),0,INDEX(报表汇总!$A$1:$G$198,MATCH($J40,报表汇总!$A$1:$A$198,0),MATCH(P$2,报表汇总!$A$1:$G$1,0))))</f>
        <v>0.0</v>
      </c>
      <c r="Q40" s="32"/>
      <c r="R40" s="61"/>
      <c r="S40" s="61"/>
    </row>
    <row r="41" spans="8:8">
      <c r="A41" s="26"/>
      <c r="B41" s="39" t="s">
        <v>240</v>
      </c>
      <c r="C41" s="50">
        <v>0.4</v>
      </c>
      <c r="D41" s="41" t="e">
        <f>IF(L41&gt;$C41,"×","√")</f>
        <v>#DIV/0!</v>
      </c>
      <c r="E41" s="41" t="e">
        <f>IF(M41&gt;$C41,"×","√")</f>
        <v>#DIV/0!</v>
      </c>
      <c r="F41" s="41" t="e">
        <f>IF(N41&gt;$C41,"×","√")</f>
        <v>#DIV/0!</v>
      </c>
      <c r="G41" s="41" t="e">
        <f>IF(O41&gt;$C41,"×","√")</f>
        <v>#DIV/0!</v>
      </c>
      <c r="H41" s="42" t="e">
        <f>IF(P41&gt;$C41,"×","√")</f>
        <v>#DIV/0!</v>
      </c>
      <c r="J41" s="43" t="s">
        <v>241</v>
      </c>
      <c r="K41" s="44"/>
      <c r="L41" s="44" t="e">
        <f>L39/L40</f>
        <v>#DIV/0!</v>
      </c>
      <c r="M41" s="44" t="e">
        <f>M39/M40</f>
        <v>#DIV/0!</v>
      </c>
      <c r="N41" s="44" t="e">
        <f>N39/N40</f>
        <v>#DIV/0!</v>
      </c>
      <c r="O41" s="44" t="e">
        <f>O39/O40</f>
        <v>#DIV/0!</v>
      </c>
      <c r="P41" s="44" t="e">
        <f>P39/P40</f>
        <v>#DIV/0!</v>
      </c>
      <c r="Q41" s="32"/>
      <c r="R41" s="61"/>
      <c r="S41" s="61"/>
    </row>
    <row r="42" spans="8:8" ht="33.0" hidden="1">
      <c r="A42" s="26"/>
      <c r="B42" s="39"/>
      <c r="C42" s="46"/>
      <c r="D42" s="46"/>
      <c r="E42" s="46"/>
      <c r="F42" s="46"/>
      <c r="G42" s="46"/>
      <c r="H42" s="47"/>
      <c r="J42" s="64" t="s">
        <v>242</v>
      </c>
      <c r="K42" s="60"/>
      <c r="L42" s="49">
        <f>IF(ISERROR(INDEX(报表汇总!$A$1:$G$198,MATCH($J42,报表汇总!$A$1:$A$198,0),MATCH(L$2,报表汇总!$A$1:$G$1,0))),0,IF(OR(INDEX(报表汇总!$A$1:$G$198,MATCH($J42,报表汇总!$A$1:$A$198,0),MATCH(L$2,报表汇总!$A$1:$G$1,0))="--",INDEX(报表汇总!$A$1:$G$198,MATCH($J42,报表汇总!$A$1:$A$198,0),MATCH(L$2,报表汇总!$A$1:$G$1,0))=FALSE),0,INDEX(报表汇总!$A$1:$G$198,MATCH($J42,报表汇总!$A$1:$A$198,0),MATCH(L$2,报表汇总!$A$1:$G$1,0))))</f>
        <v>0.0</v>
      </c>
      <c r="M42" s="49">
        <f>IF(ISERROR(INDEX(报表汇总!$A$1:$G$198,MATCH($J42,报表汇总!$A$1:$A$198,0),MATCH(M$2,报表汇总!$A$1:$G$1,0))),0,IF(OR(INDEX(报表汇总!$A$1:$G$198,MATCH($J42,报表汇总!$A$1:$A$198,0),MATCH(M$2,报表汇总!$A$1:$G$1,0))="--",INDEX(报表汇总!$A$1:$G$198,MATCH($J42,报表汇总!$A$1:$A$198,0),MATCH(M$2,报表汇总!$A$1:$G$1,0))=FALSE),0,INDEX(报表汇总!$A$1:$G$198,MATCH($J42,报表汇总!$A$1:$A$198,0),MATCH(M$2,报表汇总!$A$1:$G$1,0))))</f>
        <v>0.0</v>
      </c>
      <c r="N42" s="49">
        <f>IF(ISERROR(INDEX(报表汇总!$A$1:$G$198,MATCH($J42,报表汇总!$A$1:$A$198,0),MATCH(N$2,报表汇总!$A$1:$G$1,0))),0,IF(OR(INDEX(报表汇总!$A$1:$G$198,MATCH($J42,报表汇总!$A$1:$A$198,0),MATCH(N$2,报表汇总!$A$1:$G$1,0))="--",INDEX(报表汇总!$A$1:$G$198,MATCH($J42,报表汇总!$A$1:$A$198,0),MATCH(N$2,报表汇总!$A$1:$G$1,0))=FALSE),0,INDEX(报表汇总!$A$1:$G$198,MATCH($J42,报表汇总!$A$1:$A$198,0),MATCH(N$2,报表汇总!$A$1:$G$1,0))))</f>
        <v>0.0</v>
      </c>
      <c r="O42" s="49">
        <f>IF(ISERROR(INDEX(报表汇总!$A$1:$G$198,MATCH($J42,报表汇总!$A$1:$A$198,0),MATCH(O$2,报表汇总!$A$1:$G$1,0))),0,IF(OR(INDEX(报表汇总!$A$1:$G$198,MATCH($J42,报表汇总!$A$1:$A$198,0),MATCH(O$2,报表汇总!$A$1:$G$1,0))="--",INDEX(报表汇总!$A$1:$G$198,MATCH($J42,报表汇总!$A$1:$A$198,0),MATCH(O$2,报表汇总!$A$1:$G$1,0))=FALSE),0,INDEX(报表汇总!$A$1:$G$198,MATCH($J42,报表汇总!$A$1:$A$198,0),MATCH(O$2,报表汇总!$A$1:$G$1,0))))</f>
        <v>0.0</v>
      </c>
      <c r="P42" s="49">
        <f>IF(ISERROR(INDEX(报表汇总!$A$1:$G$198,MATCH($J42,报表汇总!$A$1:$A$198,0),MATCH(P$2,报表汇总!$A$1:$G$1,0))),0,IF(OR(INDEX(报表汇总!$A$1:$G$198,MATCH($J42,报表汇总!$A$1:$A$198,0),MATCH(P$2,报表汇总!$A$1:$G$1,0))="--",INDEX(报表汇总!$A$1:$G$198,MATCH($J42,报表汇总!$A$1:$A$198,0),MATCH(P$2,报表汇总!$A$1:$G$1,0))=FALSE),0,INDEX(报表汇总!$A$1:$G$198,MATCH($J42,报表汇总!$A$1:$A$198,0),MATCH(P$2,报表汇总!$A$1:$G$1,0))))</f>
        <v>0.0</v>
      </c>
      <c r="Q42" s="32"/>
      <c r="R42" s="61"/>
      <c r="S42" s="61"/>
    </row>
    <row r="43" spans="8:8" ht="16.5" hidden="1">
      <c r="A43" s="26"/>
      <c r="B43" s="39"/>
      <c r="C43" s="46"/>
      <c r="D43" s="46"/>
      <c r="E43" s="46"/>
      <c r="F43" s="46"/>
      <c r="G43" s="46"/>
      <c r="H43" s="47"/>
      <c r="J43" s="64" t="s">
        <v>243</v>
      </c>
      <c r="K43" s="60"/>
      <c r="L43" s="49">
        <f>IF(ISERROR(INDEX(报表汇总!$A$1:$G$198,MATCH($J43,报表汇总!$A$1:$A$198,0),MATCH(L$2,报表汇总!$A$1:$G$1,0))),0,IF(OR(INDEX(报表汇总!$A$1:$G$198,MATCH($J43,报表汇总!$A$1:$A$198,0),MATCH(L$2,报表汇总!$A$1:$G$1,0))="--",INDEX(报表汇总!$A$1:$G$198,MATCH($J43,报表汇总!$A$1:$A$198,0),MATCH(L$2,报表汇总!$A$1:$G$1,0))=FALSE),0,INDEX(报表汇总!$A$1:$G$198,MATCH($J43,报表汇总!$A$1:$A$198,0),MATCH(L$2,报表汇总!$A$1:$G$1,0))))</f>
        <v>0.0</v>
      </c>
      <c r="M43" s="49">
        <f>IF(ISERROR(INDEX(报表汇总!$A$1:$G$198,MATCH($J43,报表汇总!$A$1:$A$198,0),MATCH(M$2,报表汇总!$A$1:$G$1,0))),0,IF(OR(INDEX(报表汇总!$A$1:$G$198,MATCH($J43,报表汇总!$A$1:$A$198,0),MATCH(M$2,报表汇总!$A$1:$G$1,0))="--",INDEX(报表汇总!$A$1:$G$198,MATCH($J43,报表汇总!$A$1:$A$198,0),MATCH(M$2,报表汇总!$A$1:$G$1,0))=FALSE),0,INDEX(报表汇总!$A$1:$G$198,MATCH($J43,报表汇总!$A$1:$A$198,0),MATCH(M$2,报表汇总!$A$1:$G$1,0))))</f>
        <v>0.0</v>
      </c>
      <c r="N43" s="49">
        <f>IF(ISERROR(INDEX(报表汇总!$A$1:$G$198,MATCH($J43,报表汇总!$A$1:$A$198,0),MATCH(N$2,报表汇总!$A$1:$G$1,0))),0,IF(OR(INDEX(报表汇总!$A$1:$G$198,MATCH($J43,报表汇总!$A$1:$A$198,0),MATCH(N$2,报表汇总!$A$1:$G$1,0))="--",INDEX(报表汇总!$A$1:$G$198,MATCH($J43,报表汇总!$A$1:$A$198,0),MATCH(N$2,报表汇总!$A$1:$G$1,0))=FALSE),0,INDEX(报表汇总!$A$1:$G$198,MATCH($J43,报表汇总!$A$1:$A$198,0),MATCH(N$2,报表汇总!$A$1:$G$1,0))))</f>
        <v>0.0</v>
      </c>
      <c r="O43" s="49">
        <f>IF(ISERROR(INDEX(报表汇总!$A$1:$G$198,MATCH($J43,报表汇总!$A$1:$A$198,0),MATCH(O$2,报表汇总!$A$1:$G$1,0))),0,IF(OR(INDEX(报表汇总!$A$1:$G$198,MATCH($J43,报表汇总!$A$1:$A$198,0),MATCH(O$2,报表汇总!$A$1:$G$1,0))="--",INDEX(报表汇总!$A$1:$G$198,MATCH($J43,报表汇总!$A$1:$A$198,0),MATCH(O$2,报表汇总!$A$1:$G$1,0))=FALSE),0,INDEX(报表汇总!$A$1:$G$198,MATCH($J43,报表汇总!$A$1:$A$198,0),MATCH(O$2,报表汇总!$A$1:$G$1,0))))</f>
        <v>0.0</v>
      </c>
      <c r="P43" s="49">
        <f>IF(ISERROR(INDEX(报表汇总!$A$1:$G$198,MATCH($J43,报表汇总!$A$1:$A$198,0),MATCH(P$2,报表汇总!$A$1:$G$1,0))),0,IF(OR(INDEX(报表汇总!$A$1:$G$198,MATCH($J43,报表汇总!$A$1:$A$198,0),MATCH(P$2,报表汇总!$A$1:$G$1,0))="--",INDEX(报表汇总!$A$1:$G$198,MATCH($J43,报表汇总!$A$1:$A$198,0),MATCH(P$2,报表汇总!$A$1:$G$1,0))=FALSE),0,INDEX(报表汇总!$A$1:$G$198,MATCH($J43,报表汇总!$A$1:$A$198,0),MATCH(P$2,报表汇总!$A$1:$G$1,0))))</f>
        <v>0.0</v>
      </c>
      <c r="Q43" s="32"/>
      <c r="R43" s="61"/>
      <c r="S43" s="61"/>
    </row>
    <row r="44" spans="8:8" ht="16.5" hidden="1">
      <c r="A44" s="26"/>
      <c r="B44" s="39"/>
      <c r="C44" s="46"/>
      <c r="D44" s="46"/>
      <c r="E44" s="46"/>
      <c r="F44" s="46"/>
      <c r="G44" s="46"/>
      <c r="H44" s="47"/>
      <c r="J44" s="65" t="s">
        <v>244</v>
      </c>
      <c r="K44" s="60"/>
      <c r="L44" s="49">
        <f>IF(ISERROR(INDEX(报表汇总!$A$1:$G$198,MATCH($J44,报表汇总!$A$1:$A$198,0),MATCH(L$2,报表汇总!$A$1:$G$1,0))),0,IF(OR(INDEX(报表汇总!$A$1:$G$198,MATCH($J44,报表汇总!$A$1:$A$198,0),MATCH(L$2,报表汇总!$A$1:$G$1,0))="--",INDEX(报表汇总!$A$1:$G$198,MATCH($J44,报表汇总!$A$1:$A$198,0),MATCH(L$2,报表汇总!$A$1:$G$1,0))=FALSE),0,INDEX(报表汇总!$A$1:$G$198,MATCH($J44,报表汇总!$A$1:$A$198,0),MATCH(L$2,报表汇总!$A$1:$G$1,0))))</f>
        <v>0.0</v>
      </c>
      <c r="M44" s="49">
        <f>IF(ISERROR(INDEX(报表汇总!$A$1:$G$198,MATCH($J44,报表汇总!$A$1:$A$198,0),MATCH(M$2,报表汇总!$A$1:$G$1,0))),0,IF(OR(INDEX(报表汇总!$A$1:$G$198,MATCH($J44,报表汇总!$A$1:$A$198,0),MATCH(M$2,报表汇总!$A$1:$G$1,0))="--",INDEX(报表汇总!$A$1:$G$198,MATCH($J44,报表汇总!$A$1:$A$198,0),MATCH(M$2,报表汇总!$A$1:$G$1,0))=FALSE),0,INDEX(报表汇总!$A$1:$G$198,MATCH($J44,报表汇总!$A$1:$A$198,0),MATCH(M$2,报表汇总!$A$1:$G$1,0))))</f>
        <v>0.0</v>
      </c>
      <c r="N44" s="49">
        <f>IF(ISERROR(INDEX(报表汇总!$A$1:$G$198,MATCH($J44,报表汇总!$A$1:$A$198,0),MATCH(N$2,报表汇总!$A$1:$G$1,0))),0,IF(OR(INDEX(报表汇总!$A$1:$G$198,MATCH($J44,报表汇总!$A$1:$A$198,0),MATCH(N$2,报表汇总!$A$1:$G$1,0))="--",INDEX(报表汇总!$A$1:$G$198,MATCH($J44,报表汇总!$A$1:$A$198,0),MATCH(N$2,报表汇总!$A$1:$G$1,0))=FALSE),0,INDEX(报表汇总!$A$1:$G$198,MATCH($J44,报表汇总!$A$1:$A$198,0),MATCH(N$2,报表汇总!$A$1:$G$1,0))))</f>
        <v>0.0</v>
      </c>
      <c r="O44" s="49">
        <f>IF(ISERROR(INDEX(报表汇总!$A$1:$G$198,MATCH($J44,报表汇总!$A$1:$A$198,0),MATCH(O$2,报表汇总!$A$1:$G$1,0))),0,IF(OR(INDEX(报表汇总!$A$1:$G$198,MATCH($J44,报表汇总!$A$1:$A$198,0),MATCH(O$2,报表汇总!$A$1:$G$1,0))="--",INDEX(报表汇总!$A$1:$G$198,MATCH($J44,报表汇总!$A$1:$A$198,0),MATCH(O$2,报表汇总!$A$1:$G$1,0))=FALSE),0,INDEX(报表汇总!$A$1:$G$198,MATCH($J44,报表汇总!$A$1:$A$198,0),MATCH(O$2,报表汇总!$A$1:$G$1,0))))</f>
        <v>0.0</v>
      </c>
      <c r="P44" s="49">
        <f>IF(ISERROR(INDEX(报表汇总!$A$1:$G$198,MATCH($J44,报表汇总!$A$1:$A$198,0),MATCH(P$2,报表汇总!$A$1:$G$1,0))),0,IF(OR(INDEX(报表汇总!$A$1:$G$198,MATCH($J44,报表汇总!$A$1:$A$198,0),MATCH(P$2,报表汇总!$A$1:$G$1,0))="--",INDEX(报表汇总!$A$1:$G$198,MATCH($J44,报表汇总!$A$1:$A$198,0),MATCH(P$2,报表汇总!$A$1:$G$1,0))=FALSE),0,INDEX(报表汇总!$A$1:$G$198,MATCH($J44,报表汇总!$A$1:$A$198,0),MATCH(P$2,报表汇总!$A$1:$G$1,0))))</f>
        <v>0.0</v>
      </c>
      <c r="Q44" s="32"/>
      <c r="R44" s="61"/>
      <c r="S44" s="61"/>
    </row>
    <row r="45" spans="8:8" ht="16.5" hidden="1">
      <c r="A45" s="26"/>
      <c r="B45" s="39"/>
      <c r="C45" s="46"/>
      <c r="D45" s="46"/>
      <c r="E45" s="46"/>
      <c r="F45" s="46"/>
      <c r="G45" s="46"/>
      <c r="H45" s="47"/>
      <c r="J45" s="65" t="s">
        <v>245</v>
      </c>
      <c r="K45" s="60"/>
      <c r="L45" s="49">
        <f>IF(ISERROR(INDEX(报表汇总!$A$1:$G$198,MATCH($J45,报表汇总!$A$1:$A$198,0),MATCH(L$2,报表汇总!$A$1:$G$1,0))),0,IF(OR(INDEX(报表汇总!$A$1:$G$198,MATCH($J45,报表汇总!$A$1:$A$198,0),MATCH(L$2,报表汇总!$A$1:$G$1,0))="--",INDEX(报表汇总!$A$1:$G$198,MATCH($J45,报表汇总!$A$1:$A$198,0),MATCH(L$2,报表汇总!$A$1:$G$1,0))=FALSE),0,INDEX(报表汇总!$A$1:$G$198,MATCH($J45,报表汇总!$A$1:$A$198,0),MATCH(L$2,报表汇总!$A$1:$G$1,0))))</f>
        <v>0.0</v>
      </c>
      <c r="M45" s="49">
        <f>IF(ISERROR(INDEX(报表汇总!$A$1:$G$198,MATCH($J45,报表汇总!$A$1:$A$198,0),MATCH(M$2,报表汇总!$A$1:$G$1,0))),0,IF(OR(INDEX(报表汇总!$A$1:$G$198,MATCH($J45,报表汇总!$A$1:$A$198,0),MATCH(M$2,报表汇总!$A$1:$G$1,0))="--",INDEX(报表汇总!$A$1:$G$198,MATCH($J45,报表汇总!$A$1:$A$198,0),MATCH(M$2,报表汇总!$A$1:$G$1,0))=FALSE),0,INDEX(报表汇总!$A$1:$G$198,MATCH($J45,报表汇总!$A$1:$A$198,0),MATCH(M$2,报表汇总!$A$1:$G$1,0))))</f>
        <v>0.0</v>
      </c>
      <c r="N45" s="49">
        <f>IF(ISERROR(INDEX(报表汇总!$A$1:$G$198,MATCH($J45,报表汇总!$A$1:$A$198,0),MATCH(N$2,报表汇总!$A$1:$G$1,0))),0,IF(OR(INDEX(报表汇总!$A$1:$G$198,MATCH($J45,报表汇总!$A$1:$A$198,0),MATCH(N$2,报表汇总!$A$1:$G$1,0))="--",INDEX(报表汇总!$A$1:$G$198,MATCH($J45,报表汇总!$A$1:$A$198,0),MATCH(N$2,报表汇总!$A$1:$G$1,0))=FALSE),0,INDEX(报表汇总!$A$1:$G$198,MATCH($J45,报表汇总!$A$1:$A$198,0),MATCH(N$2,报表汇总!$A$1:$G$1,0))))</f>
        <v>0.0</v>
      </c>
      <c r="O45" s="49">
        <f>IF(ISERROR(INDEX(报表汇总!$A$1:$G$198,MATCH($J45,报表汇总!$A$1:$A$198,0),MATCH(O$2,报表汇总!$A$1:$G$1,0))),0,IF(OR(INDEX(报表汇总!$A$1:$G$198,MATCH($J45,报表汇总!$A$1:$A$198,0),MATCH(O$2,报表汇总!$A$1:$G$1,0))="--",INDEX(报表汇总!$A$1:$G$198,MATCH($J45,报表汇总!$A$1:$A$198,0),MATCH(O$2,报表汇总!$A$1:$G$1,0))=FALSE),0,INDEX(报表汇总!$A$1:$G$198,MATCH($J45,报表汇总!$A$1:$A$198,0),MATCH(O$2,报表汇总!$A$1:$G$1,0))))</f>
        <v>0.0</v>
      </c>
      <c r="P45" s="49">
        <f>IF(ISERROR(INDEX(报表汇总!$A$1:$G$198,MATCH($J45,报表汇总!$A$1:$A$198,0),MATCH(P$2,报表汇总!$A$1:$G$1,0))),0,IF(OR(INDEX(报表汇总!$A$1:$G$198,MATCH($J45,报表汇总!$A$1:$A$198,0),MATCH(P$2,报表汇总!$A$1:$G$1,0))="--",INDEX(报表汇总!$A$1:$G$198,MATCH($J45,报表汇总!$A$1:$A$198,0),MATCH(P$2,报表汇总!$A$1:$G$1,0))=FALSE),0,INDEX(报表汇总!$A$1:$G$198,MATCH($J45,报表汇总!$A$1:$A$198,0),MATCH(P$2,报表汇总!$A$1:$G$1,0))))</f>
        <v>0.0</v>
      </c>
      <c r="Q45" s="32"/>
      <c r="R45" s="61"/>
      <c r="S45" s="61"/>
    </row>
    <row r="46" spans="8:8" ht="16.5" hidden="1">
      <c r="A46" s="26"/>
      <c r="B46" s="39"/>
      <c r="C46" s="46"/>
      <c r="D46" s="46"/>
      <c r="E46" s="46"/>
      <c r="F46" s="46"/>
      <c r="G46" s="46"/>
      <c r="H46" s="47"/>
      <c r="J46" s="65" t="s">
        <v>246</v>
      </c>
      <c r="K46" s="60"/>
      <c r="L46" s="49">
        <f>IF(ISERROR(INDEX(报表汇总!$A$1:$G$198,MATCH($J46,报表汇总!$A$1:$A$198,0),MATCH(L$2,报表汇总!$A$1:$G$1,0))),0,IF(OR(INDEX(报表汇总!$A$1:$G$198,MATCH($J46,报表汇总!$A$1:$A$198,0),MATCH(L$2,报表汇总!$A$1:$G$1,0))="--",INDEX(报表汇总!$A$1:$G$198,MATCH($J46,报表汇总!$A$1:$A$198,0),MATCH(L$2,报表汇总!$A$1:$G$1,0))=FALSE),0,INDEX(报表汇总!$A$1:$G$198,MATCH($J46,报表汇总!$A$1:$A$198,0),MATCH(L$2,报表汇总!$A$1:$G$1,0))))</f>
        <v>0.0</v>
      </c>
      <c r="M46" s="49">
        <f>IF(ISERROR(INDEX(报表汇总!$A$1:$G$198,MATCH($J46,报表汇总!$A$1:$A$198,0),MATCH(M$2,报表汇总!$A$1:$G$1,0))),0,IF(OR(INDEX(报表汇总!$A$1:$G$198,MATCH($J46,报表汇总!$A$1:$A$198,0),MATCH(M$2,报表汇总!$A$1:$G$1,0))="--",INDEX(报表汇总!$A$1:$G$198,MATCH($J46,报表汇总!$A$1:$A$198,0),MATCH(M$2,报表汇总!$A$1:$G$1,0))=FALSE),0,INDEX(报表汇总!$A$1:$G$198,MATCH($J46,报表汇总!$A$1:$A$198,0),MATCH(M$2,报表汇总!$A$1:$G$1,0))))</f>
        <v>0.0</v>
      </c>
      <c r="N46" s="49">
        <f>IF(ISERROR(INDEX(报表汇总!$A$1:$G$198,MATCH($J46,报表汇总!$A$1:$A$198,0),MATCH(N$2,报表汇总!$A$1:$G$1,0))),0,IF(OR(INDEX(报表汇总!$A$1:$G$198,MATCH($J46,报表汇总!$A$1:$A$198,0),MATCH(N$2,报表汇总!$A$1:$G$1,0))="--",INDEX(报表汇总!$A$1:$G$198,MATCH($J46,报表汇总!$A$1:$A$198,0),MATCH(N$2,报表汇总!$A$1:$G$1,0))=FALSE),0,INDEX(报表汇总!$A$1:$G$198,MATCH($J46,报表汇总!$A$1:$A$198,0),MATCH(N$2,报表汇总!$A$1:$G$1,0))))</f>
        <v>0.0</v>
      </c>
      <c r="O46" s="49">
        <f>IF(ISERROR(INDEX(报表汇总!$A$1:$G$198,MATCH($J46,报表汇总!$A$1:$A$198,0),MATCH(O$2,报表汇总!$A$1:$G$1,0))),0,IF(OR(INDEX(报表汇总!$A$1:$G$198,MATCH($J46,报表汇总!$A$1:$A$198,0),MATCH(O$2,报表汇总!$A$1:$G$1,0))="--",INDEX(报表汇总!$A$1:$G$198,MATCH($J46,报表汇总!$A$1:$A$198,0),MATCH(O$2,报表汇总!$A$1:$G$1,0))=FALSE),0,INDEX(报表汇总!$A$1:$G$198,MATCH($J46,报表汇总!$A$1:$A$198,0),MATCH(O$2,报表汇总!$A$1:$G$1,0))))</f>
        <v>0.0</v>
      </c>
      <c r="P46" s="49">
        <f>IF(ISERROR(INDEX(报表汇总!$A$1:$G$198,MATCH($J46,报表汇总!$A$1:$A$198,0),MATCH(P$2,报表汇总!$A$1:$G$1,0))),0,IF(OR(INDEX(报表汇总!$A$1:$G$198,MATCH($J46,报表汇总!$A$1:$A$198,0),MATCH(P$2,报表汇总!$A$1:$G$1,0))="--",INDEX(报表汇总!$A$1:$G$198,MATCH($J46,报表汇总!$A$1:$A$198,0),MATCH(P$2,报表汇总!$A$1:$G$1,0))=FALSE),0,INDEX(报表汇总!$A$1:$G$198,MATCH($J46,报表汇总!$A$1:$A$198,0),MATCH(P$2,报表汇总!$A$1:$G$1,0))))</f>
        <v>0.0</v>
      </c>
      <c r="Q46" s="32"/>
      <c r="R46" s="61"/>
      <c r="S46" s="61"/>
    </row>
    <row r="47" spans="8:8" ht="16.5" hidden="1">
      <c r="A47" s="26"/>
      <c r="B47" s="39"/>
      <c r="C47" s="46"/>
      <c r="D47" s="46"/>
      <c r="E47" s="46"/>
      <c r="F47" s="46"/>
      <c r="G47" s="46"/>
      <c r="H47" s="47"/>
      <c r="J47" s="65" t="s">
        <v>247</v>
      </c>
      <c r="K47" s="60"/>
      <c r="L47" s="49">
        <f>IF(ISERROR(INDEX(报表汇总!$A$1:$G$198,MATCH($J47,报表汇总!$A$1:$A$198,0),MATCH(L$2,报表汇总!$A$1:$G$1,0))),0,IF(OR(INDEX(报表汇总!$A$1:$G$198,MATCH($J47,报表汇总!$A$1:$A$198,0),MATCH(L$2,报表汇总!$A$1:$G$1,0))="--",INDEX(报表汇总!$A$1:$G$198,MATCH($J47,报表汇总!$A$1:$A$198,0),MATCH(L$2,报表汇总!$A$1:$G$1,0))=FALSE),0,INDEX(报表汇总!$A$1:$G$198,MATCH($J47,报表汇总!$A$1:$A$198,0),MATCH(L$2,报表汇总!$A$1:$G$1,0))))</f>
        <v>0.0</v>
      </c>
      <c r="M47" s="49">
        <f>IF(ISERROR(INDEX(报表汇总!$A$1:$G$198,MATCH($J47,报表汇总!$A$1:$A$198,0),MATCH(M$2,报表汇总!$A$1:$G$1,0))),0,IF(OR(INDEX(报表汇总!$A$1:$G$198,MATCH($J47,报表汇总!$A$1:$A$198,0),MATCH(M$2,报表汇总!$A$1:$G$1,0))="--",INDEX(报表汇总!$A$1:$G$198,MATCH($J47,报表汇总!$A$1:$A$198,0),MATCH(M$2,报表汇总!$A$1:$G$1,0))=FALSE),0,INDEX(报表汇总!$A$1:$G$198,MATCH($J47,报表汇总!$A$1:$A$198,0),MATCH(M$2,报表汇总!$A$1:$G$1,0))))</f>
        <v>0.0</v>
      </c>
      <c r="N47" s="49">
        <f>IF(ISERROR(INDEX(报表汇总!$A$1:$G$198,MATCH($J47,报表汇总!$A$1:$A$198,0),MATCH(N$2,报表汇总!$A$1:$G$1,0))),0,IF(OR(INDEX(报表汇总!$A$1:$G$198,MATCH($J47,报表汇总!$A$1:$A$198,0),MATCH(N$2,报表汇总!$A$1:$G$1,0))="--",INDEX(报表汇总!$A$1:$G$198,MATCH($J47,报表汇总!$A$1:$A$198,0),MATCH(N$2,报表汇总!$A$1:$G$1,0))=FALSE),0,INDEX(报表汇总!$A$1:$G$198,MATCH($J47,报表汇总!$A$1:$A$198,0),MATCH(N$2,报表汇总!$A$1:$G$1,0))))</f>
        <v>0.0</v>
      </c>
      <c r="O47" s="49">
        <f>IF(ISERROR(INDEX(报表汇总!$A$1:$G$198,MATCH($J47,报表汇总!$A$1:$A$198,0),MATCH(O$2,报表汇总!$A$1:$G$1,0))),0,IF(OR(INDEX(报表汇总!$A$1:$G$198,MATCH($J47,报表汇总!$A$1:$A$198,0),MATCH(O$2,报表汇总!$A$1:$G$1,0))="--",INDEX(报表汇总!$A$1:$G$198,MATCH($J47,报表汇总!$A$1:$A$198,0),MATCH(O$2,报表汇总!$A$1:$G$1,0))=FALSE),0,INDEX(报表汇总!$A$1:$G$198,MATCH($J47,报表汇总!$A$1:$A$198,0),MATCH(O$2,报表汇总!$A$1:$G$1,0))))</f>
        <v>0.0</v>
      </c>
      <c r="P47" s="49">
        <f>IF(ISERROR(INDEX(报表汇总!$A$1:$G$198,MATCH($J47,报表汇总!$A$1:$A$198,0),MATCH(P$2,报表汇总!$A$1:$G$1,0))),0,IF(OR(INDEX(报表汇总!$A$1:$G$198,MATCH($J47,报表汇总!$A$1:$A$198,0),MATCH(P$2,报表汇总!$A$1:$G$1,0))="--",INDEX(报表汇总!$A$1:$G$198,MATCH($J47,报表汇总!$A$1:$A$198,0),MATCH(P$2,报表汇总!$A$1:$G$1,0))=FALSE),0,INDEX(报表汇总!$A$1:$G$198,MATCH($J47,报表汇总!$A$1:$A$198,0),MATCH(P$2,报表汇总!$A$1:$G$1,0))))</f>
        <v>0.0</v>
      </c>
      <c r="Q47" s="32"/>
      <c r="R47" s="61"/>
      <c r="S47" s="61"/>
    </row>
    <row r="48" spans="8:8" ht="16.5" hidden="1">
      <c r="A48" s="26"/>
      <c r="B48" s="39"/>
      <c r="C48" s="46"/>
      <c r="D48" s="46"/>
      <c r="E48" s="46"/>
      <c r="F48" s="46"/>
      <c r="G48" s="46"/>
      <c r="H48" s="47"/>
      <c r="J48" s="65" t="s">
        <v>248</v>
      </c>
      <c r="K48" s="60"/>
      <c r="L48" s="49">
        <f>IF(ISERROR(INDEX(报表汇总!$A$1:$G$198,MATCH($J48,报表汇总!$A$1:$A$198,0),MATCH(L$2,报表汇总!$A$1:$G$1,0))),0,IF(OR(INDEX(报表汇总!$A$1:$G$198,MATCH($J48,报表汇总!$A$1:$A$198,0),MATCH(L$2,报表汇总!$A$1:$G$1,0))="--",INDEX(报表汇总!$A$1:$G$198,MATCH($J48,报表汇总!$A$1:$A$198,0),MATCH(L$2,报表汇总!$A$1:$G$1,0))=FALSE),0,INDEX(报表汇总!$A$1:$G$198,MATCH($J48,报表汇总!$A$1:$A$198,0),MATCH(L$2,报表汇总!$A$1:$G$1,0))))</f>
        <v>0.0</v>
      </c>
      <c r="M48" s="49">
        <f>IF(ISERROR(INDEX(报表汇总!$A$1:$G$198,MATCH($J48,报表汇总!$A$1:$A$198,0),MATCH(M$2,报表汇总!$A$1:$G$1,0))),0,IF(OR(INDEX(报表汇总!$A$1:$G$198,MATCH($J48,报表汇总!$A$1:$A$198,0),MATCH(M$2,报表汇总!$A$1:$G$1,0))="--",INDEX(报表汇总!$A$1:$G$198,MATCH($J48,报表汇总!$A$1:$A$198,0),MATCH(M$2,报表汇总!$A$1:$G$1,0))=FALSE),0,INDEX(报表汇总!$A$1:$G$198,MATCH($J48,报表汇总!$A$1:$A$198,0),MATCH(M$2,报表汇总!$A$1:$G$1,0))))</f>
        <v>0.0</v>
      </c>
      <c r="N48" s="49">
        <f>IF(ISERROR(INDEX(报表汇总!$A$1:$G$198,MATCH($J48,报表汇总!$A$1:$A$198,0),MATCH(N$2,报表汇总!$A$1:$G$1,0))),0,IF(OR(INDEX(报表汇总!$A$1:$G$198,MATCH($J48,报表汇总!$A$1:$A$198,0),MATCH(N$2,报表汇总!$A$1:$G$1,0))="--",INDEX(报表汇总!$A$1:$G$198,MATCH($J48,报表汇总!$A$1:$A$198,0),MATCH(N$2,报表汇总!$A$1:$G$1,0))=FALSE),0,INDEX(报表汇总!$A$1:$G$198,MATCH($J48,报表汇总!$A$1:$A$198,0),MATCH(N$2,报表汇总!$A$1:$G$1,0))))</f>
        <v>0.0</v>
      </c>
      <c r="O48" s="49">
        <f>IF(ISERROR(INDEX(报表汇总!$A$1:$G$198,MATCH($J48,报表汇总!$A$1:$A$198,0),MATCH(O$2,报表汇总!$A$1:$G$1,0))),0,IF(OR(INDEX(报表汇总!$A$1:$G$198,MATCH($J48,报表汇总!$A$1:$A$198,0),MATCH(O$2,报表汇总!$A$1:$G$1,0))="--",INDEX(报表汇总!$A$1:$G$198,MATCH($J48,报表汇总!$A$1:$A$198,0),MATCH(O$2,报表汇总!$A$1:$G$1,0))=FALSE),0,INDEX(报表汇总!$A$1:$G$198,MATCH($J48,报表汇总!$A$1:$A$198,0),MATCH(O$2,报表汇总!$A$1:$G$1,0))))</f>
        <v>0.0</v>
      </c>
      <c r="P48" s="49">
        <f>IF(ISERROR(INDEX(报表汇总!$A$1:$G$198,MATCH($J48,报表汇总!$A$1:$A$198,0),MATCH(P$2,报表汇总!$A$1:$G$1,0))),0,IF(OR(INDEX(报表汇总!$A$1:$G$198,MATCH($J48,报表汇总!$A$1:$A$198,0),MATCH(P$2,报表汇总!$A$1:$G$1,0))="--",INDEX(报表汇总!$A$1:$G$198,MATCH($J48,报表汇总!$A$1:$A$198,0),MATCH(P$2,报表汇总!$A$1:$G$1,0))=FALSE),0,INDEX(报表汇总!$A$1:$G$198,MATCH($J48,报表汇总!$A$1:$A$198,0),MATCH(P$2,报表汇总!$A$1:$G$1,0))))</f>
        <v>0.0</v>
      </c>
      <c r="Q48" s="32"/>
      <c r="R48" s="61"/>
      <c r="S48" s="61"/>
    </row>
    <row r="49" spans="8:8" ht="16.5" hidden="1">
      <c r="A49" s="26"/>
      <c r="B49" s="39"/>
      <c r="C49" s="46"/>
      <c r="D49" s="46"/>
      <c r="E49" s="46"/>
      <c r="F49" s="46"/>
      <c r="G49" s="46"/>
      <c r="H49" s="47"/>
      <c r="J49" s="65" t="s">
        <v>249</v>
      </c>
      <c r="K49" s="60"/>
      <c r="L49" s="49">
        <f>IF(ISERROR(INDEX(报表汇总!$A$1:$G$198,MATCH($J49,报表汇总!$A$1:$A$198,0),MATCH(L$2,报表汇总!$A$1:$G$1,0))),0,IF(OR(INDEX(报表汇总!$A$1:$G$198,MATCH($J49,报表汇总!$A$1:$A$198,0),MATCH(L$2,报表汇总!$A$1:$G$1,0))="--",INDEX(报表汇总!$A$1:$G$198,MATCH($J49,报表汇总!$A$1:$A$198,0),MATCH(L$2,报表汇总!$A$1:$G$1,0))=FALSE),0,INDEX(报表汇总!$A$1:$G$198,MATCH($J49,报表汇总!$A$1:$A$198,0),MATCH(L$2,报表汇总!$A$1:$G$1,0))))</f>
        <v>0.0</v>
      </c>
      <c r="M49" s="49">
        <f>IF(ISERROR(INDEX(报表汇总!$A$1:$G$198,MATCH($J49,报表汇总!$A$1:$A$198,0),MATCH(M$2,报表汇总!$A$1:$G$1,0))),0,IF(OR(INDEX(报表汇总!$A$1:$G$198,MATCH($J49,报表汇总!$A$1:$A$198,0),MATCH(M$2,报表汇总!$A$1:$G$1,0))="--",INDEX(报表汇总!$A$1:$G$198,MATCH($J49,报表汇总!$A$1:$A$198,0),MATCH(M$2,报表汇总!$A$1:$G$1,0))=FALSE),0,INDEX(报表汇总!$A$1:$G$198,MATCH($J49,报表汇总!$A$1:$A$198,0),MATCH(M$2,报表汇总!$A$1:$G$1,0))))</f>
        <v>0.0</v>
      </c>
      <c r="N49" s="49">
        <f>IF(ISERROR(INDEX(报表汇总!$A$1:$G$198,MATCH($J49,报表汇总!$A$1:$A$198,0),MATCH(N$2,报表汇总!$A$1:$G$1,0))),0,IF(OR(INDEX(报表汇总!$A$1:$G$198,MATCH($J49,报表汇总!$A$1:$A$198,0),MATCH(N$2,报表汇总!$A$1:$G$1,0))="--",INDEX(报表汇总!$A$1:$G$198,MATCH($J49,报表汇总!$A$1:$A$198,0),MATCH(N$2,报表汇总!$A$1:$G$1,0))=FALSE),0,INDEX(报表汇总!$A$1:$G$198,MATCH($J49,报表汇总!$A$1:$A$198,0),MATCH(N$2,报表汇总!$A$1:$G$1,0))))</f>
        <v>0.0</v>
      </c>
      <c r="O49" s="49">
        <f>IF(ISERROR(INDEX(报表汇总!$A$1:$G$198,MATCH($J49,报表汇总!$A$1:$A$198,0),MATCH(O$2,报表汇总!$A$1:$G$1,0))),0,IF(OR(INDEX(报表汇总!$A$1:$G$198,MATCH($J49,报表汇总!$A$1:$A$198,0),MATCH(O$2,报表汇总!$A$1:$G$1,0))="--",INDEX(报表汇总!$A$1:$G$198,MATCH($J49,报表汇总!$A$1:$A$198,0),MATCH(O$2,报表汇总!$A$1:$G$1,0))=FALSE),0,INDEX(报表汇总!$A$1:$G$198,MATCH($J49,报表汇总!$A$1:$A$198,0),MATCH(O$2,报表汇总!$A$1:$G$1,0))))</f>
        <v>0.0</v>
      </c>
      <c r="P49" s="49">
        <f>IF(ISERROR(INDEX(报表汇总!$A$1:$G$198,MATCH($J49,报表汇总!$A$1:$A$198,0),MATCH(P$2,报表汇总!$A$1:$G$1,0))),0,IF(OR(INDEX(报表汇总!$A$1:$G$198,MATCH($J49,报表汇总!$A$1:$A$198,0),MATCH(P$2,报表汇总!$A$1:$G$1,0))="--",INDEX(报表汇总!$A$1:$G$198,MATCH($J49,报表汇总!$A$1:$A$198,0),MATCH(P$2,报表汇总!$A$1:$G$1,0))=FALSE),0,INDEX(报表汇总!$A$1:$G$198,MATCH($J49,报表汇总!$A$1:$A$198,0),MATCH(P$2,报表汇总!$A$1:$G$1,0))))</f>
        <v>0.0</v>
      </c>
      <c r="Q49" s="32"/>
      <c r="R49" s="61"/>
      <c r="S49" s="61"/>
    </row>
    <row r="50" spans="8:8" ht="16.5" hidden="1">
      <c r="A50" s="26"/>
      <c r="B50" s="39"/>
      <c r="C50" s="46"/>
      <c r="D50" s="46"/>
      <c r="E50" s="46"/>
      <c r="F50" s="46"/>
      <c r="G50" s="46"/>
      <c r="H50" s="47"/>
      <c r="J50" s="43" t="s">
        <v>250</v>
      </c>
      <c r="K50" s="66"/>
      <c r="L50" s="54">
        <f>SUM(L42:L49)</f>
        <v>0.0</v>
      </c>
      <c r="M50" s="54">
        <f>SUM(M42:M49)</f>
        <v>0.0</v>
      </c>
      <c r="N50" s="54">
        <f>SUM(N42:N49)</f>
        <v>0.0</v>
      </c>
      <c r="O50" s="54">
        <f>SUM(O42:O49)</f>
        <v>0.0</v>
      </c>
      <c r="P50" s="54">
        <f>SUM(P42:P49)</f>
        <v>0.0</v>
      </c>
      <c r="Q50" s="32"/>
      <c r="R50" s="61"/>
      <c r="S50" s="61"/>
    </row>
    <row r="51" spans="8:8" ht="16.5" hidden="1">
      <c r="A51" s="26"/>
      <c r="B51" s="39"/>
      <c r="C51" s="46"/>
      <c r="D51" s="46"/>
      <c r="E51" s="46"/>
      <c r="F51" s="46"/>
      <c r="G51" s="46"/>
      <c r="H51" s="47"/>
      <c r="J51" s="48" t="s">
        <v>203</v>
      </c>
      <c r="K51" s="60"/>
      <c r="L51" s="49">
        <f>IF(ISERROR(INDEX(报表汇总!$A$1:$G$198,MATCH($J51,报表汇总!$A$1:$A$198,0),MATCH(L$2,报表汇总!$A$1:$G$1,0))),0,IF(OR(INDEX(报表汇总!$A$1:$G$198,MATCH($J51,报表汇总!$A$1:$A$198,0),MATCH(L$2,报表汇总!$A$1:$G$1,0))="--",INDEX(报表汇总!$A$1:$G$198,MATCH($J51,报表汇总!$A$1:$A$198,0),MATCH(L$2,报表汇总!$A$1:$G$1,0))=FALSE),0,INDEX(报表汇总!$A$1:$G$198,MATCH($J51,报表汇总!$A$1:$A$198,0),MATCH(L$2,报表汇总!$A$1:$G$1,0))))</f>
        <v>0.0</v>
      </c>
      <c r="M51" s="49">
        <f>IF(ISERROR(INDEX(报表汇总!$A$1:$G$198,MATCH($J51,报表汇总!$A$1:$A$198,0),MATCH(M$2,报表汇总!$A$1:$G$1,0))),0,IF(OR(INDEX(报表汇总!$A$1:$G$198,MATCH($J51,报表汇总!$A$1:$A$198,0),MATCH(M$2,报表汇总!$A$1:$G$1,0))="--",INDEX(报表汇总!$A$1:$G$198,MATCH($J51,报表汇总!$A$1:$A$198,0),MATCH(M$2,报表汇总!$A$1:$G$1,0))=FALSE),0,INDEX(报表汇总!$A$1:$G$198,MATCH($J51,报表汇总!$A$1:$A$198,0),MATCH(M$2,报表汇总!$A$1:$G$1,0))))</f>
        <v>0.0</v>
      </c>
      <c r="N51" s="49">
        <f>IF(ISERROR(INDEX(报表汇总!$A$1:$G$198,MATCH($J51,报表汇总!$A$1:$A$198,0),MATCH(N$2,报表汇总!$A$1:$G$1,0))),0,IF(OR(INDEX(报表汇总!$A$1:$G$198,MATCH($J51,报表汇总!$A$1:$A$198,0),MATCH(N$2,报表汇总!$A$1:$G$1,0))="--",INDEX(报表汇总!$A$1:$G$198,MATCH($J51,报表汇总!$A$1:$A$198,0),MATCH(N$2,报表汇总!$A$1:$G$1,0))=FALSE),0,INDEX(报表汇总!$A$1:$G$198,MATCH($J51,报表汇总!$A$1:$A$198,0),MATCH(N$2,报表汇总!$A$1:$G$1,0))))</f>
        <v>0.0</v>
      </c>
      <c r="O51" s="49">
        <f>IF(ISERROR(INDEX(报表汇总!$A$1:$G$198,MATCH($J51,报表汇总!$A$1:$A$198,0),MATCH(O$2,报表汇总!$A$1:$G$1,0))),0,IF(OR(INDEX(报表汇总!$A$1:$G$198,MATCH($J51,报表汇总!$A$1:$A$198,0),MATCH(O$2,报表汇总!$A$1:$G$1,0))="--",INDEX(报表汇总!$A$1:$G$198,MATCH($J51,报表汇总!$A$1:$A$198,0),MATCH(O$2,报表汇总!$A$1:$G$1,0))=FALSE),0,INDEX(报表汇总!$A$1:$G$198,MATCH($J51,报表汇总!$A$1:$A$198,0),MATCH(O$2,报表汇总!$A$1:$G$1,0))))</f>
        <v>0.0</v>
      </c>
      <c r="P51" s="49">
        <f>IF(ISERROR(INDEX(报表汇总!$A$1:$G$198,MATCH($J51,报表汇总!$A$1:$A$198,0),MATCH(P$2,报表汇总!$A$1:$G$1,0))),0,IF(OR(INDEX(报表汇总!$A$1:$G$198,MATCH($J51,报表汇总!$A$1:$A$198,0),MATCH(P$2,报表汇总!$A$1:$G$1,0))="--",INDEX(报表汇总!$A$1:$G$198,MATCH($J51,报表汇总!$A$1:$A$198,0),MATCH(P$2,报表汇总!$A$1:$G$1,0))=FALSE),0,INDEX(报表汇总!$A$1:$G$198,MATCH($J51,报表汇总!$A$1:$A$198,0),MATCH(P$2,报表汇总!$A$1:$G$1,0))))</f>
        <v>0.0</v>
      </c>
      <c r="Q51" s="32"/>
      <c r="R51" s="61"/>
      <c r="S51" s="61"/>
    </row>
    <row r="52" spans="8:8">
      <c r="A52" s="26"/>
      <c r="B52" s="39" t="s">
        <v>251</v>
      </c>
      <c r="C52" s="50">
        <v>0.1</v>
      </c>
      <c r="D52" s="41" t="e">
        <f>IF(L52&gt;$C52,"×","√")</f>
        <v>#DIV/0!</v>
      </c>
      <c r="E52" s="41" t="e">
        <f>IF(M52&gt;$C52,"×","√")</f>
        <v>#DIV/0!</v>
      </c>
      <c r="F52" s="41" t="e">
        <f>IF(N52&gt;$C52,"×","√")</f>
        <v>#DIV/0!</v>
      </c>
      <c r="G52" s="41" t="e">
        <f>IF(O52&gt;$C52,"×","√")</f>
        <v>#DIV/0!</v>
      </c>
      <c r="H52" s="42" t="e">
        <f>IF(P52&gt;$C52,"×","√")</f>
        <v>#DIV/0!</v>
      </c>
      <c r="J52" s="43" t="s">
        <v>252</v>
      </c>
      <c r="K52" s="44"/>
      <c r="L52" s="44" t="e">
        <f>L50/L51</f>
        <v>#DIV/0!</v>
      </c>
      <c r="M52" s="44" t="e">
        <f>M50/M51</f>
        <v>#DIV/0!</v>
      </c>
      <c r="N52" s="44" t="e">
        <f>N50/N51</f>
        <v>#DIV/0!</v>
      </c>
      <c r="O52" s="44" t="e">
        <f>O50/O51</f>
        <v>#DIV/0!</v>
      </c>
      <c r="P52" s="44" t="e">
        <f>P50/P51</f>
        <v>#DIV/0!</v>
      </c>
      <c r="Q52" s="32"/>
      <c r="R52" s="61"/>
      <c r="S52" s="61"/>
    </row>
    <row r="53" spans="8:8" ht="16.5" hidden="1">
      <c r="A53" s="26"/>
      <c r="B53" s="39"/>
      <c r="C53" s="46"/>
      <c r="D53" s="46"/>
      <c r="E53" s="46"/>
      <c r="F53" s="46"/>
      <c r="G53" s="46"/>
      <c r="H53" s="47"/>
      <c r="J53" s="55" t="s">
        <v>253</v>
      </c>
      <c r="K53" s="60"/>
      <c r="L53" s="49">
        <f>IF(ISERROR(INDEX(报表汇总!$A$1:$G$198,MATCH($J53,报表汇总!$A$1:$A$198,0),MATCH(L$2,报表汇总!$A$1:$G$1,0))),0,IF(OR(INDEX(报表汇总!$A$1:$G$198,MATCH($J53,报表汇总!$A$1:$A$198,0),MATCH(L$2,报表汇总!$A$1:$G$1,0))="--",INDEX(报表汇总!$A$1:$G$198,MATCH($J53,报表汇总!$A$1:$A$198,0),MATCH(L$2,报表汇总!$A$1:$G$1,0))=FALSE),0,INDEX(报表汇总!$A$1:$G$198,MATCH($J53,报表汇总!$A$1:$A$198,0),MATCH(L$2,报表汇总!$A$1:$G$1,0))))</f>
        <v>0.0</v>
      </c>
      <c r="M53" s="49">
        <f>IF(ISERROR(INDEX(报表汇总!$A$1:$G$198,MATCH($J53,报表汇总!$A$1:$A$198,0),MATCH(M$2,报表汇总!$A$1:$G$1,0))),0,IF(OR(INDEX(报表汇总!$A$1:$G$198,MATCH($J53,报表汇总!$A$1:$A$198,0),MATCH(M$2,报表汇总!$A$1:$G$1,0))="--",INDEX(报表汇总!$A$1:$G$198,MATCH($J53,报表汇总!$A$1:$A$198,0),MATCH(M$2,报表汇总!$A$1:$G$1,0))=FALSE),0,INDEX(报表汇总!$A$1:$G$198,MATCH($J53,报表汇总!$A$1:$A$198,0),MATCH(M$2,报表汇总!$A$1:$G$1,0))))</f>
        <v>0.0</v>
      </c>
      <c r="N53" s="49">
        <f>IF(ISERROR(INDEX(报表汇总!$A$1:$G$198,MATCH($J53,报表汇总!$A$1:$A$198,0),MATCH(N$2,报表汇总!$A$1:$G$1,0))),0,IF(OR(INDEX(报表汇总!$A$1:$G$198,MATCH($J53,报表汇总!$A$1:$A$198,0),MATCH(N$2,报表汇总!$A$1:$G$1,0))="--",INDEX(报表汇总!$A$1:$G$198,MATCH($J53,报表汇总!$A$1:$A$198,0),MATCH(N$2,报表汇总!$A$1:$G$1,0))=FALSE),0,INDEX(报表汇总!$A$1:$G$198,MATCH($J53,报表汇总!$A$1:$A$198,0),MATCH(N$2,报表汇总!$A$1:$G$1,0))))</f>
        <v>0.0</v>
      </c>
      <c r="O53" s="49">
        <f>IF(ISERROR(INDEX(报表汇总!$A$1:$G$198,MATCH($J53,报表汇总!$A$1:$A$198,0),MATCH(O$2,报表汇总!$A$1:$G$1,0))),0,IF(OR(INDEX(报表汇总!$A$1:$G$198,MATCH($J53,报表汇总!$A$1:$A$198,0),MATCH(O$2,报表汇总!$A$1:$G$1,0))="--",INDEX(报表汇总!$A$1:$G$198,MATCH($J53,报表汇总!$A$1:$A$198,0),MATCH(O$2,报表汇总!$A$1:$G$1,0))=FALSE),0,INDEX(报表汇总!$A$1:$G$198,MATCH($J53,报表汇总!$A$1:$A$198,0),MATCH(O$2,报表汇总!$A$1:$G$1,0))))</f>
        <v>0.0</v>
      </c>
      <c r="P53" s="49">
        <f>IF(ISERROR(INDEX(报表汇总!$A$1:$G$198,MATCH($J53,报表汇总!$A$1:$A$198,0),MATCH(P$2,报表汇总!$A$1:$G$1,0))),0,IF(OR(INDEX(报表汇总!$A$1:$G$198,MATCH($J53,报表汇总!$A$1:$A$198,0),MATCH(P$2,报表汇总!$A$1:$G$1,0))="--",INDEX(报表汇总!$A$1:$G$198,MATCH($J53,报表汇总!$A$1:$A$198,0),MATCH(P$2,报表汇总!$A$1:$G$1,0))=FALSE),0,INDEX(报表汇总!$A$1:$G$198,MATCH($J53,报表汇总!$A$1:$A$198,0),MATCH(P$2,报表汇总!$A$1:$G$1,0))))</f>
        <v>0.0</v>
      </c>
      <c r="Q53" s="32"/>
      <c r="R53" s="61"/>
      <c r="S53" s="61"/>
    </row>
    <row r="54" spans="8:8" ht="16.5" hidden="1">
      <c r="A54" s="26"/>
      <c r="B54" s="39"/>
      <c r="C54" s="46"/>
      <c r="D54" s="46"/>
      <c r="E54" s="46"/>
      <c r="F54" s="46"/>
      <c r="G54" s="46"/>
      <c r="H54" s="47"/>
      <c r="J54" s="48" t="s">
        <v>203</v>
      </c>
      <c r="K54" s="60"/>
      <c r="L54" s="49">
        <f>IF(ISERROR(INDEX(报表汇总!$A$1:$G$198,MATCH($J54,报表汇总!$A$1:$A$198,0),MATCH(L$2,报表汇总!$A$1:$G$1,0))),0,IF(OR(INDEX(报表汇总!$A$1:$G$198,MATCH($J54,报表汇总!$A$1:$A$198,0),MATCH(L$2,报表汇总!$A$1:$G$1,0))="--",INDEX(报表汇总!$A$1:$G$198,MATCH($J54,报表汇总!$A$1:$A$198,0),MATCH(L$2,报表汇总!$A$1:$G$1,0))=FALSE),0,INDEX(报表汇总!$A$1:$G$198,MATCH($J54,报表汇总!$A$1:$A$198,0),MATCH(L$2,报表汇总!$A$1:$G$1,0))))</f>
        <v>0.0</v>
      </c>
      <c r="M54" s="49">
        <f>IF(ISERROR(INDEX(报表汇总!$A$1:$G$198,MATCH($J54,报表汇总!$A$1:$A$198,0),MATCH(M$2,报表汇总!$A$1:$G$1,0))),0,IF(OR(INDEX(报表汇总!$A$1:$G$198,MATCH($J54,报表汇总!$A$1:$A$198,0),MATCH(M$2,报表汇总!$A$1:$G$1,0))="--",INDEX(报表汇总!$A$1:$G$198,MATCH($J54,报表汇总!$A$1:$A$198,0),MATCH(M$2,报表汇总!$A$1:$G$1,0))=FALSE),0,INDEX(报表汇总!$A$1:$G$198,MATCH($J54,报表汇总!$A$1:$A$198,0),MATCH(M$2,报表汇总!$A$1:$G$1,0))))</f>
        <v>0.0</v>
      </c>
      <c r="N54" s="49">
        <f>IF(ISERROR(INDEX(报表汇总!$A$1:$G$198,MATCH($J54,报表汇总!$A$1:$A$198,0),MATCH(N$2,报表汇总!$A$1:$G$1,0))),0,IF(OR(INDEX(报表汇总!$A$1:$G$198,MATCH($J54,报表汇总!$A$1:$A$198,0),MATCH(N$2,报表汇总!$A$1:$G$1,0))="--",INDEX(报表汇总!$A$1:$G$198,MATCH($J54,报表汇总!$A$1:$A$198,0),MATCH(N$2,报表汇总!$A$1:$G$1,0))=FALSE),0,INDEX(报表汇总!$A$1:$G$198,MATCH($J54,报表汇总!$A$1:$A$198,0),MATCH(N$2,报表汇总!$A$1:$G$1,0))))</f>
        <v>0.0</v>
      </c>
      <c r="O54" s="49">
        <f>IF(ISERROR(INDEX(报表汇总!$A$1:$G$198,MATCH($J54,报表汇总!$A$1:$A$198,0),MATCH(O$2,报表汇总!$A$1:$G$1,0))),0,IF(OR(INDEX(报表汇总!$A$1:$G$198,MATCH($J54,报表汇总!$A$1:$A$198,0),MATCH(O$2,报表汇总!$A$1:$G$1,0))="--",INDEX(报表汇总!$A$1:$G$198,MATCH($J54,报表汇总!$A$1:$A$198,0),MATCH(O$2,报表汇总!$A$1:$G$1,0))=FALSE),0,INDEX(报表汇总!$A$1:$G$198,MATCH($J54,报表汇总!$A$1:$A$198,0),MATCH(O$2,报表汇总!$A$1:$G$1,0))))</f>
        <v>0.0</v>
      </c>
      <c r="P54" s="49">
        <f>IF(ISERROR(INDEX(报表汇总!$A$1:$G$198,MATCH($J54,报表汇总!$A$1:$A$198,0),MATCH(P$2,报表汇总!$A$1:$G$1,0))),0,IF(OR(INDEX(报表汇总!$A$1:$G$198,MATCH($J54,报表汇总!$A$1:$A$198,0),MATCH(P$2,报表汇总!$A$1:$G$1,0))="--",INDEX(报表汇总!$A$1:$G$198,MATCH($J54,报表汇总!$A$1:$A$198,0),MATCH(P$2,报表汇总!$A$1:$G$1,0))=FALSE),0,INDEX(报表汇总!$A$1:$G$198,MATCH($J54,报表汇总!$A$1:$A$198,0),MATCH(P$2,报表汇总!$A$1:$G$1,0))))</f>
        <v>0.0</v>
      </c>
      <c r="Q54" s="32"/>
      <c r="R54" s="61"/>
      <c r="S54" s="61"/>
    </row>
    <row r="55" spans="8:8">
      <c r="A55" s="26"/>
      <c r="B55" s="39" t="s">
        <v>254</v>
      </c>
      <c r="C55" s="50">
        <v>0.15</v>
      </c>
      <c r="D55" s="63" t="e">
        <f>IF(AND(L55&gt;$C55,L35&gt;5%),"×",IF(AND(L30&gt;0,L35&lt;1%),"√","-"))</f>
        <v>#DIV/0!</v>
      </c>
      <c r="E55" s="63" t="e">
        <f>IF(AND(M55&gt;$C55,M35&gt;5%),"×",IF(AND(M30&gt;0,M35&lt;1%),"√","-"))</f>
        <v>#DIV/0!</v>
      </c>
      <c r="F55" s="63" t="e">
        <f>IF(AND(N55&gt;$C55,N35&gt;5%),"×",IF(AND(N30&gt;0,N35&lt;1%),"√","-"))</f>
        <v>#DIV/0!</v>
      </c>
      <c r="G55" s="63" t="e">
        <f>IF(AND(O55&gt;$C55,O35&gt;5%),"×",IF(AND(O30&gt;0,O35&lt;1%),"√","-"))</f>
        <v>#DIV/0!</v>
      </c>
      <c r="H55" s="63" t="e">
        <f>IF(AND(P55&gt;$C55,P35&gt;5%),"×",IF(AND(P30&gt;0,P35&lt;1%),"√","-"))</f>
        <v>#DIV/0!</v>
      </c>
      <c r="J55" s="43" t="s">
        <v>254</v>
      </c>
      <c r="K55" s="44"/>
      <c r="L55" s="44" t="e">
        <f>L53/L54</f>
        <v>#DIV/0!</v>
      </c>
      <c r="M55" s="44" t="e">
        <f>M53/M54</f>
        <v>#DIV/0!</v>
      </c>
      <c r="N55" s="44" t="e">
        <f>N53/N54</f>
        <v>#DIV/0!</v>
      </c>
      <c r="O55" s="44" t="e">
        <f>O53/O54</f>
        <v>#DIV/0!</v>
      </c>
      <c r="P55" s="44" t="e">
        <f>P53/P54</f>
        <v>#DIV/0!</v>
      </c>
      <c r="Q55" s="32"/>
      <c r="R55" s="61"/>
      <c r="S55" s="61"/>
    </row>
    <row r="56" spans="8:8" ht="16.5" hidden="1">
      <c r="A56" s="26"/>
      <c r="B56" s="67" t="s">
        <v>255</v>
      </c>
      <c r="C56" s="46"/>
      <c r="D56" s="46"/>
      <c r="E56" s="46"/>
      <c r="F56" s="46"/>
      <c r="G56" s="46"/>
      <c r="H56" s="47"/>
      <c r="J56" s="55" t="s">
        <v>255</v>
      </c>
      <c r="K56" s="60"/>
      <c r="L56" s="49">
        <f>IF(ISERROR(INDEX(报表汇总!$A$1:$G$198,MATCH($J56,报表汇总!$A$1:$A$198,0),MATCH(L$2,报表汇总!$A$1:$G$1,0))),0,IF(OR(INDEX(报表汇总!$A$1:$G$198,MATCH($J56,报表汇总!$A$1:$A$198,0),MATCH(L$2,报表汇总!$A$1:$G$1,0))="--",INDEX(报表汇总!$A$1:$G$198,MATCH($J56,报表汇总!$A$1:$A$198,0),MATCH(L$2,报表汇总!$A$1:$G$1,0))=FALSE),0,INDEX(报表汇总!$A$1:$G$198,MATCH($J56,报表汇总!$A$1:$A$198,0),MATCH(L$2,报表汇总!$A$1:$G$1,0))))</f>
        <v>0.0</v>
      </c>
      <c r="M56" s="49">
        <f>IF(ISERROR(INDEX(报表汇总!$A$1:$G$198,MATCH($J56,报表汇总!$A$1:$A$198,0),MATCH(M$2,报表汇总!$A$1:$G$1,0))),0,IF(OR(INDEX(报表汇总!$A$1:$G$198,MATCH($J56,报表汇总!$A$1:$A$198,0),MATCH(M$2,报表汇总!$A$1:$G$1,0))="--",INDEX(报表汇总!$A$1:$G$198,MATCH($J56,报表汇总!$A$1:$A$198,0),MATCH(M$2,报表汇总!$A$1:$G$1,0))=FALSE),0,INDEX(报表汇总!$A$1:$G$198,MATCH($J56,报表汇总!$A$1:$A$198,0),MATCH(M$2,报表汇总!$A$1:$G$1,0))))</f>
        <v>0.0</v>
      </c>
      <c r="N56" s="49">
        <f>IF(ISERROR(INDEX(报表汇总!$A$1:$G$198,MATCH($J56,报表汇总!$A$1:$A$198,0),MATCH(N$2,报表汇总!$A$1:$G$1,0))),0,IF(OR(INDEX(报表汇总!$A$1:$G$198,MATCH($J56,报表汇总!$A$1:$A$198,0),MATCH(N$2,报表汇总!$A$1:$G$1,0))="--",INDEX(报表汇总!$A$1:$G$198,MATCH($J56,报表汇总!$A$1:$A$198,0),MATCH(N$2,报表汇总!$A$1:$G$1,0))=FALSE),0,INDEX(报表汇总!$A$1:$G$198,MATCH($J56,报表汇总!$A$1:$A$198,0),MATCH(N$2,报表汇总!$A$1:$G$1,0))))</f>
        <v>0.0</v>
      </c>
      <c r="O56" s="49">
        <f>IF(ISERROR(INDEX(报表汇总!$A$1:$G$198,MATCH($J56,报表汇总!$A$1:$A$198,0),MATCH(O$2,报表汇总!$A$1:$G$1,0))),0,IF(OR(INDEX(报表汇总!$A$1:$G$198,MATCH($J56,报表汇总!$A$1:$A$198,0),MATCH(O$2,报表汇总!$A$1:$G$1,0))="--",INDEX(报表汇总!$A$1:$G$198,MATCH($J56,报表汇总!$A$1:$A$198,0),MATCH(O$2,报表汇总!$A$1:$G$1,0))=FALSE),0,INDEX(报表汇总!$A$1:$G$198,MATCH($J56,报表汇总!$A$1:$A$198,0),MATCH(O$2,报表汇总!$A$1:$G$1,0))))</f>
        <v>0.0</v>
      </c>
      <c r="P56" s="49">
        <f>IF(ISERROR(INDEX(报表汇总!$A$1:$G$198,MATCH($J56,报表汇总!$A$1:$A$198,0),MATCH(P$2,报表汇总!$A$1:$G$1,0))),0,IF(OR(INDEX(报表汇总!$A$1:$G$198,MATCH($J56,报表汇总!$A$1:$A$198,0),MATCH(P$2,报表汇总!$A$1:$G$1,0))="--",INDEX(报表汇总!$A$1:$G$198,MATCH($J56,报表汇总!$A$1:$A$198,0),MATCH(P$2,报表汇总!$A$1:$G$1,0))=FALSE),0,INDEX(报表汇总!$A$1:$G$198,MATCH($J56,报表汇总!$A$1:$A$198,0),MATCH(P$2,报表汇总!$A$1:$G$1,0))))</f>
        <v>0.0</v>
      </c>
      <c r="Q56" s="32"/>
      <c r="R56" s="61"/>
      <c r="S56" s="61"/>
    </row>
    <row r="57" spans="8:8" ht="16.5" hidden="1">
      <c r="A57" s="26"/>
      <c r="B57" s="68" t="s">
        <v>203</v>
      </c>
      <c r="C57" s="46"/>
      <c r="D57" s="46"/>
      <c r="E57" s="46"/>
      <c r="F57" s="46"/>
      <c r="G57" s="46"/>
      <c r="H57" s="47"/>
      <c r="J57" s="48" t="s">
        <v>203</v>
      </c>
      <c r="K57" s="60"/>
      <c r="L57" s="49">
        <f>IF(ISERROR(INDEX(报表汇总!$A$1:$G$198,MATCH($J57,报表汇总!$A$1:$A$198,0),MATCH(L$2,报表汇总!$A$1:$G$1,0))),0,IF(OR(INDEX(报表汇总!$A$1:$G$198,MATCH($J57,报表汇总!$A$1:$A$198,0),MATCH(L$2,报表汇总!$A$1:$G$1,0))="--",INDEX(报表汇总!$A$1:$G$198,MATCH($J57,报表汇总!$A$1:$A$198,0),MATCH(L$2,报表汇总!$A$1:$G$1,0))=FALSE),0,INDEX(报表汇总!$A$1:$G$198,MATCH($J57,报表汇总!$A$1:$A$198,0),MATCH(L$2,报表汇总!$A$1:$G$1,0))))</f>
        <v>0.0</v>
      </c>
      <c r="M57" s="49">
        <f>IF(ISERROR(INDEX(报表汇总!$A$1:$G$198,MATCH($J57,报表汇总!$A$1:$A$198,0),MATCH(M$2,报表汇总!$A$1:$G$1,0))),0,IF(OR(INDEX(报表汇总!$A$1:$G$198,MATCH($J57,报表汇总!$A$1:$A$198,0),MATCH(M$2,报表汇总!$A$1:$G$1,0))="--",INDEX(报表汇总!$A$1:$G$198,MATCH($J57,报表汇总!$A$1:$A$198,0),MATCH(M$2,报表汇总!$A$1:$G$1,0))=FALSE),0,INDEX(报表汇总!$A$1:$G$198,MATCH($J57,报表汇总!$A$1:$A$198,0),MATCH(M$2,报表汇总!$A$1:$G$1,0))))</f>
        <v>0.0</v>
      </c>
      <c r="N57" s="49">
        <f>IF(ISERROR(INDEX(报表汇总!$A$1:$G$198,MATCH($J57,报表汇总!$A$1:$A$198,0),MATCH(N$2,报表汇总!$A$1:$G$1,0))),0,IF(OR(INDEX(报表汇总!$A$1:$G$198,MATCH($J57,报表汇总!$A$1:$A$198,0),MATCH(N$2,报表汇总!$A$1:$G$1,0))="--",INDEX(报表汇总!$A$1:$G$198,MATCH($J57,报表汇总!$A$1:$A$198,0),MATCH(N$2,报表汇总!$A$1:$G$1,0))=FALSE),0,INDEX(报表汇总!$A$1:$G$198,MATCH($J57,报表汇总!$A$1:$A$198,0),MATCH(N$2,报表汇总!$A$1:$G$1,0))))</f>
        <v>0.0</v>
      </c>
      <c r="O57" s="49">
        <f>IF(ISERROR(INDEX(报表汇总!$A$1:$G$198,MATCH($J57,报表汇总!$A$1:$A$198,0),MATCH(O$2,报表汇总!$A$1:$G$1,0))),0,IF(OR(INDEX(报表汇总!$A$1:$G$198,MATCH($J57,报表汇总!$A$1:$A$198,0),MATCH(O$2,报表汇总!$A$1:$G$1,0))="--",INDEX(报表汇总!$A$1:$G$198,MATCH($J57,报表汇总!$A$1:$A$198,0),MATCH(O$2,报表汇总!$A$1:$G$1,0))=FALSE),0,INDEX(报表汇总!$A$1:$G$198,MATCH($J57,报表汇总!$A$1:$A$198,0),MATCH(O$2,报表汇总!$A$1:$G$1,0))))</f>
        <v>0.0</v>
      </c>
      <c r="P57" s="49">
        <f>IF(ISERROR(INDEX(报表汇总!$A$1:$G$198,MATCH($J57,报表汇总!$A$1:$A$198,0),MATCH(P$2,报表汇总!$A$1:$G$1,0))),0,IF(OR(INDEX(报表汇总!$A$1:$G$198,MATCH($J57,报表汇总!$A$1:$A$198,0),MATCH(P$2,报表汇总!$A$1:$G$1,0))="--",INDEX(报表汇总!$A$1:$G$198,MATCH($J57,报表汇总!$A$1:$A$198,0),MATCH(P$2,报表汇总!$A$1:$G$1,0))=FALSE),0,INDEX(报表汇总!$A$1:$G$198,MATCH($J57,报表汇总!$A$1:$A$198,0),MATCH(P$2,报表汇总!$A$1:$G$1,0))))</f>
        <v>0.0</v>
      </c>
      <c r="Q57" s="32"/>
      <c r="R57" s="61"/>
      <c r="S57" s="61"/>
    </row>
    <row r="58" spans="8:8">
      <c r="A58" s="26"/>
      <c r="B58" s="39" t="s">
        <v>256</v>
      </c>
      <c r="C58" s="50">
        <v>0.1</v>
      </c>
      <c r="D58" s="41" t="e">
        <f>IF(L58&gt;$C58,"×","√")</f>
        <v>#DIV/0!</v>
      </c>
      <c r="E58" s="63" t="e">
        <f>IF(M58&gt;$C58,"×","√")</f>
        <v>#DIV/0!</v>
      </c>
      <c r="F58" s="63" t="e">
        <f>IF(N58&gt;$C58,"×","√")</f>
        <v>#DIV/0!</v>
      </c>
      <c r="G58" s="63" t="e">
        <f>IF(O58&gt;$C58,"×","√")</f>
        <v>#DIV/0!</v>
      </c>
      <c r="H58" s="42" t="e">
        <f>IF(P58&gt;$C58,"×","√")</f>
        <v>#DIV/0!</v>
      </c>
      <c r="J58" s="43" t="s">
        <v>256</v>
      </c>
      <c r="K58" s="44"/>
      <c r="L58" s="44" t="e">
        <f>L56/L57</f>
        <v>#DIV/0!</v>
      </c>
      <c r="M58" s="44" t="e">
        <f>M56/M57</f>
        <v>#DIV/0!</v>
      </c>
      <c r="N58" s="44" t="e">
        <f>N56/N57</f>
        <v>#DIV/0!</v>
      </c>
      <c r="O58" s="44" t="e">
        <f>O56/O57</f>
        <v>#DIV/0!</v>
      </c>
      <c r="P58" s="44" t="e">
        <f>P56/P57</f>
        <v>#DIV/0!</v>
      </c>
      <c r="Q58" s="32"/>
      <c r="R58" s="61"/>
      <c r="S58" s="61"/>
    </row>
    <row r="59" spans="8:8" ht="16.5" hidden="1">
      <c r="A59" s="26"/>
      <c r="B59" s="39"/>
      <c r="C59" s="46"/>
      <c r="D59" s="46"/>
      <c r="E59" s="46"/>
      <c r="F59" s="46"/>
      <c r="G59" s="46"/>
      <c r="H59" s="47"/>
      <c r="J59" s="69"/>
      <c r="K59" s="70"/>
      <c r="L59" s="70"/>
      <c r="M59" s="70"/>
      <c r="N59" s="70"/>
      <c r="O59" s="70"/>
      <c r="P59" s="70"/>
      <c r="Q59" s="32"/>
      <c r="R59" s="61"/>
      <c r="S59" s="61"/>
    </row>
    <row r="60" spans="8:8" ht="16.5" hidden="1">
      <c r="A60" s="26"/>
      <c r="B60" s="39"/>
      <c r="C60" s="46"/>
      <c r="D60" s="46"/>
      <c r="E60" s="46"/>
      <c r="F60" s="46"/>
      <c r="G60" s="46"/>
      <c r="H60" s="47"/>
      <c r="J60" s="71" t="s">
        <v>257</v>
      </c>
      <c r="K60" s="49">
        <f>IF(ISERROR(INDEX(报表汇总!$A$1:$G$198,MATCH($J60,报表汇总!$A$1:$A$198,0),MATCH(K$2,报表汇总!$A$1:$G$1,0))),0,IF(OR(INDEX(报表汇总!$A$1:$G$198,MATCH($J60,报表汇总!$A$1:$A$198,0),MATCH(K$2,报表汇总!$A$1:$G$1,0))="--",INDEX(报表汇总!$A$1:$G$198,MATCH($J60,报表汇总!$A$1:$A$198,0),MATCH(K$2,报表汇总!$A$1:$G$1,0))=FALSE),0,INDEX(报表汇总!$A$1:$G$198,MATCH($J60,报表汇总!$A$1:$A$198,0),MATCH(K$2,报表汇总!$A$1:$G$1,0))))</f>
        <v>0.0</v>
      </c>
      <c r="L60" s="72">
        <f>IF(ISERROR(INDEX(报表汇总!$A$1:$G$198,MATCH($J60,报表汇总!$A$1:$A$198,0),MATCH(L$2,报表汇总!$A$1:$G$1,0))),0,IF(OR(INDEX(报表汇总!$A$1:$G$198,MATCH($J60,报表汇总!$A$1:$A$198,0),MATCH(L$2,报表汇总!$A$1:$G$1,0))="--",INDEX(报表汇总!$A$1:$G$198,MATCH($J60,报表汇总!$A$1:$A$198,0),MATCH(L$2,报表汇总!$A$1:$G$1,0))=FALSE),0,INDEX(报表汇总!$A$1:$G$198,MATCH($J60,报表汇总!$A$1:$A$198,0),MATCH(L$2,报表汇总!$A$1:$G$1,0))))</f>
        <v>0.0</v>
      </c>
      <c r="M60" s="73">
        <f>IF(ISERROR(INDEX(报表汇总!$A$1:$G$198,MATCH($J60,报表汇总!$A$1:$A$198,0),MATCH(M$2,报表汇总!$A$1:$G$1,0))),0,IF(OR(INDEX(报表汇总!$A$1:$G$198,MATCH($J60,报表汇总!$A$1:$A$198,0),MATCH(M$2,报表汇总!$A$1:$G$1,0))="--",INDEX(报表汇总!$A$1:$G$198,MATCH($J60,报表汇总!$A$1:$A$198,0),MATCH(M$2,报表汇总!$A$1:$G$1,0))=FALSE),0,INDEX(报表汇总!$A$1:$G$198,MATCH($J60,报表汇总!$A$1:$A$198,0),MATCH(M$2,报表汇总!$A$1:$G$1,0))))</f>
        <v>0.0</v>
      </c>
      <c r="N60" s="73">
        <f>IF(ISERROR(INDEX(报表汇总!$A$1:$G$198,MATCH($J60,报表汇总!$A$1:$A$198,0),MATCH(N$2,报表汇总!$A$1:$G$1,0))),0,IF(OR(INDEX(报表汇总!$A$1:$G$198,MATCH($J60,报表汇总!$A$1:$A$198,0),MATCH(N$2,报表汇总!$A$1:$G$1,0))="--",INDEX(报表汇总!$A$1:$G$198,MATCH($J60,报表汇总!$A$1:$A$198,0),MATCH(N$2,报表汇总!$A$1:$G$1,0))=FALSE),0,INDEX(报表汇总!$A$1:$G$198,MATCH($J60,报表汇总!$A$1:$A$198,0),MATCH(N$2,报表汇总!$A$1:$G$1,0))))</f>
        <v>0.0</v>
      </c>
      <c r="O60" s="73">
        <f>IF(ISERROR(INDEX(报表汇总!$A$1:$G$198,MATCH($J60,报表汇总!$A$1:$A$198,0),MATCH(O$2,报表汇总!$A$1:$G$1,0))),0,IF(OR(INDEX(报表汇总!$A$1:$G$198,MATCH($J60,报表汇总!$A$1:$A$198,0),MATCH(O$2,报表汇总!$A$1:$G$1,0))="--",INDEX(报表汇总!$A$1:$G$198,MATCH($J60,报表汇总!$A$1:$A$198,0),MATCH(O$2,报表汇总!$A$1:$G$1,0))=FALSE),0,INDEX(报表汇总!$A$1:$G$198,MATCH($J60,报表汇总!$A$1:$A$198,0),MATCH(O$2,报表汇总!$A$1:$G$1,0))))</f>
        <v>0.0</v>
      </c>
      <c r="P60" s="73">
        <f>IF(ISERROR(INDEX(报表汇总!$A$1:$G$198,MATCH($J60,报表汇总!$A$1:$A$198,0),MATCH(P$2,报表汇总!$A$1:$G$1,0))),0,IF(OR(INDEX(报表汇总!$A$1:$G$198,MATCH($J60,报表汇总!$A$1:$A$198,0),MATCH(P$2,报表汇总!$A$1:$G$1,0))="--",INDEX(报表汇总!$A$1:$G$198,MATCH($J60,报表汇总!$A$1:$A$198,0),MATCH(P$2,报表汇总!$A$1:$G$1,0))=FALSE),0,INDEX(报表汇总!$A$1:$G$198,MATCH($J60,报表汇总!$A$1:$A$198,0),MATCH(P$2,报表汇总!$A$1:$G$1,0))))</f>
        <v>0.0</v>
      </c>
      <c r="Q60" s="32"/>
      <c r="R60" s="61"/>
      <c r="S60" s="61"/>
    </row>
    <row r="61" spans="8:8">
      <c r="A61" s="26"/>
      <c r="B61" s="39" t="s">
        <v>258</v>
      </c>
      <c r="C61" s="50">
        <v>0.1</v>
      </c>
      <c r="D61" s="41"/>
      <c r="E61" s="41" t="e">
        <f>IF(M61&gt;$C61,"√","×")</f>
        <v>#DIV/0!</v>
      </c>
      <c r="F61" s="41" t="e">
        <f>IF(N61&gt;$C61,"√","×")</f>
        <v>#DIV/0!</v>
      </c>
      <c r="G61" s="41" t="e">
        <f>IF(O61&gt;$C61,"√","×")</f>
        <v>#DIV/0!</v>
      </c>
      <c r="H61" s="42" t="e">
        <f>IF(P61&gt;$C61,"√","×")</f>
        <v>#DIV/0!</v>
      </c>
      <c r="J61" s="43" t="s">
        <v>258</v>
      </c>
      <c r="K61" s="44"/>
      <c r="L61" s="44" t="str">
        <f>_xlfn.IFERROR((L60-K60)/K60,"")</f>
        <v/>
      </c>
      <c r="M61" s="44" t="e">
        <f>(M60-L60)/L60</f>
        <v>#DIV/0!</v>
      </c>
      <c r="N61" s="44" t="e">
        <f>(N60-M60)/M60</f>
        <v>#DIV/0!</v>
      </c>
      <c r="O61" s="44" t="e">
        <f>(O60-N60)/N60</f>
        <v>#DIV/0!</v>
      </c>
      <c r="P61" s="44" t="e">
        <f>(P60-O60)/O60</f>
        <v>#DIV/0!</v>
      </c>
      <c r="Q61" s="32"/>
      <c r="R61" s="61"/>
      <c r="S61" s="61"/>
    </row>
    <row r="62" spans="8:8" ht="16.5" hidden="1">
      <c r="A62" s="26"/>
      <c r="B62" s="39"/>
      <c r="C62" s="46"/>
      <c r="D62" s="46"/>
      <c r="E62" s="46"/>
      <c r="F62" s="46"/>
      <c r="G62" s="46"/>
      <c r="H62" s="47"/>
      <c r="J62" s="74" t="s">
        <v>259</v>
      </c>
      <c r="K62" s="49">
        <f>IF(ISERROR(INDEX(报表汇总!$A$1:$G$198,MATCH($J62,报表汇总!$A$1:$A$198,0),MATCH(K$2,报表汇总!$A$1:$G$1,0))),0,IF(OR(INDEX(报表汇总!$A$1:$G$198,MATCH($J62,报表汇总!$A$1:$A$198,0),MATCH(K$2,报表汇总!$A$1:$G$1,0))="--",INDEX(报表汇总!$A$1:$G$198,MATCH($J62,报表汇总!$A$1:$A$198,0),MATCH(K$2,报表汇总!$A$1:$G$1,0))=FALSE),0,INDEX(报表汇总!$A$1:$G$198,MATCH($J62,报表汇总!$A$1:$A$198,0),MATCH(K$2,报表汇总!$A$1:$G$1,0))))</f>
        <v>0.0</v>
      </c>
      <c r="L62" s="49">
        <f>IF(ISERROR(INDEX(报表汇总!$A$1:$G$198,MATCH($J62,报表汇总!$A$1:$A$198,0),MATCH(L$2,报表汇总!$A$1:$G$1,0))),0,IF(OR(INDEX(报表汇总!$A$1:$G$198,MATCH($J62,报表汇总!$A$1:$A$198,0),MATCH(L$2,报表汇总!$A$1:$G$1,0))="--",INDEX(报表汇总!$A$1:$G$198,MATCH($J62,报表汇总!$A$1:$A$198,0),MATCH(L$2,报表汇总!$A$1:$G$1,0))=FALSE),0,INDEX(报表汇总!$A$1:$G$198,MATCH($J62,报表汇总!$A$1:$A$198,0),MATCH(L$2,报表汇总!$A$1:$G$1,0))))</f>
        <v>0.0</v>
      </c>
      <c r="M62" s="49">
        <f>IF(ISERROR(INDEX(报表汇总!$A$1:$G$198,MATCH($J62,报表汇总!$A$1:$A$198,0),MATCH(M$2,报表汇总!$A$1:$G$1,0))),0,IF(OR(INDEX(报表汇总!$A$1:$G$198,MATCH($J62,报表汇总!$A$1:$A$198,0),MATCH(M$2,报表汇总!$A$1:$G$1,0))="--",INDEX(报表汇总!$A$1:$G$198,MATCH($J62,报表汇总!$A$1:$A$198,0),MATCH(M$2,报表汇总!$A$1:$G$1,0))=FALSE),0,INDEX(报表汇总!$A$1:$G$198,MATCH($J62,报表汇总!$A$1:$A$198,0),MATCH(M$2,报表汇总!$A$1:$G$1,0))))</f>
        <v>0.0</v>
      </c>
      <c r="N62" s="49">
        <f>IF(ISERROR(INDEX(报表汇总!$A$1:$G$198,MATCH($J62,报表汇总!$A$1:$A$198,0),MATCH(N$2,报表汇总!$A$1:$G$1,0))),0,IF(OR(INDEX(报表汇总!$A$1:$G$198,MATCH($J62,报表汇总!$A$1:$A$198,0),MATCH(N$2,报表汇总!$A$1:$G$1,0))="--",INDEX(报表汇总!$A$1:$G$198,MATCH($J62,报表汇总!$A$1:$A$198,0),MATCH(N$2,报表汇总!$A$1:$G$1,0))=FALSE),0,INDEX(报表汇总!$A$1:$G$198,MATCH($J62,报表汇总!$A$1:$A$198,0),MATCH(N$2,报表汇总!$A$1:$G$1,0))))</f>
        <v>0.0</v>
      </c>
      <c r="O62" s="49">
        <f>IF(ISERROR(INDEX(报表汇总!$A$1:$G$198,MATCH($J62,报表汇总!$A$1:$A$198,0),MATCH(O$2,报表汇总!$A$1:$G$1,0))),0,IF(OR(INDEX(报表汇总!$A$1:$G$198,MATCH($J62,报表汇总!$A$1:$A$198,0),MATCH(O$2,报表汇总!$A$1:$G$1,0))="--",INDEX(报表汇总!$A$1:$G$198,MATCH($J62,报表汇总!$A$1:$A$198,0),MATCH(O$2,报表汇总!$A$1:$G$1,0))=FALSE),0,INDEX(报表汇总!$A$1:$G$198,MATCH($J62,报表汇总!$A$1:$A$198,0),MATCH(O$2,报表汇总!$A$1:$G$1,0))))</f>
        <v>0.0</v>
      </c>
      <c r="P62" s="49">
        <f>IF(ISERROR(INDEX(报表汇总!$A$1:$G$198,MATCH($J62,报表汇总!$A$1:$A$198,0),MATCH(P$2,报表汇总!$A$1:$G$1,0))),0,IF(OR(INDEX(报表汇总!$A$1:$G$198,MATCH($J62,报表汇总!$A$1:$A$198,0),MATCH(P$2,报表汇总!$A$1:$G$1,0))="--",INDEX(报表汇总!$A$1:$G$198,MATCH($J62,报表汇总!$A$1:$A$198,0),MATCH(P$2,报表汇总!$A$1:$G$1,0))=FALSE),0,INDEX(报表汇总!$A$1:$G$198,MATCH($J62,报表汇总!$A$1:$A$198,0),MATCH(P$2,报表汇总!$A$1:$G$1,0))))</f>
        <v>0.0</v>
      </c>
      <c r="Q62" s="32"/>
      <c r="R62" s="61"/>
      <c r="S62" s="61"/>
    </row>
    <row r="63" spans="8:8">
      <c r="A63" s="26"/>
      <c r="B63" s="39" t="s">
        <v>260</v>
      </c>
      <c r="C63" s="50">
        <v>0.4</v>
      </c>
      <c r="D63" s="41" t="e">
        <f>IF(L63&gt;$C63,"√","×")</f>
        <v>#DIV/0!</v>
      </c>
      <c r="E63" s="41" t="e">
        <f>IF(M63&gt;$C63,"√","×")</f>
        <v>#DIV/0!</v>
      </c>
      <c r="F63" s="41" t="e">
        <f>IF(N63&gt;$C63,"√","×")</f>
        <v>#DIV/0!</v>
      </c>
      <c r="G63" s="41" t="e">
        <f>IF(O63&gt;$C63,"√","×")</f>
        <v>#DIV/0!</v>
      </c>
      <c r="H63" s="42" t="e">
        <f>IF(P63&gt;$C63,"√","×")</f>
        <v>#DIV/0!</v>
      </c>
      <c r="J63" s="43" t="s">
        <v>260</v>
      </c>
      <c r="K63" s="75" t="str">
        <f>_xlfn.IFERROR((K60-K62)/K60,"")</f>
        <v/>
      </c>
      <c r="L63" s="44" t="e">
        <f>(L60-L62)/L60</f>
        <v>#DIV/0!</v>
      </c>
      <c r="M63" s="44" t="e">
        <f t="shared" si="2" ref="M63:P63">(M60-M62)/M60</f>
        <v>#DIV/0!</v>
      </c>
      <c r="N63" s="44" t="e">
        <f t="shared" si="2"/>
        <v>#DIV/0!</v>
      </c>
      <c r="O63" s="44" t="e">
        <f t="shared" si="2"/>
        <v>#DIV/0!</v>
      </c>
      <c r="P63" s="44" t="e">
        <f t="shared" si="2"/>
        <v>#DIV/0!</v>
      </c>
      <c r="Q63" s="32"/>
      <c r="R63" s="61"/>
      <c r="S63" s="61"/>
    </row>
    <row r="64" spans="8:8" ht="16.5" hidden="1">
      <c r="A64" s="26"/>
      <c r="B64" s="76" t="s">
        <v>261</v>
      </c>
      <c r="C64" s="46"/>
      <c r="D64" s="46"/>
      <c r="E64" s="46"/>
      <c r="F64" s="46"/>
      <c r="G64" s="46"/>
      <c r="H64" s="47"/>
      <c r="J64" s="48" t="s">
        <v>262</v>
      </c>
      <c r="K64" s="49"/>
      <c r="L64" s="49">
        <f>IF(ISERROR(INDEX(报表汇总!$A$1:$G$198,MATCH($J64,报表汇总!$A$1:$A$198,0),MATCH(L$2,报表汇总!$A$1:$G$1,0))),0,IF(OR(INDEX(报表汇总!$A$1:$G$198,MATCH($J64,报表汇总!$A$1:$A$198,0),MATCH(L$2,报表汇总!$A$1:$G$1,0))="--",INDEX(报表汇总!$A$1:$G$198,MATCH($J64,报表汇总!$A$1:$A$198,0),MATCH(L$2,报表汇总!$A$1:$G$1,0))=FALSE),0,INDEX(报表汇总!$A$1:$G$198,MATCH($J64,报表汇总!$A$1:$A$198,0),MATCH(L$2,报表汇总!$A$1:$G$1,0))))</f>
        <v>0.0</v>
      </c>
      <c r="M64" s="49">
        <f>IF(ISERROR(INDEX(报表汇总!$A$1:$G$198,MATCH($J64,报表汇总!$A$1:$A$198,0),MATCH(M$2,报表汇总!$A$1:$G$1,0))),0,IF(OR(INDEX(报表汇总!$A$1:$G$198,MATCH($J64,报表汇总!$A$1:$A$198,0),MATCH(M$2,报表汇总!$A$1:$G$1,0))="--",INDEX(报表汇总!$A$1:$G$198,MATCH($J64,报表汇总!$A$1:$A$198,0),MATCH(M$2,报表汇总!$A$1:$G$1,0))=FALSE),0,INDEX(报表汇总!$A$1:$G$198,MATCH($J64,报表汇总!$A$1:$A$198,0),MATCH(M$2,报表汇总!$A$1:$G$1,0))))</f>
        <v>0.0</v>
      </c>
      <c r="N64" s="49">
        <f>IF(ISERROR(INDEX(报表汇总!$A$1:$G$198,MATCH($J64,报表汇总!$A$1:$A$198,0),MATCH(N$2,报表汇总!$A$1:$G$1,0))),0,IF(OR(INDEX(报表汇总!$A$1:$G$198,MATCH($J64,报表汇总!$A$1:$A$198,0),MATCH(N$2,报表汇总!$A$1:$G$1,0))="--",INDEX(报表汇总!$A$1:$G$198,MATCH($J64,报表汇总!$A$1:$A$198,0),MATCH(N$2,报表汇总!$A$1:$G$1,0))=FALSE),0,INDEX(报表汇总!$A$1:$G$198,MATCH($J64,报表汇总!$A$1:$A$198,0),MATCH(N$2,报表汇总!$A$1:$G$1,0))))</f>
        <v>0.0</v>
      </c>
      <c r="O64" s="49">
        <f>IF(ISERROR(INDEX(报表汇总!$A$1:$G$198,MATCH($J64,报表汇总!$A$1:$A$198,0),MATCH(O$2,报表汇总!$A$1:$G$1,0))),0,IF(OR(INDEX(报表汇总!$A$1:$G$198,MATCH($J64,报表汇总!$A$1:$A$198,0),MATCH(O$2,报表汇总!$A$1:$G$1,0))="--",INDEX(报表汇总!$A$1:$G$198,MATCH($J64,报表汇总!$A$1:$A$198,0),MATCH(O$2,报表汇总!$A$1:$G$1,0))=FALSE),0,INDEX(报表汇总!$A$1:$G$198,MATCH($J64,报表汇总!$A$1:$A$198,0),MATCH(O$2,报表汇总!$A$1:$G$1,0))))</f>
        <v>0.0</v>
      </c>
      <c r="P64" s="49">
        <f>IF(ISERROR(INDEX(报表汇总!$A$1:$G$198,MATCH($J64,报表汇总!$A$1:$A$198,0),MATCH(P$2,报表汇总!$A$1:$G$1,0))),0,IF(OR(INDEX(报表汇总!$A$1:$G$198,MATCH($J64,报表汇总!$A$1:$A$198,0),MATCH(P$2,报表汇总!$A$1:$G$1,0))="--",INDEX(报表汇总!$A$1:$G$198,MATCH($J64,报表汇总!$A$1:$A$198,0),MATCH(P$2,报表汇总!$A$1:$G$1,0))=FALSE),0,INDEX(报表汇总!$A$1:$G$198,MATCH($J64,报表汇总!$A$1:$A$198,0),MATCH(P$2,报表汇总!$A$1:$G$1,0))))</f>
        <v>0.0</v>
      </c>
      <c r="Q64" s="32"/>
      <c r="R64" s="61"/>
      <c r="S64" s="61"/>
    </row>
    <row r="65" spans="8:8" ht="16.5" hidden="1">
      <c r="A65" s="26"/>
      <c r="B65" s="76" t="s">
        <v>263</v>
      </c>
      <c r="C65" s="46"/>
      <c r="D65" s="46"/>
      <c r="E65" s="46"/>
      <c r="F65" s="46"/>
      <c r="G65" s="46"/>
      <c r="H65" s="47"/>
      <c r="J65" s="48" t="s">
        <v>264</v>
      </c>
      <c r="K65" s="49"/>
      <c r="L65" s="49">
        <f>IF(ISERROR(INDEX(报表汇总!$A$1:$G$198,MATCH($J65,报表汇总!$A$1:$A$198,0),MATCH(L$2,报表汇总!$A$1:$G$1,0))),0,IF(OR(INDEX(报表汇总!$A$1:$G$198,MATCH($J65,报表汇总!$A$1:$A$198,0),MATCH(L$2,报表汇总!$A$1:$G$1,0))="--",INDEX(报表汇总!$A$1:$G$198,MATCH($J65,报表汇总!$A$1:$A$198,0),MATCH(L$2,报表汇总!$A$1:$G$1,0))=FALSE),0,INDEX(报表汇总!$A$1:$G$198,MATCH($J65,报表汇总!$A$1:$A$198,0),MATCH(L$2,报表汇总!$A$1:$G$1,0))))</f>
        <v>0.0</v>
      </c>
      <c r="M65" s="49">
        <f>IF(ISERROR(INDEX(报表汇总!$A$1:$G$198,MATCH($J65,报表汇总!$A$1:$A$198,0),MATCH(M$2,报表汇总!$A$1:$G$1,0))),0,IF(OR(INDEX(报表汇总!$A$1:$G$198,MATCH($J65,报表汇总!$A$1:$A$198,0),MATCH(M$2,报表汇总!$A$1:$G$1,0))="--",INDEX(报表汇总!$A$1:$G$198,MATCH($J65,报表汇总!$A$1:$A$198,0),MATCH(M$2,报表汇总!$A$1:$G$1,0))=FALSE),0,INDEX(报表汇总!$A$1:$G$198,MATCH($J65,报表汇总!$A$1:$A$198,0),MATCH(M$2,报表汇总!$A$1:$G$1,0))))</f>
        <v>0.0</v>
      </c>
      <c r="N65" s="49">
        <f>IF(ISERROR(INDEX(报表汇总!$A$1:$G$198,MATCH($J65,报表汇总!$A$1:$A$198,0),MATCH(N$2,报表汇总!$A$1:$G$1,0))),0,IF(OR(INDEX(报表汇总!$A$1:$G$198,MATCH($J65,报表汇总!$A$1:$A$198,0),MATCH(N$2,报表汇总!$A$1:$G$1,0))="--",INDEX(报表汇总!$A$1:$G$198,MATCH($J65,报表汇总!$A$1:$A$198,0),MATCH(N$2,报表汇总!$A$1:$G$1,0))=FALSE),0,INDEX(报表汇总!$A$1:$G$198,MATCH($J65,报表汇总!$A$1:$A$198,0),MATCH(N$2,报表汇总!$A$1:$G$1,0))))</f>
        <v>0.0</v>
      </c>
      <c r="O65" s="49">
        <f>IF(ISERROR(INDEX(报表汇总!$A$1:$G$198,MATCH($J65,报表汇总!$A$1:$A$198,0),MATCH(O$2,报表汇总!$A$1:$G$1,0))),0,IF(OR(INDEX(报表汇总!$A$1:$G$198,MATCH($J65,报表汇总!$A$1:$A$198,0),MATCH(O$2,报表汇总!$A$1:$G$1,0))="--",INDEX(报表汇总!$A$1:$G$198,MATCH($J65,报表汇总!$A$1:$A$198,0),MATCH(O$2,报表汇总!$A$1:$G$1,0))=FALSE),0,INDEX(报表汇总!$A$1:$G$198,MATCH($J65,报表汇总!$A$1:$A$198,0),MATCH(O$2,报表汇总!$A$1:$G$1,0))))</f>
        <v>0.0</v>
      </c>
      <c r="P65" s="49">
        <f>IF(ISERROR(INDEX(报表汇总!$A$1:$G$198,MATCH($J65,报表汇总!$A$1:$A$198,0),MATCH(P$2,报表汇总!$A$1:$G$1,0))),0,IF(OR(INDEX(报表汇总!$A$1:$G$198,MATCH($J65,报表汇总!$A$1:$A$198,0),MATCH(P$2,报表汇总!$A$1:$G$1,0))="--",INDEX(报表汇总!$A$1:$G$198,MATCH($J65,报表汇总!$A$1:$A$198,0),MATCH(P$2,报表汇总!$A$1:$G$1,0))=FALSE),0,INDEX(报表汇总!$A$1:$G$198,MATCH($J65,报表汇总!$A$1:$A$198,0),MATCH(P$2,报表汇总!$A$1:$G$1,0))))</f>
        <v>0.0</v>
      </c>
      <c r="Q65" s="32"/>
      <c r="R65" s="61"/>
      <c r="S65" s="61"/>
    </row>
    <row r="66" spans="8:8" ht="16.5" hidden="1">
      <c r="A66" s="26"/>
      <c r="B66" s="76" t="s">
        <v>265</v>
      </c>
      <c r="C66" s="46"/>
      <c r="D66" s="46"/>
      <c r="E66" s="46"/>
      <c r="F66" s="46"/>
      <c r="G66" s="46"/>
      <c r="H66" s="47"/>
      <c r="J66" s="48" t="s">
        <v>266</v>
      </c>
      <c r="K66" s="49"/>
      <c r="L66" s="49">
        <f>IF(ISERROR(INDEX(报表汇总!$A$1:$G$198,MATCH($J66,报表汇总!$A$1:$A$198,0),MATCH(L$2,报表汇总!$A$1:$G$1,0))),0,IF(OR(INDEX(报表汇总!$A$1:$G$198,MATCH($J66,报表汇总!$A$1:$A$198,0),MATCH(L$2,报表汇总!$A$1:$G$1,0))="--",INDEX(报表汇总!$A$1:$G$198,MATCH($J66,报表汇总!$A$1:$A$198,0),MATCH(L$2,报表汇总!$A$1:$G$1,0))=FALSE),0,INDEX(报表汇总!$A$1:$G$198,MATCH($J66,报表汇总!$A$1:$A$198,0),MATCH(L$2,报表汇总!$A$1:$G$1,0))))</f>
        <v>0.0</v>
      </c>
      <c r="M66" s="49">
        <f>IF(ISERROR(INDEX(报表汇总!$A$1:$G$198,MATCH($J66,报表汇总!$A$1:$A$198,0),MATCH(M$2,报表汇总!$A$1:$G$1,0))),0,IF(OR(INDEX(报表汇总!$A$1:$G$198,MATCH($J66,报表汇总!$A$1:$A$198,0),MATCH(M$2,报表汇总!$A$1:$G$1,0))="--",INDEX(报表汇总!$A$1:$G$198,MATCH($J66,报表汇总!$A$1:$A$198,0),MATCH(M$2,报表汇总!$A$1:$G$1,0))=FALSE),0,INDEX(报表汇总!$A$1:$G$198,MATCH($J66,报表汇总!$A$1:$A$198,0),MATCH(M$2,报表汇总!$A$1:$G$1,0))))</f>
        <v>0.0</v>
      </c>
      <c r="N66" s="49">
        <f>IF(ISERROR(INDEX(报表汇总!$A$1:$G$198,MATCH($J66,报表汇总!$A$1:$A$198,0),MATCH(N$2,报表汇总!$A$1:$G$1,0))),0,IF(OR(INDEX(报表汇总!$A$1:$G$198,MATCH($J66,报表汇总!$A$1:$A$198,0),MATCH(N$2,报表汇总!$A$1:$G$1,0))="--",INDEX(报表汇总!$A$1:$G$198,MATCH($J66,报表汇总!$A$1:$A$198,0),MATCH(N$2,报表汇总!$A$1:$G$1,0))=FALSE),0,INDEX(报表汇总!$A$1:$G$198,MATCH($J66,报表汇总!$A$1:$A$198,0),MATCH(N$2,报表汇总!$A$1:$G$1,0))))</f>
        <v>0.0</v>
      </c>
      <c r="O66" s="49">
        <f>IF(ISERROR(INDEX(报表汇总!$A$1:$G$198,MATCH($J66,报表汇总!$A$1:$A$198,0),MATCH(O$2,报表汇总!$A$1:$G$1,0))),0,IF(OR(INDEX(报表汇总!$A$1:$G$198,MATCH($J66,报表汇总!$A$1:$A$198,0),MATCH(O$2,报表汇总!$A$1:$G$1,0))="--",INDEX(报表汇总!$A$1:$G$198,MATCH($J66,报表汇总!$A$1:$A$198,0),MATCH(O$2,报表汇总!$A$1:$G$1,0))=FALSE),0,INDEX(报表汇总!$A$1:$G$198,MATCH($J66,报表汇总!$A$1:$A$198,0),MATCH(O$2,报表汇总!$A$1:$G$1,0))))</f>
        <v>0.0</v>
      </c>
      <c r="P66" s="49">
        <f>IF(ISERROR(INDEX(报表汇总!$A$1:$G$198,MATCH($J66,报表汇总!$A$1:$A$198,0),MATCH(P$2,报表汇总!$A$1:$G$1,0))),0,IF(OR(INDEX(报表汇总!$A$1:$G$198,MATCH($J66,报表汇总!$A$1:$A$198,0),MATCH(P$2,报表汇总!$A$1:$G$1,0))="--",INDEX(报表汇总!$A$1:$G$198,MATCH($J66,报表汇总!$A$1:$A$198,0),MATCH(P$2,报表汇总!$A$1:$G$1,0))=FALSE),0,INDEX(报表汇总!$A$1:$G$198,MATCH($J66,报表汇总!$A$1:$A$198,0),MATCH(P$2,报表汇总!$A$1:$G$1,0))))</f>
        <v>0.0</v>
      </c>
      <c r="Q66" s="32"/>
      <c r="R66" s="61"/>
      <c r="S66" s="61"/>
    </row>
    <row r="67" spans="8:8" ht="16.5" hidden="1">
      <c r="A67" s="26"/>
      <c r="B67" s="76" t="s">
        <v>267</v>
      </c>
      <c r="C67" s="46"/>
      <c r="D67" s="46"/>
      <c r="E67" s="46"/>
      <c r="F67" s="46"/>
      <c r="G67" s="46"/>
      <c r="H67" s="47"/>
      <c r="J67" s="48" t="s">
        <v>268</v>
      </c>
      <c r="K67" s="49"/>
      <c r="L67" s="49">
        <f>IF(ISERROR(INDEX(报表汇总!$A$1:$G$198,MATCH($J67,报表汇总!$A$1:$A$198,0),MATCH(L$2,报表汇总!$A$1:$G$1,0))),0,IF(OR(INDEX(报表汇总!$A$1:$G$198,MATCH($J67,报表汇总!$A$1:$A$198,0),MATCH(L$2,报表汇总!$A$1:$G$1,0))="--",INDEX(报表汇总!$A$1:$G$198,MATCH($J67,报表汇总!$A$1:$A$198,0),MATCH(L$2,报表汇总!$A$1:$G$1,0))=FALSE),0,INDEX(报表汇总!$A$1:$G$198,MATCH($J67,报表汇总!$A$1:$A$198,0),MATCH(L$2,报表汇总!$A$1:$G$1,0))))</f>
        <v>0.0</v>
      </c>
      <c r="M67" s="49">
        <f>IF(ISERROR(INDEX(报表汇总!$A$1:$G$198,MATCH($J67,报表汇总!$A$1:$A$198,0),MATCH(M$2,报表汇总!$A$1:$G$1,0))),0,IF(OR(INDEX(报表汇总!$A$1:$G$198,MATCH($J67,报表汇总!$A$1:$A$198,0),MATCH(M$2,报表汇总!$A$1:$G$1,0))="--",INDEX(报表汇总!$A$1:$G$198,MATCH($J67,报表汇总!$A$1:$A$198,0),MATCH(M$2,报表汇总!$A$1:$G$1,0))=FALSE),0,INDEX(报表汇总!$A$1:$G$198,MATCH($J67,报表汇总!$A$1:$A$198,0),MATCH(M$2,报表汇总!$A$1:$G$1,0))))</f>
        <v>0.0</v>
      </c>
      <c r="N67" s="49">
        <f>IF(ISERROR(INDEX(报表汇总!$A$1:$G$198,MATCH($J67,报表汇总!$A$1:$A$198,0),MATCH(N$2,报表汇总!$A$1:$G$1,0))),0,IF(OR(INDEX(报表汇总!$A$1:$G$198,MATCH($J67,报表汇总!$A$1:$A$198,0),MATCH(N$2,报表汇总!$A$1:$G$1,0))="--",INDEX(报表汇总!$A$1:$G$198,MATCH($J67,报表汇总!$A$1:$A$198,0),MATCH(N$2,报表汇总!$A$1:$G$1,0))=FALSE),0,INDEX(报表汇总!$A$1:$G$198,MATCH($J67,报表汇总!$A$1:$A$198,0),MATCH(N$2,报表汇总!$A$1:$G$1,0))))</f>
        <v>0.0</v>
      </c>
      <c r="O67" s="49">
        <f>IF(ISERROR(INDEX(报表汇总!$A$1:$G$198,MATCH($J67,报表汇总!$A$1:$A$198,0),MATCH(O$2,报表汇总!$A$1:$G$1,0))),0,IF(OR(INDEX(报表汇总!$A$1:$G$198,MATCH($J67,报表汇总!$A$1:$A$198,0),MATCH(O$2,报表汇总!$A$1:$G$1,0))="--",INDEX(报表汇总!$A$1:$G$198,MATCH($J67,报表汇总!$A$1:$A$198,0),MATCH(O$2,报表汇总!$A$1:$G$1,0))=FALSE),0,INDEX(报表汇总!$A$1:$G$198,MATCH($J67,报表汇总!$A$1:$A$198,0),MATCH(O$2,报表汇总!$A$1:$G$1,0))))</f>
        <v>0.0</v>
      </c>
      <c r="P67" s="49">
        <f>IF(ISERROR(INDEX(报表汇总!$A$1:$G$198,MATCH($J67,报表汇总!$A$1:$A$198,0),MATCH(P$2,报表汇总!$A$1:$G$1,0))),0,IF(OR(INDEX(报表汇总!$A$1:$G$198,MATCH($J67,报表汇总!$A$1:$A$198,0),MATCH(P$2,报表汇总!$A$1:$G$1,0))="--",INDEX(报表汇总!$A$1:$G$198,MATCH($J67,报表汇总!$A$1:$A$198,0),MATCH(P$2,报表汇总!$A$1:$G$1,0))=FALSE),0,INDEX(报表汇总!$A$1:$G$198,MATCH($J67,报表汇总!$A$1:$A$198,0),MATCH(P$2,报表汇总!$A$1:$G$1,0))))</f>
        <v>0.0</v>
      </c>
      <c r="Q67" s="32"/>
      <c r="R67" s="61"/>
      <c r="S67" s="61"/>
    </row>
    <row r="68" spans="8:8" ht="16.5" hidden="1">
      <c r="A68" s="26"/>
      <c r="B68" s="39" t="s">
        <v>269</v>
      </c>
      <c r="C68" s="46"/>
      <c r="D68" s="46"/>
      <c r="E68" s="46"/>
      <c r="F68" s="46"/>
      <c r="G68" s="46"/>
      <c r="H68" s="47"/>
      <c r="J68" s="43" t="s">
        <v>269</v>
      </c>
      <c r="K68" s="54"/>
      <c r="L68" s="54">
        <f>IF(L67&lt;0,L64+L65+L66,L64+L65+L66+L67)</f>
        <v>0.0</v>
      </c>
      <c r="M68" s="54">
        <f>IF(M67&lt;0,M64+M65+M66,M64+M65+M66+M67)</f>
        <v>0.0</v>
      </c>
      <c r="N68" s="54">
        <f>IF(N67&lt;0,N64+N65+N66,N64+N65+N66+N67)</f>
        <v>0.0</v>
      </c>
      <c r="O68" s="54">
        <f>IF(O67&lt;0,O64+O65+O66,O64+O65+O66+O67)</f>
        <v>0.0</v>
      </c>
      <c r="P68" s="54">
        <f>IF(P67&lt;0,P64+P65+P66,P64+P65+P66+P67)</f>
        <v>0.0</v>
      </c>
      <c r="Q68" s="32"/>
      <c r="R68" s="61"/>
      <c r="S68" s="61"/>
    </row>
    <row r="69" spans="8:8" ht="16.5" hidden="1">
      <c r="A69" s="26"/>
      <c r="B69" s="77" t="s">
        <v>270</v>
      </c>
      <c r="C69" s="46"/>
      <c r="D69" s="46"/>
      <c r="E69" s="46"/>
      <c r="F69" s="46"/>
      <c r="G69" s="46"/>
      <c r="H69" s="47"/>
      <c r="J69" s="71" t="s">
        <v>257</v>
      </c>
      <c r="K69" s="49"/>
      <c r="L69" s="49">
        <f>IF(ISERROR(INDEX(报表汇总!$A$1:$G$198,MATCH($J69,报表汇总!$A$1:$A$198,0),MATCH(L$2,报表汇总!$A$1:$G$1,0))),0,IF(OR(INDEX(报表汇总!$A$1:$G$198,MATCH($J69,报表汇总!$A$1:$A$198,0),MATCH(L$2,报表汇总!$A$1:$G$1,0))="--",INDEX(报表汇总!$A$1:$G$198,MATCH($J69,报表汇总!$A$1:$A$198,0),MATCH(L$2,报表汇总!$A$1:$G$1,0))=FALSE),0,INDEX(报表汇总!$A$1:$G$198,MATCH($J69,报表汇总!$A$1:$A$198,0),MATCH(L$2,报表汇总!$A$1:$G$1,0))))</f>
        <v>0.0</v>
      </c>
      <c r="M69" s="49">
        <f>IF(ISERROR(INDEX(报表汇总!$A$1:$G$198,MATCH($J69,报表汇总!$A$1:$A$198,0),MATCH(M$2,报表汇总!$A$1:$G$1,0))),0,IF(OR(INDEX(报表汇总!$A$1:$G$198,MATCH($J69,报表汇总!$A$1:$A$198,0),MATCH(M$2,报表汇总!$A$1:$G$1,0))="--",INDEX(报表汇总!$A$1:$G$198,MATCH($J69,报表汇总!$A$1:$A$198,0),MATCH(M$2,报表汇总!$A$1:$G$1,0))=FALSE),0,INDEX(报表汇总!$A$1:$G$198,MATCH($J69,报表汇总!$A$1:$A$198,0),MATCH(M$2,报表汇总!$A$1:$G$1,0))))</f>
        <v>0.0</v>
      </c>
      <c r="N69" s="49">
        <f>IF(ISERROR(INDEX(报表汇总!$A$1:$G$198,MATCH($J69,报表汇总!$A$1:$A$198,0),MATCH(N$2,报表汇总!$A$1:$G$1,0))),0,IF(OR(INDEX(报表汇总!$A$1:$G$198,MATCH($J69,报表汇总!$A$1:$A$198,0),MATCH(N$2,报表汇总!$A$1:$G$1,0))="--",INDEX(报表汇总!$A$1:$G$198,MATCH($J69,报表汇总!$A$1:$A$198,0),MATCH(N$2,报表汇总!$A$1:$G$1,0))=FALSE),0,INDEX(报表汇总!$A$1:$G$198,MATCH($J69,报表汇总!$A$1:$A$198,0),MATCH(N$2,报表汇总!$A$1:$G$1,0))))</f>
        <v>0.0</v>
      </c>
      <c r="O69" s="49">
        <f>IF(ISERROR(INDEX(报表汇总!$A$1:$G$198,MATCH($J69,报表汇总!$A$1:$A$198,0),MATCH(O$2,报表汇总!$A$1:$G$1,0))),0,IF(OR(INDEX(报表汇总!$A$1:$G$198,MATCH($J69,报表汇总!$A$1:$A$198,0),MATCH(O$2,报表汇总!$A$1:$G$1,0))="--",INDEX(报表汇总!$A$1:$G$198,MATCH($J69,报表汇总!$A$1:$A$198,0),MATCH(O$2,报表汇总!$A$1:$G$1,0))=FALSE),0,INDEX(报表汇总!$A$1:$G$198,MATCH($J69,报表汇总!$A$1:$A$198,0),MATCH(O$2,报表汇总!$A$1:$G$1,0))))</f>
        <v>0.0</v>
      </c>
      <c r="P69" s="49">
        <f>IF(ISERROR(INDEX(报表汇总!$A$1:$G$198,MATCH($J69,报表汇总!$A$1:$A$198,0),MATCH(P$2,报表汇总!$A$1:$G$1,0))),0,IF(OR(INDEX(报表汇总!$A$1:$G$198,MATCH($J69,报表汇总!$A$1:$A$198,0),MATCH(P$2,报表汇总!$A$1:$G$1,0))="--",INDEX(报表汇总!$A$1:$G$198,MATCH($J69,报表汇总!$A$1:$A$198,0),MATCH(P$2,报表汇总!$A$1:$G$1,0))=FALSE),0,INDEX(报表汇总!$A$1:$G$198,MATCH($J69,报表汇总!$A$1:$A$198,0),MATCH(P$2,报表汇总!$A$1:$G$1,0))))</f>
        <v>0.0</v>
      </c>
      <c r="Q69" s="32"/>
      <c r="R69" s="61"/>
      <c r="S69" s="61"/>
    </row>
    <row r="70" spans="8:8">
      <c r="A70" s="26"/>
      <c r="B70" s="76" t="s">
        <v>271</v>
      </c>
      <c r="C70" s="50">
        <v>0.4</v>
      </c>
      <c r="D70" s="41" t="e">
        <f>IF(L70&gt;$C70,"×",IF(L70&lt;$C70,"√","-"))</f>
        <v>#DIV/0!</v>
      </c>
      <c r="E70" s="41" t="e">
        <f t="shared" si="3" ref="E70:H70">IF(M70&gt;$C70,"×",IF(M70&lt;$C70,"√","-"))</f>
        <v>#DIV/0!</v>
      </c>
      <c r="F70" s="41" t="e">
        <f t="shared" si="3"/>
        <v>#DIV/0!</v>
      </c>
      <c r="G70" s="41" t="e">
        <f t="shared" si="3"/>
        <v>#DIV/0!</v>
      </c>
      <c r="H70" s="41" t="e">
        <f t="shared" si="3"/>
        <v>#DIV/0!</v>
      </c>
      <c r="J70" s="43" t="s">
        <v>272</v>
      </c>
      <c r="K70" s="44"/>
      <c r="L70" s="44" t="e">
        <f>L68/L60</f>
        <v>#DIV/0!</v>
      </c>
      <c r="M70" s="44" t="e">
        <f>M68/M60</f>
        <v>#DIV/0!</v>
      </c>
      <c r="N70" s="44" t="e">
        <f>N68/N60</f>
        <v>#DIV/0!</v>
      </c>
      <c r="O70" s="44" t="e">
        <f>O68/O60</f>
        <v>#DIV/0!</v>
      </c>
      <c r="P70" s="44" t="e">
        <f>P68/P60</f>
        <v>#DIV/0!</v>
      </c>
      <c r="Q70" s="32"/>
      <c r="R70" s="61"/>
      <c r="S70" s="61"/>
    </row>
    <row r="71" spans="8:8" ht="16.5" hidden="1">
      <c r="A71" s="26"/>
      <c r="B71" s="39" t="s">
        <v>260</v>
      </c>
      <c r="C71" s="50">
        <v>0.4</v>
      </c>
      <c r="D71" s="41" t="e">
        <f>IF(L71&gt;$C71,"√","×")</f>
        <v>#DIV/0!</v>
      </c>
      <c r="E71" s="41" t="e">
        <f>IF(M71&gt;$C71,"√","×")</f>
        <v>#DIV/0!</v>
      </c>
      <c r="F71" s="41" t="e">
        <f>IF(N71&gt;$C71,"√","×")</f>
        <v>#DIV/0!</v>
      </c>
      <c r="G71" s="41" t="e">
        <f>IF(O71&gt;$C71,"√","×")</f>
        <v>#DIV/0!</v>
      </c>
      <c r="H71" s="42" t="e">
        <f>IF(P71&gt;$C71,"√","×")</f>
        <v>#DIV/0!</v>
      </c>
      <c r="J71" s="43" t="s">
        <v>260</v>
      </c>
      <c r="K71" s="44"/>
      <c r="L71" s="44" t="e">
        <f>L63</f>
        <v>#DIV/0!</v>
      </c>
      <c r="M71" s="44" t="e">
        <f t="shared" si="4" ref="M71:P71">M63</f>
        <v>#DIV/0!</v>
      </c>
      <c r="N71" s="44" t="e">
        <f t="shared" si="4"/>
        <v>#DIV/0!</v>
      </c>
      <c r="O71" s="44" t="e">
        <f t="shared" si="4"/>
        <v>#DIV/0!</v>
      </c>
      <c r="P71" s="44" t="e">
        <f t="shared" si="4"/>
        <v>#DIV/0!</v>
      </c>
      <c r="Q71" s="32"/>
      <c r="R71" s="61"/>
      <c r="S71" s="61"/>
    </row>
    <row r="72" spans="8:8">
      <c r="A72" s="26"/>
      <c r="B72" s="39" t="s">
        <v>273</v>
      </c>
      <c r="C72" s="50">
        <v>0.4</v>
      </c>
      <c r="D72" s="41" t="e">
        <f>IF(L72&gt;$C71,"×",IF(L72&gt;$C72,"-","√"))</f>
        <v>#DIV/0!</v>
      </c>
      <c r="E72" s="41" t="e">
        <f>IF(M72&gt;$C71,"×",IF(M72&gt;$C72,"-","√"))</f>
        <v>#DIV/0!</v>
      </c>
      <c r="F72" s="41" t="e">
        <f>IF(N72&gt;$C71,"×",IF(N72&gt;$C72,"-","√"))</f>
        <v>#DIV/0!</v>
      </c>
      <c r="G72" s="41" t="e">
        <f>IF(O72&gt;$C71,"×",IF(O72&gt;$C72,"-","√"))</f>
        <v>#DIV/0!</v>
      </c>
      <c r="H72" s="42" t="e">
        <f>IF(P72&gt;$C71,"×",IF(P72&gt;$C72,"-","√"))</f>
        <v>#DIV/0!</v>
      </c>
      <c r="J72" s="43" t="s">
        <v>273</v>
      </c>
      <c r="K72" s="44"/>
      <c r="L72" s="78" t="e">
        <f>L70/L71</f>
        <v>#DIV/0!</v>
      </c>
      <c r="M72" s="78" t="e">
        <f t="shared" si="5" ref="M72:P72">M70/M71</f>
        <v>#DIV/0!</v>
      </c>
      <c r="N72" s="78" t="e">
        <f t="shared" si="5"/>
        <v>#DIV/0!</v>
      </c>
      <c r="O72" s="78" t="e">
        <f t="shared" si="5"/>
        <v>#DIV/0!</v>
      </c>
      <c r="P72" s="78" t="e">
        <f t="shared" si="5"/>
        <v>#DIV/0!</v>
      </c>
      <c r="Q72" s="32"/>
      <c r="R72" s="61"/>
      <c r="S72" s="61"/>
    </row>
    <row r="73" spans="8:8" ht="16.5" hidden="1">
      <c r="A73" s="26"/>
      <c r="B73" s="76" t="s">
        <v>261</v>
      </c>
      <c r="C73" s="46"/>
      <c r="D73" s="46"/>
      <c r="E73" s="46"/>
      <c r="F73" s="46"/>
      <c r="G73" s="46"/>
      <c r="H73" s="47"/>
      <c r="J73" s="48" t="s">
        <v>262</v>
      </c>
      <c r="K73" s="60"/>
      <c r="L73" s="49">
        <f>IF(ISERROR(INDEX(报表汇总!$A$1:$G$198,MATCH($J73,报表汇总!$A$1:$A$198,0),MATCH(L$2,报表汇总!$A$1:$G$1,0))),0,IF(OR(INDEX(报表汇总!$A$1:$G$198,MATCH($J73,报表汇总!$A$1:$A$198,0),MATCH(L$2,报表汇总!$A$1:$G$1,0))="--",INDEX(报表汇总!$A$1:$G$198,MATCH($J73,报表汇总!$A$1:$A$198,0),MATCH(L$2,报表汇总!$A$1:$G$1,0))=FALSE),0,INDEX(报表汇总!$A$1:$G$198,MATCH($J73,报表汇总!$A$1:$A$198,0),MATCH(L$2,报表汇总!$A$1:$G$1,0))))</f>
        <v>0.0</v>
      </c>
      <c r="M73" s="49">
        <f>IF(ISERROR(INDEX(报表汇总!$A$1:$G$198,MATCH($J73,报表汇总!$A$1:$A$198,0),MATCH(M$2,报表汇总!$A$1:$G$1,0))),0,IF(OR(INDEX(报表汇总!$A$1:$G$198,MATCH($J73,报表汇总!$A$1:$A$198,0),MATCH(M$2,报表汇总!$A$1:$G$1,0))="--",INDEX(报表汇总!$A$1:$G$198,MATCH($J73,报表汇总!$A$1:$A$198,0),MATCH(M$2,报表汇总!$A$1:$G$1,0))=FALSE),0,INDEX(报表汇总!$A$1:$G$198,MATCH($J73,报表汇总!$A$1:$A$198,0),MATCH(M$2,报表汇总!$A$1:$G$1,0))))</f>
        <v>0.0</v>
      </c>
      <c r="N73" s="49">
        <f>IF(ISERROR(INDEX(报表汇总!$A$1:$G$198,MATCH($J73,报表汇总!$A$1:$A$198,0),MATCH(N$2,报表汇总!$A$1:$G$1,0))),0,IF(OR(INDEX(报表汇总!$A$1:$G$198,MATCH($J73,报表汇总!$A$1:$A$198,0),MATCH(N$2,报表汇总!$A$1:$G$1,0))="--",INDEX(报表汇总!$A$1:$G$198,MATCH($J73,报表汇总!$A$1:$A$198,0),MATCH(N$2,报表汇总!$A$1:$G$1,0))=FALSE),0,INDEX(报表汇总!$A$1:$G$198,MATCH($J73,报表汇总!$A$1:$A$198,0),MATCH(N$2,报表汇总!$A$1:$G$1,0))))</f>
        <v>0.0</v>
      </c>
      <c r="O73" s="49">
        <f>IF(ISERROR(INDEX(报表汇总!$A$1:$G$198,MATCH($J73,报表汇总!$A$1:$A$198,0),MATCH(O$2,报表汇总!$A$1:$G$1,0))),0,IF(OR(INDEX(报表汇总!$A$1:$G$198,MATCH($J73,报表汇总!$A$1:$A$198,0),MATCH(O$2,报表汇总!$A$1:$G$1,0))="--",INDEX(报表汇总!$A$1:$G$198,MATCH($J73,报表汇总!$A$1:$A$198,0),MATCH(O$2,报表汇总!$A$1:$G$1,0))=FALSE),0,INDEX(报表汇总!$A$1:$G$198,MATCH($J73,报表汇总!$A$1:$A$198,0),MATCH(O$2,报表汇总!$A$1:$G$1,0))))</f>
        <v>0.0</v>
      </c>
      <c r="P73" s="49">
        <f>IF(ISERROR(INDEX(报表汇总!$A$1:$G$198,MATCH($J73,报表汇总!$A$1:$A$198,0),MATCH(P$2,报表汇总!$A$1:$G$1,0))),0,IF(OR(INDEX(报表汇总!$A$1:$G$198,MATCH($J73,报表汇总!$A$1:$A$198,0),MATCH(P$2,报表汇总!$A$1:$G$1,0))="--",INDEX(报表汇总!$A$1:$G$198,MATCH($J73,报表汇总!$A$1:$A$198,0),MATCH(P$2,报表汇总!$A$1:$G$1,0))=FALSE),0,INDEX(报表汇总!$A$1:$G$198,MATCH($J73,报表汇总!$A$1:$A$198,0),MATCH(P$2,报表汇总!$A$1:$G$1,0))))</f>
        <v>0.0</v>
      </c>
      <c r="Q73" s="32"/>
      <c r="R73" s="61"/>
      <c r="S73" s="61"/>
    </row>
    <row r="74" spans="8:8" ht="16.5" hidden="1">
      <c r="A74" s="26"/>
      <c r="B74" s="77" t="s">
        <v>270</v>
      </c>
      <c r="C74" s="46"/>
      <c r="D74" s="46"/>
      <c r="E74" s="46"/>
      <c r="F74" s="46"/>
      <c r="G74" s="46"/>
      <c r="H74" s="47"/>
      <c r="J74" s="71" t="s">
        <v>257</v>
      </c>
      <c r="K74" s="60"/>
      <c r="L74" s="49">
        <f>IF(ISERROR(INDEX(报表汇总!$A$1:$G$198,MATCH($J74,报表汇总!$A$1:$A$198,0),MATCH(L$2,报表汇总!$A$1:$G$1,0))),0,IF(OR(INDEX(报表汇总!$A$1:$G$198,MATCH($J74,报表汇总!$A$1:$A$198,0),MATCH(L$2,报表汇总!$A$1:$G$1,0))="--",INDEX(报表汇总!$A$1:$G$198,MATCH($J74,报表汇总!$A$1:$A$198,0),MATCH(L$2,报表汇总!$A$1:$G$1,0))=FALSE),0,INDEX(报表汇总!$A$1:$G$198,MATCH($J74,报表汇总!$A$1:$A$198,0),MATCH(L$2,报表汇总!$A$1:$G$1,0))))</f>
        <v>0.0</v>
      </c>
      <c r="M74" s="49">
        <f>IF(ISERROR(INDEX(报表汇总!$A$1:$G$198,MATCH($J74,报表汇总!$A$1:$A$198,0),MATCH(M$2,报表汇总!$A$1:$G$1,0))),0,IF(OR(INDEX(报表汇总!$A$1:$G$198,MATCH($J74,报表汇总!$A$1:$A$198,0),MATCH(M$2,报表汇总!$A$1:$G$1,0))="--",INDEX(报表汇总!$A$1:$G$198,MATCH($J74,报表汇总!$A$1:$A$198,0),MATCH(M$2,报表汇总!$A$1:$G$1,0))=FALSE),0,INDEX(报表汇总!$A$1:$G$198,MATCH($J74,报表汇总!$A$1:$A$198,0),MATCH(M$2,报表汇总!$A$1:$G$1,0))))</f>
        <v>0.0</v>
      </c>
      <c r="N74" s="49">
        <f>IF(ISERROR(INDEX(报表汇总!$A$1:$G$198,MATCH($J74,报表汇总!$A$1:$A$198,0),MATCH(N$2,报表汇总!$A$1:$G$1,0))),0,IF(OR(INDEX(报表汇总!$A$1:$G$198,MATCH($J74,报表汇总!$A$1:$A$198,0),MATCH(N$2,报表汇总!$A$1:$G$1,0))="--",INDEX(报表汇总!$A$1:$G$198,MATCH($J74,报表汇总!$A$1:$A$198,0),MATCH(N$2,报表汇总!$A$1:$G$1,0))=FALSE),0,INDEX(报表汇总!$A$1:$G$198,MATCH($J74,报表汇总!$A$1:$A$198,0),MATCH(N$2,报表汇总!$A$1:$G$1,0))))</f>
        <v>0.0</v>
      </c>
      <c r="O74" s="49">
        <f>IF(ISERROR(INDEX(报表汇总!$A$1:$G$198,MATCH($J74,报表汇总!$A$1:$A$198,0),MATCH(O$2,报表汇总!$A$1:$G$1,0))),0,IF(OR(INDEX(报表汇总!$A$1:$G$198,MATCH($J74,报表汇总!$A$1:$A$198,0),MATCH(O$2,报表汇总!$A$1:$G$1,0))="--",INDEX(报表汇总!$A$1:$G$198,MATCH($J74,报表汇总!$A$1:$A$198,0),MATCH(O$2,报表汇总!$A$1:$G$1,0))=FALSE),0,INDEX(报表汇总!$A$1:$G$198,MATCH($J74,报表汇总!$A$1:$A$198,0),MATCH(O$2,报表汇总!$A$1:$G$1,0))))</f>
        <v>0.0</v>
      </c>
      <c r="P74" s="49">
        <f>IF(ISERROR(INDEX(报表汇总!$A$1:$G$198,MATCH($J74,报表汇总!$A$1:$A$198,0),MATCH(P$2,报表汇总!$A$1:$G$1,0))),0,IF(OR(INDEX(报表汇总!$A$1:$G$198,MATCH($J74,报表汇总!$A$1:$A$198,0),MATCH(P$2,报表汇总!$A$1:$G$1,0))="--",INDEX(报表汇总!$A$1:$G$198,MATCH($J74,报表汇总!$A$1:$A$198,0),MATCH(P$2,报表汇总!$A$1:$G$1,0))=FALSE),0,INDEX(报表汇总!$A$1:$G$198,MATCH($J74,报表汇总!$A$1:$A$198,0),MATCH(P$2,报表汇总!$A$1:$G$1,0))))</f>
        <v>0.0</v>
      </c>
      <c r="Q74" s="32"/>
      <c r="R74" s="61"/>
      <c r="S74" s="61"/>
    </row>
    <row r="75" spans="8:8">
      <c r="A75" s="26"/>
      <c r="B75" s="39" t="s">
        <v>274</v>
      </c>
      <c r="C75" s="50">
        <v>0.3</v>
      </c>
      <c r="D75" s="41" t="e">
        <f>IF(L75&lt;$C$75,"√",IF(L75&lt;$C$75,"-","×"))</f>
        <v>#DIV/0!</v>
      </c>
      <c r="E75" s="41" t="e">
        <f t="shared" si="6" ref="E75:H75">IF(M75&lt;$C$75,"√",IF(M75&lt;$C$75,"-","×"))</f>
        <v>#DIV/0!</v>
      </c>
      <c r="F75" s="41" t="e">
        <f t="shared" si="6"/>
        <v>#DIV/0!</v>
      </c>
      <c r="G75" s="41" t="e">
        <f t="shared" si="6"/>
        <v>#DIV/0!</v>
      </c>
      <c r="H75" s="41" t="e">
        <f t="shared" si="6"/>
        <v>#DIV/0!</v>
      </c>
      <c r="J75" s="43" t="s">
        <v>274</v>
      </c>
      <c r="K75" s="44"/>
      <c r="L75" s="44" t="e">
        <f>L73/L74</f>
        <v>#DIV/0!</v>
      </c>
      <c r="M75" s="44" t="e">
        <f>M73/M74</f>
        <v>#DIV/0!</v>
      </c>
      <c r="N75" s="44" t="e">
        <f>N73/N74</f>
        <v>#DIV/0!</v>
      </c>
      <c r="O75" s="44" t="e">
        <f>O73/O74</f>
        <v>#DIV/0!</v>
      </c>
      <c r="P75" s="44" t="e">
        <f>P73/P74</f>
        <v>#DIV/0!</v>
      </c>
      <c r="Q75" s="32"/>
      <c r="R75" s="61"/>
      <c r="S75" s="61"/>
    </row>
    <row r="76" spans="8:8" ht="16.5" hidden="1">
      <c r="A76" s="26"/>
      <c r="B76" s="77" t="s">
        <v>270</v>
      </c>
      <c r="C76" s="46"/>
      <c r="D76" s="46"/>
      <c r="E76" s="46"/>
      <c r="F76" s="46"/>
      <c r="G76" s="46"/>
      <c r="H76" s="47"/>
      <c r="J76" s="71" t="s">
        <v>257</v>
      </c>
      <c r="K76" s="60"/>
      <c r="L76" s="49">
        <f>IF(ISERROR(INDEX(报表汇总!$A$1:$G$198,MATCH($J76,报表汇总!$A$1:$A$198,0),MATCH(L$2,报表汇总!$A$1:$G$1,0))),0,IF(OR(INDEX(报表汇总!$A$1:$G$198,MATCH($J76,报表汇总!$A$1:$A$198,0),MATCH(L$2,报表汇总!$A$1:$G$1,0))="--",INDEX(报表汇总!$A$1:$G$198,MATCH($J76,报表汇总!$A$1:$A$198,0),MATCH(L$2,报表汇总!$A$1:$G$1,0))=FALSE),0,INDEX(报表汇总!$A$1:$G$198,MATCH($J76,报表汇总!$A$1:$A$198,0),MATCH(L$2,报表汇总!$A$1:$G$1,0))))</f>
        <v>0.0</v>
      </c>
      <c r="M76" s="49">
        <f>IF(ISERROR(INDEX(报表汇总!$A$1:$G$198,MATCH($J76,报表汇总!$A$1:$A$198,0),MATCH(M$2,报表汇总!$A$1:$G$1,0))),0,IF(OR(INDEX(报表汇总!$A$1:$G$198,MATCH($J76,报表汇总!$A$1:$A$198,0),MATCH(M$2,报表汇总!$A$1:$G$1,0))="--",INDEX(报表汇总!$A$1:$G$198,MATCH($J76,报表汇总!$A$1:$A$198,0),MATCH(M$2,报表汇总!$A$1:$G$1,0))=FALSE),0,INDEX(报表汇总!$A$1:$G$198,MATCH($J76,报表汇总!$A$1:$A$198,0),MATCH(M$2,报表汇总!$A$1:$G$1,0))))</f>
        <v>0.0</v>
      </c>
      <c r="N76" s="49">
        <f>IF(ISERROR(INDEX(报表汇总!$A$1:$G$198,MATCH($J76,报表汇总!$A$1:$A$198,0),MATCH(N$2,报表汇总!$A$1:$G$1,0))),0,IF(OR(INDEX(报表汇总!$A$1:$G$198,MATCH($J76,报表汇总!$A$1:$A$198,0),MATCH(N$2,报表汇总!$A$1:$G$1,0))="--",INDEX(报表汇总!$A$1:$G$198,MATCH($J76,报表汇总!$A$1:$A$198,0),MATCH(N$2,报表汇总!$A$1:$G$1,0))=FALSE),0,INDEX(报表汇总!$A$1:$G$198,MATCH($J76,报表汇总!$A$1:$A$198,0),MATCH(N$2,报表汇总!$A$1:$G$1,0))))</f>
        <v>0.0</v>
      </c>
      <c r="O76" s="49">
        <f>IF(ISERROR(INDEX(报表汇总!$A$1:$G$198,MATCH($J76,报表汇总!$A$1:$A$198,0),MATCH(O$2,报表汇总!$A$1:$G$1,0))),0,IF(OR(INDEX(报表汇总!$A$1:$G$198,MATCH($J76,报表汇总!$A$1:$A$198,0),MATCH(O$2,报表汇总!$A$1:$G$1,0))="--",INDEX(报表汇总!$A$1:$G$198,MATCH($J76,报表汇总!$A$1:$A$198,0),MATCH(O$2,报表汇总!$A$1:$G$1,0))=FALSE),0,INDEX(报表汇总!$A$1:$G$198,MATCH($J76,报表汇总!$A$1:$A$198,0),MATCH(O$2,报表汇总!$A$1:$G$1,0))))</f>
        <v>0.0</v>
      </c>
      <c r="P76" s="49">
        <f>IF(ISERROR(INDEX(报表汇总!$A$1:$G$198,MATCH($J76,报表汇总!$A$1:$A$198,0),MATCH(P$2,报表汇总!$A$1:$G$1,0))),0,IF(OR(INDEX(报表汇总!$A$1:$G$198,MATCH($J76,报表汇总!$A$1:$A$198,0),MATCH(P$2,报表汇总!$A$1:$G$1,0))="--",INDEX(报表汇总!$A$1:$G$198,MATCH($J76,报表汇总!$A$1:$A$198,0),MATCH(P$2,报表汇总!$A$1:$G$1,0))=FALSE),0,INDEX(报表汇总!$A$1:$G$198,MATCH($J76,报表汇总!$A$1:$A$198,0),MATCH(P$2,报表汇总!$A$1:$G$1,0))))</f>
        <v>0.0</v>
      </c>
      <c r="Q76" s="32"/>
      <c r="R76" s="61"/>
      <c r="S76" s="61"/>
    </row>
    <row r="77" spans="8:8" ht="16.5" hidden="1">
      <c r="A77" s="26"/>
      <c r="B77" s="77" t="s">
        <v>275</v>
      </c>
      <c r="C77" s="46"/>
      <c r="D77" s="46"/>
      <c r="E77" s="46"/>
      <c r="F77" s="46"/>
      <c r="G77" s="46"/>
      <c r="H77" s="47"/>
      <c r="J77" s="74" t="s">
        <v>259</v>
      </c>
      <c r="K77" s="60"/>
      <c r="L77" s="49">
        <f>IF(ISERROR(INDEX(报表汇总!$A$1:$G$198,MATCH($J77,报表汇总!$A$1:$A$198,0),MATCH(L$2,报表汇总!$A$1:$G$1,0))),0,IF(OR(INDEX(报表汇总!$A$1:$G$198,MATCH($J77,报表汇总!$A$1:$A$198,0),MATCH(L$2,报表汇总!$A$1:$G$1,0))="--",INDEX(报表汇总!$A$1:$G$198,MATCH($J77,报表汇总!$A$1:$A$198,0),MATCH(L$2,报表汇总!$A$1:$G$1,0))=FALSE),0,INDEX(报表汇总!$A$1:$G$198,MATCH($J77,报表汇总!$A$1:$A$198,0),MATCH(L$2,报表汇总!$A$1:$G$1,0))))</f>
        <v>0.0</v>
      </c>
      <c r="M77" s="49">
        <f>IF(ISERROR(INDEX(报表汇总!$A$1:$G$198,MATCH($J77,报表汇总!$A$1:$A$198,0),MATCH(M$2,报表汇总!$A$1:$G$1,0))),0,IF(OR(INDEX(报表汇总!$A$1:$G$198,MATCH($J77,报表汇总!$A$1:$A$198,0),MATCH(M$2,报表汇总!$A$1:$G$1,0))="--",INDEX(报表汇总!$A$1:$G$198,MATCH($J77,报表汇总!$A$1:$A$198,0),MATCH(M$2,报表汇总!$A$1:$G$1,0))=FALSE),0,INDEX(报表汇总!$A$1:$G$198,MATCH($J77,报表汇总!$A$1:$A$198,0),MATCH(M$2,报表汇总!$A$1:$G$1,0))))</f>
        <v>0.0</v>
      </c>
      <c r="N77" s="49">
        <f>IF(ISERROR(INDEX(报表汇总!$A$1:$G$198,MATCH($J77,报表汇总!$A$1:$A$198,0),MATCH(N$2,报表汇总!$A$1:$G$1,0))),0,IF(OR(INDEX(报表汇总!$A$1:$G$198,MATCH($J77,报表汇总!$A$1:$A$198,0),MATCH(N$2,报表汇总!$A$1:$G$1,0))="--",INDEX(报表汇总!$A$1:$G$198,MATCH($J77,报表汇总!$A$1:$A$198,0),MATCH(N$2,报表汇总!$A$1:$G$1,0))=FALSE),0,INDEX(报表汇总!$A$1:$G$198,MATCH($J77,报表汇总!$A$1:$A$198,0),MATCH(N$2,报表汇总!$A$1:$G$1,0))))</f>
        <v>0.0</v>
      </c>
      <c r="O77" s="49">
        <f>IF(ISERROR(INDEX(报表汇总!$A$1:$G$198,MATCH($J77,报表汇总!$A$1:$A$198,0),MATCH(O$2,报表汇总!$A$1:$G$1,0))),0,IF(OR(INDEX(报表汇总!$A$1:$G$198,MATCH($J77,报表汇总!$A$1:$A$198,0),MATCH(O$2,报表汇总!$A$1:$G$1,0))="--",INDEX(报表汇总!$A$1:$G$198,MATCH($J77,报表汇总!$A$1:$A$198,0),MATCH(O$2,报表汇总!$A$1:$G$1,0))=FALSE),0,INDEX(报表汇总!$A$1:$G$198,MATCH($J77,报表汇总!$A$1:$A$198,0),MATCH(O$2,报表汇总!$A$1:$G$1,0))))</f>
        <v>0.0</v>
      </c>
      <c r="P77" s="49">
        <f>IF(ISERROR(INDEX(报表汇总!$A$1:$G$198,MATCH($J77,报表汇总!$A$1:$A$198,0),MATCH(P$2,报表汇总!$A$1:$G$1,0))),0,IF(OR(INDEX(报表汇总!$A$1:$G$198,MATCH($J77,报表汇总!$A$1:$A$198,0),MATCH(P$2,报表汇总!$A$1:$G$1,0))="--",INDEX(报表汇总!$A$1:$G$198,MATCH($J77,报表汇总!$A$1:$A$198,0),MATCH(P$2,报表汇总!$A$1:$G$1,0))=FALSE),0,INDEX(报表汇总!$A$1:$G$198,MATCH($J77,报表汇总!$A$1:$A$198,0),MATCH(P$2,报表汇总!$A$1:$G$1,0))))</f>
        <v>0.0</v>
      </c>
      <c r="Q77" s="32"/>
      <c r="R77" s="61"/>
      <c r="S77" s="61"/>
    </row>
    <row r="78" spans="8:8" ht="16.5" hidden="1">
      <c r="A78" s="26"/>
      <c r="B78" s="76" t="s">
        <v>276</v>
      </c>
      <c r="C78" s="46"/>
      <c r="D78" s="46"/>
      <c r="E78" s="46"/>
      <c r="F78" s="46"/>
      <c r="G78" s="46"/>
      <c r="H78" s="47"/>
      <c r="J78" s="55" t="s">
        <v>277</v>
      </c>
      <c r="K78" s="60"/>
      <c r="L78" s="49">
        <f>IF(ISERROR(INDEX(报表汇总!$A$1:$G$198,MATCH($J78,报表汇总!$A$1:$A$198,0),MATCH(L$2,报表汇总!$A$1:$G$1,0))),0,IF(OR(INDEX(报表汇总!$A$1:$G$198,MATCH($J78,报表汇总!$A$1:$A$198,0),MATCH(L$2,报表汇总!$A$1:$G$1,0))="--",INDEX(报表汇总!$A$1:$G$198,MATCH($J78,报表汇总!$A$1:$A$198,0),MATCH(L$2,报表汇总!$A$1:$G$1,0))=FALSE),0,INDEX(报表汇总!$A$1:$G$198,MATCH($J78,报表汇总!$A$1:$A$198,0),MATCH(L$2,报表汇总!$A$1:$G$1,0))))</f>
        <v>0.0</v>
      </c>
      <c r="M78" s="49">
        <f>IF(ISERROR(INDEX(报表汇总!$A$1:$G$198,MATCH($J78,报表汇总!$A$1:$A$198,0),MATCH(M$2,报表汇总!$A$1:$G$1,0))),0,IF(OR(INDEX(报表汇总!$A$1:$G$198,MATCH($J78,报表汇总!$A$1:$A$198,0),MATCH(M$2,报表汇总!$A$1:$G$1,0))="--",INDEX(报表汇总!$A$1:$G$198,MATCH($J78,报表汇总!$A$1:$A$198,0),MATCH(M$2,报表汇总!$A$1:$G$1,0))=FALSE),0,INDEX(报表汇总!$A$1:$G$198,MATCH($J78,报表汇总!$A$1:$A$198,0),MATCH(M$2,报表汇总!$A$1:$G$1,0))))</f>
        <v>0.0</v>
      </c>
      <c r="N78" s="49">
        <f>IF(ISERROR(INDEX(报表汇总!$A$1:$G$198,MATCH($J78,报表汇总!$A$1:$A$198,0),MATCH(N$2,报表汇总!$A$1:$G$1,0))),0,IF(OR(INDEX(报表汇总!$A$1:$G$198,MATCH($J78,报表汇总!$A$1:$A$198,0),MATCH(N$2,报表汇总!$A$1:$G$1,0))="--",INDEX(报表汇总!$A$1:$G$198,MATCH($J78,报表汇总!$A$1:$A$198,0),MATCH(N$2,报表汇总!$A$1:$G$1,0))=FALSE),0,INDEX(报表汇总!$A$1:$G$198,MATCH($J78,报表汇总!$A$1:$A$198,0),MATCH(N$2,报表汇总!$A$1:$G$1,0))))</f>
        <v>0.0</v>
      </c>
      <c r="O78" s="49">
        <f>IF(ISERROR(INDEX(报表汇总!$A$1:$G$198,MATCH($J78,报表汇总!$A$1:$A$198,0),MATCH(O$2,报表汇总!$A$1:$G$1,0))),0,IF(OR(INDEX(报表汇总!$A$1:$G$198,MATCH($J78,报表汇总!$A$1:$A$198,0),MATCH(O$2,报表汇总!$A$1:$G$1,0))="--",INDEX(报表汇总!$A$1:$G$198,MATCH($J78,报表汇总!$A$1:$A$198,0),MATCH(O$2,报表汇总!$A$1:$G$1,0))=FALSE),0,INDEX(报表汇总!$A$1:$G$198,MATCH($J78,报表汇总!$A$1:$A$198,0),MATCH(O$2,报表汇总!$A$1:$G$1,0))))</f>
        <v>0.0</v>
      </c>
      <c r="P78" s="49">
        <f>IF(ISERROR(INDEX(报表汇总!$A$1:$G$198,MATCH($J78,报表汇总!$A$1:$A$198,0),MATCH(P$2,报表汇总!$A$1:$G$1,0))),0,IF(OR(INDEX(报表汇总!$A$1:$G$198,MATCH($J78,报表汇总!$A$1:$A$198,0),MATCH(P$2,报表汇总!$A$1:$G$1,0))="--",INDEX(报表汇总!$A$1:$G$198,MATCH($J78,报表汇总!$A$1:$A$198,0),MATCH(P$2,报表汇总!$A$1:$G$1,0))=FALSE),0,INDEX(报表汇总!$A$1:$G$198,MATCH($J78,报表汇总!$A$1:$A$198,0),MATCH(P$2,报表汇总!$A$1:$G$1,0))))</f>
        <v>0.0</v>
      </c>
      <c r="Q78" s="32"/>
      <c r="R78" s="61"/>
      <c r="S78" s="61"/>
    </row>
    <row r="79" spans="8:8" ht="16.5" hidden="1">
      <c r="A79" s="26"/>
      <c r="B79" s="39" t="s">
        <v>269</v>
      </c>
      <c r="C79" s="46"/>
      <c r="D79" s="46"/>
      <c r="E79" s="46"/>
      <c r="F79" s="46"/>
      <c r="G79" s="46"/>
      <c r="H79" s="47"/>
      <c r="J79" s="43" t="s">
        <v>269</v>
      </c>
      <c r="K79" s="66"/>
      <c r="L79" s="57">
        <f>L68</f>
        <v>0.0</v>
      </c>
      <c r="M79" s="57">
        <f>M68</f>
        <v>0.0</v>
      </c>
      <c r="N79" s="57">
        <f>N68</f>
        <v>0.0</v>
      </c>
      <c r="O79" s="57">
        <f>O68</f>
        <v>0.0</v>
      </c>
      <c r="P79" s="57">
        <f>P68</f>
        <v>0.0</v>
      </c>
      <c r="Q79" s="32"/>
      <c r="R79" s="61"/>
      <c r="S79" s="61"/>
    </row>
    <row r="80" spans="8:8" ht="16.5" hidden="1">
      <c r="A80" s="26"/>
      <c r="B80" s="39" t="s">
        <v>278</v>
      </c>
      <c r="C80" s="46"/>
      <c r="D80" s="46"/>
      <c r="E80" s="46"/>
      <c r="F80" s="46"/>
      <c r="G80" s="46"/>
      <c r="H80" s="47"/>
      <c r="J80" s="43" t="s">
        <v>278</v>
      </c>
      <c r="K80" s="66"/>
      <c r="L80" s="79">
        <f>L76-L77-L78-L79</f>
        <v>0.0</v>
      </c>
      <c r="M80" s="79">
        <f>M76-M77-M78-M79</f>
        <v>0.0</v>
      </c>
      <c r="N80" s="79">
        <f>N76-N77-N78-N79</f>
        <v>0.0</v>
      </c>
      <c r="O80" s="79">
        <f>O76-O77-O78-O79</f>
        <v>0.0</v>
      </c>
      <c r="P80" s="79">
        <f>P76-P77-P78-P79</f>
        <v>0.0</v>
      </c>
      <c r="Q80" s="32"/>
      <c r="R80" s="61"/>
      <c r="S80" s="61"/>
    </row>
    <row r="81" spans="8:8">
      <c r="A81" s="26"/>
      <c r="B81" s="39" t="s">
        <v>279</v>
      </c>
      <c r="C81" s="50">
        <v>0.15</v>
      </c>
      <c r="D81" s="41" t="e">
        <f>IF(L81&gt;$C81,"√","×")</f>
        <v>#DIV/0!</v>
      </c>
      <c r="E81" s="41" t="e">
        <f>IF(M81&gt;$C81,"√","×")</f>
        <v>#DIV/0!</v>
      </c>
      <c r="F81" s="41" t="e">
        <f>IF(N81&gt;$C81,"√","×")</f>
        <v>#DIV/0!</v>
      </c>
      <c r="G81" s="41" t="e">
        <f>IF(O81&gt;$C81,"√","×")</f>
        <v>#DIV/0!</v>
      </c>
      <c r="H81" s="42" t="e">
        <f>IF(P81&gt;$C81,"√","×")</f>
        <v>#DIV/0!</v>
      </c>
      <c r="J81" s="43" t="s">
        <v>279</v>
      </c>
      <c r="K81" s="44"/>
      <c r="L81" s="44" t="e">
        <f>L80/L76</f>
        <v>#DIV/0!</v>
      </c>
      <c r="M81" s="44" t="e">
        <f>M80/M76</f>
        <v>#DIV/0!</v>
      </c>
      <c r="N81" s="44" t="e">
        <f>N80/N76</f>
        <v>#DIV/0!</v>
      </c>
      <c r="O81" s="44" t="e">
        <f>O80/O76</f>
        <v>#DIV/0!</v>
      </c>
      <c r="P81" s="44" t="e">
        <f>P80/P76</f>
        <v>#DIV/0!</v>
      </c>
      <c r="Q81" s="32"/>
      <c r="R81" s="61"/>
      <c r="S81" s="61"/>
    </row>
    <row r="82" spans="8:8" ht="16.5" hidden="1">
      <c r="A82" s="26"/>
      <c r="B82" s="77" t="s">
        <v>280</v>
      </c>
      <c r="C82" s="46"/>
      <c r="D82" s="46"/>
      <c r="E82" s="46"/>
      <c r="F82" s="46"/>
      <c r="G82" s="46"/>
      <c r="H82" s="47"/>
      <c r="J82" s="71" t="s">
        <v>281</v>
      </c>
      <c r="K82" s="60"/>
      <c r="L82" s="49">
        <f>IF(ISERROR(INDEX(报表汇总!$A$1:$G$198,MATCH($J82,报表汇总!$A$1:$A$198,0),MATCH(L$2,报表汇总!$A$1:$G$1,0))),0,IF(OR(INDEX(报表汇总!$A$1:$G$198,MATCH($J82,报表汇总!$A$1:$A$198,0),MATCH(L$2,报表汇总!$A$1:$G$1,0))="--",INDEX(报表汇总!$A$1:$G$198,MATCH($J82,报表汇总!$A$1:$A$198,0),MATCH(L$2,报表汇总!$A$1:$G$1,0))=FALSE),0,INDEX(报表汇总!$A$1:$G$198,MATCH($J82,报表汇总!$A$1:$A$198,0),MATCH(L$2,报表汇总!$A$1:$G$1,0))))</f>
        <v>0.0</v>
      </c>
      <c r="M82" s="49">
        <f>IF(ISERROR(INDEX(报表汇总!$A$1:$G$198,MATCH($J82,报表汇总!$A$1:$A$198,0),MATCH(M$2,报表汇总!$A$1:$G$1,0))),0,IF(OR(INDEX(报表汇总!$A$1:$G$198,MATCH($J82,报表汇总!$A$1:$A$198,0),MATCH(M$2,报表汇总!$A$1:$G$1,0))="--",INDEX(报表汇总!$A$1:$G$198,MATCH($J82,报表汇总!$A$1:$A$198,0),MATCH(M$2,报表汇总!$A$1:$G$1,0))=FALSE),0,INDEX(报表汇总!$A$1:$G$198,MATCH($J82,报表汇总!$A$1:$A$198,0),MATCH(M$2,报表汇总!$A$1:$G$1,0))))</f>
        <v>0.0</v>
      </c>
      <c r="N82" s="49">
        <f>IF(ISERROR(INDEX(报表汇总!$A$1:$G$198,MATCH($J82,报表汇总!$A$1:$A$198,0),MATCH(N$2,报表汇总!$A$1:$G$1,0))),0,IF(OR(INDEX(报表汇总!$A$1:$G$198,MATCH($J82,报表汇总!$A$1:$A$198,0),MATCH(N$2,报表汇总!$A$1:$G$1,0))="--",INDEX(报表汇总!$A$1:$G$198,MATCH($J82,报表汇总!$A$1:$A$198,0),MATCH(N$2,报表汇总!$A$1:$G$1,0))=FALSE),0,INDEX(报表汇总!$A$1:$G$198,MATCH($J82,报表汇总!$A$1:$A$198,0),MATCH(N$2,报表汇总!$A$1:$G$1,0))))</f>
        <v>0.0</v>
      </c>
      <c r="O82" s="49">
        <f>IF(ISERROR(INDEX(报表汇总!$A$1:$G$198,MATCH($J82,报表汇总!$A$1:$A$198,0),MATCH(O$2,报表汇总!$A$1:$G$1,0))),0,IF(OR(INDEX(报表汇总!$A$1:$G$198,MATCH($J82,报表汇总!$A$1:$A$198,0),MATCH(O$2,报表汇总!$A$1:$G$1,0))="--",INDEX(报表汇总!$A$1:$G$198,MATCH($J82,报表汇总!$A$1:$A$198,0),MATCH(O$2,报表汇总!$A$1:$G$1,0))=FALSE),0,INDEX(报表汇总!$A$1:$G$198,MATCH($J82,报表汇总!$A$1:$A$198,0),MATCH(O$2,报表汇总!$A$1:$G$1,0))))</f>
        <v>0.0</v>
      </c>
      <c r="P82" s="49">
        <f>IF(ISERROR(INDEX(报表汇总!$A$1:$G$198,MATCH($J82,报表汇总!$A$1:$A$198,0),MATCH(P$2,报表汇总!$A$1:$G$1,0))),0,IF(OR(INDEX(报表汇总!$A$1:$G$198,MATCH($J82,报表汇总!$A$1:$A$198,0),MATCH(P$2,报表汇总!$A$1:$G$1,0))="--",INDEX(报表汇总!$A$1:$G$198,MATCH($J82,报表汇总!$A$1:$A$198,0),MATCH(P$2,报表汇总!$A$1:$G$1,0))=FALSE),0,INDEX(报表汇总!$A$1:$G$198,MATCH($J82,报表汇总!$A$1:$A$198,0),MATCH(P$2,报表汇总!$A$1:$G$1,0))))</f>
        <v>0.0</v>
      </c>
      <c r="Q82" s="32"/>
      <c r="R82" s="61"/>
      <c r="S82" s="61"/>
    </row>
    <row r="83" spans="8:8">
      <c r="A83" s="26"/>
      <c r="B83" s="39" t="s">
        <v>282</v>
      </c>
      <c r="C83" s="50">
        <v>0.8</v>
      </c>
      <c r="D83" s="41" t="e">
        <f>IF(L83&gt;$C83,"√","×")</f>
        <v>#DIV/0!</v>
      </c>
      <c r="E83" s="41" t="e">
        <f>IF(M83&gt;$C83,"√","×")</f>
        <v>#DIV/0!</v>
      </c>
      <c r="F83" s="41" t="e">
        <f>IF(N83&gt;$C83,"√","×")</f>
        <v>#DIV/0!</v>
      </c>
      <c r="G83" s="41" t="e">
        <f>IF(O83&gt;$C83,"√","×")</f>
        <v>#DIV/0!</v>
      </c>
      <c r="H83" s="42" t="e">
        <f>IF(P83&gt;$C83,"√","×")</f>
        <v>#DIV/0!</v>
      </c>
      <c r="J83" s="43" t="s">
        <v>282</v>
      </c>
      <c r="K83" s="44"/>
      <c r="L83" s="44" t="e">
        <f>L80/L82</f>
        <v>#DIV/0!</v>
      </c>
      <c r="M83" s="44" t="e">
        <f>M80/M82</f>
        <v>#DIV/0!</v>
      </c>
      <c r="N83" s="44" t="e">
        <f>N80/N82</f>
        <v>#DIV/0!</v>
      </c>
      <c r="O83" s="44" t="e">
        <f>O80/O82</f>
        <v>#DIV/0!</v>
      </c>
      <c r="P83" s="44" t="e">
        <f>P80/P82</f>
        <v>#DIV/0!</v>
      </c>
      <c r="Q83" s="32"/>
      <c r="R83" s="61"/>
      <c r="S83" s="61"/>
    </row>
    <row r="84" spans="8:8" ht="16.5" hidden="1">
      <c r="A84" s="26"/>
      <c r="B84" s="39"/>
      <c r="C84" s="46"/>
      <c r="D84" s="46"/>
      <c r="E84" s="46"/>
      <c r="F84" s="46"/>
      <c r="G84" s="46"/>
      <c r="H84" s="47"/>
      <c r="J84" s="55" t="s">
        <v>283</v>
      </c>
      <c r="K84" s="80"/>
      <c r="L84" s="49">
        <f>IF(ISERROR(INDEX(报表汇总!$A$1:$G$198,MATCH($J84,报表汇总!$A$1:$A$198,0),MATCH(L$2,报表汇总!$A$1:$G$1,0))),0,IF(OR(INDEX(报表汇总!$A$1:$G$198,MATCH($J84,报表汇总!$A$1:$A$198,0),MATCH(L$2,报表汇总!$A$1:$G$1,0))="--",INDEX(报表汇总!$A$1:$G$198,MATCH($J84,报表汇总!$A$1:$A$198,0),MATCH(L$2,报表汇总!$A$1:$G$1,0))=FALSE),0,INDEX(报表汇总!$A$1:$G$198,MATCH($J84,报表汇总!$A$1:$A$198,0),MATCH(L$2,报表汇总!$A$1:$G$1,0))))</f>
        <v>0.0</v>
      </c>
      <c r="M84" s="49">
        <f>IF(ISERROR(INDEX(报表汇总!$A$1:$G$198,MATCH($J84,报表汇总!$A$1:$A$198,0),MATCH(M$2,报表汇总!$A$1:$G$1,0))),0,IF(OR(INDEX(报表汇总!$A$1:$G$198,MATCH($J84,报表汇总!$A$1:$A$198,0),MATCH(M$2,报表汇总!$A$1:$G$1,0))="--",INDEX(报表汇总!$A$1:$G$198,MATCH($J84,报表汇总!$A$1:$A$198,0),MATCH(M$2,报表汇总!$A$1:$G$1,0))=FALSE),0,INDEX(报表汇总!$A$1:$G$198,MATCH($J84,报表汇总!$A$1:$A$198,0),MATCH(M$2,报表汇总!$A$1:$G$1,0))))</f>
        <v>0.0</v>
      </c>
      <c r="N84" s="49">
        <f>IF(ISERROR(INDEX(报表汇总!$A$1:$G$198,MATCH($J84,报表汇总!$A$1:$A$198,0),MATCH(N$2,报表汇总!$A$1:$G$1,0))),0,IF(OR(INDEX(报表汇总!$A$1:$G$198,MATCH($J84,报表汇总!$A$1:$A$198,0),MATCH(N$2,报表汇总!$A$1:$G$1,0))="--",INDEX(报表汇总!$A$1:$G$198,MATCH($J84,报表汇总!$A$1:$A$198,0),MATCH(N$2,报表汇总!$A$1:$G$1,0))=FALSE),0,INDEX(报表汇总!$A$1:$G$198,MATCH($J84,报表汇总!$A$1:$A$198,0),MATCH(N$2,报表汇总!$A$1:$G$1,0))))</f>
        <v>0.0</v>
      </c>
      <c r="O84" s="49">
        <f>IF(ISERROR(INDEX(报表汇总!$A$1:$G$198,MATCH($J84,报表汇总!$A$1:$A$198,0),MATCH(O$2,报表汇总!$A$1:$G$1,0))),0,IF(OR(INDEX(报表汇总!$A$1:$G$198,MATCH($J84,报表汇总!$A$1:$A$198,0),MATCH(O$2,报表汇总!$A$1:$G$1,0))="--",INDEX(报表汇总!$A$1:$G$198,MATCH($J84,报表汇总!$A$1:$A$198,0),MATCH(O$2,报表汇总!$A$1:$G$1,0))=FALSE),0,INDEX(报表汇总!$A$1:$G$198,MATCH($J84,报表汇总!$A$1:$A$198,0),MATCH(O$2,报表汇总!$A$1:$G$1,0))))</f>
        <v>0.0</v>
      </c>
      <c r="P84" s="49">
        <f>IF(ISERROR(INDEX(报表汇总!$A$1:$G$198,MATCH($J84,报表汇总!$A$1:$A$198,0),MATCH(P$2,报表汇总!$A$1:$G$1,0))),0,IF(OR(INDEX(报表汇总!$A$1:$G$198,MATCH($J84,报表汇总!$A$1:$A$198,0),MATCH(P$2,报表汇总!$A$1:$G$1,0))="--",INDEX(报表汇总!$A$1:$G$198,MATCH($J84,报表汇总!$A$1:$A$198,0),MATCH(P$2,报表汇总!$A$1:$G$1,0))=FALSE),0,INDEX(报表汇总!$A$1:$G$198,MATCH($J84,报表汇总!$A$1:$A$198,0),MATCH(P$2,报表汇总!$A$1:$G$1,0))))</f>
        <v>0.0</v>
      </c>
      <c r="Q84" s="32"/>
      <c r="R84" s="61"/>
      <c r="S84" s="61"/>
    </row>
    <row r="85" spans="8:8" ht="16.5" hidden="1">
      <c r="A85" s="26"/>
      <c r="B85" s="39"/>
      <c r="C85" s="46"/>
      <c r="D85" s="46"/>
      <c r="E85" s="46"/>
      <c r="F85" s="46"/>
      <c r="G85" s="46"/>
      <c r="H85" s="47"/>
      <c r="J85" s="55" t="s">
        <v>284</v>
      </c>
      <c r="K85" s="80"/>
      <c r="L85" s="49">
        <f>IF(ISERROR(INDEX(报表汇总!$A$1:$G$198,MATCH($J85,报表汇总!$A$1:$A$198,0),MATCH(L$2,报表汇总!$A$1:$G$1,0))),0,IF(OR(INDEX(报表汇总!$A$1:$G$198,MATCH($J85,报表汇总!$A$1:$A$198,0),MATCH(L$2,报表汇总!$A$1:$G$1,0))="--",INDEX(报表汇总!$A$1:$G$198,MATCH($J85,报表汇总!$A$1:$A$198,0),MATCH(L$2,报表汇总!$A$1:$G$1,0))=FALSE),0,INDEX(报表汇总!$A$1:$G$198,MATCH($J85,报表汇总!$A$1:$A$198,0),MATCH(L$2,报表汇总!$A$1:$G$1,0))))</f>
        <v>0.0</v>
      </c>
      <c r="M85" s="49">
        <f>IF(ISERROR(INDEX(报表汇总!$A$1:$G$198,MATCH($J85,报表汇总!$A$1:$A$198,0),MATCH(M$2,报表汇总!$A$1:$G$1,0))),0,IF(OR(INDEX(报表汇总!$A$1:$G$198,MATCH($J85,报表汇总!$A$1:$A$198,0),MATCH(M$2,报表汇总!$A$1:$G$1,0))="--",INDEX(报表汇总!$A$1:$G$198,MATCH($J85,报表汇总!$A$1:$A$198,0),MATCH(M$2,报表汇总!$A$1:$G$1,0))=FALSE),0,INDEX(报表汇总!$A$1:$G$198,MATCH($J85,报表汇总!$A$1:$A$198,0),MATCH(M$2,报表汇总!$A$1:$G$1,0))))</f>
        <v>0.0</v>
      </c>
      <c r="N85" s="49">
        <f>IF(ISERROR(INDEX(报表汇总!$A$1:$G$198,MATCH($J85,报表汇总!$A$1:$A$198,0),MATCH(N$2,报表汇总!$A$1:$G$1,0))),0,IF(OR(INDEX(报表汇总!$A$1:$G$198,MATCH($J85,报表汇总!$A$1:$A$198,0),MATCH(N$2,报表汇总!$A$1:$G$1,0))="--",INDEX(报表汇总!$A$1:$G$198,MATCH($J85,报表汇总!$A$1:$A$198,0),MATCH(N$2,报表汇总!$A$1:$G$1,0))=FALSE),0,INDEX(报表汇总!$A$1:$G$198,MATCH($J85,报表汇总!$A$1:$A$198,0),MATCH(N$2,报表汇总!$A$1:$G$1,0))))</f>
        <v>0.0</v>
      </c>
      <c r="O85" s="49">
        <f>IF(ISERROR(INDEX(报表汇总!$A$1:$G$198,MATCH($J85,报表汇总!$A$1:$A$198,0),MATCH(O$2,报表汇总!$A$1:$G$1,0))),0,IF(OR(INDEX(报表汇总!$A$1:$G$198,MATCH($J85,报表汇总!$A$1:$A$198,0),MATCH(O$2,报表汇总!$A$1:$G$1,0))="--",INDEX(报表汇总!$A$1:$G$198,MATCH($J85,报表汇总!$A$1:$A$198,0),MATCH(O$2,报表汇总!$A$1:$G$1,0))=FALSE),0,INDEX(报表汇总!$A$1:$G$198,MATCH($J85,报表汇总!$A$1:$A$198,0),MATCH(O$2,报表汇总!$A$1:$G$1,0))))</f>
        <v>0.0</v>
      </c>
      <c r="P85" s="49">
        <f>IF(ISERROR(INDEX(报表汇总!$A$1:$G$198,MATCH($J85,报表汇总!$A$1:$A$198,0),MATCH(P$2,报表汇总!$A$1:$G$1,0))),0,IF(OR(INDEX(报表汇总!$A$1:$G$198,MATCH($J85,报表汇总!$A$1:$A$198,0),MATCH(P$2,报表汇总!$A$1:$G$1,0))="--",INDEX(报表汇总!$A$1:$G$198,MATCH($J85,报表汇总!$A$1:$A$198,0),MATCH(P$2,报表汇总!$A$1:$G$1,0))=FALSE),0,INDEX(报表汇总!$A$1:$G$198,MATCH($J85,报表汇总!$A$1:$A$198,0),MATCH(P$2,报表汇总!$A$1:$G$1,0))))</f>
        <v>0.0</v>
      </c>
      <c r="Q85" s="32"/>
      <c r="R85" s="61"/>
      <c r="S85" s="61"/>
    </row>
    <row r="86" spans="8:8">
      <c r="A86" s="26"/>
      <c r="B86" s="39" t="s">
        <v>285</v>
      </c>
      <c r="C86" s="50">
        <v>1.0</v>
      </c>
      <c r="D86" s="41" t="e">
        <f>IF(L84/L85&gt;$C86,"√","×")</f>
        <v>#DIV/0!</v>
      </c>
      <c r="E86" s="41" t="e">
        <f>IF(M84/M85&gt;$C86,"√","×")</f>
        <v>#DIV/0!</v>
      </c>
      <c r="F86" s="41" t="e">
        <f>IF(N84/N85&gt;$C86,"√","×")</f>
        <v>#DIV/0!</v>
      </c>
      <c r="G86" s="41" t="e">
        <f>IF(O84/O85&gt;$C86,"√","×")</f>
        <v>#DIV/0!</v>
      </c>
      <c r="H86" s="42" t="e">
        <f>IF(P84/P85&gt;$C86,"√","×")</f>
        <v>#DIV/0!</v>
      </c>
      <c r="J86" s="43" t="s">
        <v>286</v>
      </c>
      <c r="K86" s="44"/>
      <c r="L86" s="44" t="e">
        <f>L84/L85</f>
        <v>#DIV/0!</v>
      </c>
      <c r="M86" s="44" t="e">
        <f>M84/M85</f>
        <v>#DIV/0!</v>
      </c>
      <c r="N86" s="44" t="e">
        <f>N84/N85</f>
        <v>#DIV/0!</v>
      </c>
      <c r="O86" s="44" t="e">
        <f>O84/O85</f>
        <v>#DIV/0!</v>
      </c>
      <c r="P86" s="44" t="e">
        <f>P84/P85</f>
        <v>#DIV/0!</v>
      </c>
      <c r="Q86" s="32"/>
      <c r="R86" s="61"/>
      <c r="S86" s="61"/>
    </row>
    <row r="87" spans="8:8" ht="16.5" hidden="1">
      <c r="A87" s="26"/>
      <c r="B87" s="39"/>
      <c r="C87" s="46"/>
      <c r="D87" s="46"/>
      <c r="E87" s="46"/>
      <c r="F87" s="46"/>
      <c r="G87" s="46"/>
      <c r="H87" s="47"/>
      <c r="J87" s="55" t="s">
        <v>287</v>
      </c>
      <c r="K87" s="49">
        <f>IF(ISERROR(INDEX(报表汇总!$A$1:$G$198,MATCH($J87,报表汇总!$A$1:$A$198,0),MATCH(K$2,报表汇总!$A$1:$G$1,0))),0,IF(OR(INDEX(报表汇总!$A$1:$G$198,MATCH($J87,报表汇总!$A$1:$A$198,0),MATCH(K$2,报表汇总!$A$1:$G$1,0))="--",INDEX(报表汇总!$A$1:$G$198,MATCH($J87,报表汇总!$A$1:$A$198,0),MATCH(K$2,报表汇总!$A$1:$G$1,0))=FALSE),0,INDEX(报表汇总!$A$1:$G$198,MATCH($J87,报表汇总!$A$1:$A$198,0),MATCH(K$2,报表汇总!$A$1:$G$1,0))))</f>
        <v>0.0</v>
      </c>
      <c r="L87" s="49">
        <f>IF(ISERROR(INDEX(报表汇总!$A$1:$G$198,MATCH($J87,报表汇总!$A$1:$A$198,0),MATCH(L$2,报表汇总!$A$1:$G$1,0))),0,IF(OR(INDEX(报表汇总!$A$1:$G$198,MATCH($J87,报表汇总!$A$1:$A$198,0),MATCH(L$2,报表汇总!$A$1:$G$1,0))="--",INDEX(报表汇总!$A$1:$G$198,MATCH($J87,报表汇总!$A$1:$A$198,0),MATCH(L$2,报表汇总!$A$1:$G$1,0))=FALSE),0,INDEX(报表汇总!$A$1:$G$198,MATCH($J87,报表汇总!$A$1:$A$198,0),MATCH(L$2,报表汇总!$A$1:$G$1,0))))</f>
        <v>0.0</v>
      </c>
      <c r="M87" s="49">
        <f>IF(ISERROR(INDEX(报表汇总!$A$1:$G$198,MATCH($J87,报表汇总!$A$1:$A$198,0),MATCH(M$2,报表汇总!$A$1:$G$1,0))),0,IF(OR(INDEX(报表汇总!$A$1:$G$198,MATCH($J87,报表汇总!$A$1:$A$198,0),MATCH(M$2,报表汇总!$A$1:$G$1,0))="--",INDEX(报表汇总!$A$1:$G$198,MATCH($J87,报表汇总!$A$1:$A$198,0),MATCH(M$2,报表汇总!$A$1:$G$1,0))=FALSE),0,INDEX(报表汇总!$A$1:$G$198,MATCH($J87,报表汇总!$A$1:$A$198,0),MATCH(M$2,报表汇总!$A$1:$G$1,0))))</f>
        <v>0.0</v>
      </c>
      <c r="N87" s="49">
        <f>IF(ISERROR(INDEX(报表汇总!$A$1:$G$198,MATCH($J87,报表汇总!$A$1:$A$198,0),MATCH(N$2,报表汇总!$A$1:$G$1,0))),0,IF(OR(INDEX(报表汇总!$A$1:$G$198,MATCH($J87,报表汇总!$A$1:$A$198,0),MATCH(N$2,报表汇总!$A$1:$G$1,0))="--",INDEX(报表汇总!$A$1:$G$198,MATCH($J87,报表汇总!$A$1:$A$198,0),MATCH(N$2,报表汇总!$A$1:$G$1,0))=FALSE),0,INDEX(报表汇总!$A$1:$G$198,MATCH($J87,报表汇总!$A$1:$A$198,0),MATCH(N$2,报表汇总!$A$1:$G$1,0))))</f>
        <v>0.0</v>
      </c>
      <c r="O87" s="49">
        <f>IF(ISERROR(INDEX(报表汇总!$A$1:$G$198,MATCH($J87,报表汇总!$A$1:$A$198,0),MATCH(O$2,报表汇总!$A$1:$G$1,0))),0,IF(OR(INDEX(报表汇总!$A$1:$G$198,MATCH($J87,报表汇总!$A$1:$A$198,0),MATCH(O$2,报表汇总!$A$1:$G$1,0))="--",INDEX(报表汇总!$A$1:$G$198,MATCH($J87,报表汇总!$A$1:$A$198,0),MATCH(O$2,报表汇总!$A$1:$G$1,0))=FALSE),0,INDEX(报表汇总!$A$1:$G$198,MATCH($J87,报表汇总!$A$1:$A$198,0),MATCH(O$2,报表汇总!$A$1:$G$1,0))))</f>
        <v>0.0</v>
      </c>
      <c r="P87" s="49">
        <f>IF(ISERROR(INDEX(报表汇总!$A$1:$G$198,MATCH($J87,报表汇总!$A$1:$A$198,0),MATCH(P$2,报表汇总!$A$1:$G$1,0))),0,IF(OR(INDEX(报表汇总!$A$1:$G$198,MATCH($J87,报表汇总!$A$1:$A$198,0),MATCH(P$2,报表汇总!$A$1:$G$1,0))="--",INDEX(报表汇总!$A$1:$G$198,MATCH($J87,报表汇总!$A$1:$A$198,0),MATCH(P$2,报表汇总!$A$1:$G$1,0))=FALSE),0,INDEX(报表汇总!$A$1:$G$198,MATCH($J87,报表汇总!$A$1:$A$198,0),MATCH(P$2,报表汇总!$A$1:$G$1,0))))</f>
        <v>0.0</v>
      </c>
      <c r="Q87" s="32"/>
      <c r="R87" s="61"/>
      <c r="S87" s="61"/>
    </row>
    <row r="88" spans="8:8" ht="16.5" hidden="1">
      <c r="A88" s="26"/>
      <c r="B88" s="39"/>
      <c r="C88" s="46"/>
      <c r="D88" s="46"/>
      <c r="E88" s="46"/>
      <c r="F88" s="46"/>
      <c r="G88" s="46"/>
      <c r="H88" s="47"/>
      <c r="J88" s="55" t="s">
        <v>288</v>
      </c>
      <c r="K88" s="49"/>
      <c r="L88" s="49">
        <f>IF(ISERROR(INDEX(报表汇总!$A$1:$G$198,MATCH($J88,报表汇总!$A$1:$A$198,0),MATCH(L$2,报表汇总!$A$1:$G$1,0))),0,IF(OR(INDEX(报表汇总!$A$1:$G$198,MATCH($J88,报表汇总!$A$1:$A$198,0),MATCH(L$2,报表汇总!$A$1:$G$1,0))="--",INDEX(报表汇总!$A$1:$G$198,MATCH($J88,报表汇总!$A$1:$A$198,0),MATCH(L$2,报表汇总!$A$1:$G$1,0))=FALSE),0,INDEX(报表汇总!$A$1:$G$198,MATCH($J88,报表汇总!$A$1:$A$198,0),MATCH(L$2,报表汇总!$A$1:$G$1,0))))</f>
        <v>0.0</v>
      </c>
      <c r="M88" s="49">
        <f>IF(ISERROR(INDEX(报表汇总!$A$1:$G$198,MATCH($J88,报表汇总!$A$1:$A$198,0),MATCH(M$2,报表汇总!$A$1:$G$1,0))),0,IF(OR(INDEX(报表汇总!$A$1:$G$198,MATCH($J88,报表汇总!$A$1:$A$198,0),MATCH(M$2,报表汇总!$A$1:$G$1,0))="--",INDEX(报表汇总!$A$1:$G$198,MATCH($J88,报表汇总!$A$1:$A$198,0),MATCH(M$2,报表汇总!$A$1:$G$1,0))=FALSE),0,INDEX(报表汇总!$A$1:$G$198,MATCH($J88,报表汇总!$A$1:$A$198,0),MATCH(M$2,报表汇总!$A$1:$G$1,0))))</f>
        <v>0.0</v>
      </c>
      <c r="N88" s="49">
        <f>IF(ISERROR(INDEX(报表汇总!$A$1:$G$198,MATCH($J88,报表汇总!$A$1:$A$198,0),MATCH(N$2,报表汇总!$A$1:$G$1,0))),0,IF(OR(INDEX(报表汇总!$A$1:$G$198,MATCH($J88,报表汇总!$A$1:$A$198,0),MATCH(N$2,报表汇总!$A$1:$G$1,0))="--",INDEX(报表汇总!$A$1:$G$198,MATCH($J88,报表汇总!$A$1:$A$198,0),MATCH(N$2,报表汇总!$A$1:$G$1,0))=FALSE),0,INDEX(报表汇总!$A$1:$G$198,MATCH($J88,报表汇总!$A$1:$A$198,0),MATCH(N$2,报表汇总!$A$1:$G$1,0))))</f>
        <v>0.0</v>
      </c>
      <c r="O88" s="49">
        <f>IF(ISERROR(INDEX(报表汇总!$A$1:$G$198,MATCH($J88,报表汇总!$A$1:$A$198,0),MATCH(O$2,报表汇总!$A$1:$G$1,0))),0,IF(OR(INDEX(报表汇总!$A$1:$G$198,MATCH($J88,报表汇总!$A$1:$A$198,0),MATCH(O$2,报表汇总!$A$1:$G$1,0))="--",INDEX(报表汇总!$A$1:$G$198,MATCH($J88,报表汇总!$A$1:$A$198,0),MATCH(O$2,报表汇总!$A$1:$G$1,0))=FALSE),0,INDEX(报表汇总!$A$1:$G$198,MATCH($J88,报表汇总!$A$1:$A$198,0),MATCH(O$2,报表汇总!$A$1:$G$1,0))))</f>
        <v>0.0</v>
      </c>
      <c r="P88" s="49">
        <f>IF(ISERROR(INDEX(报表汇总!$A$1:$G$198,MATCH($J88,报表汇总!$A$1:$A$198,0),MATCH(P$2,报表汇总!$A$1:$G$1,0))),0,IF(OR(INDEX(报表汇总!$A$1:$G$198,MATCH($J88,报表汇总!$A$1:$A$198,0),MATCH(P$2,报表汇总!$A$1:$G$1,0))="--",INDEX(报表汇总!$A$1:$G$198,MATCH($J88,报表汇总!$A$1:$A$198,0),MATCH(P$2,报表汇总!$A$1:$G$1,0))=FALSE),0,INDEX(报表汇总!$A$1:$G$198,MATCH($J88,报表汇总!$A$1:$A$198,0),MATCH(P$2,报表汇总!$A$1:$G$1,0))))</f>
        <v>0.0</v>
      </c>
      <c r="Q88" s="32"/>
      <c r="R88" s="61"/>
      <c r="S88" s="61"/>
    </row>
    <row r="89" spans="8:8">
      <c r="A89" s="26"/>
      <c r="B89" s="39" t="s">
        <v>289</v>
      </c>
      <c r="C89" s="50">
        <v>0.15</v>
      </c>
      <c r="D89" s="41" t="e">
        <f>IF(L89&gt;$C89,"√","×")</f>
        <v>#DIV/0!</v>
      </c>
      <c r="E89" s="41" t="e">
        <f>IF(M89&gt;$C89,"√","×")</f>
        <v>#DIV/0!</v>
      </c>
      <c r="F89" s="41" t="e">
        <f>IF(N89&gt;$C89,"√","×")</f>
        <v>#DIV/0!</v>
      </c>
      <c r="G89" s="41" t="e">
        <f>IF(O89&gt;$C89,"√","×")</f>
        <v>#DIV/0!</v>
      </c>
      <c r="H89" s="42" t="e">
        <f>IF(P89&gt;$C89,"√","×")</f>
        <v>#DIV/0!</v>
      </c>
      <c r="J89" s="43" t="s">
        <v>290</v>
      </c>
      <c r="K89" s="44"/>
      <c r="L89" s="44" t="e">
        <f>L87/L88</f>
        <v>#DIV/0!</v>
      </c>
      <c r="M89" s="44" t="e">
        <f>M87/M88</f>
        <v>#DIV/0!</v>
      </c>
      <c r="N89" s="44" t="e">
        <f>N87/N88</f>
        <v>#DIV/0!</v>
      </c>
      <c r="O89" s="44" t="e">
        <f>O87/O88</f>
        <v>#DIV/0!</v>
      </c>
      <c r="P89" s="44" t="e">
        <f>P87/P88</f>
        <v>#DIV/0!</v>
      </c>
      <c r="Q89" s="32"/>
      <c r="R89" s="61"/>
      <c r="S89" s="61"/>
    </row>
    <row r="90" spans="8:8" ht="20.0" customHeight="1">
      <c r="A90" s="26"/>
      <c r="B90" s="39" t="s">
        <v>291</v>
      </c>
      <c r="C90" s="50">
        <v>0.1</v>
      </c>
      <c r="D90" s="41"/>
      <c r="E90" s="41" t="e">
        <f>IF(M90&gt;$C90,"√","×")</f>
        <v>#DIV/0!</v>
      </c>
      <c r="F90" s="41" t="e">
        <f>IF(N90&gt;$C90,"√","×")</f>
        <v>#DIV/0!</v>
      </c>
      <c r="G90" s="41" t="e">
        <f>IF(O90&gt;$C90,"√","×")</f>
        <v>#DIV/0!</v>
      </c>
      <c r="H90" s="42" t="e">
        <f>IF(P90&gt;$C90,"√","×")</f>
        <v>#DIV/0!</v>
      </c>
      <c r="J90" s="43" t="s">
        <v>292</v>
      </c>
      <c r="K90" s="44"/>
      <c r="L90" s="81" t="str">
        <f>_xlfn.IFERROR((L87-K87)/K87,"")</f>
        <v/>
      </c>
      <c r="M90" s="44" t="e">
        <f>(M87-L87)/L87</f>
        <v>#DIV/0!</v>
      </c>
      <c r="N90" s="44" t="e">
        <f>(N87-M87)/M87</f>
        <v>#DIV/0!</v>
      </c>
      <c r="O90" s="44" t="e">
        <f>(O87-N87)/N87</f>
        <v>#DIV/0!</v>
      </c>
      <c r="P90" s="44" t="e">
        <f>(P87-O87)/O87</f>
        <v>#DIV/0!</v>
      </c>
      <c r="Q90" s="32"/>
      <c r="R90" s="61"/>
      <c r="S90" s="61"/>
    </row>
    <row r="91" spans="8:8" ht="33.0" hidden="1">
      <c r="A91" s="26"/>
      <c r="B91" s="39"/>
      <c r="C91" s="46"/>
      <c r="D91" s="46"/>
      <c r="E91" s="46"/>
      <c r="F91" s="46"/>
      <c r="G91" s="46"/>
      <c r="H91" s="47"/>
      <c r="J91" s="55" t="s">
        <v>293</v>
      </c>
      <c r="K91" s="60"/>
      <c r="L91" s="49">
        <f>IF(ISERROR(INDEX(报表汇总!$A$1:$G$198,MATCH($J91,报表汇总!$A$1:$A$198,0),MATCH(L$2,报表汇总!$A$1:$G$1,0))),0,IF(OR(INDEX(报表汇总!$A$1:$G$198,MATCH($J91,报表汇总!$A$1:$A$198,0),MATCH(L$2,报表汇总!$A$1:$G$1,0))="--",INDEX(报表汇总!$A$1:$G$198,MATCH($J91,报表汇总!$A$1:$A$198,0),MATCH(L$2,报表汇总!$A$1:$G$1,0))=FALSE),0,INDEX(报表汇总!$A$1:$G$198,MATCH($J91,报表汇总!$A$1:$A$198,0),MATCH(L$2,报表汇总!$A$1:$G$1,0))))</f>
        <v>0.0</v>
      </c>
      <c r="M91" s="49">
        <f>IF(ISERROR(INDEX(报表汇总!$A$1:$G$198,MATCH($J91,报表汇总!$A$1:$A$198,0),MATCH(M$2,报表汇总!$A$1:$G$1,0))),0,IF(OR(INDEX(报表汇总!$A$1:$G$198,MATCH($J91,报表汇总!$A$1:$A$198,0),MATCH(M$2,报表汇总!$A$1:$G$1,0))="--",INDEX(报表汇总!$A$1:$G$198,MATCH($J91,报表汇总!$A$1:$A$198,0),MATCH(M$2,报表汇总!$A$1:$G$1,0))=FALSE),0,INDEX(报表汇总!$A$1:$G$198,MATCH($J91,报表汇总!$A$1:$A$198,0),MATCH(M$2,报表汇总!$A$1:$G$1,0))))</f>
        <v>0.0</v>
      </c>
      <c r="N91" s="49">
        <f>IF(ISERROR(INDEX(报表汇总!$A$1:$G$198,MATCH($J91,报表汇总!$A$1:$A$198,0),MATCH(N$2,报表汇总!$A$1:$G$1,0))),0,IF(OR(INDEX(报表汇总!$A$1:$G$198,MATCH($J91,报表汇总!$A$1:$A$198,0),MATCH(N$2,报表汇总!$A$1:$G$1,0))="--",INDEX(报表汇总!$A$1:$G$198,MATCH($J91,报表汇总!$A$1:$A$198,0),MATCH(N$2,报表汇总!$A$1:$G$1,0))=FALSE),0,INDEX(报表汇总!$A$1:$G$198,MATCH($J91,报表汇总!$A$1:$A$198,0),MATCH(N$2,报表汇总!$A$1:$G$1,0))))</f>
        <v>0.0</v>
      </c>
      <c r="O91" s="49">
        <f>IF(ISERROR(INDEX(报表汇总!$A$1:$G$198,MATCH($J91,报表汇总!$A$1:$A$198,0),MATCH(O$2,报表汇总!$A$1:$G$1,0))),0,IF(OR(INDEX(报表汇总!$A$1:$G$198,MATCH($J91,报表汇总!$A$1:$A$198,0),MATCH(O$2,报表汇总!$A$1:$G$1,0))="--",INDEX(报表汇总!$A$1:$G$198,MATCH($J91,报表汇总!$A$1:$A$198,0),MATCH(O$2,报表汇总!$A$1:$G$1,0))=FALSE),0,INDEX(报表汇总!$A$1:$G$198,MATCH($J91,报表汇总!$A$1:$A$198,0),MATCH(O$2,报表汇总!$A$1:$G$1,0))))</f>
        <v>0.0</v>
      </c>
      <c r="P91" s="49">
        <f>IF(ISERROR(INDEX(报表汇总!$A$1:$G$198,MATCH($J91,报表汇总!$A$1:$A$198,0),MATCH(P$2,报表汇总!$A$1:$G$1,0))),0,IF(OR(INDEX(报表汇总!$A$1:$G$198,MATCH($J91,报表汇总!$A$1:$A$198,0),MATCH(P$2,报表汇总!$A$1:$G$1,0))="--",INDEX(报表汇总!$A$1:$G$198,MATCH($J91,报表汇总!$A$1:$A$198,0),MATCH(P$2,报表汇总!$A$1:$G$1,0))=FALSE),0,INDEX(报表汇总!$A$1:$G$198,MATCH($J91,报表汇总!$A$1:$A$198,0),MATCH(P$2,报表汇总!$A$1:$G$1,0))))</f>
        <v>0.0</v>
      </c>
      <c r="Q91" s="32"/>
      <c r="R91" s="61"/>
      <c r="S91" s="61"/>
    </row>
    <row r="92" spans="8:8" ht="16.5" hidden="1">
      <c r="A92" s="26"/>
      <c r="B92" s="39"/>
      <c r="C92" s="46"/>
      <c r="D92" s="46"/>
      <c r="E92" s="46"/>
      <c r="F92" s="46"/>
      <c r="G92" s="46"/>
      <c r="H92" s="47"/>
      <c r="J92" s="55" t="s">
        <v>283</v>
      </c>
      <c r="K92" s="60"/>
      <c r="L92" s="49">
        <f>IF(ISERROR(INDEX(报表汇总!$A$1:$G$198,MATCH($J92,报表汇总!$A$1:$A$198,0),MATCH(L$2,报表汇总!$A$1:$G$1,0))),0,IF(OR(INDEX(报表汇总!$A$1:$G$198,MATCH($J92,报表汇总!$A$1:$A$198,0),MATCH(L$2,报表汇总!$A$1:$G$1,0))="--",INDEX(报表汇总!$A$1:$G$198,MATCH($J92,报表汇总!$A$1:$A$198,0),MATCH(L$2,报表汇总!$A$1:$G$1,0))=FALSE),0,INDEX(报表汇总!$A$1:$G$198,MATCH($J92,报表汇总!$A$1:$A$198,0),MATCH(L$2,报表汇总!$A$1:$G$1,0))))</f>
        <v>0.0</v>
      </c>
      <c r="M92" s="49">
        <f>IF(ISERROR(INDEX(报表汇总!$A$1:$G$198,MATCH($J92,报表汇总!$A$1:$A$198,0),MATCH(M$2,报表汇总!$A$1:$G$1,0))),0,IF(OR(INDEX(报表汇总!$A$1:$G$198,MATCH($J92,报表汇总!$A$1:$A$198,0),MATCH(M$2,报表汇总!$A$1:$G$1,0))="--",INDEX(报表汇总!$A$1:$G$198,MATCH($J92,报表汇总!$A$1:$A$198,0),MATCH(M$2,报表汇总!$A$1:$G$1,0))=FALSE),0,INDEX(报表汇总!$A$1:$G$198,MATCH($J92,报表汇总!$A$1:$A$198,0),MATCH(M$2,报表汇总!$A$1:$G$1,0))))</f>
        <v>0.0</v>
      </c>
      <c r="N92" s="49">
        <f>IF(ISERROR(INDEX(报表汇总!$A$1:$G$198,MATCH($J92,报表汇总!$A$1:$A$198,0),MATCH(N$2,报表汇总!$A$1:$G$1,0))),0,IF(OR(INDEX(报表汇总!$A$1:$G$198,MATCH($J92,报表汇总!$A$1:$A$198,0),MATCH(N$2,报表汇总!$A$1:$G$1,0))="--",INDEX(报表汇总!$A$1:$G$198,MATCH($J92,报表汇总!$A$1:$A$198,0),MATCH(N$2,报表汇总!$A$1:$G$1,0))=FALSE),0,INDEX(报表汇总!$A$1:$G$198,MATCH($J92,报表汇总!$A$1:$A$198,0),MATCH(N$2,报表汇总!$A$1:$G$1,0))))</f>
        <v>0.0</v>
      </c>
      <c r="O92" s="49">
        <f>IF(ISERROR(INDEX(报表汇总!$A$1:$G$198,MATCH($J92,报表汇总!$A$1:$A$198,0),MATCH(O$2,报表汇总!$A$1:$G$1,0))),0,IF(OR(INDEX(报表汇总!$A$1:$G$198,MATCH($J92,报表汇总!$A$1:$A$198,0),MATCH(O$2,报表汇总!$A$1:$G$1,0))="--",INDEX(报表汇总!$A$1:$G$198,MATCH($J92,报表汇总!$A$1:$A$198,0),MATCH(O$2,报表汇总!$A$1:$G$1,0))=FALSE),0,INDEX(报表汇总!$A$1:$G$198,MATCH($J92,报表汇总!$A$1:$A$198,0),MATCH(O$2,报表汇总!$A$1:$G$1,0))))</f>
        <v>0.0</v>
      </c>
      <c r="P92" s="49">
        <f>IF(ISERROR(INDEX(报表汇总!$A$1:$G$198,MATCH($J92,报表汇总!$A$1:$A$198,0),MATCH(P$2,报表汇总!$A$1:$G$1,0))),0,IF(OR(INDEX(报表汇总!$A$1:$G$198,MATCH($J92,报表汇总!$A$1:$A$198,0),MATCH(P$2,报表汇总!$A$1:$G$1,0))="--",INDEX(报表汇总!$A$1:$G$198,MATCH($J92,报表汇总!$A$1:$A$198,0),MATCH(P$2,报表汇总!$A$1:$G$1,0))=FALSE),0,INDEX(报表汇总!$A$1:$G$198,MATCH($J92,报表汇总!$A$1:$A$198,0),MATCH(P$2,报表汇总!$A$1:$G$1,0))))</f>
        <v>0.0</v>
      </c>
      <c r="Q92" s="32"/>
      <c r="R92" s="61"/>
      <c r="S92" s="61"/>
    </row>
    <row r="93" spans="8:8" s="82" ht="33.0" customFormat="1">
      <c r="A93" s="26"/>
      <c r="B93" s="62" t="s">
        <v>294</v>
      </c>
      <c r="C93" s="83">
        <v>0.03</v>
      </c>
      <c r="D93" s="84" t="e">
        <f>IF(AND(L93&gt;$C93,L93&lt;$C94),"√","×")</f>
        <v>#DIV/0!</v>
      </c>
      <c r="E93" s="84" t="e">
        <f t="shared" si="7" ref="E93:H93">IF(AND(M93&gt;$C93,M93&lt;$C94),"√","×")</f>
        <v>#DIV/0!</v>
      </c>
      <c r="F93" s="84" t="e">
        <f t="shared" si="7"/>
        <v>#DIV/0!</v>
      </c>
      <c r="G93" s="84" t="e">
        <f t="shared" si="7"/>
        <v>#DIV/0!</v>
      </c>
      <c r="H93" s="84" t="e">
        <f t="shared" si="7"/>
        <v>#DIV/0!</v>
      </c>
      <c r="I93" s="23"/>
      <c r="J93" s="43" t="s">
        <v>294</v>
      </c>
      <c r="K93" s="85"/>
      <c r="L93" s="85" t="e">
        <f>L91/L92</f>
        <v>#DIV/0!</v>
      </c>
      <c r="M93" s="85" t="e">
        <f>M91/M92</f>
        <v>#DIV/0!</v>
      </c>
      <c r="N93" s="85" t="e">
        <f>N91/N92</f>
        <v>#DIV/0!</v>
      </c>
      <c r="O93" s="85" t="e">
        <f>O91/O92</f>
        <v>#DIV/0!</v>
      </c>
      <c r="P93" s="85" t="e">
        <f>P91/P92</f>
        <v>#DIV/0!</v>
      </c>
      <c r="Q93" s="32"/>
      <c r="R93" s="86"/>
      <c r="S93" s="86"/>
    </row>
    <row r="94" spans="8:8" ht="33.0" hidden="1">
      <c r="A94" s="26"/>
      <c r="B94" s="39"/>
      <c r="C94" s="83">
        <v>1.0</v>
      </c>
      <c r="D94" s="46"/>
      <c r="E94" s="46"/>
      <c r="F94" s="46"/>
      <c r="G94" s="46"/>
      <c r="H94" s="47"/>
      <c r="J94" s="55" t="s">
        <v>295</v>
      </c>
      <c r="K94" s="60"/>
      <c r="L94" s="49">
        <f>IF(ISERROR(INDEX(报表汇总!$A$1:$G$198,MATCH($J94,报表汇总!$A$1:$A$198,0),MATCH(L$2,报表汇总!$A$1:$G$1,0))),0,IF(OR(INDEX(报表汇总!$A$1:$G$198,MATCH($J94,报表汇总!$A$1:$A$198,0),MATCH(L$2,报表汇总!$A$1:$G$1,0))="--",INDEX(报表汇总!$A$1:$G$198,MATCH($J94,报表汇总!$A$1:$A$198,0),MATCH(L$2,报表汇总!$A$1:$G$1,0))=FALSE),0,INDEX(报表汇总!$A$1:$G$198,MATCH($J94,报表汇总!$A$1:$A$198,0),MATCH(L$2,报表汇总!$A$1:$G$1,0))))</f>
        <v>0.0</v>
      </c>
      <c r="M94" s="49">
        <f>IF(ISERROR(INDEX(报表汇总!$A$1:$G$198,MATCH($J94,报表汇总!$A$1:$A$198,0),MATCH(M$2,报表汇总!$A$1:$G$1,0))),0,IF(OR(INDEX(报表汇总!$A$1:$G$198,MATCH($J94,报表汇总!$A$1:$A$198,0),MATCH(M$2,报表汇总!$A$1:$G$1,0))="--",INDEX(报表汇总!$A$1:$G$198,MATCH($J94,报表汇总!$A$1:$A$198,0),MATCH(M$2,报表汇总!$A$1:$G$1,0))=FALSE),0,INDEX(报表汇总!$A$1:$G$198,MATCH($J94,报表汇总!$A$1:$A$198,0),MATCH(M$2,报表汇总!$A$1:$G$1,0))))</f>
        <v>0.0</v>
      </c>
      <c r="N94" s="49">
        <f>IF(ISERROR(INDEX(报表汇总!$A$1:$G$198,MATCH($J94,报表汇总!$A$1:$A$198,0),MATCH(N$2,报表汇总!$A$1:$G$1,0))),0,IF(OR(INDEX(报表汇总!$A$1:$G$198,MATCH($J94,报表汇总!$A$1:$A$198,0),MATCH(N$2,报表汇总!$A$1:$G$1,0))="--",INDEX(报表汇总!$A$1:$G$198,MATCH($J94,报表汇总!$A$1:$A$198,0),MATCH(N$2,报表汇总!$A$1:$G$1,0))=FALSE),0,INDEX(报表汇总!$A$1:$G$198,MATCH($J94,报表汇总!$A$1:$A$198,0),MATCH(N$2,报表汇总!$A$1:$G$1,0))))</f>
        <v>0.0</v>
      </c>
      <c r="O94" s="49">
        <f>IF(ISERROR(INDEX(报表汇总!$A$1:$G$198,MATCH($J94,报表汇总!$A$1:$A$198,0),MATCH(O$2,报表汇总!$A$1:$G$1,0))),0,IF(OR(INDEX(报表汇总!$A$1:$G$198,MATCH($J94,报表汇总!$A$1:$A$198,0),MATCH(O$2,报表汇总!$A$1:$G$1,0))="--",INDEX(报表汇总!$A$1:$G$198,MATCH($J94,报表汇总!$A$1:$A$198,0),MATCH(O$2,报表汇总!$A$1:$G$1,0))=FALSE),0,INDEX(报表汇总!$A$1:$G$198,MATCH($J94,报表汇总!$A$1:$A$198,0),MATCH(O$2,报表汇总!$A$1:$G$1,0))))</f>
        <v>0.0</v>
      </c>
      <c r="P94" s="49">
        <f>IF(ISERROR(INDEX(报表汇总!$A$1:$G$198,MATCH($J94,报表汇总!$A$1:$A$198,0),MATCH(P$2,报表汇总!$A$1:$G$1,0))),0,IF(OR(INDEX(报表汇总!$A$1:$G$198,MATCH($J94,报表汇总!$A$1:$A$198,0),MATCH(P$2,报表汇总!$A$1:$G$1,0))="--",INDEX(报表汇总!$A$1:$G$198,MATCH($J94,报表汇总!$A$1:$A$198,0),MATCH(P$2,报表汇总!$A$1:$G$1,0))=FALSE),0,INDEX(报表汇总!$A$1:$G$198,MATCH($J94,报表汇总!$A$1:$A$198,0),MATCH(P$2,报表汇总!$A$1:$G$1,0))))</f>
        <v>0.0</v>
      </c>
      <c r="Q94" s="32"/>
      <c r="R94" s="61"/>
      <c r="S94" s="61"/>
    </row>
    <row r="95" spans="8:8" ht="16.5" hidden="1">
      <c r="A95" s="26"/>
      <c r="B95" s="39"/>
      <c r="C95" s="46"/>
      <c r="D95" s="46"/>
      <c r="E95" s="46"/>
      <c r="F95" s="46"/>
      <c r="G95" s="46"/>
      <c r="H95" s="47"/>
      <c r="J95" s="55" t="s">
        <v>283</v>
      </c>
      <c r="K95" s="60"/>
      <c r="L95" s="49">
        <f>IF(ISERROR(INDEX(报表汇总!$A$1:$G$198,MATCH($J95,报表汇总!$A$1:$A$198,0),MATCH(L$2,报表汇总!$A$1:$G$1,0))),0,IF(OR(INDEX(报表汇总!$A$1:$G$198,MATCH($J95,报表汇总!$A$1:$A$198,0),MATCH(L$2,报表汇总!$A$1:$G$1,0))="--",INDEX(报表汇总!$A$1:$G$198,MATCH($J95,报表汇总!$A$1:$A$198,0),MATCH(L$2,报表汇总!$A$1:$G$1,0))=FALSE),0,INDEX(报表汇总!$A$1:$G$198,MATCH($J95,报表汇总!$A$1:$A$198,0),MATCH(L$2,报表汇总!$A$1:$G$1,0))))</f>
        <v>0.0</v>
      </c>
      <c r="M95" s="49">
        <f>IF(ISERROR(INDEX(报表汇总!$A$1:$G$198,MATCH($J95,报表汇总!$A$1:$A$198,0),MATCH(M$2,报表汇总!$A$1:$G$1,0))),0,IF(OR(INDEX(报表汇总!$A$1:$G$198,MATCH($J95,报表汇总!$A$1:$A$198,0),MATCH(M$2,报表汇总!$A$1:$G$1,0))="--",INDEX(报表汇总!$A$1:$G$198,MATCH($J95,报表汇总!$A$1:$A$198,0),MATCH(M$2,报表汇总!$A$1:$G$1,0))=FALSE),0,INDEX(报表汇总!$A$1:$G$198,MATCH($J95,报表汇总!$A$1:$A$198,0),MATCH(M$2,报表汇总!$A$1:$G$1,0))))</f>
        <v>0.0</v>
      </c>
      <c r="N95" s="49">
        <f>IF(ISERROR(INDEX(报表汇总!$A$1:$G$198,MATCH($J95,报表汇总!$A$1:$A$198,0),MATCH(N$2,报表汇总!$A$1:$G$1,0))),0,IF(OR(INDEX(报表汇总!$A$1:$G$198,MATCH($J95,报表汇总!$A$1:$A$198,0),MATCH(N$2,报表汇总!$A$1:$G$1,0))="--",INDEX(报表汇总!$A$1:$G$198,MATCH($J95,报表汇总!$A$1:$A$198,0),MATCH(N$2,报表汇总!$A$1:$G$1,0))=FALSE),0,INDEX(报表汇总!$A$1:$G$198,MATCH($J95,报表汇总!$A$1:$A$198,0),MATCH(N$2,报表汇总!$A$1:$G$1,0))))</f>
        <v>0.0</v>
      </c>
      <c r="O95" s="49">
        <f>IF(ISERROR(INDEX(报表汇总!$A$1:$G$198,MATCH($J95,报表汇总!$A$1:$A$198,0),MATCH(O$2,报表汇总!$A$1:$G$1,0))),0,IF(OR(INDEX(报表汇总!$A$1:$G$198,MATCH($J95,报表汇总!$A$1:$A$198,0),MATCH(O$2,报表汇总!$A$1:$G$1,0))="--",INDEX(报表汇总!$A$1:$G$198,MATCH($J95,报表汇总!$A$1:$A$198,0),MATCH(O$2,报表汇总!$A$1:$G$1,0))=FALSE),0,INDEX(报表汇总!$A$1:$G$198,MATCH($J95,报表汇总!$A$1:$A$198,0),MATCH(O$2,报表汇总!$A$1:$G$1,0))))</f>
        <v>0.0</v>
      </c>
      <c r="P95" s="49">
        <f>IF(ISERROR(INDEX(报表汇总!$A$1:$G$198,MATCH($J95,报表汇总!$A$1:$A$198,0),MATCH(P$2,报表汇总!$A$1:$G$1,0))),0,IF(OR(INDEX(报表汇总!$A$1:$G$198,MATCH($J95,报表汇总!$A$1:$A$198,0),MATCH(P$2,报表汇总!$A$1:$G$1,0))="--",INDEX(报表汇总!$A$1:$G$198,MATCH($J95,报表汇总!$A$1:$A$198,0),MATCH(P$2,报表汇总!$A$1:$G$1,0))=FALSE),0,INDEX(报表汇总!$A$1:$G$198,MATCH($J95,报表汇总!$A$1:$A$198,0),MATCH(P$2,报表汇总!$A$1:$G$1,0))))</f>
        <v>0.0</v>
      </c>
      <c r="Q95" s="32"/>
      <c r="R95" s="61"/>
      <c r="S95" s="61"/>
    </row>
    <row r="96" spans="8:8" ht="49.5">
      <c r="A96" s="26"/>
      <c r="B96" s="39" t="s">
        <v>296</v>
      </c>
      <c r="C96" s="50">
        <v>0.2</v>
      </c>
      <c r="D96" s="41" t="e">
        <f>IF(L96&gt;$C$96,"√","×")</f>
        <v>#DIV/0!</v>
      </c>
      <c r="E96" s="41" t="e">
        <f t="shared" si="8" ref="E96:H96">IF(M96&gt;$C$96,"√","×")</f>
        <v>#DIV/0!</v>
      </c>
      <c r="F96" s="41" t="e">
        <f t="shared" si="8"/>
        <v>#DIV/0!</v>
      </c>
      <c r="G96" s="41" t="e">
        <f t="shared" si="8"/>
        <v>#DIV/0!</v>
      </c>
      <c r="H96" s="41" t="e">
        <f t="shared" si="8"/>
        <v>#DIV/0!</v>
      </c>
      <c r="J96" s="43" t="s">
        <v>297</v>
      </c>
      <c r="K96" s="66"/>
      <c r="L96" s="85" t="e">
        <f>L94/L95</f>
        <v>#DIV/0!</v>
      </c>
      <c r="M96" s="85" t="e">
        <f>M94/M95</f>
        <v>#DIV/0!</v>
      </c>
      <c r="N96" s="85" t="e">
        <f>N94/N95</f>
        <v>#DIV/0!</v>
      </c>
      <c r="O96" s="85" t="e">
        <f>O94/O95</f>
        <v>#DIV/0!</v>
      </c>
      <c r="P96" s="85" t="e">
        <f>P94/P95</f>
        <v>#DIV/0!</v>
      </c>
      <c r="Q96" s="32"/>
      <c r="R96" s="61"/>
      <c r="S96" s="61"/>
    </row>
    <row r="97" spans="8:8">
      <c r="A97" s="23"/>
      <c r="B97" s="23"/>
      <c r="C97" s="23"/>
      <c r="D97" s="23"/>
      <c r="E97" s="23"/>
      <c r="F97" s="23"/>
      <c r="G97" s="23"/>
      <c r="H97" s="23"/>
      <c r="J97" s="23"/>
      <c r="K97" s="23"/>
      <c r="L97" s="23"/>
      <c r="M97" s="23"/>
      <c r="N97" s="23"/>
      <c r="O97" s="23"/>
      <c r="P97" s="23"/>
      <c r="Q97" s="23"/>
    </row>
  </sheetData>
  <sheetProtection password="db54" sheet="1" objects="1" selectLockedCells="1"/>
  <mergeCells count="1">
    <mergeCell ref="I1:I65536"/>
  </mergeCells>
  <conditionalFormatting sqref="D71:H71">
    <cfRule type="containsText" text="√" operator="containsText" priority="20" dxfId="0">
      <formula>NOT(ISERROR(SEARCH("√",D71)))</formula>
    </cfRule>
    <cfRule type="containsText" text="×" operator="containsText" priority="19" dxfId="1">
      <formula>NOT(ISERROR(SEARCH("×",D71)))</formula>
    </cfRule>
  </conditionalFormatting>
  <conditionalFormatting sqref="D41:H41">
    <cfRule type="containsText" text="√" operator="containsText" priority="36" dxfId="2">
      <formula>NOT(ISERROR(SEARCH("√",D41)))</formula>
    </cfRule>
    <cfRule type="containsText" text="×" operator="containsText" priority="35" dxfId="3">
      <formula>NOT(ISERROR(SEARCH("×",D41)))</formula>
    </cfRule>
  </conditionalFormatting>
  <conditionalFormatting sqref="D30:H30">
    <cfRule type="containsText" text="×" operator="containsText" priority="39" dxfId="4">
      <formula>NOT(ISERROR(SEARCH("×",D30)))</formula>
    </cfRule>
    <cfRule type="containsText" text="√" operator="containsText" priority="40" dxfId="5">
      <formula>NOT(ISERROR(SEARCH("√",D30)))</formula>
    </cfRule>
  </conditionalFormatting>
  <conditionalFormatting sqref="D70:H70">
    <cfRule type="containsText" text="√" operator="containsText" priority="24" dxfId="6">
      <formula>NOT(ISERROR(SEARCH("√",D70)))</formula>
    </cfRule>
    <cfRule type="containsText" text="×" operator="containsText" priority="23" dxfId="7">
      <formula>NOT(ISERROR(SEARCH("×",D70)))</formula>
    </cfRule>
  </conditionalFormatting>
  <conditionalFormatting sqref="D61:H61">
    <cfRule type="containsText" text="√" operator="containsText" priority="28" dxfId="8">
      <formula>NOT(ISERROR(SEARCH("√",D61)))</formula>
    </cfRule>
    <cfRule type="containsText" text="×" operator="containsText" priority="27" dxfId="9">
      <formula>NOT(ISERROR(SEARCH("×",D61)))</formula>
    </cfRule>
  </conditionalFormatting>
  <conditionalFormatting sqref="D58:H58">
    <cfRule type="containsText" text="×" operator="containsText" priority="29" dxfId="10">
      <formula>NOT(ISERROR(SEARCH("×",D58)))</formula>
    </cfRule>
    <cfRule type="containsText" text="√" operator="containsText" priority="30" dxfId="11">
      <formula>NOT(ISERROR(SEARCH("√",D58)))</formula>
    </cfRule>
  </conditionalFormatting>
  <conditionalFormatting sqref="D86:H86">
    <cfRule type="containsText" text="√" operator="containsText" priority="10" dxfId="12">
      <formula>NOT(ISERROR(SEARCH("√",D86)))</formula>
    </cfRule>
    <cfRule type="containsText" text="×" operator="containsText" priority="9" dxfId="13">
      <formula>NOT(ISERROR(SEARCH("×",D86)))</formula>
    </cfRule>
  </conditionalFormatting>
  <conditionalFormatting sqref="D55:H55">
    <cfRule type="containsText" text="√" operator="containsText" priority="32" dxfId="14">
      <formula>NOT(ISERROR(SEARCH("√",D55)))</formula>
    </cfRule>
    <cfRule type="containsText" text="×" operator="containsText" priority="31" dxfId="15">
      <formula>NOT(ISERROR(SEARCH("×",D55)))</formula>
    </cfRule>
  </conditionalFormatting>
  <conditionalFormatting sqref="D63:H63">
    <cfRule type="containsText" text="×" operator="containsText" priority="25" dxfId="16">
      <formula>NOT(ISERROR(SEARCH("×",D63)))</formula>
    </cfRule>
    <cfRule type="containsText" text="√" operator="containsText" priority="26" dxfId="17">
      <formula>NOT(ISERROR(SEARCH("√",D63)))</formula>
    </cfRule>
  </conditionalFormatting>
  <conditionalFormatting sqref="H4">
    <cfRule type="containsText" text="×" operator="containsText" priority="45" dxfId="18">
      <formula>NOT(ISERROR(SEARCH("×",H4)))</formula>
    </cfRule>
    <cfRule type="containsText" text="√" operator="containsText" priority="46" dxfId="19">
      <formula>NOT(ISERROR(SEARCH("√",H4)))</formula>
    </cfRule>
  </conditionalFormatting>
  <conditionalFormatting sqref="D81:H81">
    <cfRule type="containsText" text="×" operator="containsText" priority="13" dxfId="20">
      <formula>NOT(ISERROR(SEARCH("×",D81)))</formula>
    </cfRule>
    <cfRule type="containsText" text="√" operator="containsText" priority="14" dxfId="21">
      <formula>NOT(ISERROR(SEARCH("√",D81)))</formula>
    </cfRule>
  </conditionalFormatting>
  <conditionalFormatting sqref="D35:H35">
    <cfRule type="containsText" text="×" operator="containsText" priority="37" dxfId="22">
      <formula>NOT(ISERROR(SEARCH("×",D35)))</formula>
    </cfRule>
    <cfRule type="containsText" text="√" operator="containsText" priority="38" dxfId="23">
      <formula>NOT(ISERROR(SEARCH("√",D35)))</formula>
    </cfRule>
  </conditionalFormatting>
  <conditionalFormatting sqref="D96:H96">
    <cfRule type="containsText" text="×" operator="containsText" priority="1" dxfId="24">
      <formula>NOT(ISERROR(SEARCH("×",D96)))</formula>
    </cfRule>
    <cfRule type="containsText" text="√" operator="containsText" priority="2" dxfId="25">
      <formula>NOT(ISERROR(SEARCH("√",D96)))</formula>
    </cfRule>
  </conditionalFormatting>
  <conditionalFormatting sqref="D89:H89">
    <cfRule type="containsText" text="×" operator="containsText" priority="7" dxfId="26">
      <formula>NOT(ISERROR(SEARCH("×",D89)))</formula>
    </cfRule>
    <cfRule type="containsText" text="√" operator="containsText" priority="8" dxfId="27">
      <formula>NOT(ISERROR(SEARCH("√",D89)))</formula>
    </cfRule>
  </conditionalFormatting>
  <conditionalFormatting sqref="D83:H83">
    <cfRule type="containsText" text="√" operator="containsText" priority="12" dxfId="28">
      <formula>NOT(ISERROR(SEARCH("√",D83)))</formula>
    </cfRule>
    <cfRule type="containsText" text="×" operator="containsText" priority="11" dxfId="29">
      <formula>NOT(ISERROR(SEARCH("×",D83)))</formula>
    </cfRule>
  </conditionalFormatting>
  <conditionalFormatting sqref="D93:H93">
    <cfRule type="containsText" text="√" operator="containsText" priority="4" dxfId="30">
      <formula>NOT(ISERROR(SEARCH("√",D93)))</formula>
    </cfRule>
    <cfRule type="containsText" text="×" operator="containsText" priority="3" dxfId="31">
      <formula>NOT(ISERROR(SEARCH("×",D93)))</formula>
    </cfRule>
  </conditionalFormatting>
  <conditionalFormatting sqref="E4:G4">
    <cfRule type="containsText" text="×" operator="containsText" priority="47" dxfId="32">
      <formula>NOT(ISERROR(SEARCH("×",E4)))</formula>
    </cfRule>
    <cfRule type="containsText" text="√" operator="containsText" priority="48" dxfId="33">
      <formula>NOT(ISERROR(SEARCH("√",E4)))</formula>
    </cfRule>
  </conditionalFormatting>
  <conditionalFormatting sqref="D52:H52">
    <cfRule type="containsText" text="×" operator="containsText" priority="33" dxfId="34">
      <formula>NOT(ISERROR(SEARCH("×",D52)))</formula>
    </cfRule>
    <cfRule type="containsText" text="√" operator="containsText" priority="34" dxfId="35">
      <formula>NOT(ISERROR(SEARCH("√",D52)))</formula>
    </cfRule>
  </conditionalFormatting>
  <conditionalFormatting sqref="D90:H90">
    <cfRule type="containsText" text="√" operator="containsText" priority="6" dxfId="36">
      <formula>NOT(ISERROR(SEARCH("√",D90)))</formula>
    </cfRule>
    <cfRule type="containsText" text="×" operator="containsText" priority="5" dxfId="37">
      <formula>NOT(ISERROR(SEARCH("×",D90)))</formula>
    </cfRule>
  </conditionalFormatting>
  <conditionalFormatting sqref="D6:H6">
    <cfRule type="containsText" text="×" operator="containsText" priority="43" dxfId="38">
      <formula>NOT(ISERROR(SEARCH("×",D6)))</formula>
    </cfRule>
    <cfRule type="containsText" text="√" operator="containsText" priority="44" dxfId="39">
      <formula>NOT(ISERROR(SEARCH("√",D6)))</formula>
    </cfRule>
  </conditionalFormatting>
  <conditionalFormatting sqref="D75:H75">
    <cfRule type="containsText" text="×" operator="containsText" priority="15" dxfId="40">
      <formula>NOT(ISERROR(SEARCH("×",D75)))</formula>
    </cfRule>
    <cfRule type="containsText" text="√" operator="containsText" priority="16" dxfId="41">
      <formula>NOT(ISERROR(SEARCH("√",D75)))</formula>
    </cfRule>
  </conditionalFormatting>
  <conditionalFormatting sqref="D72:H72">
    <cfRule type="containsText" text="√" operator="containsText" priority="18" dxfId="42">
      <formula>NOT(ISERROR(SEARCH("√",D72)))</formula>
    </cfRule>
    <cfRule type="containsText" text="×" operator="containsText" priority="17" dxfId="43">
      <formula>NOT(ISERROR(SEARCH("×",D72)))</formula>
    </cfRule>
  </conditionalFormatting>
  <conditionalFormatting sqref="D18:H18">
    <cfRule type="containsText" text="√" operator="containsText" priority="42" dxfId="44">
      <formula>NOT(ISERROR(SEARCH("√",D18)))</formula>
    </cfRule>
    <cfRule type="containsText" text="×" operator="containsText" priority="41" dxfId="45">
      <formula>NOT(ISERROR(SEARCH("×",D18)))</formula>
    </cfRule>
  </conditionalFormatting>
  <pageMargins left="0.7" right="0.7" top="0.75" bottom="0.75" header="0.3" footer="0.3"/>
  <legacyDrawing r:id="rId1"/>
</worksheet>
</file>

<file path=xl/worksheets/sheet4.xml><?xml version="1.0" encoding="utf-8"?>
<worksheet xmlns:r="http://schemas.openxmlformats.org/officeDocument/2006/relationships" xmlns="http://schemas.openxmlformats.org/spreadsheetml/2006/main">
  <dimension ref="A1:G186"/>
  <sheetViews>
    <sheetView workbookViewId="0">
      <selection activeCell="M24" sqref="M24"/>
    </sheetView>
  </sheetViews>
  <sheetFormatPr defaultRowHeight="14.0" defaultColWidth="10"/>
  <cols>
    <col min="1" max="6" customWidth="1" width="14.890625" style="16"/>
    <col min="7" max="16384" customWidth="0" width="8.660156" style="16"/>
  </cols>
  <sheetData>
    <row r="1" spans="8:8" ht="14.5">
      <c r="A1" s="87" t="s">
        <v>19</v>
      </c>
      <c r="B1" s="87">
        <v>2019.0</v>
      </c>
      <c r="C1" s="87">
        <v>2018.0</v>
      </c>
      <c r="D1" s="87">
        <v>2017.0</v>
      </c>
      <c r="E1" s="87">
        <v>2016.0</v>
      </c>
      <c r="F1" s="87">
        <v>2015.0</v>
      </c>
    </row>
    <row r="2" spans="8:8" ht="14.5">
      <c r="A2" s="88" t="s">
        <v>20</v>
      </c>
      <c r="B2" s="88"/>
      <c r="C2" s="88"/>
      <c r="D2" s="88"/>
      <c r="E2" s="88"/>
      <c r="F2" s="88"/>
    </row>
    <row r="3" spans="8:8" ht="14.5">
      <c r="A3" s="88" t="s">
        <v>21</v>
      </c>
      <c r="B3" s="88">
        <v>2.6926817E9</v>
      </c>
      <c r="C3" s="88">
        <v>3.4120541E9</v>
      </c>
      <c r="D3" s="88">
        <v>2.923378E9</v>
      </c>
      <c r="E3" s="88">
        <v>3.6529766E9</v>
      </c>
      <c r="F3" s="88">
        <v>1.6777711E9</v>
      </c>
    </row>
    <row r="4" spans="8:8" ht="14.5">
      <c r="A4" s="88" t="s">
        <v>22</v>
      </c>
      <c r="B4" s="88" t="s">
        <v>23</v>
      </c>
      <c r="C4" s="88" t="s">
        <v>23</v>
      </c>
      <c r="D4" s="88" t="s">
        <v>23</v>
      </c>
      <c r="E4" s="88">
        <v>1011200.0</v>
      </c>
      <c r="F4" s="88">
        <v>1.79494E7</v>
      </c>
    </row>
    <row r="5" spans="8:8" ht="14.5">
      <c r="A5" s="88" t="s">
        <v>24</v>
      </c>
      <c r="B5" s="88">
        <v>2.1293159E9</v>
      </c>
      <c r="C5" s="88">
        <v>2.2166048E9</v>
      </c>
      <c r="D5" s="88">
        <v>1.3906005E9</v>
      </c>
      <c r="E5" s="88">
        <v>1.1418869E9</v>
      </c>
      <c r="F5" s="88">
        <v>1.0132141E9</v>
      </c>
    </row>
    <row r="6" spans="8:8" ht="14.5">
      <c r="A6" s="88" t="s">
        <v>25</v>
      </c>
      <c r="B6" s="88">
        <v>4.57074E8</v>
      </c>
      <c r="C6" s="88">
        <v>1.0510799E9</v>
      </c>
      <c r="D6" s="88">
        <v>5.996201E8</v>
      </c>
      <c r="E6" s="88">
        <v>5.656935E8</v>
      </c>
      <c r="F6" s="88">
        <v>4.729978E8</v>
      </c>
    </row>
    <row r="7" spans="8:8" ht="14.5">
      <c r="A7" s="88" t="s">
        <v>26</v>
      </c>
      <c r="B7" s="88">
        <v>1.6722419E9</v>
      </c>
      <c r="C7" s="88">
        <v>1.1655249E9</v>
      </c>
      <c r="D7" s="88">
        <v>7.909804E8</v>
      </c>
      <c r="E7" s="88">
        <v>5.761934E8</v>
      </c>
      <c r="F7" s="88">
        <v>5.402164E8</v>
      </c>
    </row>
    <row r="8" spans="8:8" ht="14.5">
      <c r="A8" s="88" t="s">
        <v>27</v>
      </c>
      <c r="B8" s="88">
        <v>3.898759E8</v>
      </c>
      <c r="C8" s="88">
        <v>2.280514E8</v>
      </c>
      <c r="D8" s="88">
        <v>2.169503E8</v>
      </c>
      <c r="E8" s="88">
        <v>2.017843E8</v>
      </c>
      <c r="F8" s="88">
        <v>9.88463E7</v>
      </c>
    </row>
    <row r="9" spans="8:8" ht="14.5">
      <c r="A9" s="88" t="s">
        <v>28</v>
      </c>
      <c r="B9" s="88">
        <v>8.053982E8</v>
      </c>
      <c r="C9" s="88">
        <v>5.346402E8</v>
      </c>
      <c r="D9" s="88">
        <v>2.590829E8</v>
      </c>
      <c r="E9" s="88">
        <v>3.892853E8</v>
      </c>
      <c r="F9" s="88">
        <v>2.152653E8</v>
      </c>
    </row>
    <row r="10" spans="8:8" ht="14.5">
      <c r="A10" s="88" t="s">
        <v>29</v>
      </c>
      <c r="B10" s="88" t="s">
        <v>23</v>
      </c>
      <c r="C10" s="88" t="s">
        <v>23</v>
      </c>
      <c r="D10" s="88">
        <v>1538300.0</v>
      </c>
      <c r="E10" s="88" t="s">
        <v>23</v>
      </c>
      <c r="F10" s="88">
        <v>198600.0</v>
      </c>
    </row>
    <row r="11" spans="8:8" ht="14.5">
      <c r="A11" s="88" t="s">
        <v>30</v>
      </c>
      <c r="B11" s="88" t="s">
        <v>23</v>
      </c>
      <c r="C11" s="88">
        <v>5.346402E8</v>
      </c>
      <c r="D11" s="88">
        <v>2.575446E8</v>
      </c>
      <c r="E11" s="88">
        <v>3.892853E8</v>
      </c>
      <c r="F11" s="88">
        <v>2.150667E8</v>
      </c>
    </row>
    <row r="12" spans="8:8" ht="14.5">
      <c r="A12" s="88" t="s">
        <v>31</v>
      </c>
      <c r="B12" s="88">
        <v>2.4156809E9</v>
      </c>
      <c r="C12" s="88">
        <v>1.5858612E9</v>
      </c>
      <c r="D12" s="88">
        <v>1.7677074E9</v>
      </c>
      <c r="E12" s="88">
        <v>1.3799088E9</v>
      </c>
      <c r="F12" s="88">
        <v>1.0431675E9</v>
      </c>
    </row>
    <row r="13" spans="8:8" ht="14.5">
      <c r="A13" s="88" t="s">
        <v>33</v>
      </c>
      <c r="B13" s="88">
        <v>9.1783E8</v>
      </c>
      <c r="C13" s="88">
        <v>7.241965E8</v>
      </c>
      <c r="D13" s="88">
        <v>8.270088E8</v>
      </c>
      <c r="E13" s="88">
        <v>1.0567131E9</v>
      </c>
      <c r="F13" s="88">
        <v>3.527401E8</v>
      </c>
    </row>
    <row r="14" spans="8:8" ht="14.5">
      <c r="A14" s="88" t="s">
        <v>34</v>
      </c>
      <c r="B14" s="88" t="s">
        <v>23</v>
      </c>
      <c r="C14" s="88" t="s">
        <v>23</v>
      </c>
      <c r="D14" s="88" t="s">
        <v>23</v>
      </c>
      <c r="E14" s="88">
        <v>3.6539878E9</v>
      </c>
      <c r="F14" s="88">
        <v>1.6957205E9</v>
      </c>
    </row>
    <row r="15" spans="8:8" ht="14.5">
      <c r="A15" s="88" t="s">
        <v>35</v>
      </c>
      <c r="B15" s="88">
        <v>1.37433241E10</v>
      </c>
      <c r="C15" s="88">
        <v>8.7448941E9</v>
      </c>
      <c r="D15" s="88">
        <v>7.3847279E9</v>
      </c>
      <c r="E15" s="88">
        <v>7.8235661E9</v>
      </c>
      <c r="F15" s="88">
        <v>4.4189538E9</v>
      </c>
    </row>
    <row r="16" spans="8:8" ht="14.5">
      <c r="A16" s="88" t="s">
        <v>36</v>
      </c>
      <c r="B16" s="88"/>
      <c r="C16" s="88"/>
      <c r="D16" s="88"/>
      <c r="E16" s="88"/>
      <c r="F16" s="88"/>
    </row>
    <row r="17" spans="8:8" ht="14.5">
      <c r="A17" s="88" t="s">
        <v>37</v>
      </c>
      <c r="B17" s="88" t="s">
        <v>23</v>
      </c>
      <c r="C17" s="88">
        <v>1.466878E8</v>
      </c>
      <c r="D17" s="88">
        <v>1.487878E8</v>
      </c>
      <c r="E17" s="88">
        <v>1.552366E8</v>
      </c>
      <c r="F17" s="88">
        <v>1.553366E8</v>
      </c>
    </row>
    <row r="18" spans="8:8" ht="14.5">
      <c r="A18" s="88" t="s">
        <v>39</v>
      </c>
      <c r="B18" s="88">
        <v>4.397412E8</v>
      </c>
      <c r="C18" s="88">
        <v>2.815891E8</v>
      </c>
      <c r="D18" s="88">
        <v>1.494273E8</v>
      </c>
      <c r="E18" s="88">
        <v>1.1067E8</v>
      </c>
      <c r="F18" s="88">
        <v>5.23937E7</v>
      </c>
    </row>
    <row r="19" spans="8:8" ht="14.5">
      <c r="A19" s="88" t="s">
        <v>40</v>
      </c>
      <c r="B19" s="88">
        <v>1.533854E8</v>
      </c>
      <c r="C19" s="88" t="s">
        <v>23</v>
      </c>
      <c r="D19" s="88" t="s">
        <v>23</v>
      </c>
      <c r="E19" s="88" t="s">
        <v>23</v>
      </c>
      <c r="F19" s="88" t="s">
        <v>23</v>
      </c>
    </row>
    <row r="20" spans="8:8" ht="14.5">
      <c r="A20" s="88" t="s">
        <v>42</v>
      </c>
      <c r="B20" s="88">
        <v>1.071122E8</v>
      </c>
      <c r="C20" s="88">
        <v>9.52149E7</v>
      </c>
      <c r="D20" s="88">
        <v>9.85399E7</v>
      </c>
      <c r="E20" s="88">
        <v>1.050217E8</v>
      </c>
      <c r="F20" s="88">
        <v>8.63756E7</v>
      </c>
    </row>
    <row r="21" spans="8:8" ht="14.5">
      <c r="A21" s="88" t="s">
        <v>43</v>
      </c>
      <c r="B21" s="88">
        <v>2.45336844E10</v>
      </c>
      <c r="C21" s="88">
        <v>1.67543595E10</v>
      </c>
      <c r="D21" s="88">
        <v>1.218536E10</v>
      </c>
      <c r="E21" s="88">
        <v>8.6811828E9</v>
      </c>
      <c r="F21" s="88">
        <v>6.6630906E9</v>
      </c>
    </row>
    <row r="22" spans="8:8" ht="14.5">
      <c r="A22" s="88" t="s">
        <v>44</v>
      </c>
      <c r="B22" s="88" t="s">
        <v>23</v>
      </c>
      <c r="C22" s="88">
        <v>1.675435950062E10</v>
      </c>
      <c r="D22" s="88">
        <v>1.218535995586E10</v>
      </c>
      <c r="E22" s="88">
        <v>8.68118277894E9</v>
      </c>
      <c r="F22" s="88">
        <v>6.66309058973E9</v>
      </c>
    </row>
    <row r="23" spans="8:8" ht="14.5">
      <c r="A23" s="88" t="s">
        <v>45</v>
      </c>
      <c r="B23" s="88" t="s">
        <v>23</v>
      </c>
      <c r="C23" s="88" t="s">
        <v>23</v>
      </c>
      <c r="D23" s="88" t="s">
        <v>23</v>
      </c>
      <c r="E23" s="88" t="s">
        <v>23</v>
      </c>
      <c r="F23" s="88" t="s">
        <v>23</v>
      </c>
    </row>
    <row r="24" spans="8:8" ht="14.5">
      <c r="A24" s="88" t="s">
        <v>46</v>
      </c>
      <c r="B24" s="88">
        <v>3.5873118E9</v>
      </c>
      <c r="C24" s="88">
        <v>8.3671451E9</v>
      </c>
      <c r="D24" s="88">
        <v>1.5426545E9</v>
      </c>
      <c r="E24" s="88">
        <v>1.679969E9</v>
      </c>
      <c r="F24" s="88">
        <v>1.6536314E9</v>
      </c>
    </row>
    <row r="25" spans="8:8" ht="14.5">
      <c r="A25" s="88" t="s">
        <v>47</v>
      </c>
      <c r="B25" s="88" t="s">
        <v>23</v>
      </c>
      <c r="C25" s="88">
        <v>8.2471745E9</v>
      </c>
      <c r="D25" s="88">
        <v>1.4211668E9</v>
      </c>
      <c r="E25" s="88">
        <v>1.5962497E9</v>
      </c>
      <c r="F25" s="88">
        <v>1.5280615E9</v>
      </c>
    </row>
    <row r="26" spans="8:8" ht="14.5">
      <c r="A26" s="88" t="s">
        <v>48</v>
      </c>
      <c r="B26" s="88" t="s">
        <v>23</v>
      </c>
      <c r="C26" s="88">
        <v>1.199706E8</v>
      </c>
      <c r="D26" s="88">
        <v>1.214877E8</v>
      </c>
      <c r="E26" s="88">
        <v>8.37193E7</v>
      </c>
      <c r="F26" s="88">
        <v>1.255699E8</v>
      </c>
    </row>
    <row r="27" spans="8:8" ht="14.5">
      <c r="A27" s="88" t="s">
        <v>49</v>
      </c>
      <c r="B27" s="88">
        <v>1.70975301931E9</v>
      </c>
      <c r="C27" s="88">
        <v>1.39350002422E9</v>
      </c>
      <c r="D27" s="88">
        <v>1.23352744671E9</v>
      </c>
      <c r="E27" s="88">
        <v>1.19884519612E9</v>
      </c>
      <c r="F27" s="88">
        <v>1.08278909041E9</v>
      </c>
    </row>
    <row r="28" spans="8:8" ht="14.5">
      <c r="A28" s="88" t="s">
        <v>50</v>
      </c>
      <c r="B28" s="88">
        <v>6.358187E8</v>
      </c>
      <c r="C28" s="88">
        <v>6.358187E8</v>
      </c>
      <c r="D28" s="88">
        <v>6.387302E8</v>
      </c>
      <c r="E28" s="88">
        <v>6.483717E8</v>
      </c>
      <c r="F28" s="88">
        <v>6.657324E8</v>
      </c>
    </row>
    <row r="29" spans="8:8" ht="14.5">
      <c r="A29" s="88" t="s">
        <v>51</v>
      </c>
      <c r="B29" s="88">
        <v>6.073331E8</v>
      </c>
      <c r="C29" s="88">
        <v>6.034638E8</v>
      </c>
      <c r="D29" s="88">
        <v>4.957916E8</v>
      </c>
      <c r="E29" s="88">
        <v>2.529352E8</v>
      </c>
      <c r="F29" s="88">
        <v>3.56985E7</v>
      </c>
    </row>
    <row r="30" spans="8:8" ht="14.5">
      <c r="A30" s="88" t="s">
        <v>52</v>
      </c>
      <c r="B30" s="88">
        <v>2.449037E8</v>
      </c>
      <c r="C30" s="88">
        <v>2.36472E8</v>
      </c>
      <c r="D30" s="88">
        <v>1.99717E8</v>
      </c>
      <c r="E30" s="88">
        <v>2.017358E8</v>
      </c>
      <c r="F30" s="88">
        <v>2.544982E8</v>
      </c>
    </row>
    <row r="31" spans="8:8" ht="14.5">
      <c r="A31" s="88" t="s">
        <v>53</v>
      </c>
      <c r="B31" s="88">
        <v>1.056166E9</v>
      </c>
      <c r="C31" s="88">
        <v>1.2121262E9</v>
      </c>
      <c r="D31" s="88">
        <v>1.4663135E9</v>
      </c>
      <c r="E31" s="88">
        <v>5.406517E8</v>
      </c>
      <c r="F31" s="88">
        <v>4.776881E8</v>
      </c>
    </row>
    <row r="32" spans="8:8" ht="14.5">
      <c r="A32" s="88" t="s">
        <v>54</v>
      </c>
      <c r="B32" s="88">
        <v>3.30776266E10</v>
      </c>
      <c r="C32" s="88">
        <v>2.97387374E10</v>
      </c>
      <c r="D32" s="88">
        <v>1.81660471E10</v>
      </c>
      <c r="E32" s="88">
        <v>1.35750856E10</v>
      </c>
      <c r="F32" s="88">
        <v>1.11354182E10</v>
      </c>
    </row>
    <row r="33" spans="8:8" ht="14.5">
      <c r="A33" s="88" t="s">
        <v>55</v>
      </c>
      <c r="B33" s="88">
        <v>4.68209507E10</v>
      </c>
      <c r="C33" s="88">
        <v>3.84836316E10</v>
      </c>
      <c r="D33" s="88">
        <v>2.55507751E10</v>
      </c>
      <c r="E33" s="88">
        <v>2.13986517E10</v>
      </c>
      <c r="F33" s="88">
        <v>1.5554372E10</v>
      </c>
    </row>
    <row r="34" spans="8:8" ht="14.5">
      <c r="A34" s="88" t="s">
        <v>56</v>
      </c>
      <c r="B34" s="88"/>
      <c r="C34" s="88"/>
      <c r="D34" s="88"/>
      <c r="E34" s="88"/>
      <c r="F34" s="88"/>
    </row>
    <row r="35" spans="8:8" ht="14.5">
      <c r="A35" s="88" t="s">
        <v>57</v>
      </c>
      <c r="B35" s="88">
        <v>3.6228532E9</v>
      </c>
      <c r="C35" s="88">
        <v>5.2761899E9</v>
      </c>
      <c r="D35" s="88">
        <v>4.0129593E9</v>
      </c>
      <c r="E35" s="88">
        <v>2.6682429E9</v>
      </c>
      <c r="F35" s="88">
        <v>1.876885E9</v>
      </c>
    </row>
    <row r="36" spans="8:8" ht="14.5">
      <c r="A36" s="88" t="s">
        <v>58</v>
      </c>
      <c r="B36" s="88" t="s">
        <v>23</v>
      </c>
      <c r="C36" s="88">
        <v>970300.0</v>
      </c>
      <c r="D36" s="88" t="s">
        <v>23</v>
      </c>
      <c r="E36" s="88">
        <v>2620000.0</v>
      </c>
      <c r="F36" s="88" t="s">
        <v>23</v>
      </c>
    </row>
    <row r="37" spans="8:8" ht="14.5">
      <c r="A37" s="88" t="s">
        <v>59</v>
      </c>
      <c r="B37" s="88">
        <v>8.9036619E9</v>
      </c>
      <c r="C37" s="88">
        <v>6.3036889E9</v>
      </c>
      <c r="D37" s="88">
        <v>2.780032E9</v>
      </c>
      <c r="E37" s="88">
        <v>2.3129178E9</v>
      </c>
      <c r="F37" s="88">
        <v>2.2039958E9</v>
      </c>
    </row>
    <row r="38" spans="8:8" ht="14.5">
      <c r="A38" s="88" t="s">
        <v>60</v>
      </c>
      <c r="B38" s="88">
        <v>5.2946232E9</v>
      </c>
      <c r="C38" s="88">
        <v>2.1752674E9</v>
      </c>
      <c r="D38" s="88">
        <v>9.090072E8</v>
      </c>
      <c r="E38" s="88">
        <v>6.900119E8</v>
      </c>
      <c r="F38" s="88">
        <v>1.2762667E9</v>
      </c>
    </row>
    <row r="39" spans="8:8" ht="14.5">
      <c r="A39" s="88" t="s">
        <v>61</v>
      </c>
      <c r="B39" s="88">
        <v>3.6090387E9</v>
      </c>
      <c r="C39" s="88">
        <v>4.1284215E9</v>
      </c>
      <c r="D39" s="88">
        <v>1.8710248E9</v>
      </c>
      <c r="E39" s="88">
        <v>1.6229059E9</v>
      </c>
      <c r="F39" s="88">
        <v>9.27729E8</v>
      </c>
    </row>
    <row r="40" spans="8:8" ht="14.5">
      <c r="A40" s="88" t="s">
        <v>62</v>
      </c>
      <c r="B40" s="88">
        <v>1.5714453E9</v>
      </c>
      <c r="C40" s="88">
        <v>1.1871321E9</v>
      </c>
      <c r="D40" s="88">
        <v>9.627204E8</v>
      </c>
      <c r="E40" s="88">
        <v>9.428153E8</v>
      </c>
      <c r="F40" s="88">
        <v>7.302163E8</v>
      </c>
    </row>
    <row r="41" spans="8:8" ht="14.5">
      <c r="A41" s="88" t="s">
        <v>63</v>
      </c>
      <c r="B41" s="88" t="s">
        <v>23</v>
      </c>
      <c r="C41" s="88" t="s">
        <v>23</v>
      </c>
      <c r="D41" s="88" t="s">
        <v>23</v>
      </c>
      <c r="E41" s="88" t="s">
        <v>23</v>
      </c>
      <c r="F41" s="88" t="s">
        <v>23</v>
      </c>
    </row>
    <row r="42" spans="8:8" ht="14.5">
      <c r="A42" s="88" t="s">
        <v>64</v>
      </c>
      <c r="B42" s="88">
        <v>6.926324E8</v>
      </c>
      <c r="C42" s="88">
        <v>5.358574E8</v>
      </c>
      <c r="D42" s="88">
        <v>5.80754E8</v>
      </c>
      <c r="E42" s="88">
        <v>2.858875E8</v>
      </c>
      <c r="F42" s="88">
        <v>2.730333E8</v>
      </c>
    </row>
    <row r="43" spans="8:8" ht="14.5">
      <c r="A43" s="88" t="s">
        <v>65</v>
      </c>
      <c r="B43" s="88">
        <v>1.735445E8</v>
      </c>
      <c r="C43" s="88">
        <v>2.6816E8</v>
      </c>
      <c r="D43" s="88">
        <v>2.876623E8</v>
      </c>
      <c r="E43" s="88">
        <v>9.91752E7</v>
      </c>
      <c r="F43" s="88">
        <v>6.9702E7</v>
      </c>
    </row>
    <row r="44" spans="8:8" ht="14.5">
      <c r="A44" s="88" t="s">
        <v>66</v>
      </c>
      <c r="B44" s="88">
        <v>6.132613E8</v>
      </c>
      <c r="C44" s="88">
        <v>6.63334E8</v>
      </c>
      <c r="D44" s="88">
        <v>4.348592E8</v>
      </c>
      <c r="E44" s="88">
        <v>3.246156E8</v>
      </c>
      <c r="F44" s="88">
        <v>9.831366E8</v>
      </c>
    </row>
    <row r="45" spans="8:8" ht="14.5">
      <c r="A45" s="88" t="s">
        <v>67</v>
      </c>
      <c r="B45" s="88">
        <v>5.38285E7</v>
      </c>
      <c r="C45" s="88">
        <v>7.60233E7</v>
      </c>
      <c r="D45" s="88">
        <v>7456900.0</v>
      </c>
      <c r="E45" s="88">
        <v>9987600.0</v>
      </c>
      <c r="F45" s="88">
        <v>1.32282E7</v>
      </c>
    </row>
    <row r="46" spans="8:8" ht="14.5">
      <c r="A46" s="88" t="s">
        <v>68</v>
      </c>
      <c r="B46" s="88">
        <v>1188900.0</v>
      </c>
      <c r="C46" s="88">
        <v>75000.0</v>
      </c>
      <c r="D46" s="88">
        <v>25000.0</v>
      </c>
      <c r="E46" s="88">
        <v>25000.0</v>
      </c>
      <c r="F46" s="88" t="s">
        <v>23</v>
      </c>
    </row>
    <row r="47" spans="8:8" ht="14.5">
      <c r="A47" s="88" t="s">
        <v>69</v>
      </c>
      <c r="B47" s="88" t="s">
        <v>23</v>
      </c>
      <c r="C47" s="88">
        <v>5.872357E8</v>
      </c>
      <c r="D47" s="88">
        <v>4.273773E8</v>
      </c>
      <c r="E47" s="88">
        <v>3.14603E8</v>
      </c>
      <c r="F47" s="88">
        <v>9.699083E8</v>
      </c>
    </row>
    <row r="48" spans="8:8" ht="14.5">
      <c r="A48" s="88" t="s">
        <v>70</v>
      </c>
      <c r="B48" s="88">
        <v>1.1421851E9</v>
      </c>
      <c r="C48" s="88">
        <v>1.5088135E9</v>
      </c>
      <c r="D48" s="88">
        <v>2.244971E8</v>
      </c>
      <c r="E48" s="88">
        <v>1.2664458E9</v>
      </c>
      <c r="F48" s="88">
        <v>8.454062E8</v>
      </c>
    </row>
    <row r="49" spans="8:8" ht="14.5">
      <c r="A49" s="88" t="s">
        <v>71</v>
      </c>
      <c r="B49" s="88">
        <v>1.1238051E9</v>
      </c>
      <c r="C49" s="88">
        <v>3.0146778E9</v>
      </c>
      <c r="D49" s="88">
        <v>1.84227E7</v>
      </c>
      <c r="E49" s="88">
        <v>1.8328E7</v>
      </c>
      <c r="F49" s="88">
        <v>1.84182E7</v>
      </c>
    </row>
    <row r="50" spans="8:8" ht="14.5">
      <c r="A50" s="88" t="s">
        <v>72</v>
      </c>
      <c r="B50" s="88">
        <v>1.78433888E10</v>
      </c>
      <c r="C50" s="88">
        <v>1.87588239E10</v>
      </c>
      <c r="D50" s="88">
        <v>9.301907E9</v>
      </c>
      <c r="E50" s="88">
        <v>7.9210481E9</v>
      </c>
      <c r="F50" s="88">
        <v>7.0007932E9</v>
      </c>
    </row>
    <row r="51" spans="8:8" ht="14.5">
      <c r="A51" s="88" t="s">
        <v>73</v>
      </c>
      <c r="B51" s="88"/>
      <c r="C51" s="88"/>
      <c r="D51" s="88"/>
      <c r="E51" s="88"/>
      <c r="F51" s="88"/>
    </row>
    <row r="52" spans="8:8" ht="14.5">
      <c r="A52" s="88" t="s">
        <v>74</v>
      </c>
      <c r="B52" s="88">
        <v>4.0889885E9</v>
      </c>
      <c r="C52" s="88">
        <v>6.904669E8</v>
      </c>
      <c r="D52" s="88">
        <v>1.0083837E9</v>
      </c>
      <c r="E52" s="88">
        <v>3.850028E8</v>
      </c>
      <c r="F52" s="88">
        <v>7.37646E8</v>
      </c>
    </row>
    <row r="53" spans="8:8" ht="14.5">
      <c r="A53" s="88" t="s">
        <v>75</v>
      </c>
      <c r="B53" s="88">
        <v>4.2123466E9</v>
      </c>
      <c r="C53" s="88" t="s">
        <v>23</v>
      </c>
      <c r="D53" s="88" t="s">
        <v>23</v>
      </c>
      <c r="E53" s="88" t="s">
        <v>23</v>
      </c>
      <c r="F53" s="88">
        <v>5.0E8</v>
      </c>
    </row>
    <row r="54" spans="8:8" ht="14.5">
      <c r="A54" s="88" t="s">
        <v>76</v>
      </c>
      <c r="B54" s="88">
        <v>1.9015078E9</v>
      </c>
      <c r="C54" s="88">
        <v>3.4199649E9</v>
      </c>
      <c r="D54" s="88">
        <v>1.2561548E9</v>
      </c>
      <c r="E54" s="88">
        <v>1.0694249E9</v>
      </c>
      <c r="F54" s="88">
        <v>1.1977425E9</v>
      </c>
    </row>
    <row r="55" spans="8:8" ht="14.5">
      <c r="A55" s="88" t="s">
        <v>77</v>
      </c>
      <c r="B55" s="88" t="s">
        <v>23</v>
      </c>
      <c r="C55" s="88">
        <v>3.4191149E9</v>
      </c>
      <c r="D55" s="88">
        <v>1.2536748E9</v>
      </c>
      <c r="E55" s="88">
        <v>1.0669449E9</v>
      </c>
      <c r="F55" s="88">
        <v>1.1952625E9</v>
      </c>
    </row>
    <row r="56" spans="8:8" ht="14.5">
      <c r="A56" s="88" t="s">
        <v>78</v>
      </c>
      <c r="B56" s="88" t="s">
        <v>23</v>
      </c>
      <c r="C56" s="88">
        <v>850000.0</v>
      </c>
      <c r="D56" s="88">
        <v>2480000.0</v>
      </c>
      <c r="E56" s="88">
        <v>2480000.0</v>
      </c>
      <c r="F56" s="88">
        <v>2480000.0</v>
      </c>
    </row>
    <row r="57" spans="8:8" ht="14.5">
      <c r="A57" s="88" t="s">
        <v>79</v>
      </c>
      <c r="B57" s="88" t="s">
        <v>23</v>
      </c>
      <c r="C57" s="88" t="s">
        <v>23</v>
      </c>
      <c r="D57" s="88">
        <v>74800.0</v>
      </c>
      <c r="E57" s="88">
        <v>2120000.0</v>
      </c>
      <c r="F57" s="88">
        <v>2120000.0</v>
      </c>
    </row>
    <row r="58" spans="8:8" ht="14.5">
      <c r="A58" s="88" t="s">
        <v>80</v>
      </c>
      <c r="B58" s="88">
        <v>1.422045E8</v>
      </c>
      <c r="C58" s="88">
        <v>3.89151E7</v>
      </c>
      <c r="D58" s="88">
        <v>2.01717E7</v>
      </c>
      <c r="E58" s="88">
        <v>4.43854E7</v>
      </c>
      <c r="F58" s="88">
        <v>6.80873E7</v>
      </c>
    </row>
    <row r="59" spans="8:8" ht="14.5">
      <c r="A59" s="88" t="s">
        <v>81</v>
      </c>
      <c r="B59" s="88">
        <v>5.443245E8</v>
      </c>
      <c r="C59" s="88">
        <v>3.488222E8</v>
      </c>
      <c r="D59" s="88">
        <v>2.624698E8</v>
      </c>
      <c r="E59" s="88">
        <v>1.751772E8</v>
      </c>
      <c r="F59" s="88">
        <v>1.55949E8</v>
      </c>
    </row>
    <row r="60" spans="8:8" ht="14.5">
      <c r="A60" s="88" t="s">
        <v>82</v>
      </c>
      <c r="B60" s="88" t="s">
        <v>23</v>
      </c>
      <c r="C60" s="88" t="s">
        <v>23</v>
      </c>
      <c r="D60" s="88" t="s">
        <v>23</v>
      </c>
      <c r="E60" s="88" t="s">
        <v>23</v>
      </c>
      <c r="F60" s="88" t="s">
        <v>23</v>
      </c>
    </row>
    <row r="61" spans="8:8" ht="14.5">
      <c r="A61" s="88" t="s">
        <v>83</v>
      </c>
      <c r="B61" s="88">
        <v>1.08893717E10</v>
      </c>
      <c r="C61" s="88">
        <v>4.4981692E9</v>
      </c>
      <c r="D61" s="88">
        <v>2.5472548E9</v>
      </c>
      <c r="E61" s="88">
        <v>1.6761103E9</v>
      </c>
      <c r="F61" s="88">
        <v>2.6615449E9</v>
      </c>
    </row>
    <row r="62" spans="8:8" ht="14.5">
      <c r="A62" s="88" t="s">
        <v>84</v>
      </c>
      <c r="B62" s="88">
        <v>2.87327605E10</v>
      </c>
      <c r="C62" s="88">
        <v>2.32569931E10</v>
      </c>
      <c r="D62" s="88">
        <v>1.18491619E10</v>
      </c>
      <c r="E62" s="88">
        <v>9.5971584E9</v>
      </c>
      <c r="F62" s="88">
        <v>9.6623381E9</v>
      </c>
    </row>
    <row r="63" spans="8:8" ht="14.5">
      <c r="A63" s="88" t="s">
        <v>85</v>
      </c>
      <c r="B63" s="88"/>
      <c r="C63" s="88"/>
      <c r="D63" s="88"/>
      <c r="E63" s="88"/>
      <c r="F63" s="88"/>
    </row>
    <row r="64" spans="8:8" ht="14.5">
      <c r="A64" s="88" t="s">
        <v>86</v>
      </c>
      <c r="B64" s="88">
        <v>3.8825946E9</v>
      </c>
      <c r="C64" s="88">
        <v>3.8823722E9</v>
      </c>
      <c r="D64" s="88">
        <v>3.8823722E9</v>
      </c>
      <c r="E64" s="88">
        <v>3.8823722E9</v>
      </c>
      <c r="F64" s="88">
        <v>8.171096E8</v>
      </c>
    </row>
    <row r="65" spans="8:8" ht="14.5">
      <c r="A65" s="88" t="s">
        <v>87</v>
      </c>
      <c r="B65" s="88">
        <v>5.6726648005E9</v>
      </c>
      <c r="C65" s="88">
        <v>5.7125344561E9</v>
      </c>
      <c r="D65" s="88">
        <v>5.71002467272E9</v>
      </c>
      <c r="E65" s="88">
        <v>5.72776336167E9</v>
      </c>
      <c r="F65" s="88">
        <v>2.0101602987E9</v>
      </c>
    </row>
    <row r="66" spans="8:8" ht="14.5">
      <c r="A66" s="88" t="s">
        <v>89</v>
      </c>
      <c r="B66" s="88">
        <v>-3.18002E7</v>
      </c>
      <c r="C66" s="88">
        <v>-4.10821E7</v>
      </c>
      <c r="D66" s="88">
        <v>-3.77458E7</v>
      </c>
      <c r="E66" s="88">
        <v>-2.44225E7</v>
      </c>
      <c r="F66" s="88">
        <v>-5.20817E7</v>
      </c>
    </row>
    <row r="67" spans="8:8" ht="14.5">
      <c r="A67" s="88" t="s">
        <v>90</v>
      </c>
      <c r="B67" s="88">
        <v>5.641413E8</v>
      </c>
      <c r="C67" s="88">
        <v>4.128491E8</v>
      </c>
      <c r="D67" s="88">
        <v>3.299379E8</v>
      </c>
      <c r="E67" s="88">
        <v>2.496746E8</v>
      </c>
      <c r="F67" s="88">
        <v>2.238391E8</v>
      </c>
    </row>
    <row r="68" spans="8:8" ht="14.5">
      <c r="A68" s="88" t="s">
        <v>91</v>
      </c>
      <c r="B68" s="88">
        <v>6.6171527E9</v>
      </c>
      <c r="C68" s="88">
        <v>4.7550556E9</v>
      </c>
      <c r="D68" s="88">
        <v>3.4404004E9</v>
      </c>
      <c r="E68" s="88">
        <v>1.8325875E9</v>
      </c>
      <c r="F68" s="88">
        <v>1.5936115E9</v>
      </c>
    </row>
    <row r="69" spans="8:8" ht="14.5">
      <c r="A69" s="88" t="s">
        <v>92</v>
      </c>
      <c r="B69" s="88">
        <v>1.7577047E10</v>
      </c>
      <c r="C69" s="88">
        <v>1.47377181E10</v>
      </c>
      <c r="D69" s="88">
        <v>1.33359797E10</v>
      </c>
      <c r="E69" s="88">
        <v>1.16780513E10</v>
      </c>
      <c r="F69" s="88">
        <v>4.6017125E9</v>
      </c>
    </row>
    <row r="70" spans="8:8" ht="14.5">
      <c r="A70" s="88" t="s">
        <v>93</v>
      </c>
      <c r="B70" s="88">
        <v>5.111432E8</v>
      </c>
      <c r="C70" s="88">
        <v>4.889204E8</v>
      </c>
      <c r="D70" s="88">
        <v>3.656335E8</v>
      </c>
      <c r="E70" s="88">
        <v>1.234421E8</v>
      </c>
      <c r="F70" s="88">
        <v>1.2903214E9</v>
      </c>
    </row>
    <row r="71" spans="8:8" ht="14.5">
      <c r="A71" s="88" t="s">
        <v>94</v>
      </c>
      <c r="B71" s="88">
        <v>1.80881902E10</v>
      </c>
      <c r="C71" s="88">
        <v>1.52266385E10</v>
      </c>
      <c r="D71" s="88">
        <v>1.37016132E10</v>
      </c>
      <c r="E71" s="88">
        <v>1.18014934E10</v>
      </c>
      <c r="F71" s="88">
        <v>5.8920338E9</v>
      </c>
    </row>
    <row r="72" spans="8:8" ht="14.5">
      <c r="A72" s="88" t="s">
        <v>95</v>
      </c>
      <c r="B72" s="88">
        <v>4.68209507E10</v>
      </c>
      <c r="C72" s="88">
        <v>3.84836316E10</v>
      </c>
      <c r="D72" s="88">
        <v>2.55507751E10</v>
      </c>
      <c r="E72" s="88">
        <v>2.13986517E10</v>
      </c>
      <c r="F72" s="88">
        <v>1.5554372E10</v>
      </c>
    </row>
    <row r="73" spans="8:8" ht="14.5">
      <c r="A73" s="88" t="s">
        <v>96</v>
      </c>
      <c r="B73" s="88">
        <v>3.75551182557E10</v>
      </c>
      <c r="C73" s="88">
        <v>2.753517027425E10</v>
      </c>
      <c r="D73" s="88">
        <v>2.609211777218E10</v>
      </c>
      <c r="E73" s="88">
        <v>2.088404899578E10</v>
      </c>
      <c r="F73" s="88">
        <v>1.877336506789E10</v>
      </c>
    </row>
    <row r="74" spans="8:8" ht="14.5">
      <c r="A74" s="88" t="s">
        <v>97</v>
      </c>
      <c r="B74" s="88">
        <v>3.75551182557E10</v>
      </c>
      <c r="C74" s="88">
        <v>2.753517027425E10</v>
      </c>
      <c r="D74" s="88">
        <v>2.609211777218E10</v>
      </c>
      <c r="E74" s="88">
        <v>2.088404899578E10</v>
      </c>
      <c r="F74" s="88">
        <v>1.877336506789E10</v>
      </c>
    </row>
    <row r="75" spans="8:8" ht="14.5">
      <c r="A75" s="88" t="s">
        <v>98</v>
      </c>
      <c r="B75" s="88">
        <v>3.49043674E10</v>
      </c>
      <c r="C75" s="88">
        <v>2.5301E10</v>
      </c>
      <c r="D75" s="88">
        <v>2.37756036E10</v>
      </c>
      <c r="E75" s="88">
        <v>1.98380534E10</v>
      </c>
      <c r="F75" s="88">
        <v>1.80434656E10</v>
      </c>
    </row>
    <row r="76" spans="8:8" ht="14.5">
      <c r="A76" s="88" t="s">
        <v>99</v>
      </c>
      <c r="B76" s="88">
        <v>3.05360011E10</v>
      </c>
      <c r="C76" s="88">
        <v>2.23268984E10</v>
      </c>
      <c r="D76" s="88">
        <v>2.10258069E10</v>
      </c>
      <c r="E76" s="88">
        <v>1.75984459E10</v>
      </c>
      <c r="F76" s="88">
        <v>1.58915872E10</v>
      </c>
    </row>
    <row r="77" spans="8:8" ht="14.5">
      <c r="A77" s="88" t="s">
        <v>100</v>
      </c>
      <c r="B77" s="88">
        <v>1.228611E8</v>
      </c>
      <c r="C77" s="88">
        <v>1.113997E8</v>
      </c>
      <c r="D77" s="88">
        <v>1.042508E8</v>
      </c>
      <c r="E77" s="88">
        <v>5.21467E7</v>
      </c>
      <c r="F77" s="88">
        <v>4490900.0</v>
      </c>
    </row>
    <row r="78" spans="8:8" ht="14.5">
      <c r="A78" s="88" t="s">
        <v>101</v>
      </c>
      <c r="B78" s="88">
        <v>9.752705E8</v>
      </c>
      <c r="C78" s="88">
        <v>8.627044E8</v>
      </c>
      <c r="D78" s="88">
        <v>8.331048E8</v>
      </c>
      <c r="E78" s="88">
        <v>7.49149E8</v>
      </c>
      <c r="F78" s="88">
        <v>7.76146E8</v>
      </c>
    </row>
    <row r="79" spans="8:8" ht="14.5">
      <c r="A79" s="88" t="s">
        <v>102</v>
      </c>
      <c r="B79" s="88">
        <v>1.5138096E9</v>
      </c>
      <c r="C79" s="88">
        <v>1.0389046E9</v>
      </c>
      <c r="D79" s="88">
        <v>1.0420333E9</v>
      </c>
      <c r="E79" s="88">
        <v>1.1745763E9</v>
      </c>
      <c r="F79" s="88">
        <v>9.981078E8</v>
      </c>
    </row>
    <row r="80" spans="8:8" ht="14.5">
      <c r="A80" s="88" t="s">
        <v>103</v>
      </c>
      <c r="B80" s="88">
        <v>1.0006946E9</v>
      </c>
      <c r="C80" s="88">
        <v>5.976285E8</v>
      </c>
      <c r="D80" s="88">
        <v>5.099818E8</v>
      </c>
      <c r="E80" s="88" t="s">
        <v>23</v>
      </c>
      <c r="F80" s="88" t="s">
        <v>23</v>
      </c>
    </row>
    <row r="81" spans="8:8" ht="14.5">
      <c r="A81" s="88" t="s">
        <v>104</v>
      </c>
      <c r="B81" s="88">
        <v>7.078058E8</v>
      </c>
      <c r="C81" s="88">
        <v>3.160415E8</v>
      </c>
      <c r="D81" s="88">
        <v>1.569489E8</v>
      </c>
      <c r="E81" s="88">
        <v>2.299453E8</v>
      </c>
      <c r="F81" s="88">
        <v>3.395367E8</v>
      </c>
    </row>
    <row r="82" spans="8:8" ht="14.5">
      <c r="A82" s="88" t="s">
        <v>105</v>
      </c>
      <c r="B82" s="88">
        <v>7.647754E8</v>
      </c>
      <c r="C82" s="88">
        <v>3.331881E8</v>
      </c>
      <c r="D82" s="88">
        <v>1.481057E8</v>
      </c>
      <c r="E82" s="88" t="s">
        <v>23</v>
      </c>
      <c r="F82" s="88" t="s">
        <v>23</v>
      </c>
    </row>
    <row r="83" spans="8:8" ht="14.5">
      <c r="A83" s="88" t="s">
        <v>106</v>
      </c>
      <c r="B83" s="88">
        <v>5.67104E7</v>
      </c>
      <c r="C83" s="88">
        <v>2.90574E7</v>
      </c>
      <c r="D83" s="88">
        <v>3.105E7</v>
      </c>
      <c r="E83" s="88" t="s">
        <v>23</v>
      </c>
      <c r="F83" s="88" t="s">
        <v>23</v>
      </c>
    </row>
    <row r="84" spans="8:8" ht="14.5">
      <c r="A84" s="88" t="s">
        <v>107</v>
      </c>
      <c r="B84" s="88">
        <v>4917900.0</v>
      </c>
      <c r="C84" s="88">
        <v>4.74229E7</v>
      </c>
      <c r="D84" s="88">
        <v>1.034771E8</v>
      </c>
      <c r="E84" s="88">
        <v>3.37902E7</v>
      </c>
      <c r="F84" s="88">
        <v>3.3597E7</v>
      </c>
    </row>
    <row r="85" spans="8:8" ht="14.5">
      <c r="A85" s="88" t="s">
        <v>108</v>
      </c>
      <c r="B85" s="88">
        <v>4.30067E7</v>
      </c>
      <c r="C85" s="88" t="s">
        <v>23</v>
      </c>
      <c r="D85" s="88" t="s">
        <v>23</v>
      </c>
      <c r="E85" s="88" t="s">
        <v>23</v>
      </c>
      <c r="F85" s="88" t="s">
        <v>23</v>
      </c>
    </row>
    <row r="86" spans="8:8" ht="14.5">
      <c r="A86" s="88" t="s">
        <v>109</v>
      </c>
      <c r="B86" s="88" t="s">
        <v>23</v>
      </c>
      <c r="C86" s="88">
        <v>-970300.0</v>
      </c>
      <c r="D86" s="88">
        <v>1608800.0</v>
      </c>
      <c r="E86" s="88">
        <v>1678100.0</v>
      </c>
      <c r="F86" s="88">
        <v>-4735100.0</v>
      </c>
    </row>
    <row r="87" spans="8:8" ht="14.5">
      <c r="A87" s="88" t="s">
        <v>110</v>
      </c>
      <c r="B87" s="88">
        <v>1.1836611806E8</v>
      </c>
      <c r="C87" s="88">
        <v>7.55023917E7</v>
      </c>
      <c r="D87" s="88">
        <v>5.261607695E7</v>
      </c>
      <c r="E87" s="88">
        <v>6.513800249E7</v>
      </c>
      <c r="F87" s="88">
        <v>1.141330023E7</v>
      </c>
    </row>
    <row r="88" spans="8:8" ht="14.5">
      <c r="A88" s="88" t="s">
        <v>111</v>
      </c>
      <c r="B88" s="88">
        <v>1.076693E8</v>
      </c>
      <c r="C88" s="88">
        <v>1.70132E7</v>
      </c>
      <c r="D88" s="88">
        <v>9335900.0</v>
      </c>
      <c r="E88" s="88">
        <v>6885500.0</v>
      </c>
      <c r="F88" s="88">
        <v>6245200.0</v>
      </c>
    </row>
    <row r="89" spans="8:8" ht="14.5">
      <c r="A89" s="88" t="s">
        <v>112</v>
      </c>
      <c r="B89" s="88">
        <v>1.396017E8</v>
      </c>
      <c r="C89" s="88">
        <v>-2957000.0</v>
      </c>
      <c r="D89" s="88">
        <v>-1.52344E7</v>
      </c>
      <c r="E89" s="88">
        <v>-1066600.0</v>
      </c>
      <c r="F89" s="88" t="s">
        <v>23</v>
      </c>
    </row>
    <row r="90" spans="8:8" ht="14.5">
      <c r="A90" s="88" t="s">
        <v>113</v>
      </c>
      <c r="B90" s="88">
        <v>2.14304E8</v>
      </c>
      <c r="C90" s="88">
        <v>8.95648E7</v>
      </c>
      <c r="D90" s="88">
        <v>7.77493E7</v>
      </c>
      <c r="E90" s="88" t="s">
        <v>23</v>
      </c>
      <c r="F90" s="88" t="s">
        <v>23</v>
      </c>
    </row>
    <row r="91" spans="8:8" ht="14.5">
      <c r="A91" s="88" t="s">
        <v>114</v>
      </c>
      <c r="B91" s="88">
        <v>3.12302257461E9</v>
      </c>
      <c r="C91" s="88">
        <v>2.39531013094E9</v>
      </c>
      <c r="D91" s="88">
        <v>2.43325391134E9</v>
      </c>
      <c r="E91" s="88">
        <v>1.11174515372E9</v>
      </c>
      <c r="F91" s="88">
        <v>7.3657767756E8</v>
      </c>
    </row>
    <row r="92" spans="8:8" ht="14.5">
      <c r="A92" s="88" t="s">
        <v>115</v>
      </c>
      <c r="B92" s="88">
        <v>4.23827E7</v>
      </c>
      <c r="C92" s="88">
        <v>1.63006E7</v>
      </c>
      <c r="D92" s="88">
        <v>1.87941E7</v>
      </c>
      <c r="E92" s="88">
        <v>1.232186E8</v>
      </c>
      <c r="F92" s="88">
        <v>2.528536E8</v>
      </c>
    </row>
    <row r="93" spans="8:8" ht="14.5">
      <c r="A93" s="88" t="s">
        <v>116</v>
      </c>
      <c r="B93" s="88" t="s">
        <v>23</v>
      </c>
      <c r="C93" s="88" t="s">
        <v>23</v>
      </c>
      <c r="D93" s="88" t="s">
        <v>23</v>
      </c>
      <c r="E93" s="88" t="s">
        <v>23</v>
      </c>
      <c r="F93" s="88">
        <v>3499100.0</v>
      </c>
    </row>
    <row r="94" spans="8:8" ht="14.5">
      <c r="A94" s="88" t="s">
        <v>117</v>
      </c>
      <c r="B94" s="88">
        <v>1.38835E7</v>
      </c>
      <c r="C94" s="88">
        <v>1.32796E7</v>
      </c>
      <c r="D94" s="88">
        <v>1.32434E7</v>
      </c>
      <c r="E94" s="88">
        <v>1.37597E7</v>
      </c>
      <c r="F94" s="88">
        <v>1.7644E7</v>
      </c>
    </row>
    <row r="95" spans="8:8" ht="14.5">
      <c r="A95" s="88" t="s">
        <v>118</v>
      </c>
      <c r="B95" s="88" t="s">
        <v>23</v>
      </c>
      <c r="C95" s="88" t="s">
        <v>23</v>
      </c>
      <c r="D95" s="88" t="s">
        <v>23</v>
      </c>
      <c r="E95" s="88" t="s">
        <v>23</v>
      </c>
      <c r="F95" s="88">
        <v>3775900.0</v>
      </c>
    </row>
    <row r="96" spans="8:8" ht="14.5">
      <c r="A96" s="88" t="s">
        <v>119</v>
      </c>
      <c r="B96" s="88">
        <v>3.1515218E9</v>
      </c>
      <c r="C96" s="88">
        <v>2.3983311E9</v>
      </c>
      <c r="D96" s="88">
        <v>2.4388046E9</v>
      </c>
      <c r="E96" s="88">
        <v>1.2212041E9</v>
      </c>
      <c r="F96" s="88">
        <v>9.717872E8</v>
      </c>
    </row>
    <row r="97" spans="8:8" ht="14.5">
      <c r="A97" s="88" t="s">
        <v>120</v>
      </c>
      <c r="B97" s="88">
        <v>4.6918583E8</v>
      </c>
      <c r="C97" s="88">
        <v>3.6731105017E8</v>
      </c>
      <c r="D97" s="88">
        <v>4.0094511756E8</v>
      </c>
      <c r="E97" s="88">
        <v>1.9776739306E8</v>
      </c>
      <c r="F97" s="88">
        <v>1.6392104662E8</v>
      </c>
    </row>
    <row r="98" spans="8:8" ht="14.5">
      <c r="A98" s="88" t="s">
        <v>121</v>
      </c>
      <c r="B98" s="88">
        <v>2.682336E9</v>
      </c>
      <c r="C98" s="88">
        <v>2.0310201E9</v>
      </c>
      <c r="D98" s="88">
        <v>2.0378594E9</v>
      </c>
      <c r="E98" s="88">
        <v>1.0234367E9</v>
      </c>
      <c r="F98" s="88">
        <v>8.078662E8</v>
      </c>
    </row>
    <row r="99" spans="8:8" ht="14.5">
      <c r="A99" s="88" t="s">
        <v>122</v>
      </c>
      <c r="B99" s="88">
        <v>2.682336E9</v>
      </c>
      <c r="C99" s="88">
        <v>2.0310201E9</v>
      </c>
      <c r="D99" s="88">
        <v>2.0378594E9</v>
      </c>
      <c r="E99" s="88">
        <v>1.0234367E9</v>
      </c>
      <c r="F99" s="88" t="s">
        <v>23</v>
      </c>
    </row>
    <row r="100" spans="8:8" ht="14.5">
      <c r="A100" s="88" t="s">
        <v>123</v>
      </c>
      <c r="B100" s="88">
        <v>2.6345688E9</v>
      </c>
      <c r="C100" s="88">
        <v>2.018746E9</v>
      </c>
      <c r="D100" s="88">
        <v>2.008493E9</v>
      </c>
      <c r="E100" s="88">
        <v>1.0247244E9</v>
      </c>
      <c r="F100" s="88">
        <v>7.368475E8</v>
      </c>
    </row>
    <row r="101" spans="8:8" ht="14.5">
      <c r="A101" s="88" t="s">
        <v>124</v>
      </c>
      <c r="B101" s="88">
        <v>4.77672E7</v>
      </c>
      <c r="C101" s="88">
        <v>1.22741E7</v>
      </c>
      <c r="D101" s="88">
        <v>2.93664E7</v>
      </c>
      <c r="E101" s="88">
        <v>-1287700.0</v>
      </c>
      <c r="F101" s="88">
        <v>7.10187E7</v>
      </c>
    </row>
    <row r="102" spans="8:8" ht="14.5">
      <c r="A102" s="88" t="s">
        <v>125</v>
      </c>
      <c r="B102" s="88">
        <v>2.3144847E9</v>
      </c>
      <c r="C102" s="88">
        <v>1.909391E9</v>
      </c>
      <c r="D102" s="88">
        <v>1.9618804E9</v>
      </c>
      <c r="E102" s="88">
        <v>6.131648E8</v>
      </c>
      <c r="F102" s="88">
        <v>3.114171E8</v>
      </c>
    </row>
    <row r="103" spans="8:8" ht="14.5">
      <c r="A103" s="88" t="s">
        <v>126</v>
      </c>
      <c r="B103" s="88"/>
      <c r="C103" s="88"/>
      <c r="D103" s="88"/>
      <c r="E103" s="88"/>
      <c r="F103" s="88"/>
    </row>
    <row r="104" spans="8:8" ht="14.5">
      <c r="A104" s="88" t="s">
        <v>127</v>
      </c>
      <c r="B104" s="88">
        <v>0.68</v>
      </c>
      <c r="C104" s="88">
        <v>0.52</v>
      </c>
      <c r="D104" s="88">
        <v>0.52</v>
      </c>
      <c r="E104" s="88">
        <v>0.32</v>
      </c>
      <c r="F104" s="88">
        <v>0.27</v>
      </c>
    </row>
    <row r="105" spans="8:8" ht="14.5">
      <c r="A105" s="88" t="s">
        <v>128</v>
      </c>
      <c r="B105" s="88">
        <v>0.66</v>
      </c>
      <c r="C105" s="88">
        <v>0.52</v>
      </c>
      <c r="D105" s="88">
        <v>0.52</v>
      </c>
      <c r="E105" s="88">
        <v>0.32</v>
      </c>
      <c r="F105" s="88">
        <v>0.27</v>
      </c>
    </row>
    <row r="106" spans="8:8" ht="14.5">
      <c r="A106" s="88" t="s">
        <v>129</v>
      </c>
      <c r="B106" s="88">
        <v>7882400.0</v>
      </c>
      <c r="C106" s="88">
        <v>-1936800.0</v>
      </c>
      <c r="D106" s="88">
        <v>-1.33233E7</v>
      </c>
      <c r="E106" s="88">
        <v>2.76593E7</v>
      </c>
      <c r="F106" s="88">
        <v>1796600.0</v>
      </c>
    </row>
    <row r="107" spans="8:8" ht="14.5">
      <c r="A107" s="88" t="s">
        <v>130</v>
      </c>
      <c r="B107" s="88">
        <v>7882400.0</v>
      </c>
      <c r="C107" s="88">
        <v>-1936800.0</v>
      </c>
      <c r="D107" s="88">
        <v>-1.33233E7</v>
      </c>
      <c r="E107" s="88">
        <v>2.76593E7</v>
      </c>
      <c r="F107" s="88">
        <v>1796600.0</v>
      </c>
    </row>
    <row r="108" spans="8:8" ht="14.5">
      <c r="A108" s="88" t="s">
        <v>131</v>
      </c>
      <c r="B108" s="88">
        <v>2.6902184E9</v>
      </c>
      <c r="C108" s="88">
        <v>2.0290833E9</v>
      </c>
      <c r="D108" s="88">
        <v>2.0245361E9</v>
      </c>
      <c r="E108" s="88">
        <v>1.051096E9</v>
      </c>
      <c r="F108" s="88">
        <v>8.096628E8</v>
      </c>
    </row>
    <row r="109" spans="8:8" ht="14.5">
      <c r="A109" s="88" t="s">
        <v>132</v>
      </c>
      <c r="B109" s="88">
        <v>2.6424512E9</v>
      </c>
      <c r="C109" s="88">
        <v>2.0168092E9</v>
      </c>
      <c r="D109" s="88">
        <v>1.9951697E9</v>
      </c>
      <c r="E109" s="88">
        <v>1.0523837E9</v>
      </c>
      <c r="F109" s="88">
        <v>7.386441E8</v>
      </c>
    </row>
    <row r="110" spans="8:8" ht="14.5">
      <c r="A110" s="88" t="s">
        <v>133</v>
      </c>
      <c r="B110" s="88">
        <v>4.77672E7</v>
      </c>
      <c r="C110" s="88">
        <v>1.22741E7</v>
      </c>
      <c r="D110" s="88">
        <v>2.93664E7</v>
      </c>
      <c r="E110" s="88">
        <v>-1287700.0</v>
      </c>
      <c r="F110" s="88">
        <v>7.10187E7</v>
      </c>
    </row>
    <row r="111" spans="8:8" ht="14.5">
      <c r="A111" s="88" t="s">
        <v>134</v>
      </c>
      <c r="B111" s="88"/>
      <c r="C111" s="88"/>
      <c r="D111" s="88"/>
      <c r="E111" s="88"/>
      <c r="F111" s="88"/>
    </row>
    <row r="112" spans="8:8" ht="14.5">
      <c r="A112" s="88" t="s">
        <v>135</v>
      </c>
      <c r="B112" s="88">
        <v>2.77948729E10</v>
      </c>
      <c r="C112" s="88">
        <v>2.12701461E10</v>
      </c>
      <c r="D112" s="88">
        <v>2.02122354E10</v>
      </c>
      <c r="E112" s="88">
        <v>1.95725145E10</v>
      </c>
      <c r="F112" s="88">
        <v>1.75133152E10</v>
      </c>
    </row>
    <row r="113" spans="8:8" ht="14.5">
      <c r="A113" s="88" t="s">
        <v>136</v>
      </c>
      <c r="B113" s="88">
        <v>1.937368E8</v>
      </c>
      <c r="C113" s="88">
        <v>1.288391E8</v>
      </c>
      <c r="D113" s="88">
        <v>8.54646E7</v>
      </c>
      <c r="E113" s="88">
        <v>2.35796E7</v>
      </c>
      <c r="F113" s="88">
        <v>3.8782E7</v>
      </c>
    </row>
    <row r="114" spans="8:8" ht="14.5">
      <c r="A114" s="88" t="s">
        <v>137</v>
      </c>
      <c r="B114" s="88">
        <v>5.904192E8</v>
      </c>
      <c r="C114" s="88">
        <v>4.892537E8</v>
      </c>
      <c r="D114" s="88">
        <v>3.810939E8</v>
      </c>
      <c r="E114" s="88">
        <v>1.77348E8</v>
      </c>
      <c r="F114" s="88">
        <v>1.366782E8</v>
      </c>
    </row>
    <row r="115" spans="8:8" ht="14.5">
      <c r="A115" s="88" t="s">
        <v>138</v>
      </c>
      <c r="B115" s="88">
        <v>2.85790289E10</v>
      </c>
      <c r="C115" s="88">
        <v>2.1888239E10</v>
      </c>
      <c r="D115" s="88">
        <v>2.06787938E10</v>
      </c>
      <c r="E115" s="88">
        <v>1.97734421E10</v>
      </c>
      <c r="F115" s="88">
        <v>1.76887754E10</v>
      </c>
    </row>
    <row r="116" spans="8:8" ht="14.5">
      <c r="A116" s="88" t="s">
        <v>139</v>
      </c>
      <c r="B116" s="88">
        <v>2.21856765E10</v>
      </c>
      <c r="C116" s="88">
        <v>1.54157889E10</v>
      </c>
      <c r="D116" s="88">
        <v>1.50023489E10</v>
      </c>
      <c r="E116" s="88">
        <v>1.5183285E10</v>
      </c>
      <c r="F116" s="88">
        <v>1.38548689E10</v>
      </c>
    </row>
    <row r="117" spans="8:8" ht="14.5">
      <c r="A117" s="88" t="s">
        <v>140</v>
      </c>
      <c r="B117" s="88">
        <v>2.4519334E9</v>
      </c>
      <c r="C117" s="88">
        <v>1.8693819E9</v>
      </c>
      <c r="D117" s="88">
        <v>1.5422722E9</v>
      </c>
      <c r="E117" s="88">
        <v>1.3806892E9</v>
      </c>
      <c r="F117" s="88">
        <v>1.2576018E9</v>
      </c>
    </row>
    <row r="118" spans="8:8" ht="14.5">
      <c r="A118" s="88" t="s">
        <v>141</v>
      </c>
      <c r="B118" s="88">
        <v>8.7419191053E8</v>
      </c>
      <c r="C118" s="88">
        <v>8.8512987564E8</v>
      </c>
      <c r="D118" s="88">
        <v>6.1177067654E8</v>
      </c>
      <c r="E118" s="88">
        <v>2.7524356967E8</v>
      </c>
      <c r="F118" s="88">
        <v>1.668904632E8</v>
      </c>
    </row>
    <row r="119" spans="8:8" ht="14.5">
      <c r="A119" s="88" t="s">
        <v>142</v>
      </c>
      <c r="B119" s="88">
        <v>7.097619E8</v>
      </c>
      <c r="C119" s="88">
        <v>6.183183E8</v>
      </c>
      <c r="D119" s="88">
        <v>4.962075E8</v>
      </c>
      <c r="E119" s="88">
        <v>5.025907E8</v>
      </c>
      <c r="F119" s="88">
        <v>4.931005E8</v>
      </c>
    </row>
    <row r="120" spans="8:8" ht="14.5">
      <c r="A120" s="88" t="s">
        <v>143</v>
      </c>
      <c r="B120" s="88">
        <v>2.62215637E10</v>
      </c>
      <c r="C120" s="88">
        <v>1.87886189E10</v>
      </c>
      <c r="D120" s="88">
        <v>1.76525993E10</v>
      </c>
      <c r="E120" s="88">
        <v>1.73418084E10</v>
      </c>
      <c r="F120" s="88">
        <v>1.57724616E10</v>
      </c>
    </row>
    <row r="121" spans="8:8" ht="14.5">
      <c r="A121" s="88" t="s">
        <v>144</v>
      </c>
      <c r="B121" s="88">
        <v>2.3574652E9</v>
      </c>
      <c r="C121" s="88">
        <v>3.09962E9</v>
      </c>
      <c r="D121" s="88">
        <v>3.0261945E9</v>
      </c>
      <c r="E121" s="88">
        <v>2.4316337E9</v>
      </c>
      <c r="F121" s="88">
        <v>1.9163138E9</v>
      </c>
    </row>
    <row r="122" spans="8:8" ht="14.5">
      <c r="A122" s="88" t="s">
        <v>145</v>
      </c>
      <c r="B122" s="88"/>
      <c r="C122" s="88"/>
      <c r="D122" s="88"/>
      <c r="E122" s="88"/>
      <c r="F122" s="88"/>
    </row>
    <row r="123" spans="8:8" ht="14.5">
      <c r="A123" s="88" t="s">
        <v>146</v>
      </c>
      <c r="B123" s="88">
        <v>5.618772E8</v>
      </c>
      <c r="C123" s="88">
        <v>6.506807E8</v>
      </c>
      <c r="D123" s="88">
        <v>6.7650533E9</v>
      </c>
      <c r="E123" s="88">
        <v>6.569609E8</v>
      </c>
      <c r="F123" s="88">
        <v>5.64097E7</v>
      </c>
    </row>
    <row r="124" spans="8:8" ht="14.5">
      <c r="A124" s="88" t="s">
        <v>147</v>
      </c>
      <c r="B124" s="88">
        <v>9120500.0</v>
      </c>
      <c r="C124" s="88">
        <v>1.18894E7</v>
      </c>
      <c r="D124" s="88">
        <v>6.78517E7</v>
      </c>
      <c r="E124" s="88">
        <v>1.81023E7</v>
      </c>
      <c r="F124" s="88">
        <v>5084600.0</v>
      </c>
    </row>
    <row r="125" spans="8:8" ht="14.5">
      <c r="A125" s="88" t="s">
        <v>148</v>
      </c>
      <c r="B125" s="88">
        <v>7.14911E7</v>
      </c>
      <c r="C125" s="88">
        <v>2.96715E7</v>
      </c>
      <c r="D125" s="88">
        <v>2.13676E7</v>
      </c>
      <c r="E125" s="88">
        <v>5.17887E7</v>
      </c>
      <c r="F125" s="88">
        <v>6605200.0</v>
      </c>
    </row>
    <row r="126" spans="8:8" ht="14.5">
      <c r="A126" s="88" t="s">
        <v>149</v>
      </c>
      <c r="B126" s="88">
        <v>872500.0</v>
      </c>
      <c r="C126" s="88">
        <v>6.30616E7</v>
      </c>
      <c r="D126" s="88">
        <v>5.15444E7</v>
      </c>
      <c r="E126" s="88">
        <v>4.8837E7</v>
      </c>
      <c r="F126" s="88">
        <v>3.22296E7</v>
      </c>
    </row>
    <row r="127" spans="8:8" ht="14.5">
      <c r="A127" s="88" t="s">
        <v>150</v>
      </c>
      <c r="B127" s="88">
        <v>2.922559E8</v>
      </c>
      <c r="C127" s="88">
        <v>1.865541E8</v>
      </c>
      <c r="D127" s="88">
        <v>5.79612E7</v>
      </c>
      <c r="E127" s="88">
        <v>5.76415E7</v>
      </c>
      <c r="F127" s="88">
        <v>2.02057E7</v>
      </c>
    </row>
    <row r="128" spans="8:8" ht="14.5">
      <c r="A128" s="88" t="s">
        <v>151</v>
      </c>
      <c r="B128" s="88">
        <v>9.3561709655E8</v>
      </c>
      <c r="C128" s="88">
        <v>9.4185737247E8</v>
      </c>
      <c r="D128" s="88">
        <v>6.96377826706E9</v>
      </c>
      <c r="E128" s="88">
        <v>8.3333039054E8</v>
      </c>
      <c r="F128" s="88">
        <v>1.205349211E8</v>
      </c>
    </row>
    <row r="129" spans="8:8" ht="14.5">
      <c r="A129" s="88" t="s">
        <v>152</v>
      </c>
      <c r="B129" s="88">
        <v>4.2081689E9</v>
      </c>
      <c r="C129" s="88">
        <v>7.1243591E9</v>
      </c>
      <c r="D129" s="88">
        <v>4.3286937E9</v>
      </c>
      <c r="E129" s="88">
        <v>3.55985E9</v>
      </c>
      <c r="F129" s="88">
        <v>1.5146594E9</v>
      </c>
    </row>
    <row r="130" spans="8:8" ht="14.5">
      <c r="A130" s="88" t="s">
        <v>153</v>
      </c>
      <c r="B130" s="88">
        <v>6.2119663817E8</v>
      </c>
      <c r="C130" s="88">
        <v>1.238E8</v>
      </c>
      <c r="D130" s="88">
        <v>6.6747379E9</v>
      </c>
      <c r="E130" s="88">
        <v>1.56039302462E9</v>
      </c>
      <c r="F130" s="88">
        <v>6.445664372E7</v>
      </c>
    </row>
    <row r="131" spans="8:8" ht="14.5">
      <c r="A131" s="88" t="s">
        <v>154</v>
      </c>
      <c r="B131" s="88">
        <v>2967000.0</v>
      </c>
      <c r="C131" s="88">
        <v>4719100.0</v>
      </c>
      <c r="D131" s="88">
        <v>4300000.0</v>
      </c>
      <c r="E131" s="88">
        <v>8.07704E7</v>
      </c>
      <c r="F131" s="88" t="s">
        <v>23</v>
      </c>
    </row>
    <row r="132" spans="8:8" ht="14.5">
      <c r="A132" s="88" t="s">
        <v>155</v>
      </c>
      <c r="B132" s="88">
        <v>3.940589E8</v>
      </c>
      <c r="C132" s="88">
        <v>1.305524E8</v>
      </c>
      <c r="D132" s="88">
        <v>5.45653E7</v>
      </c>
      <c r="E132" s="88">
        <v>2.53906E7</v>
      </c>
      <c r="F132" s="88">
        <v>5615300.0</v>
      </c>
    </row>
    <row r="133" spans="8:8" ht="14.5">
      <c r="A133" s="88" t="s">
        <v>156</v>
      </c>
      <c r="B133" s="88">
        <v>5.22639143303E9</v>
      </c>
      <c r="C133" s="88">
        <v>7.38343068234E9</v>
      </c>
      <c r="D133" s="88">
        <v>1.106229689272E10</v>
      </c>
      <c r="E133" s="88">
        <v>5.22640401568E9</v>
      </c>
      <c r="F133" s="88">
        <v>1.58473138904E9</v>
      </c>
    </row>
    <row r="134" spans="8:8" ht="14.5">
      <c r="A134" s="88" t="s">
        <v>157</v>
      </c>
      <c r="B134" s="88">
        <v>-4.29077433648E9</v>
      </c>
      <c r="C134" s="88">
        <v>-6.44157330987E9</v>
      </c>
      <c r="D134" s="88">
        <v>-4.09851862566E9</v>
      </c>
      <c r="E134" s="88">
        <v>-4.39307362514E9</v>
      </c>
      <c r="F134" s="88">
        <v>-1.46419646794E9</v>
      </c>
    </row>
    <row r="135" spans="8:8" ht="14.5">
      <c r="A135" s="88" t="s">
        <v>158</v>
      </c>
      <c r="B135" s="88"/>
      <c r="C135" s="88"/>
      <c r="D135" s="88"/>
      <c r="E135" s="88"/>
      <c r="F135" s="88"/>
    </row>
    <row r="136" spans="8:8" ht="14.5">
      <c r="A136" s="88" t="s">
        <v>159</v>
      </c>
      <c r="B136" s="88">
        <v>4.8335E7</v>
      </c>
      <c r="C136" s="88">
        <v>9.1906E7</v>
      </c>
      <c r="D136" s="88">
        <v>1.70905E8</v>
      </c>
      <c r="E136" s="88">
        <v>4.9874126E9</v>
      </c>
      <c r="F136" s="88">
        <v>5.6605E7</v>
      </c>
    </row>
    <row r="137" spans="8:8" ht="14.5">
      <c r="A137" s="88" t="s">
        <v>160</v>
      </c>
      <c r="B137" s="88">
        <v>4.8335E7</v>
      </c>
      <c r="C137" s="88">
        <v>9.1906E7</v>
      </c>
      <c r="D137" s="88">
        <v>1.70905E8</v>
      </c>
      <c r="E137" s="88">
        <v>3.27206E7</v>
      </c>
      <c r="F137" s="88">
        <v>6605000.0</v>
      </c>
    </row>
    <row r="138" spans="8:8" ht="14.5">
      <c r="A138" s="88" t="s">
        <v>161</v>
      </c>
      <c r="B138" s="88">
        <v>1.64672517E10</v>
      </c>
      <c r="C138" s="88">
        <v>1.13490493E10</v>
      </c>
      <c r="D138" s="88">
        <v>5.8132166E9</v>
      </c>
      <c r="E138" s="88">
        <v>4.437352E9</v>
      </c>
      <c r="F138" s="88">
        <v>4.7402683E9</v>
      </c>
    </row>
    <row r="139" spans="8:8" ht="14.5">
      <c r="A139" s="88" t="s">
        <v>162</v>
      </c>
      <c r="B139" s="88" t="s">
        <v>23</v>
      </c>
      <c r="C139" s="88" t="s">
        <v>23</v>
      </c>
      <c r="D139" s="88" t="s">
        <v>23</v>
      </c>
      <c r="E139" s="88" t="s">
        <v>23</v>
      </c>
      <c r="F139" s="88" t="s">
        <v>23</v>
      </c>
    </row>
    <row r="140" spans="8:8" ht="14.5">
      <c r="A140" s="88" t="s">
        <v>163</v>
      </c>
      <c r="B140" s="88">
        <v>9.433583E8</v>
      </c>
      <c r="C140" s="88">
        <v>1.0319055E9</v>
      </c>
      <c r="D140" s="88">
        <v>1.038381E9</v>
      </c>
      <c r="E140" s="88">
        <v>1.1556613E9</v>
      </c>
      <c r="F140" s="88">
        <v>9.816252E8</v>
      </c>
    </row>
    <row r="141" spans="8:8" ht="14.5">
      <c r="A141" s="88" t="s">
        <v>164</v>
      </c>
      <c r="B141" s="88">
        <v>1.745894502094E10</v>
      </c>
      <c r="C141" s="88">
        <v>1.247286082959E10</v>
      </c>
      <c r="D141" s="88">
        <v>7.02250262139E9</v>
      </c>
      <c r="E141" s="88">
        <v>1.058042591299E10</v>
      </c>
      <c r="F141" s="88">
        <v>5.77849851027E9</v>
      </c>
    </row>
    <row r="142" spans="8:8" ht="14.5">
      <c r="A142" s="88" t="s">
        <v>165</v>
      </c>
      <c r="B142" s="88">
        <v>1.235130905771E10</v>
      </c>
      <c r="C142" s="88">
        <v>6.5785131619E9</v>
      </c>
      <c r="D142" s="88">
        <v>4.81578072252E9</v>
      </c>
      <c r="E142" s="88">
        <v>3.9005350833E9</v>
      </c>
      <c r="F142" s="88">
        <v>5.00514626478E9</v>
      </c>
    </row>
    <row r="143" spans="8:8" ht="14.5">
      <c r="A143" s="88" t="s">
        <v>166</v>
      </c>
      <c r="B143" s="88">
        <v>1.1287651E9</v>
      </c>
      <c r="C143" s="88">
        <v>9.361564E8</v>
      </c>
      <c r="D143" s="88">
        <v>6.427537E8</v>
      </c>
      <c r="E143" s="88">
        <v>3.987364E8</v>
      </c>
      <c r="F143" s="88">
        <v>5.694282E8</v>
      </c>
    </row>
    <row r="144" spans="8:8" ht="14.5">
      <c r="A144" s="88" t="s">
        <v>167</v>
      </c>
      <c r="B144" s="88">
        <v>2.79277E7</v>
      </c>
      <c r="C144" s="88">
        <v>1.25292E7</v>
      </c>
      <c r="D144" s="88">
        <v>7353500.0</v>
      </c>
      <c r="E144" s="88">
        <v>1.55904E7</v>
      </c>
      <c r="F144" s="88">
        <v>5006900.0</v>
      </c>
    </row>
    <row r="145" spans="8:8" ht="14.5">
      <c r="A145" s="88" t="s">
        <v>168</v>
      </c>
      <c r="B145" s="88">
        <v>2.5377868E9</v>
      </c>
      <c r="C145" s="88">
        <v>1.6807922E9</v>
      </c>
      <c r="D145" s="88">
        <v>1.3160561E9</v>
      </c>
      <c r="E145" s="88">
        <v>2.0882887E9</v>
      </c>
      <c r="F145" s="88">
        <v>9.810433E8</v>
      </c>
    </row>
    <row r="146" spans="8:8" ht="14.5">
      <c r="A146" s="88" t="s">
        <v>169</v>
      </c>
      <c r="B146" s="88">
        <v>1.601786096944E10</v>
      </c>
      <c r="C146" s="88">
        <v>9.19546168934E9</v>
      </c>
      <c r="D146" s="88">
        <v>6.77459046391E9</v>
      </c>
      <c r="E146" s="88">
        <v>6.38756010684E9</v>
      </c>
      <c r="F146" s="88">
        <v>6.55561779664E9</v>
      </c>
    </row>
    <row r="147" spans="8:8" ht="14.5">
      <c r="A147" s="88" t="s">
        <v>170</v>
      </c>
      <c r="B147" s="88">
        <v>1.4410840515E9</v>
      </c>
      <c r="C147" s="88">
        <v>3.27739914025E9</v>
      </c>
      <c r="D147" s="88">
        <v>2.4791215748E8</v>
      </c>
      <c r="E147" s="88">
        <v>4.19286580615E9</v>
      </c>
      <c r="F147" s="88">
        <v>-7.7711928637E8</v>
      </c>
    </row>
    <row r="148" spans="8:8" ht="14.5">
      <c r="A148" s="88" t="s">
        <v>171</v>
      </c>
      <c r="B148" s="88">
        <v>6940100.0</v>
      </c>
      <c r="C148" s="88">
        <v>2734500.0</v>
      </c>
      <c r="D148" s="88">
        <v>-1.70613E7</v>
      </c>
      <c r="E148" s="88">
        <v>9100400.0</v>
      </c>
      <c r="F148" s="88">
        <v>4225100.0</v>
      </c>
    </row>
    <row r="149" spans="8:8" ht="14.5">
      <c r="A149" s="88" t="s">
        <v>172</v>
      </c>
      <c r="B149" s="88">
        <v>-4.85285E8</v>
      </c>
      <c r="C149" s="88">
        <v>-6.18196E7</v>
      </c>
      <c r="D149" s="88">
        <v>-8.414733E8</v>
      </c>
      <c r="E149" s="88">
        <v>2.2405263E9</v>
      </c>
      <c r="F149" s="88">
        <v>-3.207769E8</v>
      </c>
    </row>
    <row r="150" spans="8:8" ht="14.5">
      <c r="A150" s="88" t="s">
        <v>173</v>
      </c>
      <c r="B150" s="88">
        <v>2.4280246E9</v>
      </c>
      <c r="C150" s="88">
        <v>2.4898442E9</v>
      </c>
      <c r="D150" s="88">
        <v>3.3313175E9</v>
      </c>
      <c r="E150" s="88">
        <v>1.0898542E9</v>
      </c>
      <c r="F150" s="88">
        <v>1.4106311E9</v>
      </c>
    </row>
    <row r="151" spans="8:8" ht="14.5">
      <c r="A151" s="88" t="s">
        <v>174</v>
      </c>
      <c r="B151" s="88">
        <v>1.9427396E9</v>
      </c>
      <c r="C151" s="88">
        <v>2.4280246E9</v>
      </c>
      <c r="D151" s="88">
        <v>2.4898442E9</v>
      </c>
      <c r="E151" s="88">
        <v>3.3303805E9</v>
      </c>
      <c r="F151" s="88">
        <v>1.0898542E9</v>
      </c>
    </row>
    <row r="152" spans="8:8" ht="14.5">
      <c r="A152" s="88" t="s">
        <v>175</v>
      </c>
      <c r="B152" s="88"/>
      <c r="C152" s="88"/>
      <c r="D152" s="88"/>
      <c r="E152" s="88"/>
      <c r="F152" s="88"/>
    </row>
    <row r="153" spans="8:8" ht="14.5">
      <c r="A153" s="88" t="s">
        <v>176</v>
      </c>
      <c r="B153" s="88"/>
      <c r="C153" s="88"/>
      <c r="D153" s="88"/>
      <c r="E153" s="88"/>
      <c r="F153" s="88"/>
    </row>
    <row r="154" spans="8:8" ht="14.5">
      <c r="A154" s="88" t="s">
        <v>177</v>
      </c>
      <c r="B154" s="88">
        <v>2.682336E9</v>
      </c>
      <c r="C154" s="88">
        <v>2.0310201E9</v>
      </c>
      <c r="D154" s="88">
        <v>2.0378594E9</v>
      </c>
      <c r="E154" s="88">
        <v>1.0234367E9</v>
      </c>
      <c r="F154" s="88">
        <v>8.078662E8</v>
      </c>
    </row>
    <row r="155" spans="8:8" ht="14.5">
      <c r="A155" s="88" t="s">
        <v>178</v>
      </c>
      <c r="B155" s="88">
        <v>4.79246E7</v>
      </c>
      <c r="C155" s="88">
        <v>4.74229E7</v>
      </c>
      <c r="D155" s="88">
        <v>1.034771E8</v>
      </c>
      <c r="E155" s="88">
        <v>3.37902E7</v>
      </c>
      <c r="F155" s="88">
        <v>3.3597E7</v>
      </c>
    </row>
    <row r="156" spans="8:8" ht="14.5">
      <c r="A156" s="88" t="s">
        <v>179</v>
      </c>
      <c r="B156" s="88">
        <v>1.9300444E9</v>
      </c>
      <c r="C156" s="88">
        <v>1.1686232E9</v>
      </c>
      <c r="D156" s="88">
        <v>9.33282E8</v>
      </c>
      <c r="E156" s="88">
        <v>7.74187E8</v>
      </c>
      <c r="F156" s="88">
        <v>5.817054E8</v>
      </c>
    </row>
    <row r="157" spans="8:8" ht="14.5">
      <c r="A157" s="88" t="s">
        <v>180</v>
      </c>
      <c r="B157" s="88">
        <v>5.82943E7</v>
      </c>
      <c r="C157" s="88">
        <v>4.32743E7</v>
      </c>
      <c r="D157" s="88">
        <v>2.82838E7</v>
      </c>
      <c r="E157" s="88">
        <v>3.30847E7</v>
      </c>
      <c r="F157" s="88">
        <v>2.09928E7</v>
      </c>
    </row>
    <row r="158" spans="8:8" ht="14.5">
      <c r="A158" s="88" t="s">
        <v>181</v>
      </c>
      <c r="B158" s="88">
        <v>7391800.0</v>
      </c>
      <c r="C158" s="88">
        <v>5988600.0</v>
      </c>
      <c r="D158" s="88">
        <v>7224600.0</v>
      </c>
      <c r="E158" s="88">
        <v>3.40834E7</v>
      </c>
      <c r="F158" s="88">
        <v>8214000.0</v>
      </c>
    </row>
    <row r="159" spans="8:8" ht="14.5">
      <c r="A159" s="88" t="s">
        <v>182</v>
      </c>
      <c r="B159" s="88">
        <v>-1.396017E8</v>
      </c>
      <c r="C159" s="88">
        <v>2957000.0</v>
      </c>
      <c r="D159" s="88">
        <v>1.52344E7</v>
      </c>
      <c r="E159" s="88">
        <v>1066600.0</v>
      </c>
      <c r="F159" s="88">
        <v>276700.0</v>
      </c>
    </row>
    <row r="160" spans="8:8" ht="14.5">
      <c r="A160" s="88" t="s">
        <v>183</v>
      </c>
      <c r="B160" s="88">
        <v>3234700.0</v>
      </c>
      <c r="C160" s="88">
        <v>2235000.0</v>
      </c>
      <c r="D160" s="88" t="s">
        <v>23</v>
      </c>
      <c r="E160" s="88" t="s">
        <v>23</v>
      </c>
      <c r="F160" s="88" t="s">
        <v>23</v>
      </c>
    </row>
    <row r="161" spans="8:8" ht="14.5">
      <c r="A161" s="88" t="s">
        <v>184</v>
      </c>
      <c r="B161" s="88" t="s">
        <v>23</v>
      </c>
      <c r="C161" s="88">
        <v>970300.0</v>
      </c>
      <c r="D161" s="88">
        <v>-1608800.0</v>
      </c>
      <c r="E161" s="88">
        <v>-1678100.0</v>
      </c>
      <c r="F161" s="88">
        <v>4735100.0</v>
      </c>
    </row>
    <row r="162" spans="8:8" ht="14.5">
      <c r="A162" s="88" t="s">
        <v>104</v>
      </c>
      <c r="B162" s="88">
        <v>7.537945E8</v>
      </c>
      <c r="C162" s="88">
        <v>4.029109E8</v>
      </c>
      <c r="D162" s="88">
        <v>2.412593E8</v>
      </c>
      <c r="E162" s="88">
        <v>2.465609E8</v>
      </c>
      <c r="F162" s="88">
        <v>3.604735E8</v>
      </c>
    </row>
    <row r="163" spans="8:8" ht="14.5">
      <c r="A163" s="88" t="s">
        <v>185</v>
      </c>
      <c r="B163" s="88">
        <v>-1.183661E8</v>
      </c>
      <c r="C163" s="88">
        <v>-7.55024E7</v>
      </c>
      <c r="D163" s="88">
        <v>-5.26161E7</v>
      </c>
      <c r="E163" s="88">
        <v>-6.5138E7</v>
      </c>
      <c r="F163" s="88">
        <v>-1.14133E7</v>
      </c>
    </row>
    <row r="164" spans="8:8" ht="14.5">
      <c r="A164" s="88" t="s">
        <v>186</v>
      </c>
      <c r="B164" s="88">
        <v>-8431800.0</v>
      </c>
      <c r="C164" s="88">
        <v>-3.6755E7</v>
      </c>
      <c r="D164" s="88">
        <v>2024800.0</v>
      </c>
      <c r="E164" s="88">
        <v>5.27624E7</v>
      </c>
      <c r="F164" s="88">
        <v>9.55307E7</v>
      </c>
    </row>
    <row r="165" spans="8:8" ht="14.5">
      <c r="A165" s="88" t="s">
        <v>187</v>
      </c>
      <c r="B165" s="88">
        <v>1.032894E8</v>
      </c>
      <c r="C165" s="88">
        <v>1.87434E7</v>
      </c>
      <c r="D165" s="88">
        <v>-2.42137E7</v>
      </c>
      <c r="E165" s="88">
        <v>-2.37019E7</v>
      </c>
      <c r="F165" s="88">
        <v>-2.3654E7</v>
      </c>
    </row>
    <row r="166" spans="8:8" ht="14.5">
      <c r="A166" s="88" t="s">
        <v>188</v>
      </c>
      <c r="B166" s="88">
        <v>-8.249017E8</v>
      </c>
      <c r="C166" s="88">
        <v>1.782637E8</v>
      </c>
      <c r="D166" s="88">
        <v>-3.877806E8</v>
      </c>
      <c r="E166" s="88">
        <v>-3.354042E8</v>
      </c>
      <c r="F166" s="88">
        <v>3.012334E8</v>
      </c>
    </row>
    <row r="167" spans="8:8" ht="14.5">
      <c r="A167" s="88" t="s">
        <v>189</v>
      </c>
      <c r="B167" s="88">
        <v>-4.787479E9</v>
      </c>
      <c r="C167" s="88">
        <v>-1.0178797E9</v>
      </c>
      <c r="D167" s="88">
        <v>-1.844423E8</v>
      </c>
      <c r="E167" s="88">
        <v>-5.86509E7</v>
      </c>
      <c r="F167" s="88">
        <v>-7506000.0</v>
      </c>
    </row>
    <row r="168" spans="8:8" ht="14.5">
      <c r="A168" s="88" t="s">
        <v>190</v>
      </c>
      <c r="B168" s="88">
        <v>2.6499358E9</v>
      </c>
      <c r="C168" s="88">
        <v>9.287225E8</v>
      </c>
      <c r="D168" s="88">
        <v>6.501628E8</v>
      </c>
      <c r="E168" s="88">
        <v>7.172348E8</v>
      </c>
      <c r="F168" s="88">
        <v>-2.557377E8</v>
      </c>
    </row>
    <row r="169" spans="8:8" ht="14.5">
      <c r="A169" s="88" t="s">
        <v>191</v>
      </c>
      <c r="B169" s="88" t="s">
        <v>23</v>
      </c>
      <c r="C169" s="88">
        <v>-6.013747E8</v>
      </c>
      <c r="D169" s="88">
        <v>-3.419523E8</v>
      </c>
      <c r="E169" s="88" t="s">
        <v>23</v>
      </c>
      <c r="F169" s="88" t="s">
        <v>23</v>
      </c>
    </row>
    <row r="170" spans="8:8" ht="14.5">
      <c r="A170" s="88" t="s">
        <v>192</v>
      </c>
      <c r="B170" s="88">
        <v>2.3574652E9</v>
      </c>
      <c r="C170" s="88">
        <v>3.09962E9</v>
      </c>
      <c r="D170" s="88">
        <v>3.0261945E9</v>
      </c>
      <c r="E170" s="88">
        <v>2.4316337E9</v>
      </c>
      <c r="F170" s="88">
        <v>1.9163138E9</v>
      </c>
    </row>
    <row r="171" spans="8:8" ht="14.5">
      <c r="A171" s="88" t="s">
        <v>193</v>
      </c>
      <c r="B171" s="88"/>
      <c r="C171" s="88"/>
      <c r="D171" s="88"/>
      <c r="E171" s="88"/>
      <c r="F171" s="88"/>
    </row>
    <row r="172" spans="8:8" ht="14.5">
      <c r="A172" s="88" t="s">
        <v>194</v>
      </c>
      <c r="B172" s="88"/>
      <c r="C172" s="88"/>
      <c r="D172" s="88"/>
      <c r="E172" s="88"/>
      <c r="F172" s="88"/>
    </row>
    <row r="173" spans="8:8" ht="14.5">
      <c r="A173" s="88" t="s">
        <v>195</v>
      </c>
      <c r="B173" s="88">
        <v>1.9427396E9</v>
      </c>
      <c r="C173" s="88">
        <v>2.4280246E9</v>
      </c>
      <c r="D173" s="88">
        <v>2.4898442E9</v>
      </c>
      <c r="E173" s="88">
        <v>3.3303805E9</v>
      </c>
      <c r="F173" s="88">
        <v>1.0898542E9</v>
      </c>
    </row>
    <row r="174" spans="8:8" ht="14.5">
      <c r="A174" s="88" t="s">
        <v>196</v>
      </c>
      <c r="B174" s="88">
        <v>2.4280246E9</v>
      </c>
      <c r="C174" s="88">
        <v>2.4898442E9</v>
      </c>
      <c r="D174" s="88">
        <v>3.3313175E9</v>
      </c>
      <c r="E174" s="88">
        <v>1.0898542E9</v>
      </c>
      <c r="F174" s="88">
        <v>1.4106311E9</v>
      </c>
    </row>
    <row r="175" spans="8:8" ht="14.5">
      <c r="A175" s="88" t="s">
        <v>199</v>
      </c>
      <c r="B175" s="88">
        <v>-4.85285E8</v>
      </c>
      <c r="C175" s="88">
        <v>-6.18196E7</v>
      </c>
      <c r="D175" s="88">
        <v>-8.414733E8</v>
      </c>
      <c r="E175" s="88">
        <v>2.2405263E9</v>
      </c>
      <c r="F175" s="88">
        <v>-3.207769E8</v>
      </c>
    </row>
    <row r="176" spans="8:8" ht="14.5">
      <c r="A176" s="87"/>
      <c r="B176" s="87"/>
      <c r="C176" s="87"/>
      <c r="D176" s="87"/>
      <c r="E176" s="87"/>
      <c r="F176" s="87"/>
    </row>
    <row r="177" spans="8:8" ht="14.75">
      <c r="A177" s="89"/>
      <c r="B177" s="90"/>
      <c r="C177" s="90"/>
      <c r="D177" s="90"/>
      <c r="E177" s="90"/>
      <c r="F177" s="90"/>
    </row>
    <row r="178" spans="8:8" ht="14.75">
      <c r="A178" s="91"/>
      <c r="B178" s="92"/>
      <c r="C178" s="92"/>
      <c r="D178" s="92"/>
      <c r="E178" s="92"/>
      <c r="F178" s="92"/>
    </row>
    <row r="179" spans="8:8" ht="14.75">
      <c r="A179" s="89"/>
      <c r="B179" s="90"/>
      <c r="C179" s="90"/>
      <c r="D179" s="90"/>
      <c r="E179" s="90"/>
      <c r="F179" s="90"/>
    </row>
    <row r="180" spans="8:8" ht="14.75">
      <c r="A180" s="91"/>
      <c r="B180" s="92"/>
      <c r="C180" s="92"/>
      <c r="D180" s="92"/>
      <c r="E180" s="92"/>
      <c r="F180" s="92"/>
    </row>
    <row r="181" spans="8:8" ht="14.75">
      <c r="A181" s="89"/>
      <c r="B181" s="90"/>
      <c r="C181" s="90"/>
      <c r="D181" s="90"/>
      <c r="E181" s="90"/>
      <c r="F181" s="90"/>
    </row>
    <row r="182" spans="8:8" ht="14.75">
      <c r="A182" s="91"/>
      <c r="B182" s="92"/>
      <c r="C182" s="92"/>
      <c r="D182" s="92"/>
      <c r="E182" s="92"/>
      <c r="F182" s="92"/>
    </row>
    <row r="183" spans="8:8" ht="14.75">
      <c r="A183" s="89"/>
      <c r="B183" s="90"/>
      <c r="C183" s="90"/>
      <c r="D183" s="90"/>
      <c r="E183" s="90"/>
      <c r="F183" s="90"/>
    </row>
    <row r="184" spans="8:8" ht="14.75">
      <c r="A184" s="91"/>
      <c r="B184" s="92"/>
      <c r="C184" s="92"/>
      <c r="D184" s="92"/>
      <c r="E184" s="92"/>
      <c r="F184" s="92"/>
    </row>
    <row r="185" spans="8:8" ht="14.75">
      <c r="A185" s="89"/>
      <c r="B185" s="90"/>
      <c r="C185" s="90"/>
      <c r="D185" s="90"/>
      <c r="E185" s="90"/>
      <c r="F185" s="90"/>
    </row>
    <row r="186" spans="8:8" ht="14.75">
      <c r="A186" s="91"/>
      <c r="B186" s="92"/>
      <c r="C186" s="92"/>
      <c r="D186" s="92"/>
      <c r="E186" s="92"/>
      <c r="F186" s="92"/>
    </row>
  </sheetData>
  <pageMargins left="0.75" right="0.75" top="1.0" bottom="1.0" header="0.5" footer="0.5"/>
</worksheet>
</file>

<file path=docProps/app.xml><?xml version="1.0" encoding="utf-8"?>
<Properties xmlns="http://schemas.openxmlformats.org/officeDocument/2006/extended-properties">
  <Application>Kingsoft Office</Application>
  <ScaleCrop>0</ScaleCrop>
  <LinksUpToDate>0</LinksUpToDate>
</Properties>
</file>

<file path=docProps/core.xml><?xml version="1.0" encoding="utf-8"?>
<cp:coreProperties xmlns:cp="http://schemas.openxmlformats.org/package/2006/metadata/core-properties" xmlns:dc="http://purl.org/dc/elements/1.1/" xmlns:dcterms="http://purl.org/dc/terms/" xmlns:xsi="http://www.w3.org/2001/XMLSchema-instance">
  <dc:creator>Redmi Note 8 Pro</dc:creator>
  <cp:lastModifiedBy>lnp</cp:lastModifiedBy>
  <dcterms:created xsi:type="dcterms:W3CDTF">2006-09-15T00:00:00Z</dcterms:created>
  <dcterms:modified xsi:type="dcterms:W3CDTF">2021-09-15T08:34:55Z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f20e1dfc</vt:lpwstr>
  </property>
  <property fmtid="{D5CDD505-2E9C-101B-9397-08002B2CF9AE}" pid="3" name="KSOProductBuildVer">
    <vt:lpwstr>2052-11.1.0.10503</vt:lpwstr>
  </property>
  <property fmtid="{D5CDD505-2E9C-101B-9397-08002B2CF9AE}" pid="4" name="ICV">
    <vt:lpwstr>986788CF45E54A35A53410E34932979C</vt:lpwstr>
  </property>
</Properties>
</file>