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2"/>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<sst xmlns="http://schemas.openxmlformats.org/spreadsheetml/2006/main" count="419" uniqueCount="298">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</sst>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quot;.&quot;00,,&quot;亿&quot;"/>
    <numFmt numFmtId="177" formatCode="#,##0.00;[Red]#,##0.00"/>
    <numFmt numFmtId="178" formatCode="0.00_ "/>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theme="1"/>
      <name val="宋体"/>
      <charset val="134"/>
      <scheme val="minor"/>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theme="0"/>
      <name val="宋体"/>
      <charset val="0"/>
      <scheme val="minor"/>
    </font>
    <font>
      <b/>
      <sz val="11"/>
      <color rgb="FFFA7D0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9C6500"/>
      <name val="宋体"/>
      <charset val="0"/>
      <scheme val="minor"/>
    </font>
    <font>
      <b/>
      <sz val="11"/>
      <color rgb="FF3F3F3F"/>
      <name val="宋体"/>
      <charset val="0"/>
      <scheme val="minor"/>
    </font>
    <font>
      <b/>
      <sz val="15"/>
      <color theme="3"/>
      <name val="宋体"/>
      <charset val="134"/>
      <scheme val="minor"/>
    </font>
    <font>
      <u/>
      <sz val="11"/>
      <color rgb="FF800080"/>
      <name val="宋体"/>
      <charset val="0"/>
      <scheme val="minor"/>
    </font>
    <font>
      <sz val="11"/>
      <color rgb="FF006100"/>
      <name val="宋体"/>
      <charset val="0"/>
      <scheme val="minor"/>
    </font>
    <font>
      <b/>
      <sz val="11"/>
      <color theme="1"/>
      <name val="宋体"/>
      <charset val="0"/>
      <scheme val="minor"/>
    </font>
    <font>
      <b/>
      <sz val="18"/>
      <color theme="3"/>
      <name val="宋体"/>
      <charset val="134"/>
      <scheme val="minor"/>
    </font>
    <font>
      <sz val="11"/>
      <color rgb="FFFF0000"/>
      <name val="宋体"/>
      <charset val="0"/>
      <scheme val="minor"/>
    </font>
    <font>
      <i/>
      <sz val="11"/>
      <color rgb="FF7F7F7F"/>
      <name val="宋体"/>
      <charset val="0"/>
      <scheme val="minor"/>
    </font>
    <font>
      <b/>
      <sz val="11"/>
      <color rgb="FFFFFFFF"/>
      <name val="宋体"/>
      <charset val="0"/>
      <scheme val="minor"/>
    </font>
    <font>
      <b/>
      <sz val="11"/>
      <color indexed="8"/>
      <name val="宋体"/>
      <charset val="134"/>
    </font>
    <font>
      <b/>
      <sz val="10"/>
      <name val="Calibri"/>
      <charset val="134"/>
    </font>
    <font>
      <b/>
      <sz val="9"/>
      <name val="宋体"/>
      <charset val="134"/>
    </font>
    <font>
      <sz val="9"/>
      <name val="宋体"/>
      <charset val="134"/>
    </font>
  </fonts>
  <fills count="43">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theme="0" tint="-0.35"/>
        <bgColor indexed="64"/>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theme="8" tint="0.8"/>
        <bgColor indexed="64"/>
      </patternFill>
    </fill>
    <fill>
      <patternFill patternType="solid">
        <fgColor rgb="FF00B050"/>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7"/>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7" tint="0.599993896298105"/>
        <bgColor indexed="64"/>
      </patternFill>
    </fill>
  </fills>
  <borders count="19">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7" fillId="0" borderId="0" applyFont="0" applyFill="0" applyBorder="0" applyAlignment="0" applyProtection="0">
      <alignment vertical="center"/>
    </xf>
    <xf numFmtId="0" fontId="30" fillId="23" borderId="0" applyNumberFormat="0" applyBorder="0" applyAlignment="0" applyProtection="0">
      <alignment vertical="center"/>
    </xf>
    <xf numFmtId="0" fontId="31" fillId="21" borderId="1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30" fillId="24" borderId="0" applyNumberFormat="0" applyBorder="0" applyAlignment="0" applyProtection="0">
      <alignment vertical="center"/>
    </xf>
    <xf numFmtId="0" fontId="29" fillId="17" borderId="0" applyNumberFormat="0" applyBorder="0" applyAlignment="0" applyProtection="0">
      <alignment vertical="center"/>
    </xf>
    <xf numFmtId="43" fontId="1" fillId="0" borderId="0">
      <protection locked="0"/>
    </xf>
    <xf numFmtId="0" fontId="26" fillId="31" borderId="0" applyNumberFormat="0" applyBorder="0" applyAlignment="0" applyProtection="0">
      <alignment vertical="center"/>
    </xf>
    <xf numFmtId="0" fontId="22" fillId="0" borderId="0">
      <protection locked="0"/>
    </xf>
    <xf numFmtId="9" fontId="17" fillId="0" borderId="0" applyFont="0" applyFill="0" applyBorder="0" applyAlignment="0" applyProtection="0">
      <alignment vertical="center"/>
    </xf>
    <xf numFmtId="0" fontId="37" fillId="0" borderId="0" applyNumberFormat="0" applyFill="0" applyBorder="0" applyAlignment="0" applyProtection="0">
      <alignment vertical="center"/>
    </xf>
    <xf numFmtId="0" fontId="17" fillId="33" borderId="16" applyNumberFormat="0" applyFont="0" applyAlignment="0" applyProtection="0">
      <alignment vertical="center"/>
    </xf>
    <xf numFmtId="0" fontId="26" fillId="35" borderId="0" applyNumberFormat="0" applyBorder="0" applyAlignment="0" applyProtection="0">
      <alignment vertical="center"/>
    </xf>
    <xf numFmtId="0" fontId="28"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6" fillId="0" borderId="14" applyNumberFormat="0" applyFill="0" applyAlignment="0" applyProtection="0">
      <alignment vertical="center"/>
    </xf>
    <xf numFmtId="0" fontId="33" fillId="0" borderId="14" applyNumberFormat="0" applyFill="0" applyAlignment="0" applyProtection="0">
      <alignment vertical="center"/>
    </xf>
    <xf numFmtId="0" fontId="26" fillId="39" borderId="0" applyNumberFormat="0" applyBorder="0" applyAlignment="0" applyProtection="0">
      <alignment vertical="center"/>
    </xf>
    <xf numFmtId="0" fontId="28" fillId="0" borderId="12" applyNumberFormat="0" applyFill="0" applyAlignment="0" applyProtection="0">
      <alignment vertical="center"/>
    </xf>
    <xf numFmtId="0" fontId="26" fillId="16" borderId="0" applyNumberFormat="0" applyBorder="0" applyAlignment="0" applyProtection="0">
      <alignment vertical="center"/>
    </xf>
    <xf numFmtId="0" fontId="35" fillId="15" borderId="15" applyNumberFormat="0" applyAlignment="0" applyProtection="0">
      <alignment vertical="center"/>
    </xf>
    <xf numFmtId="0" fontId="27" fillId="15" borderId="11" applyNumberFormat="0" applyAlignment="0" applyProtection="0">
      <alignment vertical="center"/>
    </xf>
    <xf numFmtId="0" fontId="43" fillId="3" borderId="18" applyNumberFormat="0" applyAlignment="0" applyProtection="0">
      <alignment vertical="center"/>
    </xf>
    <xf numFmtId="0" fontId="30" fillId="38" borderId="0" applyNumberFormat="0" applyBorder="0" applyAlignment="0" applyProtection="0">
      <alignment vertical="center"/>
    </xf>
    <xf numFmtId="0" fontId="26" fillId="22" borderId="0" applyNumberFormat="0" applyBorder="0" applyAlignment="0" applyProtection="0">
      <alignment vertical="center"/>
    </xf>
    <xf numFmtId="0" fontId="32" fillId="0" borderId="13" applyNumberFormat="0" applyFill="0" applyAlignment="0" applyProtection="0">
      <alignment vertical="center"/>
    </xf>
    <xf numFmtId="0" fontId="39" fillId="0" borderId="17" applyNumberFormat="0" applyFill="0" applyAlignment="0" applyProtection="0">
      <alignment vertical="center"/>
    </xf>
    <xf numFmtId="0" fontId="38" fillId="37" borderId="0" applyNumberFormat="0" applyBorder="0" applyAlignment="0" applyProtection="0">
      <alignment vertical="center"/>
    </xf>
    <xf numFmtId="0" fontId="34" fillId="30" borderId="0" applyNumberFormat="0" applyBorder="0" applyAlignment="0" applyProtection="0">
      <alignment vertical="center"/>
    </xf>
    <xf numFmtId="0" fontId="30" fillId="20" borderId="0" applyNumberFormat="0" applyBorder="0" applyAlignment="0" applyProtection="0">
      <alignment vertical="center"/>
    </xf>
    <xf numFmtId="0" fontId="26" fillId="14" borderId="0" applyNumberFormat="0" applyBorder="0" applyAlignment="0" applyProtection="0">
      <alignment vertical="center"/>
    </xf>
    <xf numFmtId="0" fontId="30" fillId="29" borderId="0" applyNumberFormat="0" applyBorder="0" applyAlignment="0" applyProtection="0">
      <alignment vertical="center"/>
    </xf>
    <xf numFmtId="0" fontId="30" fillId="34" borderId="0" applyNumberFormat="0" applyBorder="0" applyAlignment="0" applyProtection="0">
      <alignment vertical="center"/>
    </xf>
    <xf numFmtId="0" fontId="30" fillId="36" borderId="0" applyNumberFormat="0" applyBorder="0" applyAlignment="0" applyProtection="0">
      <alignment vertical="center"/>
    </xf>
    <xf numFmtId="0" fontId="30" fillId="19" borderId="0" applyNumberFormat="0" applyBorder="0" applyAlignment="0" applyProtection="0">
      <alignment vertical="center"/>
    </xf>
    <xf numFmtId="0" fontId="26" fillId="13" borderId="0" applyNumberFormat="0" applyBorder="0" applyAlignment="0" applyProtection="0">
      <alignment vertical="center"/>
    </xf>
    <xf numFmtId="0" fontId="26" fillId="32" borderId="0" applyNumberFormat="0" applyBorder="0" applyAlignment="0" applyProtection="0">
      <alignment vertical="center"/>
    </xf>
    <xf numFmtId="0" fontId="30" fillId="28" borderId="0" applyNumberFormat="0" applyBorder="0" applyAlignment="0" applyProtection="0">
      <alignment vertical="center"/>
    </xf>
    <xf numFmtId="0" fontId="30" fillId="42" borderId="0" applyNumberFormat="0" applyBorder="0" applyAlignment="0" applyProtection="0">
      <alignment vertical="center"/>
    </xf>
    <xf numFmtId="0" fontId="26" fillId="27" borderId="0" applyNumberFormat="0" applyBorder="0" applyAlignment="0" applyProtection="0">
      <alignment vertical="center"/>
    </xf>
    <xf numFmtId="0" fontId="30" fillId="40" borderId="0" applyNumberFormat="0" applyBorder="0" applyAlignment="0" applyProtection="0">
      <alignment vertical="center"/>
    </xf>
    <xf numFmtId="0" fontId="26" fillId="26" borderId="0" applyNumberFormat="0" applyBorder="0" applyAlignment="0" applyProtection="0">
      <alignment vertical="center"/>
    </xf>
    <xf numFmtId="0" fontId="26" fillId="18" borderId="0" applyNumberFormat="0" applyBorder="0" applyAlignment="0" applyProtection="0">
      <alignment vertical="center"/>
    </xf>
    <xf numFmtId="0" fontId="30" fillId="25" borderId="0" applyNumberFormat="0" applyBorder="0" applyAlignment="0" applyProtection="0">
      <alignment vertical="center"/>
    </xf>
    <xf numFmtId="0" fontId="26" fillId="41" borderId="0" applyNumberFormat="0" applyBorder="0" applyAlignment="0" applyProtection="0">
      <alignment vertical="center"/>
    </xf>
  </cellStyleXfs>
  <cellXfs count="136">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2" xfId="0" applyFont="1" applyFill="1" applyBorder="1" applyAlignment="1"/>
    <xf numFmtId="0" fontId="4" fillId="0" borderId="0" xfId="0" applyFont="1" applyAlignment="1"/>
    <xf numFmtId="0" fontId="5" fillId="0" borderId="0" xfId="0" applyFont="1" applyAlignment="1">
      <alignment horizontal="center" vertical="center"/>
    </xf>
    <xf numFmtId="0" fontId="6" fillId="0" borderId="0" xfId="0" applyNumberFormat="1" applyFont="1" applyFill="1">
      <alignment vertical="center"/>
    </xf>
    <xf numFmtId="0" fontId="4" fillId="3" borderId="0" xfId="0" applyFont="1" applyFill="1" applyAlignment="1">
      <alignment horizont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0" fontId="8" fillId="5" borderId="2"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4" fillId="6" borderId="0" xfId="0" applyFont="1" applyFill="1" applyAlignment="1"/>
    <xf numFmtId="0" fontId="11" fillId="7" borderId="2" xfId="0" applyNumberFormat="1" applyFont="1" applyFill="1" applyBorder="1" applyAlignment="1">
      <alignment horizontal="center" vertical="center"/>
    </xf>
    <xf numFmtId="0" fontId="6" fillId="8" borderId="4" xfId="0" applyNumberFormat="1" applyFont="1" applyFill="1" applyBorder="1" applyAlignment="1">
      <alignment horizontal="center" vertical="center"/>
    </xf>
    <xf numFmtId="0" fontId="6" fillId="8" borderId="2" xfId="0" applyNumberFormat="1" applyFont="1" applyFill="1" applyBorder="1" applyAlignment="1">
      <alignment horizontal="center" vertical="center"/>
    </xf>
    <xf numFmtId="0" fontId="12" fillId="0" borderId="2" xfId="0" applyNumberFormat="1" applyFont="1" applyFill="1" applyBorder="1">
      <alignment vertical="center"/>
    </xf>
    <xf numFmtId="43" fontId="13" fillId="0" borderId="4" xfId="8" applyFont="1" applyFill="1" applyBorder="1" applyAlignment="1" applyProtection="1">
      <alignment horizontal="right" vertical="center"/>
    </xf>
    <xf numFmtId="43" fontId="13" fillId="0" borderId="2" xfId="8" applyFont="1" applyFill="1" applyBorder="1" applyAlignment="1" applyProtection="1">
      <alignment horizontal="right" vertical="center"/>
    </xf>
    <xf numFmtId="0" fontId="11" fillId="9" borderId="2" xfId="0" applyNumberFormat="1" applyFont="1" applyFill="1" applyBorder="1" applyAlignment="1">
      <alignment horizontal="center" vertical="center" wrapText="1"/>
    </xf>
    <xf numFmtId="10" fontId="14" fillId="9" borderId="4" xfId="0" applyNumberFormat="1" applyFont="1" applyFill="1" applyBorder="1" applyAlignment="1">
      <alignment horizontal="center" vertical="center"/>
    </xf>
    <xf numFmtId="10" fontId="14" fillId="9" borderId="2" xfId="0" applyNumberFormat="1" applyFont="1" applyFill="1" applyBorder="1" applyAlignment="1">
      <alignment horizontal="center" vertical="center"/>
    </xf>
    <xf numFmtId="43" fontId="13" fillId="0" borderId="4" xfId="8" applyFont="1" applyFill="1" applyBorder="1" applyAlignment="1" applyProtection="1">
      <alignment horizontal="center" vertical="center"/>
    </xf>
    <xf numFmtId="43" fontId="13" fillId="0" borderId="2" xfId="8" applyFont="1" applyFill="1" applyBorder="1" applyAlignment="1" applyProtection="1">
      <alignment horizontal="center" vertical="center"/>
    </xf>
    <xf numFmtId="0" fontId="12" fillId="10" borderId="2" xfId="0" applyNumberFormat="1" applyFont="1" applyFill="1" applyBorder="1" applyAlignment="1">
      <alignment horizontal="center" vertical="center"/>
    </xf>
    <xf numFmtId="43" fontId="13" fillId="10" borderId="4" xfId="8" applyFont="1" applyFill="1" applyBorder="1" applyAlignment="1" applyProtection="1">
      <alignment horizontal="center" vertical="center"/>
    </xf>
    <xf numFmtId="43" fontId="13" fillId="10" borderId="2" xfId="8" applyFont="1" applyFill="1" applyBorder="1" applyAlignment="1" applyProtection="1">
      <alignment horizontal="center" vertical="center"/>
    </xf>
    <xf numFmtId="0" fontId="14" fillId="9" borderId="4" xfId="0" applyNumberFormat="1" applyFont="1" applyFill="1" applyBorder="1" applyAlignment="1">
      <alignment horizontal="center" vertical="center" wrapText="1"/>
    </xf>
    <xf numFmtId="43" fontId="14" fillId="9" borderId="2" xfId="8" applyFont="1" applyFill="1" applyBorder="1" applyAlignment="1" applyProtection="1">
      <alignment horizontal="center" vertical="center" wrapText="1"/>
    </xf>
    <xf numFmtId="0" fontId="12" fillId="10" borderId="2" xfId="0" applyNumberFormat="1" applyFont="1" applyFill="1" applyBorder="1" applyAlignment="1">
      <alignment horizontal="center" vertical="center" wrapText="1"/>
    </xf>
    <xf numFmtId="176" fontId="14" fillId="9" borderId="2" xfId="8" applyNumberFormat="1" applyFont="1" applyFill="1" applyBorder="1" applyAlignment="1" applyProtection="1">
      <alignment horizontal="center" vertical="center" wrapText="1"/>
    </xf>
    <xf numFmtId="176" fontId="13" fillId="0" borderId="2" xfId="8" applyNumberFormat="1" applyFont="1" applyFill="1" applyBorder="1" applyAlignment="1" applyProtection="1">
      <alignment horizontal="center" vertical="center"/>
    </xf>
    <xf numFmtId="43" fontId="14" fillId="9" borderId="4" xfId="8" applyFont="1" applyFill="1" applyBorder="1" applyAlignment="1" applyProtection="1">
      <alignment horizontal="center" vertical="center" wrapText="1"/>
    </xf>
    <xf numFmtId="176" fontId="13" fillId="10" borderId="2" xfId="8" applyNumberFormat="1" applyFont="1" applyFill="1" applyBorder="1" applyAlignment="1" applyProtection="1">
      <alignment horizontal="center" vertical="center"/>
    </xf>
    <xf numFmtId="4" fontId="13" fillId="0" borderId="4" xfId="0" applyNumberFormat="1" applyFont="1" applyFill="1" applyBorder="1" applyAlignment="1">
      <alignment horizontal="center" vertical="center"/>
    </xf>
    <xf numFmtId="4" fontId="12" fillId="0" borderId="2" xfId="0" applyNumberFormat="1" applyFont="1" applyFill="1" applyBorder="1" applyAlignment="1">
      <alignment horizontal="center" vertical="center" wrapText="1"/>
    </xf>
    <xf numFmtId="4" fontId="12" fillId="0" borderId="2" xfId="0" applyNumberFormat="1" applyFont="1" applyFill="1" applyBorder="1" applyAlignment="1">
      <alignment horizontal="center" vertical="center"/>
    </xf>
    <xf numFmtId="4" fontId="14" fillId="9" borderId="4"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2" xfId="0" applyNumberFormat="1" applyFont="1" applyFill="1" applyBorder="1" applyAlignment="1">
      <alignment horizontal="center" vertical="center"/>
    </xf>
    <xf numFmtId="0" fontId="10" fillId="9" borderId="4"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6"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Fill="1" applyBorder="1" applyAlignment="1">
      <alignment horizontal="center" vertical="center"/>
    </xf>
    <xf numFmtId="9" fontId="9" fillId="0" borderId="5"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4" fillId="6" borderId="0" xfId="0" applyFont="1" applyFill="1" applyBorder="1" applyAlignment="1">
      <alignment horizontal="center" vertical="center"/>
    </xf>
    <xf numFmtId="0" fontId="5" fillId="6" borderId="0" xfId="0" applyFont="1" applyFill="1" applyBorder="1" applyAlignment="1">
      <alignment horizontal="center" vertical="center"/>
    </xf>
    <xf numFmtId="0" fontId="9" fillId="6" borderId="0" xfId="0" applyNumberFormat="1" applyFont="1" applyFill="1" applyBorder="1" applyAlignment="1" applyProtection="1">
      <alignment horizontal="center" vertical="center" wrapText="1"/>
    </xf>
    <xf numFmtId="0" fontId="5" fillId="0" borderId="7" xfId="0" applyFont="1" applyFill="1" applyBorder="1" applyAlignment="1">
      <alignment horizontal="center" vertical="center"/>
    </xf>
    <xf numFmtId="0" fontId="9" fillId="0" borderId="7" xfId="0" applyNumberFormat="1" applyFont="1" applyFill="1" applyBorder="1" applyAlignment="1" applyProtection="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9" fillId="0" borderId="2" xfId="0" applyNumberFormat="1" applyFont="1" applyFill="1" applyBorder="1" applyAlignment="1" applyProtection="1">
      <alignment horizontal="center" vertical="center" wrapText="1"/>
    </xf>
    <xf numFmtId="0" fontId="4" fillId="0" borderId="0" xfId="0" applyFont="1" applyAlignment="1" applyProtection="1">
      <protection locked="0"/>
    </xf>
    <xf numFmtId="10" fontId="14" fillId="9" borderId="2" xfId="8" applyNumberFormat="1" applyFont="1" applyFill="1" applyBorder="1" applyAlignment="1" applyProtection="1">
      <alignment horizontal="center" vertical="center"/>
    </xf>
    <xf numFmtId="176" fontId="14" fillId="9" borderId="2" xfId="0" applyNumberFormat="1" applyFont="1" applyFill="1" applyBorder="1" applyAlignment="1">
      <alignment horizontal="center" vertical="center"/>
    </xf>
    <xf numFmtId="177" fontId="13" fillId="0" borderId="4" xfId="0" applyNumberFormat="1" applyFont="1" applyFill="1" applyBorder="1" applyAlignment="1">
      <alignment horizontal="center" vertical="center"/>
    </xf>
    <xf numFmtId="10" fontId="10" fillId="9" borderId="2" xfId="0" applyNumberFormat="1" applyFont="1" applyFill="1" applyBorder="1" applyAlignment="1">
      <alignment horizontal="center" vertical="center"/>
    </xf>
    <xf numFmtId="10" fontId="14" fillId="9" borderId="4" xfId="0" applyNumberFormat="1" applyFont="1" applyFill="1" applyBorder="1" applyAlignment="1">
      <alignment horizontal="center" vertical="center" wrapText="1"/>
    </xf>
    <xf numFmtId="10" fontId="14" fillId="9" borderId="2" xfId="0" applyNumberFormat="1" applyFont="1" applyFill="1" applyBorder="1" applyAlignment="1">
      <alignment horizontal="center" vertical="center" wrapText="1"/>
    </xf>
    <xf numFmtId="0" fontId="11" fillId="9" borderId="5" xfId="0" applyNumberFormat="1" applyFont="1" applyFill="1" applyBorder="1" applyAlignment="1">
      <alignment horizontal="center" vertical="center" wrapText="1"/>
    </xf>
    <xf numFmtId="4" fontId="14" fillId="9" borderId="9" xfId="0" applyNumberFormat="1" applyFont="1" applyFill="1" applyBorder="1" applyAlignment="1">
      <alignment horizontal="center" vertical="center" wrapText="1"/>
    </xf>
    <xf numFmtId="10" fontId="14" fillId="9" borderId="5" xfId="0" applyNumberFormat="1" applyFont="1" applyFill="1" applyBorder="1" applyAlignment="1">
      <alignment horizontal="center" vertical="center" wrapText="1"/>
    </xf>
    <xf numFmtId="0" fontId="17" fillId="6" borderId="0" xfId="0" applyFont="1" applyFill="1" applyBorder="1" applyAlignment="1">
      <alignment horizontal="center" vertical="center"/>
    </xf>
    <xf numFmtId="4" fontId="13" fillId="6" borderId="0" xfId="0" applyNumberFormat="1" applyFont="1" applyFill="1" applyBorder="1" applyAlignment="1">
      <alignment horizontal="center" vertical="center"/>
    </xf>
    <xf numFmtId="176" fontId="13" fillId="6" borderId="0" xfId="8" applyNumberFormat="1" applyFont="1" applyFill="1" applyBorder="1" applyAlignment="1" applyProtection="1">
      <alignment horizontal="center" vertical="center"/>
    </xf>
    <xf numFmtId="0" fontId="17" fillId="0" borderId="7" xfId="0" applyFont="1" applyFill="1" applyBorder="1" applyAlignment="1">
      <alignment horizontal="center" vertical="center"/>
    </xf>
    <xf numFmtId="4" fontId="13" fillId="0" borderId="10" xfId="0" applyNumberFormat="1" applyFont="1" applyFill="1" applyBorder="1" applyAlignment="1">
      <alignment horizontal="center" vertical="center"/>
    </xf>
    <xf numFmtId="178" fontId="13" fillId="0" borderId="7" xfId="8" applyNumberFormat="1" applyFont="1" applyFill="1" applyBorder="1" applyAlignment="1" applyProtection="1">
      <alignment horizontal="center" vertical="center"/>
    </xf>
    <xf numFmtId="0" fontId="17" fillId="0" borderId="2" xfId="0" applyFont="1" applyFill="1" applyBorder="1" applyAlignment="1">
      <alignment horizontal="center" vertical="center"/>
    </xf>
    <xf numFmtId="0" fontId="5" fillId="9" borderId="2" xfId="0" applyNumberFormat="1" applyFont="1" applyFill="1" applyBorder="1" applyAlignment="1">
      <alignment horizontal="center" vertical="center" wrapText="1"/>
    </xf>
    <xf numFmtId="176" fontId="13" fillId="11" borderId="2" xfId="8" applyNumberFormat="1" applyFont="1" applyFill="1" applyBorder="1" applyAlignment="1" applyProtection="1">
      <alignment horizontal="center" vertical="center"/>
    </xf>
    <xf numFmtId="10" fontId="10" fillId="9"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2" fillId="6" borderId="0" xfId="0" applyNumberFormat="1" applyFont="1" applyFill="1" applyBorder="1" applyAlignment="1"/>
    <xf numFmtId="178" fontId="1" fillId="0" borderId="0" xfId="0" applyNumberFormat="1" applyFont="1" applyFill="1">
      <alignment vertical="center"/>
    </xf>
    <xf numFmtId="178" fontId="18" fillId="12" borderId="0" xfId="0" applyNumberFormat="1" applyFont="1" applyFill="1" applyBorder="1" applyAlignment="1">
      <alignment horizontal="left" vertical="top"/>
    </xf>
    <xf numFmtId="0" fontId="18" fillId="12" borderId="0" xfId="0" applyNumberFormat="1" applyFont="1" applyFill="1" applyBorder="1" applyAlignment="1">
      <alignment horizontal="left" vertical="top"/>
    </xf>
    <xf numFmtId="178" fontId="2" fillId="0" borderId="0" xfId="0" applyNumberFormat="1" applyFont="1" applyFill="1" applyBorder="1" applyAlignment="1"/>
    <xf numFmtId="0" fontId="19" fillId="0" borderId="0" xfId="0" applyFont="1" applyFill="1" applyBorder="1" applyAlignment="1" applyProtection="1"/>
    <xf numFmtId="0" fontId="19" fillId="0" borderId="0" xfId="0" applyFont="1" applyFill="1" applyBorder="1" applyAlignment="1" applyProtection="1">
      <alignment horizontal="left"/>
    </xf>
    <xf numFmtId="178" fontId="2" fillId="0" borderId="0" xfId="0" applyNumberFormat="1" applyFont="1" applyFill="1" applyBorder="1" applyAlignment="1">
      <alignment horizontal="left"/>
    </xf>
    <xf numFmtId="178" fontId="19" fillId="0" borderId="0" xfId="0" applyNumberFormat="1" applyFont="1" applyFill="1" applyBorder="1" applyAlignment="1" applyProtection="1">
      <alignment horizontal="left"/>
    </xf>
    <xf numFmtId="178" fontId="19" fillId="0" borderId="0" xfId="0" applyNumberFormat="1" applyFont="1" applyFill="1" applyBorder="1" applyAlignment="1" applyProtection="1"/>
    <xf numFmtId="178" fontId="1" fillId="0" borderId="0" xfId="0" applyNumberFormat="1" applyFont="1" applyFill="1" applyAlignment="1"/>
    <xf numFmtId="0" fontId="1" fillId="0" borderId="0" xfId="0" applyFont="1">
      <alignment vertical="center"/>
    </xf>
    <xf numFmtId="0" fontId="20" fillId="0" borderId="0" xfId="0" applyFont="1" applyAlignment="1">
      <alignment horizontal="center" vertical="center"/>
    </xf>
    <xf numFmtId="0" fontId="21" fillId="10" borderId="0" xfId="0" applyFont="1" applyFill="1" applyAlignment="1">
      <alignment horizontal="center" vertical="center"/>
    </xf>
    <xf numFmtId="0" fontId="22" fillId="0" borderId="0" xfId="10" applyAlignment="1" applyProtection="1">
      <alignment horizontal="center"/>
    </xf>
    <xf numFmtId="0" fontId="23" fillId="0" borderId="0" xfId="0" applyFont="1" applyAlignment="1">
      <alignment horizontal="justify" vertical="center"/>
    </xf>
    <xf numFmtId="0" fontId="24" fillId="10" borderId="0" xfId="0" applyFont="1" applyFill="1" applyAlignment="1">
      <alignment horizontal="center" vertical="center"/>
    </xf>
    <xf numFmtId="0" fontId="23" fillId="0" borderId="0" xfId="0" applyFont="1" applyAlignment="1">
      <alignment horizontal="center" vertical="center"/>
    </xf>
    <xf numFmtId="0" fontId="24" fillId="10" borderId="0" xfId="0" applyFont="1" applyFill="1" applyAlignment="1">
      <alignment horizontal="left" vertical="center"/>
    </xf>
    <xf numFmtId="0" fontId="24" fillId="10" borderId="0" xfId="0" applyFont="1" applyFill="1" applyAlignment="1">
      <alignment horizontal="center" vertical="center" wrapText="1"/>
    </xf>
    <xf numFmtId="0" fontId="25" fillId="10" borderId="0" xfId="0" applyFont="1" applyFill="1" applyAlignment="1"/>
    <xf numFmtId="0" fontId="9" fillId="10" borderId="0" xfId="0" applyFont="1" applyFill="1" applyAlignment="1"/>
    <xf numFmtId="0" fontId="1" fillId="10"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sz val="11"/>
        <color rgb="FF00B050"/>
      </font>
    </dxf>
    <dxf>
      <font>
        <sz val="11"/>
        <color rgb="FFFF0000"/>
      </font>
    </dxf>
    <dxf>
      <font>
        <color rgb="FFFF0000"/>
      </font>
      <fill>
        <patternFill patternType="solid">
          <bgColor theme="0"/>
        </patternFill>
      </fill>
    </dxf>
    <dxf>
      <font>
        <color rgb="FF00B05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122" t="s">
        <v>0</v>
      </c>
      <c r="B1" s="122"/>
      <c r="C1" s="122"/>
      <c r="D1" s="122"/>
      <c r="E1" s="122"/>
      <c r="F1" s="122"/>
      <c r="G1" s="122"/>
      <c r="H1" s="122"/>
      <c r="I1" s="122"/>
    </row>
    <row r="2" spans="1:9">
      <c r="A2" s="123" t="s">
        <v>1</v>
      </c>
      <c r="B2" s="123"/>
      <c r="C2" s="123"/>
      <c r="D2" s="123"/>
      <c r="E2" s="123"/>
      <c r="F2" s="123"/>
      <c r="G2" s="123"/>
      <c r="H2" s="123"/>
      <c r="I2" s="123"/>
    </row>
    <row r="3" spans="1:9">
      <c r="A3" s="124" t="s">
        <v>2</v>
      </c>
      <c r="B3" s="124"/>
      <c r="C3" s="124"/>
      <c r="D3" s="124"/>
      <c r="E3" s="124"/>
      <c r="F3" s="124"/>
      <c r="G3" s="124"/>
      <c r="H3" s="124"/>
      <c r="I3" s="124"/>
    </row>
    <row r="4" spans="1:1">
      <c r="A4" s="125"/>
    </row>
    <row r="5" spans="1:1">
      <c r="A5" s="125"/>
    </row>
    <row r="6" spans="1:1">
      <c r="A6" s="125"/>
    </row>
    <row r="7" spans="1:1">
      <c r="A7" s="125"/>
    </row>
    <row r="8" spans="1:1">
      <c r="A8" s="125"/>
    </row>
    <row r="9" spans="1:1">
      <c r="A9" s="125"/>
    </row>
    <row r="10" spans="1:1">
      <c r="A10" s="125"/>
    </row>
    <row r="11" spans="1:1">
      <c r="A11" s="125"/>
    </row>
    <row r="12" spans="1:1">
      <c r="A12" s="125"/>
    </row>
    <row r="13" spans="1:1">
      <c r="A13" s="125"/>
    </row>
    <row r="14" spans="1:1">
      <c r="A14" s="125"/>
    </row>
    <row r="15" spans="1:1">
      <c r="A15" s="125"/>
    </row>
    <row r="16" spans="1:1">
      <c r="A16" s="125"/>
    </row>
    <row r="17" spans="1:1">
      <c r="A17" s="125"/>
    </row>
    <row r="18" spans="1:1">
      <c r="A18" s="125"/>
    </row>
    <row r="19" ht="21" customHeight="1" spans="1:9">
      <c r="A19" s="123" t="s">
        <v>3</v>
      </c>
      <c r="B19" s="123"/>
      <c r="C19" s="123"/>
      <c r="D19" s="123"/>
      <c r="E19" s="123"/>
      <c r="F19" s="123"/>
      <c r="G19" s="123"/>
      <c r="H19" s="123"/>
      <c r="I19" s="123"/>
    </row>
    <row r="20" spans="1:1">
      <c r="A20" s="125"/>
    </row>
    <row r="21" spans="1:1">
      <c r="A21" s="125"/>
    </row>
    <row r="22" spans="1:1">
      <c r="A22" s="125"/>
    </row>
    <row r="23" spans="1:1">
      <c r="A23" s="125"/>
    </row>
    <row r="24" spans="1:1">
      <c r="A24" s="125"/>
    </row>
    <row r="25" spans="1:1">
      <c r="A25" s="125"/>
    </row>
    <row r="26" spans="1:1">
      <c r="A26" s="125"/>
    </row>
    <row r="27" spans="1:1">
      <c r="A27" s="125"/>
    </row>
    <row r="28" spans="1:1">
      <c r="A28" s="125"/>
    </row>
    <row r="29" spans="1:1">
      <c r="A29" s="125"/>
    </row>
    <row r="30" spans="1:1">
      <c r="A30" s="125"/>
    </row>
    <row r="31" spans="1:1">
      <c r="A31" s="125"/>
    </row>
    <row r="32" spans="1:1">
      <c r="A32" s="125"/>
    </row>
    <row r="33" spans="1:1">
      <c r="A33" s="125"/>
    </row>
    <row r="34" spans="1:1">
      <c r="A34" s="125"/>
    </row>
    <row r="35" ht="18.75" customHeight="1" spans="1:9">
      <c r="A35" s="126" t="s">
        <v>4</v>
      </c>
      <c r="B35" s="126"/>
      <c r="C35" s="126"/>
      <c r="D35" s="126"/>
      <c r="E35" s="126"/>
      <c r="F35" s="126"/>
      <c r="G35" s="126"/>
      <c r="H35" s="126"/>
      <c r="I35" s="126"/>
    </row>
    <row r="36" spans="1:1">
      <c r="A36" s="125"/>
    </row>
    <row r="37" spans="1:1">
      <c r="A37" s="125"/>
    </row>
    <row r="38" spans="1:1">
      <c r="A38" s="125"/>
    </row>
    <row r="39" spans="1:1">
      <c r="A39" s="125"/>
    </row>
    <row r="40" spans="1:1">
      <c r="A40" s="125"/>
    </row>
    <row r="41" spans="1:1">
      <c r="A41" s="125"/>
    </row>
    <row r="43" spans="1:1">
      <c r="A43" s="125"/>
    </row>
    <row r="45" spans="1:1">
      <c r="A45" s="125"/>
    </row>
    <row r="47" spans="1:8">
      <c r="A47" s="127"/>
      <c r="B47" s="127"/>
      <c r="C47" s="127"/>
      <c r="D47" s="127"/>
      <c r="E47" s="127"/>
      <c r="F47" s="127"/>
      <c r="G47" s="127"/>
      <c r="H47" s="127"/>
    </row>
    <row r="59" spans="1:9">
      <c r="A59" s="126" t="s">
        <v>5</v>
      </c>
      <c r="B59" s="126"/>
      <c r="C59" s="126"/>
      <c r="D59" s="126"/>
      <c r="E59" s="126"/>
      <c r="F59" s="126"/>
      <c r="G59" s="126"/>
      <c r="H59" s="126"/>
      <c r="I59" s="126"/>
    </row>
    <row r="82" spans="1:9">
      <c r="A82" s="128" t="s">
        <v>6</v>
      </c>
      <c r="B82" s="128"/>
      <c r="C82" s="128"/>
      <c r="D82" s="128"/>
      <c r="E82" s="128"/>
      <c r="F82" s="128"/>
      <c r="G82" s="128"/>
      <c r="H82" s="128"/>
      <c r="I82" s="128"/>
    </row>
    <row r="106" ht="16.5" customHeight="1" spans="1:9">
      <c r="A106" s="129" t="s">
        <v>7</v>
      </c>
      <c r="B106" s="129"/>
      <c r="C106" s="129"/>
      <c r="D106" s="129"/>
      <c r="E106" s="129"/>
      <c r="F106" s="129"/>
      <c r="G106" s="129"/>
      <c r="H106" s="129"/>
      <c r="I106" s="129"/>
    </row>
    <row r="107" spans="1:9">
      <c r="A107" s="129"/>
      <c r="B107" s="129"/>
      <c r="C107" s="129"/>
      <c r="D107" s="129"/>
      <c r="E107" s="129"/>
      <c r="F107" s="129"/>
      <c r="G107" s="129"/>
      <c r="H107" s="129"/>
      <c r="I107" s="129"/>
    </row>
    <row r="108" spans="1:1">
      <c r="A108" s="130" t="s">
        <v>8</v>
      </c>
    </row>
    <row r="109" spans="1:1">
      <c r="A109" s="131" t="s">
        <v>9</v>
      </c>
    </row>
    <row r="125" spans="1:1">
      <c r="A125" s="130" t="s">
        <v>10</v>
      </c>
    </row>
    <row r="143" spans="1:1">
      <c r="A143" s="130" t="s">
        <v>11</v>
      </c>
    </row>
    <row r="158" spans="1:3">
      <c r="A158" s="131" t="s">
        <v>12</v>
      </c>
      <c r="B158" s="132"/>
      <c r="C158" s="132"/>
    </row>
    <row r="299" spans="1:1">
      <c r="A299" s="131" t="s">
        <v>13</v>
      </c>
    </row>
    <row r="300" ht="20.1" customHeight="1" spans="1:1">
      <c r="A300" s="133"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121" customFormat="1" ht="20.1" customHeight="1" spans="1:9">
      <c r="A315" s="134" t="s">
        <v>15</v>
      </c>
      <c r="B315" s="134"/>
      <c r="C315" s="134"/>
      <c r="D315" s="134"/>
      <c r="E315" s="134"/>
      <c r="F315" s="134"/>
      <c r="G315" s="134"/>
      <c r="H315" s="134"/>
      <c r="I315" s="134"/>
    </row>
    <row r="316" s="121" customFormat="1" ht="20.1" customHeight="1" spans="1:9">
      <c r="A316" s="134" t="s">
        <v>16</v>
      </c>
      <c r="B316" s="134"/>
      <c r="C316" s="134"/>
      <c r="D316" s="134"/>
      <c r="E316" s="134"/>
      <c r="F316" s="134"/>
      <c r="G316" s="134"/>
      <c r="H316" s="134"/>
      <c r="I316" s="134"/>
    </row>
    <row r="317" s="121" customFormat="1" ht="21" customHeight="1" spans="1:9">
      <c r="A317" s="134" t="s">
        <v>17</v>
      </c>
      <c r="B317" s="134"/>
      <c r="C317" s="134"/>
      <c r="D317" s="134"/>
      <c r="E317" s="134"/>
      <c r="F317" s="134"/>
      <c r="G317" s="134"/>
      <c r="H317" s="134"/>
      <c r="I317" s="134"/>
    </row>
    <row r="318" ht="18" customHeight="1" spans="1:9">
      <c r="A318" s="135" t="s">
        <v>18</v>
      </c>
      <c r="B318" s="135"/>
      <c r="C318" s="135"/>
      <c r="D318" s="135"/>
      <c r="E318" s="135"/>
      <c r="F318" s="135"/>
      <c r="G318" s="135"/>
      <c r="H318" s="135"/>
      <c r="I318" s="135"/>
    </row>
    <row r="319" spans="1:9">
      <c r="A319" s="135"/>
      <c r="B319" s="135"/>
      <c r="C319" s="135"/>
      <c r="D319" s="135"/>
      <c r="E319" s="135"/>
      <c r="F319" s="135"/>
      <c r="G319" s="135"/>
      <c r="H319" s="135"/>
      <c r="I319" s="135"/>
    </row>
    <row r="320" spans="1:9">
      <c r="A320" s="135"/>
      <c r="B320" s="135"/>
      <c r="C320" s="135"/>
      <c r="D320" s="135"/>
      <c r="E320" s="135"/>
      <c r="F320" s="135"/>
      <c r="G320" s="135"/>
      <c r="H320" s="135"/>
      <c r="I320" s="135"/>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zoomScale="115" zoomScaleNormal="115" workbookViewId="0">
      <pane xSplit="1" ySplit="1" topLeftCell="B100" activePane="bottomRight" state="frozen"/>
      <selection/>
      <selection pane="topRight"/>
      <selection pane="bottomLeft"/>
      <selection pane="bottomRight" activeCell="A3" sqref="A3:Q66"/>
    </sheetView>
  </sheetViews>
  <sheetFormatPr defaultColWidth="26" defaultRowHeight="13.5"/>
  <cols>
    <col min="1" max="1" width="26.6583333333333" style="111" customWidth="1"/>
    <col min="2" max="16384" width="26.6583333333333" style="111"/>
  </cols>
  <sheetData>
    <row r="1" ht="15" spans="1:6">
      <c r="A1" s="112" t="s">
        <v>19</v>
      </c>
      <c r="B1" s="113">
        <v>2020</v>
      </c>
      <c r="C1" s="113">
        <v>2019</v>
      </c>
      <c r="D1" s="113">
        <v>2018</v>
      </c>
      <c r="E1" s="113">
        <v>2017</v>
      </c>
      <c r="F1" s="113">
        <v>2016</v>
      </c>
    </row>
    <row r="2" ht="15" spans="1:21">
      <c r="A2" s="114"/>
      <c r="B2" s="114"/>
      <c r="C2" s="114"/>
      <c r="D2" s="114"/>
      <c r="E2" s="114"/>
      <c r="F2" s="114"/>
      <c r="G2" s="114"/>
      <c r="H2" s="114"/>
      <c r="I2" s="114"/>
      <c r="J2" s="114"/>
      <c r="K2" s="114"/>
      <c r="L2" s="114"/>
      <c r="M2" s="114"/>
      <c r="N2" s="114"/>
      <c r="O2" s="114"/>
      <c r="P2" s="114"/>
      <c r="Q2" s="114"/>
      <c r="R2" s="114"/>
      <c r="S2" s="114"/>
      <c r="T2" s="114"/>
      <c r="U2" s="114"/>
    </row>
    <row r="3" ht="15" spans="1:21">
      <c r="A3" s="115"/>
      <c r="B3" s="115"/>
      <c r="C3" s="115"/>
      <c r="D3" s="115"/>
      <c r="E3" s="115"/>
      <c r="F3" s="115"/>
      <c r="G3" s="115"/>
      <c r="H3" s="115"/>
      <c r="I3" s="115"/>
      <c r="J3" s="115"/>
      <c r="K3" s="115"/>
      <c r="L3" s="115"/>
      <c r="M3" s="115"/>
      <c r="N3" s="115"/>
      <c r="O3" s="115"/>
      <c r="P3" s="115"/>
      <c r="Q3" s="115"/>
      <c r="R3" s="117"/>
      <c r="S3" s="117"/>
      <c r="T3" s="117"/>
      <c r="U3" s="117"/>
    </row>
    <row r="4" ht="15" spans="1:21">
      <c r="A4" s="116"/>
      <c r="B4" s="116"/>
      <c r="C4" s="116"/>
      <c r="D4" s="116"/>
      <c r="E4" s="116"/>
      <c r="F4" s="116"/>
      <c r="G4" s="116"/>
      <c r="H4" s="116"/>
      <c r="I4" s="116"/>
      <c r="J4" s="116"/>
      <c r="K4" s="116"/>
      <c r="L4" s="116"/>
      <c r="M4" s="116"/>
      <c r="N4" s="116"/>
      <c r="O4" s="116"/>
      <c r="P4" s="116"/>
      <c r="Q4" s="116"/>
      <c r="R4" s="117"/>
      <c r="S4" s="117"/>
      <c r="T4" s="117"/>
      <c r="U4" s="117"/>
    </row>
    <row r="5" ht="15" spans="1:21">
      <c r="A5" s="116"/>
      <c r="B5" s="116"/>
      <c r="C5" s="116"/>
      <c r="D5" s="116"/>
      <c r="E5" s="116"/>
      <c r="F5" s="116"/>
      <c r="G5" s="116"/>
      <c r="H5" s="116"/>
      <c r="I5" s="116"/>
      <c r="J5" s="116"/>
      <c r="K5" s="116"/>
      <c r="L5" s="116"/>
      <c r="M5" s="116"/>
      <c r="N5" s="116"/>
      <c r="O5" s="116"/>
      <c r="P5" s="116"/>
      <c r="Q5" s="116"/>
      <c r="R5" s="117"/>
      <c r="S5" s="117"/>
      <c r="T5" s="117"/>
      <c r="U5" s="117"/>
    </row>
    <row r="6" ht="15" spans="1:21">
      <c r="A6" s="116"/>
      <c r="B6" s="116"/>
      <c r="C6" s="116"/>
      <c r="D6" s="116"/>
      <c r="E6" s="116"/>
      <c r="F6" s="116"/>
      <c r="G6" s="116"/>
      <c r="H6" s="116"/>
      <c r="I6" s="116"/>
      <c r="J6" s="116"/>
      <c r="K6" s="116"/>
      <c r="L6" s="116"/>
      <c r="M6" s="116"/>
      <c r="N6" s="116"/>
      <c r="O6" s="116"/>
      <c r="P6" s="116"/>
      <c r="Q6" s="116"/>
      <c r="R6" s="117"/>
      <c r="S6" s="117"/>
      <c r="T6" s="117"/>
      <c r="U6" s="117"/>
    </row>
    <row r="7" ht="15" spans="1:21">
      <c r="A7" s="116"/>
      <c r="B7" s="116"/>
      <c r="C7" s="116"/>
      <c r="D7" s="116"/>
      <c r="E7" s="116"/>
      <c r="F7" s="116"/>
      <c r="G7" s="116"/>
      <c r="H7" s="116"/>
      <c r="I7" s="116"/>
      <c r="J7" s="116"/>
      <c r="K7" s="116"/>
      <c r="L7" s="116"/>
      <c r="M7" s="116"/>
      <c r="N7" s="116"/>
      <c r="O7" s="116"/>
      <c r="P7" s="116"/>
      <c r="Q7" s="116"/>
      <c r="R7" s="117"/>
      <c r="S7" s="117"/>
      <c r="T7" s="117"/>
      <c r="U7" s="117"/>
    </row>
    <row r="8" ht="15" spans="1:21">
      <c r="A8" s="116"/>
      <c r="B8" s="116"/>
      <c r="C8" s="116"/>
      <c r="D8" s="116"/>
      <c r="E8" s="116"/>
      <c r="F8" s="116"/>
      <c r="G8" s="116"/>
      <c r="H8" s="116"/>
      <c r="I8" s="116"/>
      <c r="J8" s="116"/>
      <c r="K8" s="116"/>
      <c r="L8" s="116"/>
      <c r="M8" s="116"/>
      <c r="N8" s="116"/>
      <c r="O8" s="116"/>
      <c r="P8" s="116"/>
      <c r="Q8" s="116"/>
      <c r="R8" s="117"/>
      <c r="S8" s="117"/>
      <c r="T8" s="117"/>
      <c r="U8" s="117"/>
    </row>
    <row r="9" ht="15" spans="1:21">
      <c r="A9" s="116"/>
      <c r="B9" s="116"/>
      <c r="C9" s="116"/>
      <c r="D9" s="116"/>
      <c r="E9" s="116"/>
      <c r="F9" s="116"/>
      <c r="G9" s="116"/>
      <c r="H9" s="116"/>
      <c r="I9" s="116"/>
      <c r="J9" s="116"/>
      <c r="K9" s="116"/>
      <c r="L9" s="116"/>
      <c r="M9" s="116"/>
      <c r="N9" s="116"/>
      <c r="O9" s="116"/>
      <c r="P9" s="116"/>
      <c r="Q9" s="116"/>
      <c r="R9" s="117"/>
      <c r="S9" s="117"/>
      <c r="T9" s="117"/>
      <c r="U9" s="117"/>
    </row>
    <row r="10" ht="15" spans="1:21">
      <c r="A10" s="116"/>
      <c r="B10" s="116"/>
      <c r="C10" s="116"/>
      <c r="D10" s="116"/>
      <c r="E10" s="116"/>
      <c r="F10" s="116"/>
      <c r="G10" s="116"/>
      <c r="H10" s="116"/>
      <c r="I10" s="116"/>
      <c r="J10" s="116"/>
      <c r="K10" s="116"/>
      <c r="L10" s="116"/>
      <c r="M10" s="116"/>
      <c r="N10" s="116"/>
      <c r="O10" s="116"/>
      <c r="P10" s="116"/>
      <c r="Q10" s="116"/>
      <c r="R10" s="117"/>
      <c r="S10" s="117"/>
      <c r="T10" s="117"/>
      <c r="U10" s="117"/>
    </row>
    <row r="11" ht="15" spans="1:21">
      <c r="A11" s="116"/>
      <c r="B11" s="116"/>
      <c r="C11" s="116"/>
      <c r="D11" s="116"/>
      <c r="E11" s="116"/>
      <c r="F11" s="116"/>
      <c r="G11" s="116"/>
      <c r="H11" s="116"/>
      <c r="I11" s="116"/>
      <c r="J11" s="116"/>
      <c r="K11" s="116"/>
      <c r="L11" s="116"/>
      <c r="M11" s="116"/>
      <c r="N11" s="116"/>
      <c r="O11" s="116"/>
      <c r="P11" s="116"/>
      <c r="Q11" s="116"/>
      <c r="R11" s="117"/>
      <c r="S11" s="117"/>
      <c r="T11" s="117"/>
      <c r="U11" s="117"/>
    </row>
    <row r="12" ht="15" spans="1:21">
      <c r="A12" s="116"/>
      <c r="B12" s="116"/>
      <c r="C12" s="116"/>
      <c r="D12" s="116"/>
      <c r="E12" s="116"/>
      <c r="F12" s="116"/>
      <c r="G12" s="116"/>
      <c r="H12" s="116"/>
      <c r="I12" s="116"/>
      <c r="J12" s="116"/>
      <c r="K12" s="116"/>
      <c r="L12" s="116"/>
      <c r="M12" s="116"/>
      <c r="N12" s="116"/>
      <c r="O12" s="116"/>
      <c r="P12" s="116"/>
      <c r="Q12" s="116"/>
      <c r="R12" s="117"/>
      <c r="S12" s="117"/>
      <c r="T12" s="117"/>
      <c r="U12" s="117"/>
    </row>
    <row r="13" ht="15" spans="1:21">
      <c r="A13" s="116"/>
      <c r="B13" s="116"/>
      <c r="C13" s="116"/>
      <c r="D13" s="116"/>
      <c r="E13" s="116"/>
      <c r="F13" s="116"/>
      <c r="G13" s="116"/>
      <c r="H13" s="116"/>
      <c r="I13" s="116"/>
      <c r="J13" s="116"/>
      <c r="K13" s="116"/>
      <c r="L13" s="116"/>
      <c r="M13" s="116"/>
      <c r="N13" s="116"/>
      <c r="O13" s="116"/>
      <c r="P13" s="116"/>
      <c r="Q13" s="116"/>
      <c r="R13" s="117"/>
      <c r="S13" s="117"/>
      <c r="T13" s="117"/>
      <c r="U13" s="117"/>
    </row>
    <row r="14" ht="15" spans="1:21">
      <c r="A14" s="116"/>
      <c r="B14" s="116"/>
      <c r="C14" s="116"/>
      <c r="D14" s="116"/>
      <c r="E14" s="116"/>
      <c r="F14" s="116"/>
      <c r="G14" s="116"/>
      <c r="H14" s="116"/>
      <c r="I14" s="116"/>
      <c r="J14" s="116"/>
      <c r="K14" s="116"/>
      <c r="L14" s="116"/>
      <c r="M14" s="116"/>
      <c r="N14" s="116"/>
      <c r="O14" s="116"/>
      <c r="P14" s="116"/>
      <c r="Q14" s="116"/>
      <c r="R14" s="117"/>
      <c r="S14" s="117"/>
      <c r="T14" s="117"/>
      <c r="U14" s="117"/>
    </row>
    <row r="15" ht="15" spans="1:21">
      <c r="A15" s="116"/>
      <c r="B15" s="116"/>
      <c r="C15" s="116"/>
      <c r="D15" s="116"/>
      <c r="E15" s="116"/>
      <c r="F15" s="116"/>
      <c r="G15" s="116"/>
      <c r="H15" s="116"/>
      <c r="I15" s="116"/>
      <c r="J15" s="116"/>
      <c r="K15" s="116"/>
      <c r="L15" s="116"/>
      <c r="M15" s="116"/>
      <c r="N15" s="116"/>
      <c r="O15" s="116"/>
      <c r="P15" s="116"/>
      <c r="Q15" s="116"/>
      <c r="R15" s="117"/>
      <c r="S15" s="117"/>
      <c r="T15" s="117"/>
      <c r="U15" s="117"/>
    </row>
    <row r="16" ht="15" spans="1:21">
      <c r="A16" s="116"/>
      <c r="B16" s="116"/>
      <c r="C16" s="116"/>
      <c r="D16" s="116"/>
      <c r="E16" s="116"/>
      <c r="F16" s="116"/>
      <c r="G16" s="116"/>
      <c r="H16" s="116"/>
      <c r="I16" s="116"/>
      <c r="J16" s="116"/>
      <c r="K16" s="116"/>
      <c r="L16" s="116"/>
      <c r="M16" s="116"/>
      <c r="N16" s="116"/>
      <c r="O16" s="116"/>
      <c r="P16" s="116"/>
      <c r="Q16" s="116"/>
      <c r="R16" s="117"/>
      <c r="S16" s="117"/>
      <c r="T16" s="117"/>
      <c r="U16" s="117"/>
    </row>
    <row r="17" ht="15" spans="1:21">
      <c r="A17" s="116"/>
      <c r="B17" s="116"/>
      <c r="C17" s="116"/>
      <c r="D17" s="116"/>
      <c r="E17" s="116"/>
      <c r="F17" s="116"/>
      <c r="G17" s="116"/>
      <c r="H17" s="116"/>
      <c r="I17" s="116"/>
      <c r="J17" s="116"/>
      <c r="K17" s="116"/>
      <c r="L17" s="116"/>
      <c r="M17" s="116"/>
      <c r="N17" s="116"/>
      <c r="O17" s="116"/>
      <c r="P17" s="116"/>
      <c r="Q17" s="116"/>
      <c r="R17" s="117"/>
      <c r="S17" s="117"/>
      <c r="T17" s="117"/>
      <c r="U17" s="117"/>
    </row>
    <row r="18" ht="15" spans="1:21">
      <c r="A18" s="116"/>
      <c r="B18" s="116"/>
      <c r="C18" s="116"/>
      <c r="D18" s="116"/>
      <c r="E18" s="116"/>
      <c r="F18" s="116"/>
      <c r="G18" s="116"/>
      <c r="H18" s="116"/>
      <c r="I18" s="116"/>
      <c r="J18" s="116"/>
      <c r="K18" s="116"/>
      <c r="L18" s="116"/>
      <c r="M18" s="116"/>
      <c r="N18" s="116"/>
      <c r="O18" s="116"/>
      <c r="P18" s="116"/>
      <c r="Q18" s="116"/>
      <c r="R18" s="117"/>
      <c r="S18" s="117"/>
      <c r="T18" s="117"/>
      <c r="U18" s="117"/>
    </row>
    <row r="19" ht="15" spans="1:21">
      <c r="A19" s="116"/>
      <c r="B19" s="116"/>
      <c r="C19" s="116"/>
      <c r="D19" s="116"/>
      <c r="E19" s="116"/>
      <c r="F19" s="116"/>
      <c r="G19" s="116"/>
      <c r="H19" s="116"/>
      <c r="I19" s="116"/>
      <c r="J19" s="116"/>
      <c r="K19" s="116"/>
      <c r="L19" s="116"/>
      <c r="M19" s="116"/>
      <c r="N19" s="116"/>
      <c r="O19" s="116"/>
      <c r="P19" s="116"/>
      <c r="Q19" s="116"/>
      <c r="R19" s="117"/>
      <c r="S19" s="117"/>
      <c r="T19" s="117"/>
      <c r="U19" s="117"/>
    </row>
    <row r="20" ht="15" spans="1:21">
      <c r="A20" s="116"/>
      <c r="B20" s="116"/>
      <c r="C20" s="116"/>
      <c r="D20" s="116"/>
      <c r="E20" s="116"/>
      <c r="F20" s="116"/>
      <c r="G20" s="116"/>
      <c r="H20" s="116"/>
      <c r="I20" s="116"/>
      <c r="J20" s="116"/>
      <c r="K20" s="116"/>
      <c r="L20" s="116"/>
      <c r="M20" s="116"/>
      <c r="N20" s="116"/>
      <c r="O20" s="116"/>
      <c r="P20" s="116"/>
      <c r="Q20" s="116"/>
      <c r="R20" s="117"/>
      <c r="S20" s="117"/>
      <c r="T20" s="117"/>
      <c r="U20" s="117"/>
    </row>
    <row r="21" ht="15" spans="1:21">
      <c r="A21" s="116"/>
      <c r="B21" s="116"/>
      <c r="C21" s="116"/>
      <c r="D21" s="116"/>
      <c r="E21" s="116"/>
      <c r="F21" s="116"/>
      <c r="G21" s="116"/>
      <c r="H21" s="116"/>
      <c r="I21" s="116"/>
      <c r="J21" s="116"/>
      <c r="K21" s="116"/>
      <c r="L21" s="116"/>
      <c r="M21" s="116"/>
      <c r="N21" s="116"/>
      <c r="O21" s="116"/>
      <c r="P21" s="116"/>
      <c r="Q21" s="116"/>
      <c r="R21" s="117"/>
      <c r="S21" s="117"/>
      <c r="T21" s="117"/>
      <c r="U21" s="117"/>
    </row>
    <row r="22" ht="15" spans="1:21">
      <c r="A22" s="116"/>
      <c r="B22" s="116"/>
      <c r="C22" s="116"/>
      <c r="D22" s="116"/>
      <c r="E22" s="116"/>
      <c r="F22" s="116"/>
      <c r="G22" s="116"/>
      <c r="H22" s="116"/>
      <c r="I22" s="116"/>
      <c r="J22" s="116"/>
      <c r="K22" s="116"/>
      <c r="L22" s="116"/>
      <c r="M22" s="116"/>
      <c r="N22" s="116"/>
      <c r="O22" s="116"/>
      <c r="P22" s="116"/>
      <c r="Q22" s="116"/>
      <c r="R22" s="117"/>
      <c r="S22" s="117"/>
      <c r="T22" s="117"/>
      <c r="U22" s="117"/>
    </row>
    <row r="23" ht="15" spans="1:21">
      <c r="A23" s="116"/>
      <c r="B23" s="116"/>
      <c r="C23" s="116"/>
      <c r="D23" s="116"/>
      <c r="E23" s="116"/>
      <c r="F23" s="116"/>
      <c r="G23" s="116"/>
      <c r="H23" s="116"/>
      <c r="I23" s="116"/>
      <c r="J23" s="116"/>
      <c r="K23" s="116"/>
      <c r="L23" s="116"/>
      <c r="M23" s="116"/>
      <c r="N23" s="116"/>
      <c r="O23" s="116"/>
      <c r="P23" s="116"/>
      <c r="Q23" s="116"/>
      <c r="R23" s="117"/>
      <c r="S23" s="117"/>
      <c r="T23" s="117"/>
      <c r="U23" s="117"/>
    </row>
    <row r="24" ht="15" spans="1:21">
      <c r="A24" s="116"/>
      <c r="B24" s="116"/>
      <c r="C24" s="116"/>
      <c r="D24" s="116"/>
      <c r="E24" s="116"/>
      <c r="F24" s="116"/>
      <c r="G24" s="116"/>
      <c r="H24" s="116"/>
      <c r="I24" s="116"/>
      <c r="J24" s="116"/>
      <c r="K24" s="116"/>
      <c r="L24" s="116"/>
      <c r="M24" s="116"/>
      <c r="N24" s="116"/>
      <c r="O24" s="116"/>
      <c r="P24" s="116"/>
      <c r="Q24" s="116"/>
      <c r="R24" s="117"/>
      <c r="S24" s="117"/>
      <c r="T24" s="117"/>
      <c r="U24" s="117"/>
    </row>
    <row r="25" ht="15" spans="1:21">
      <c r="A25" s="116"/>
      <c r="B25" s="116"/>
      <c r="C25" s="116"/>
      <c r="D25" s="116"/>
      <c r="E25" s="116"/>
      <c r="F25" s="116"/>
      <c r="G25" s="116"/>
      <c r="H25" s="116"/>
      <c r="I25" s="116"/>
      <c r="J25" s="116"/>
      <c r="K25" s="116"/>
      <c r="L25" s="116"/>
      <c r="M25" s="116"/>
      <c r="N25" s="116"/>
      <c r="O25" s="116"/>
      <c r="P25" s="116"/>
      <c r="Q25" s="116"/>
      <c r="R25" s="117"/>
      <c r="S25" s="117"/>
      <c r="T25" s="117"/>
      <c r="U25" s="117"/>
    </row>
    <row r="26" ht="15" spans="1:21">
      <c r="A26" s="116"/>
      <c r="B26" s="116"/>
      <c r="C26" s="116"/>
      <c r="D26" s="116"/>
      <c r="E26" s="116"/>
      <c r="F26" s="116"/>
      <c r="G26" s="116"/>
      <c r="H26" s="116"/>
      <c r="I26" s="116"/>
      <c r="J26" s="116"/>
      <c r="K26" s="116"/>
      <c r="L26" s="116"/>
      <c r="M26" s="116"/>
      <c r="N26" s="116"/>
      <c r="O26" s="116"/>
      <c r="P26" s="116"/>
      <c r="Q26" s="116"/>
      <c r="R26" s="117"/>
      <c r="S26" s="117"/>
      <c r="T26" s="117"/>
      <c r="U26" s="117"/>
    </row>
    <row r="27" ht="15" spans="1:21">
      <c r="A27" s="116"/>
      <c r="B27" s="116"/>
      <c r="C27" s="116"/>
      <c r="D27" s="116"/>
      <c r="E27" s="116"/>
      <c r="F27" s="116"/>
      <c r="G27" s="116"/>
      <c r="H27" s="116"/>
      <c r="I27" s="116"/>
      <c r="J27" s="116"/>
      <c r="K27" s="116"/>
      <c r="L27" s="116"/>
      <c r="M27" s="116"/>
      <c r="N27" s="116"/>
      <c r="O27" s="116"/>
      <c r="P27" s="116"/>
      <c r="Q27" s="116"/>
      <c r="R27" s="117"/>
      <c r="S27" s="117"/>
      <c r="T27" s="117"/>
      <c r="U27" s="117"/>
    </row>
    <row r="28" ht="15" spans="1:21">
      <c r="A28" s="116"/>
      <c r="B28" s="116"/>
      <c r="C28" s="116"/>
      <c r="D28" s="116"/>
      <c r="E28" s="116"/>
      <c r="F28" s="116"/>
      <c r="G28" s="116"/>
      <c r="H28" s="116"/>
      <c r="I28" s="116"/>
      <c r="J28" s="116"/>
      <c r="K28" s="116"/>
      <c r="L28" s="116"/>
      <c r="M28" s="116"/>
      <c r="N28" s="116"/>
      <c r="O28" s="116"/>
      <c r="P28" s="116"/>
      <c r="Q28" s="116"/>
      <c r="R28" s="117"/>
      <c r="S28" s="117"/>
      <c r="T28" s="117"/>
      <c r="U28" s="117"/>
    </row>
    <row r="29" ht="15" spans="1:21">
      <c r="A29" s="116"/>
      <c r="B29" s="116"/>
      <c r="C29" s="116"/>
      <c r="D29" s="116"/>
      <c r="E29" s="116"/>
      <c r="F29" s="116"/>
      <c r="G29" s="116"/>
      <c r="H29" s="116"/>
      <c r="I29" s="116"/>
      <c r="J29" s="116"/>
      <c r="K29" s="116"/>
      <c r="L29" s="116"/>
      <c r="M29" s="116"/>
      <c r="N29" s="116"/>
      <c r="O29" s="116"/>
      <c r="P29" s="116"/>
      <c r="Q29" s="116"/>
      <c r="R29" s="117"/>
      <c r="S29" s="117"/>
      <c r="T29" s="117"/>
      <c r="U29" s="117"/>
    </row>
    <row r="30" ht="15" spans="1:21">
      <c r="A30" s="116"/>
      <c r="B30" s="116"/>
      <c r="C30" s="116"/>
      <c r="D30" s="116"/>
      <c r="E30" s="116"/>
      <c r="F30" s="116"/>
      <c r="G30" s="116"/>
      <c r="H30" s="116"/>
      <c r="I30" s="116"/>
      <c r="J30" s="116"/>
      <c r="K30" s="116"/>
      <c r="L30" s="116"/>
      <c r="M30" s="116"/>
      <c r="N30" s="116"/>
      <c r="O30" s="116"/>
      <c r="P30" s="116"/>
      <c r="Q30" s="116"/>
      <c r="R30" s="117"/>
      <c r="S30" s="117"/>
      <c r="T30" s="117"/>
      <c r="U30" s="117"/>
    </row>
    <row r="31" ht="15" spans="1:21">
      <c r="A31" s="116"/>
      <c r="B31" s="116"/>
      <c r="C31" s="116"/>
      <c r="D31" s="116"/>
      <c r="E31" s="116"/>
      <c r="F31" s="116"/>
      <c r="G31" s="116"/>
      <c r="H31" s="116"/>
      <c r="I31" s="116"/>
      <c r="J31" s="116"/>
      <c r="K31" s="116"/>
      <c r="L31" s="116"/>
      <c r="M31" s="116"/>
      <c r="N31" s="116"/>
      <c r="O31" s="116"/>
      <c r="P31" s="116"/>
      <c r="Q31" s="116"/>
      <c r="R31" s="117"/>
      <c r="S31" s="117"/>
      <c r="T31" s="117"/>
      <c r="U31" s="117"/>
    </row>
    <row r="32" ht="15" spans="1:21">
      <c r="A32" s="116"/>
      <c r="B32" s="116"/>
      <c r="C32" s="116"/>
      <c r="D32" s="116"/>
      <c r="E32" s="116"/>
      <c r="F32" s="116"/>
      <c r="G32" s="116"/>
      <c r="H32" s="116"/>
      <c r="I32" s="116"/>
      <c r="J32" s="116"/>
      <c r="K32" s="116"/>
      <c r="L32" s="116"/>
      <c r="M32" s="116"/>
      <c r="N32" s="116"/>
      <c r="O32" s="116"/>
      <c r="P32" s="116"/>
      <c r="Q32" s="116"/>
      <c r="R32" s="117"/>
      <c r="S32" s="117"/>
      <c r="T32" s="117"/>
      <c r="U32" s="117"/>
    </row>
    <row r="33" ht="15" spans="1:21">
      <c r="A33" s="116"/>
      <c r="B33" s="116"/>
      <c r="C33" s="116"/>
      <c r="D33" s="116"/>
      <c r="E33" s="116"/>
      <c r="F33" s="116"/>
      <c r="G33" s="116"/>
      <c r="H33" s="116"/>
      <c r="I33" s="116"/>
      <c r="J33" s="116"/>
      <c r="K33" s="116"/>
      <c r="L33" s="116"/>
      <c r="M33" s="116"/>
      <c r="N33" s="116"/>
      <c r="O33" s="116"/>
      <c r="P33" s="116"/>
      <c r="Q33" s="116"/>
      <c r="R33" s="117"/>
      <c r="S33" s="117"/>
      <c r="T33" s="117"/>
      <c r="U33" s="117"/>
    </row>
    <row r="34" ht="15" spans="1:21">
      <c r="A34" s="116"/>
      <c r="B34" s="116"/>
      <c r="C34" s="116"/>
      <c r="D34" s="116"/>
      <c r="E34" s="116"/>
      <c r="F34" s="116"/>
      <c r="G34" s="116"/>
      <c r="H34" s="116"/>
      <c r="I34" s="116"/>
      <c r="J34" s="116"/>
      <c r="K34" s="116"/>
      <c r="L34" s="116"/>
      <c r="M34" s="116"/>
      <c r="N34" s="116"/>
      <c r="O34" s="116"/>
      <c r="P34" s="116"/>
      <c r="Q34" s="116"/>
      <c r="R34" s="117"/>
      <c r="S34" s="117"/>
      <c r="T34" s="117"/>
      <c r="U34" s="117"/>
    </row>
    <row r="35" ht="15" spans="1:21">
      <c r="A35" s="116"/>
      <c r="B35" s="116"/>
      <c r="C35" s="116"/>
      <c r="D35" s="116"/>
      <c r="E35" s="116"/>
      <c r="F35" s="116"/>
      <c r="G35" s="116"/>
      <c r="H35" s="116"/>
      <c r="I35" s="116"/>
      <c r="J35" s="116"/>
      <c r="K35" s="116"/>
      <c r="L35" s="116"/>
      <c r="M35" s="116"/>
      <c r="N35" s="116"/>
      <c r="O35" s="116"/>
      <c r="P35" s="116"/>
      <c r="Q35" s="116"/>
      <c r="R35" s="117"/>
      <c r="S35" s="117"/>
      <c r="T35" s="117"/>
      <c r="U35" s="117"/>
    </row>
    <row r="36" ht="15" spans="1:21">
      <c r="A36" s="116"/>
      <c r="B36" s="116"/>
      <c r="C36" s="116"/>
      <c r="D36" s="116"/>
      <c r="E36" s="116"/>
      <c r="F36" s="116"/>
      <c r="G36" s="116"/>
      <c r="H36" s="116"/>
      <c r="I36" s="116"/>
      <c r="J36" s="116"/>
      <c r="K36" s="116"/>
      <c r="L36" s="116"/>
      <c r="M36" s="116"/>
      <c r="N36" s="116"/>
      <c r="O36" s="116"/>
      <c r="P36" s="116"/>
      <c r="Q36" s="116"/>
      <c r="R36" s="117"/>
      <c r="S36" s="117"/>
      <c r="T36" s="117"/>
      <c r="U36" s="117"/>
    </row>
    <row r="37" ht="15" spans="1:21">
      <c r="A37" s="116"/>
      <c r="B37" s="116"/>
      <c r="C37" s="116"/>
      <c r="D37" s="116"/>
      <c r="E37" s="116"/>
      <c r="F37" s="116"/>
      <c r="G37" s="116"/>
      <c r="H37" s="116"/>
      <c r="I37" s="116"/>
      <c r="J37" s="116"/>
      <c r="K37" s="116"/>
      <c r="L37" s="116"/>
      <c r="M37" s="116"/>
      <c r="N37" s="116"/>
      <c r="O37" s="116"/>
      <c r="P37" s="116"/>
      <c r="Q37" s="116"/>
      <c r="R37" s="117"/>
      <c r="S37" s="117"/>
      <c r="T37" s="117"/>
      <c r="U37" s="117"/>
    </row>
    <row r="38" ht="15" spans="1:21">
      <c r="A38" s="116"/>
      <c r="B38" s="116"/>
      <c r="C38" s="116"/>
      <c r="D38" s="116"/>
      <c r="E38" s="116"/>
      <c r="F38" s="116"/>
      <c r="G38" s="116"/>
      <c r="H38" s="116"/>
      <c r="I38" s="116"/>
      <c r="J38" s="116"/>
      <c r="K38" s="116"/>
      <c r="L38" s="116"/>
      <c r="M38" s="116"/>
      <c r="N38" s="116"/>
      <c r="O38" s="116"/>
      <c r="P38" s="116"/>
      <c r="Q38" s="116"/>
      <c r="R38" s="117"/>
      <c r="S38" s="117"/>
      <c r="T38" s="117"/>
      <c r="U38" s="117"/>
    </row>
    <row r="39" ht="15" spans="1:21">
      <c r="A39" s="116"/>
      <c r="B39" s="116"/>
      <c r="C39" s="116"/>
      <c r="D39" s="116"/>
      <c r="E39" s="116"/>
      <c r="F39" s="116"/>
      <c r="G39" s="116"/>
      <c r="H39" s="116"/>
      <c r="I39" s="116"/>
      <c r="J39" s="116"/>
      <c r="K39" s="116"/>
      <c r="L39" s="116"/>
      <c r="M39" s="116"/>
      <c r="N39" s="116"/>
      <c r="O39" s="116"/>
      <c r="P39" s="116"/>
      <c r="Q39" s="116"/>
      <c r="R39" s="117"/>
      <c r="S39" s="117"/>
      <c r="T39" s="117"/>
      <c r="U39" s="117"/>
    </row>
    <row r="40" ht="15" spans="1:21">
      <c r="A40" s="116"/>
      <c r="B40" s="116"/>
      <c r="C40" s="116"/>
      <c r="D40" s="116"/>
      <c r="E40" s="116"/>
      <c r="F40" s="116"/>
      <c r="G40" s="116"/>
      <c r="H40" s="116"/>
      <c r="I40" s="116"/>
      <c r="J40" s="116"/>
      <c r="K40" s="116"/>
      <c r="L40" s="116"/>
      <c r="M40" s="116"/>
      <c r="N40" s="116"/>
      <c r="O40" s="116"/>
      <c r="P40" s="116"/>
      <c r="Q40" s="116"/>
      <c r="R40" s="117"/>
      <c r="S40" s="117"/>
      <c r="T40" s="117"/>
      <c r="U40" s="117"/>
    </row>
    <row r="41" ht="15" spans="1:21">
      <c r="A41" s="116"/>
      <c r="B41" s="116"/>
      <c r="C41" s="116"/>
      <c r="D41" s="116"/>
      <c r="E41" s="116"/>
      <c r="F41" s="116"/>
      <c r="G41" s="116"/>
      <c r="H41" s="116"/>
      <c r="I41" s="116"/>
      <c r="J41" s="116"/>
      <c r="K41" s="116"/>
      <c r="L41" s="116"/>
      <c r="M41" s="116"/>
      <c r="N41" s="116"/>
      <c r="O41" s="116"/>
      <c r="P41" s="116"/>
      <c r="Q41" s="116"/>
      <c r="R41" s="117"/>
      <c r="S41" s="117"/>
      <c r="T41" s="117"/>
      <c r="U41" s="117"/>
    </row>
    <row r="42" ht="15" spans="1:21">
      <c r="A42" s="116"/>
      <c r="B42" s="116"/>
      <c r="C42" s="116"/>
      <c r="D42" s="116"/>
      <c r="E42" s="116"/>
      <c r="F42" s="116"/>
      <c r="G42" s="116"/>
      <c r="H42" s="116"/>
      <c r="I42" s="116"/>
      <c r="J42" s="116"/>
      <c r="K42" s="116"/>
      <c r="L42" s="116"/>
      <c r="M42" s="116"/>
      <c r="N42" s="116"/>
      <c r="O42" s="116"/>
      <c r="P42" s="116"/>
      <c r="Q42" s="116"/>
      <c r="R42" s="117"/>
      <c r="S42" s="117"/>
      <c r="T42" s="117"/>
      <c r="U42" s="117"/>
    </row>
    <row r="43" ht="15" spans="1:21">
      <c r="A43" s="116"/>
      <c r="B43" s="116"/>
      <c r="C43" s="116"/>
      <c r="D43" s="116"/>
      <c r="E43" s="116"/>
      <c r="F43" s="116"/>
      <c r="G43" s="116"/>
      <c r="H43" s="116"/>
      <c r="I43" s="116"/>
      <c r="J43" s="116"/>
      <c r="K43" s="116"/>
      <c r="L43" s="116"/>
      <c r="M43" s="116"/>
      <c r="N43" s="116"/>
      <c r="O43" s="116"/>
      <c r="P43" s="116"/>
      <c r="Q43" s="116"/>
      <c r="R43" s="117"/>
      <c r="S43" s="117"/>
      <c r="T43" s="117"/>
      <c r="U43" s="117"/>
    </row>
    <row r="44" ht="15" spans="1:21">
      <c r="A44" s="116"/>
      <c r="B44" s="116"/>
      <c r="C44" s="116"/>
      <c r="D44" s="116"/>
      <c r="E44" s="116"/>
      <c r="F44" s="116"/>
      <c r="G44" s="116"/>
      <c r="H44" s="116"/>
      <c r="I44" s="116"/>
      <c r="J44" s="116"/>
      <c r="K44" s="116"/>
      <c r="L44" s="116"/>
      <c r="M44" s="116"/>
      <c r="N44" s="116"/>
      <c r="O44" s="116"/>
      <c r="P44" s="116"/>
      <c r="Q44" s="116"/>
      <c r="R44" s="117"/>
      <c r="S44" s="117"/>
      <c r="T44" s="117"/>
      <c r="U44" s="117"/>
    </row>
    <row r="45" ht="15" spans="1:21">
      <c r="A45" s="116"/>
      <c r="B45" s="116"/>
      <c r="C45" s="116"/>
      <c r="D45" s="116"/>
      <c r="E45" s="116"/>
      <c r="F45" s="116"/>
      <c r="G45" s="116"/>
      <c r="H45" s="116"/>
      <c r="I45" s="116"/>
      <c r="J45" s="116"/>
      <c r="K45" s="116"/>
      <c r="L45" s="116"/>
      <c r="M45" s="116"/>
      <c r="N45" s="116"/>
      <c r="O45" s="116"/>
      <c r="P45" s="116"/>
      <c r="Q45" s="116"/>
      <c r="R45" s="117"/>
      <c r="S45" s="117"/>
      <c r="T45" s="117"/>
      <c r="U45" s="117"/>
    </row>
    <row r="46" ht="15" spans="1:21">
      <c r="A46" s="116"/>
      <c r="B46" s="116"/>
      <c r="C46" s="116"/>
      <c r="D46" s="116"/>
      <c r="E46" s="116"/>
      <c r="F46" s="116"/>
      <c r="G46" s="116"/>
      <c r="H46" s="116"/>
      <c r="I46" s="116"/>
      <c r="J46" s="116"/>
      <c r="K46" s="116"/>
      <c r="L46" s="116"/>
      <c r="M46" s="116"/>
      <c r="N46" s="116"/>
      <c r="O46" s="116"/>
      <c r="P46" s="116"/>
      <c r="Q46" s="116"/>
      <c r="R46" s="117"/>
      <c r="S46" s="117"/>
      <c r="T46" s="117"/>
      <c r="U46" s="117"/>
    </row>
    <row r="47" ht="15" spans="1:21">
      <c r="A47" s="116"/>
      <c r="B47" s="116"/>
      <c r="C47" s="116"/>
      <c r="D47" s="116"/>
      <c r="E47" s="116"/>
      <c r="F47" s="116"/>
      <c r="G47" s="116"/>
      <c r="H47" s="116"/>
      <c r="I47" s="116"/>
      <c r="J47" s="116"/>
      <c r="K47" s="116"/>
      <c r="L47" s="116"/>
      <c r="M47" s="116"/>
      <c r="N47" s="116"/>
      <c r="O47" s="116"/>
      <c r="P47" s="116"/>
      <c r="Q47" s="116"/>
      <c r="R47" s="117"/>
      <c r="S47" s="117"/>
      <c r="T47" s="117"/>
      <c r="U47" s="117"/>
    </row>
    <row r="48" ht="15" spans="1:21">
      <c r="A48" s="116"/>
      <c r="B48" s="116"/>
      <c r="C48" s="116"/>
      <c r="D48" s="116"/>
      <c r="E48" s="116"/>
      <c r="F48" s="116"/>
      <c r="G48" s="116"/>
      <c r="H48" s="116"/>
      <c r="I48" s="116"/>
      <c r="J48" s="116"/>
      <c r="K48" s="116"/>
      <c r="L48" s="116"/>
      <c r="M48" s="116"/>
      <c r="N48" s="116"/>
      <c r="O48" s="116"/>
      <c r="P48" s="116"/>
      <c r="Q48" s="116"/>
      <c r="R48" s="117"/>
      <c r="S48" s="117"/>
      <c r="T48" s="117"/>
      <c r="U48" s="117"/>
    </row>
    <row r="49" ht="15" spans="1:21">
      <c r="A49" s="116"/>
      <c r="B49" s="116"/>
      <c r="C49" s="116"/>
      <c r="D49" s="116"/>
      <c r="E49" s="116"/>
      <c r="F49" s="116"/>
      <c r="G49" s="116"/>
      <c r="H49" s="116"/>
      <c r="I49" s="116"/>
      <c r="J49" s="116"/>
      <c r="K49" s="116"/>
      <c r="L49" s="116"/>
      <c r="M49" s="116"/>
      <c r="N49" s="116"/>
      <c r="O49" s="116"/>
      <c r="P49" s="116"/>
      <c r="Q49" s="116"/>
      <c r="R49" s="117"/>
      <c r="S49" s="117"/>
      <c r="T49" s="117"/>
      <c r="U49" s="117"/>
    </row>
    <row r="50" ht="15" spans="1:21">
      <c r="A50" s="116"/>
      <c r="B50" s="116"/>
      <c r="C50" s="116"/>
      <c r="D50" s="116"/>
      <c r="E50" s="116"/>
      <c r="F50" s="116"/>
      <c r="G50" s="116"/>
      <c r="H50" s="116"/>
      <c r="I50" s="116"/>
      <c r="J50" s="116"/>
      <c r="K50" s="116"/>
      <c r="L50" s="116"/>
      <c r="M50" s="116"/>
      <c r="N50" s="116"/>
      <c r="O50" s="116"/>
      <c r="P50" s="116"/>
      <c r="Q50" s="116"/>
      <c r="R50" s="117"/>
      <c r="S50" s="117"/>
      <c r="T50" s="117"/>
      <c r="U50" s="117"/>
    </row>
    <row r="51" ht="15" spans="1:21">
      <c r="A51" s="116"/>
      <c r="B51" s="116"/>
      <c r="C51" s="116"/>
      <c r="D51" s="116"/>
      <c r="E51" s="116"/>
      <c r="F51" s="116"/>
      <c r="G51" s="116"/>
      <c r="H51" s="116"/>
      <c r="I51" s="116"/>
      <c r="J51" s="116"/>
      <c r="K51" s="116"/>
      <c r="L51" s="116"/>
      <c r="M51" s="116"/>
      <c r="N51" s="116"/>
      <c r="O51" s="116"/>
      <c r="P51" s="116"/>
      <c r="Q51" s="116"/>
      <c r="R51" s="117"/>
      <c r="S51" s="117"/>
      <c r="T51" s="117"/>
      <c r="U51" s="117"/>
    </row>
    <row r="52" ht="15" spans="1:21">
      <c r="A52" s="116"/>
      <c r="B52" s="116"/>
      <c r="C52" s="116"/>
      <c r="D52" s="116"/>
      <c r="E52" s="116"/>
      <c r="F52" s="116"/>
      <c r="G52" s="116"/>
      <c r="H52" s="116"/>
      <c r="I52" s="116"/>
      <c r="J52" s="116"/>
      <c r="K52" s="116"/>
      <c r="L52" s="116"/>
      <c r="M52" s="116"/>
      <c r="N52" s="116"/>
      <c r="O52" s="116"/>
      <c r="P52" s="116"/>
      <c r="Q52" s="116"/>
      <c r="R52" s="117"/>
      <c r="S52" s="117"/>
      <c r="T52" s="117"/>
      <c r="U52" s="117"/>
    </row>
    <row r="53" ht="15" spans="1:21">
      <c r="A53" s="116"/>
      <c r="B53" s="116"/>
      <c r="C53" s="116"/>
      <c r="D53" s="116"/>
      <c r="E53" s="116"/>
      <c r="F53" s="116"/>
      <c r="G53" s="116"/>
      <c r="H53" s="116"/>
      <c r="I53" s="116"/>
      <c r="J53" s="116"/>
      <c r="K53" s="116"/>
      <c r="L53" s="116"/>
      <c r="M53" s="116"/>
      <c r="N53" s="116"/>
      <c r="O53" s="116"/>
      <c r="P53" s="116"/>
      <c r="Q53" s="116"/>
      <c r="R53" s="117"/>
      <c r="S53" s="117"/>
      <c r="T53" s="117"/>
      <c r="U53" s="117"/>
    </row>
    <row r="54" ht="15" spans="1:21">
      <c r="A54" s="116"/>
      <c r="B54" s="116"/>
      <c r="C54" s="116"/>
      <c r="D54" s="116"/>
      <c r="E54" s="116"/>
      <c r="F54" s="116"/>
      <c r="G54" s="116"/>
      <c r="H54" s="116"/>
      <c r="I54" s="116"/>
      <c r="J54" s="116"/>
      <c r="K54" s="116"/>
      <c r="L54" s="116"/>
      <c r="M54" s="116"/>
      <c r="N54" s="116"/>
      <c r="O54" s="116"/>
      <c r="P54" s="116"/>
      <c r="Q54" s="116"/>
      <c r="R54" s="117"/>
      <c r="S54" s="117"/>
      <c r="T54" s="117"/>
      <c r="U54" s="117"/>
    </row>
    <row r="55" ht="15" spans="1:21">
      <c r="A55" s="116"/>
      <c r="B55" s="116"/>
      <c r="C55" s="116"/>
      <c r="D55" s="116"/>
      <c r="E55" s="116"/>
      <c r="F55" s="116"/>
      <c r="G55" s="116"/>
      <c r="H55" s="116"/>
      <c r="I55" s="116"/>
      <c r="J55" s="116"/>
      <c r="K55" s="116"/>
      <c r="L55" s="116"/>
      <c r="M55" s="116"/>
      <c r="N55" s="116"/>
      <c r="O55" s="116"/>
      <c r="P55" s="116"/>
      <c r="Q55" s="116"/>
      <c r="R55" s="117"/>
      <c r="S55" s="117"/>
      <c r="T55" s="117"/>
      <c r="U55" s="117"/>
    </row>
    <row r="56" ht="15" spans="1:21">
      <c r="A56" s="116"/>
      <c r="B56" s="116"/>
      <c r="C56" s="116"/>
      <c r="D56" s="116"/>
      <c r="E56" s="116"/>
      <c r="F56" s="116"/>
      <c r="G56" s="116"/>
      <c r="H56" s="116"/>
      <c r="I56" s="116"/>
      <c r="J56" s="116"/>
      <c r="K56" s="116"/>
      <c r="L56" s="116"/>
      <c r="M56" s="116"/>
      <c r="N56" s="116"/>
      <c r="O56" s="116"/>
      <c r="P56" s="116"/>
      <c r="Q56" s="116"/>
      <c r="R56" s="117"/>
      <c r="S56" s="117"/>
      <c r="T56" s="117"/>
      <c r="U56" s="117"/>
    </row>
    <row r="57" ht="15" spans="1:21">
      <c r="A57" s="116"/>
      <c r="B57" s="116"/>
      <c r="C57" s="116"/>
      <c r="D57" s="116"/>
      <c r="E57" s="116"/>
      <c r="F57" s="116"/>
      <c r="G57" s="116"/>
      <c r="H57" s="116"/>
      <c r="I57" s="116"/>
      <c r="J57" s="116"/>
      <c r="K57" s="116"/>
      <c r="L57" s="116"/>
      <c r="M57" s="116"/>
      <c r="N57" s="116"/>
      <c r="O57" s="116"/>
      <c r="P57" s="116"/>
      <c r="Q57" s="116"/>
      <c r="R57" s="117"/>
      <c r="S57" s="117"/>
      <c r="T57" s="117"/>
      <c r="U57" s="117"/>
    </row>
    <row r="58" ht="15" spans="1:21">
      <c r="A58" s="116"/>
      <c r="B58" s="116"/>
      <c r="C58" s="116"/>
      <c r="D58" s="116"/>
      <c r="E58" s="116"/>
      <c r="F58" s="116"/>
      <c r="G58" s="116"/>
      <c r="H58" s="116"/>
      <c r="I58" s="116"/>
      <c r="J58" s="116"/>
      <c r="K58" s="116"/>
      <c r="L58" s="116"/>
      <c r="M58" s="116"/>
      <c r="N58" s="116"/>
      <c r="O58" s="116"/>
      <c r="P58" s="116"/>
      <c r="Q58" s="116"/>
      <c r="R58" s="117"/>
      <c r="S58" s="117"/>
      <c r="T58" s="117"/>
      <c r="U58" s="117"/>
    </row>
    <row r="59" ht="15" spans="1:21">
      <c r="A59" s="116"/>
      <c r="B59" s="116"/>
      <c r="C59" s="116"/>
      <c r="D59" s="116"/>
      <c r="E59" s="116"/>
      <c r="F59" s="116"/>
      <c r="G59" s="116"/>
      <c r="H59" s="116"/>
      <c r="I59" s="116"/>
      <c r="J59" s="116"/>
      <c r="K59" s="116"/>
      <c r="L59" s="116"/>
      <c r="M59" s="116"/>
      <c r="N59" s="116"/>
      <c r="O59" s="116"/>
      <c r="P59" s="116"/>
      <c r="Q59" s="116"/>
      <c r="R59" s="117"/>
      <c r="S59" s="117"/>
      <c r="T59" s="117"/>
      <c r="U59" s="117"/>
    </row>
    <row r="60" ht="15" spans="1:21">
      <c r="A60" s="116"/>
      <c r="B60" s="116"/>
      <c r="C60" s="116"/>
      <c r="D60" s="116"/>
      <c r="E60" s="116"/>
      <c r="F60" s="116"/>
      <c r="G60" s="116"/>
      <c r="H60" s="116"/>
      <c r="I60" s="116"/>
      <c r="J60" s="116"/>
      <c r="K60" s="116"/>
      <c r="L60" s="116"/>
      <c r="M60" s="116"/>
      <c r="N60" s="116"/>
      <c r="O60" s="116"/>
      <c r="P60" s="116"/>
      <c r="Q60" s="116"/>
      <c r="R60" s="117"/>
      <c r="S60" s="117"/>
      <c r="T60" s="117"/>
      <c r="U60" s="117"/>
    </row>
    <row r="61" ht="15" spans="1:21">
      <c r="A61" s="116"/>
      <c r="B61" s="116"/>
      <c r="C61" s="116"/>
      <c r="D61" s="116"/>
      <c r="E61" s="116"/>
      <c r="F61" s="116"/>
      <c r="G61" s="116"/>
      <c r="H61" s="116"/>
      <c r="I61" s="116"/>
      <c r="J61" s="116"/>
      <c r="K61" s="116"/>
      <c r="L61" s="116"/>
      <c r="M61" s="116"/>
      <c r="N61" s="116"/>
      <c r="O61" s="116"/>
      <c r="P61" s="116"/>
      <c r="Q61" s="116"/>
      <c r="R61" s="117"/>
      <c r="S61" s="117"/>
      <c r="T61" s="117"/>
      <c r="U61" s="117"/>
    </row>
    <row r="62" ht="15" spans="1:21">
      <c r="A62" s="116"/>
      <c r="B62" s="116"/>
      <c r="C62" s="116"/>
      <c r="D62" s="116"/>
      <c r="E62" s="116"/>
      <c r="F62" s="116"/>
      <c r="G62" s="116"/>
      <c r="H62" s="116"/>
      <c r="I62" s="116"/>
      <c r="J62" s="116"/>
      <c r="K62" s="116"/>
      <c r="L62" s="116"/>
      <c r="M62" s="116"/>
      <c r="N62" s="116"/>
      <c r="O62" s="116"/>
      <c r="P62" s="116"/>
      <c r="Q62" s="116"/>
      <c r="R62" s="117"/>
      <c r="S62" s="117"/>
      <c r="T62" s="117"/>
      <c r="U62" s="117"/>
    </row>
    <row r="63" ht="15" spans="1:21">
      <c r="A63" s="116"/>
      <c r="B63" s="116"/>
      <c r="C63" s="116"/>
      <c r="D63" s="116"/>
      <c r="E63" s="116"/>
      <c r="F63" s="116"/>
      <c r="G63" s="116"/>
      <c r="H63" s="116"/>
      <c r="I63" s="116"/>
      <c r="J63" s="116"/>
      <c r="K63" s="116"/>
      <c r="L63" s="116"/>
      <c r="M63" s="116"/>
      <c r="N63" s="116"/>
      <c r="O63" s="116"/>
      <c r="P63" s="116"/>
      <c r="Q63" s="116"/>
      <c r="R63" s="117"/>
      <c r="S63" s="117"/>
      <c r="T63" s="117"/>
      <c r="U63" s="117"/>
    </row>
    <row r="64" ht="15" spans="1:21">
      <c r="A64" s="116"/>
      <c r="B64" s="116"/>
      <c r="C64" s="116"/>
      <c r="D64" s="116"/>
      <c r="E64" s="116"/>
      <c r="F64" s="116"/>
      <c r="G64" s="116"/>
      <c r="H64" s="116"/>
      <c r="I64" s="116"/>
      <c r="J64" s="116"/>
      <c r="K64" s="116"/>
      <c r="L64" s="116"/>
      <c r="M64" s="116"/>
      <c r="N64" s="116"/>
      <c r="O64" s="116"/>
      <c r="P64" s="116"/>
      <c r="Q64" s="116"/>
      <c r="R64" s="117"/>
      <c r="S64" s="117"/>
      <c r="T64" s="117"/>
      <c r="U64" s="117"/>
    </row>
    <row r="65" ht="15" spans="1:21">
      <c r="A65" s="116"/>
      <c r="B65" s="116"/>
      <c r="C65" s="116"/>
      <c r="D65" s="116"/>
      <c r="E65" s="116"/>
      <c r="F65" s="116"/>
      <c r="G65" s="116"/>
      <c r="H65" s="116"/>
      <c r="I65" s="116"/>
      <c r="J65" s="116"/>
      <c r="K65" s="116"/>
      <c r="L65" s="116"/>
      <c r="M65" s="116"/>
      <c r="N65" s="116"/>
      <c r="O65" s="116"/>
      <c r="P65" s="116"/>
      <c r="Q65" s="116"/>
      <c r="R65" s="117"/>
      <c r="S65" s="117"/>
      <c r="T65" s="117"/>
      <c r="U65" s="117"/>
    </row>
    <row r="66" ht="15" spans="1:21">
      <c r="A66" s="116"/>
      <c r="B66" s="116"/>
      <c r="C66" s="116"/>
      <c r="D66" s="116"/>
      <c r="E66" s="116"/>
      <c r="F66" s="116"/>
      <c r="G66" s="116"/>
      <c r="H66" s="116"/>
      <c r="I66" s="116"/>
      <c r="J66" s="116"/>
      <c r="K66" s="116"/>
      <c r="L66" s="116"/>
      <c r="M66" s="116"/>
      <c r="N66" s="116"/>
      <c r="O66" s="116"/>
      <c r="P66" s="116"/>
      <c r="Q66" s="116"/>
      <c r="R66" s="117"/>
      <c r="S66" s="117"/>
      <c r="T66" s="117"/>
      <c r="U66" s="117"/>
    </row>
    <row r="67" ht="15" spans="1:21">
      <c r="A67" s="118"/>
      <c r="B67" s="118"/>
      <c r="C67" s="118"/>
      <c r="D67" s="118"/>
      <c r="E67" s="118"/>
      <c r="F67" s="118"/>
      <c r="G67" s="118"/>
      <c r="H67" s="118"/>
      <c r="I67" s="118"/>
      <c r="J67" s="118"/>
      <c r="K67" s="118"/>
      <c r="L67" s="118"/>
      <c r="M67" s="118"/>
      <c r="N67" s="118"/>
      <c r="O67" s="118"/>
      <c r="P67" s="118"/>
      <c r="Q67" s="118"/>
      <c r="R67" s="117"/>
      <c r="S67" s="117"/>
      <c r="T67" s="117"/>
      <c r="U67" s="117"/>
    </row>
    <row r="68" ht="15" spans="1:21">
      <c r="A68" s="118"/>
      <c r="B68" s="118"/>
      <c r="C68" s="118"/>
      <c r="D68" s="118"/>
      <c r="E68" s="118"/>
      <c r="F68" s="118"/>
      <c r="G68" s="118"/>
      <c r="H68" s="118"/>
      <c r="I68" s="118"/>
      <c r="J68" s="118"/>
      <c r="K68" s="118"/>
      <c r="L68" s="118"/>
      <c r="M68" s="118"/>
      <c r="N68" s="118"/>
      <c r="O68" s="118"/>
      <c r="P68" s="118"/>
      <c r="Q68" s="118"/>
      <c r="R68" s="117"/>
      <c r="S68" s="117"/>
      <c r="T68" s="117"/>
      <c r="U68" s="117"/>
    </row>
    <row r="69" ht="15" spans="1:21">
      <c r="A69" s="118"/>
      <c r="B69" s="118"/>
      <c r="C69" s="118"/>
      <c r="D69" s="118"/>
      <c r="E69" s="118"/>
      <c r="F69" s="118"/>
      <c r="G69" s="118"/>
      <c r="H69" s="118"/>
      <c r="I69" s="118"/>
      <c r="J69" s="118"/>
      <c r="K69" s="118"/>
      <c r="L69" s="118"/>
      <c r="M69" s="118"/>
      <c r="N69" s="118"/>
      <c r="O69" s="118"/>
      <c r="P69" s="118"/>
      <c r="Q69" s="118"/>
      <c r="R69" s="117"/>
      <c r="S69" s="117"/>
      <c r="T69" s="117"/>
      <c r="U69" s="117"/>
    </row>
    <row r="70" ht="15" spans="1:21">
      <c r="A70" s="118"/>
      <c r="B70" s="118"/>
      <c r="C70" s="118"/>
      <c r="D70" s="118"/>
      <c r="E70" s="118"/>
      <c r="F70" s="118"/>
      <c r="G70" s="118"/>
      <c r="H70" s="118"/>
      <c r="I70" s="118"/>
      <c r="J70" s="118"/>
      <c r="K70" s="118"/>
      <c r="L70" s="118"/>
      <c r="M70" s="118"/>
      <c r="N70" s="118"/>
      <c r="O70" s="118"/>
      <c r="P70" s="118"/>
      <c r="Q70" s="118"/>
      <c r="R70" s="117"/>
      <c r="S70" s="117"/>
      <c r="T70" s="117"/>
      <c r="U70" s="117"/>
    </row>
    <row r="71" ht="15" spans="1:21">
      <c r="A71" s="118"/>
      <c r="B71" s="118"/>
      <c r="C71" s="118"/>
      <c r="D71" s="118"/>
      <c r="E71" s="118"/>
      <c r="F71" s="118"/>
      <c r="G71" s="118"/>
      <c r="H71" s="118"/>
      <c r="I71" s="118"/>
      <c r="J71" s="118"/>
      <c r="K71" s="118"/>
      <c r="L71" s="118"/>
      <c r="M71" s="118"/>
      <c r="N71" s="118"/>
      <c r="O71" s="118"/>
      <c r="P71" s="118"/>
      <c r="Q71" s="118"/>
      <c r="R71" s="117"/>
      <c r="S71" s="117"/>
      <c r="T71" s="117"/>
      <c r="U71" s="117"/>
    </row>
    <row r="72" ht="15" spans="1:21">
      <c r="A72" s="118"/>
      <c r="B72" s="118"/>
      <c r="C72" s="118"/>
      <c r="D72" s="118"/>
      <c r="E72" s="118"/>
      <c r="F72" s="118"/>
      <c r="G72" s="118"/>
      <c r="H72" s="118"/>
      <c r="I72" s="118"/>
      <c r="J72" s="118"/>
      <c r="K72" s="118"/>
      <c r="L72" s="118"/>
      <c r="M72" s="118"/>
      <c r="N72" s="118"/>
      <c r="O72" s="118"/>
      <c r="P72" s="118"/>
      <c r="Q72" s="118"/>
      <c r="R72" s="117"/>
      <c r="S72" s="117"/>
      <c r="T72" s="117"/>
      <c r="U72" s="117"/>
    </row>
    <row r="73" ht="15" spans="1:21">
      <c r="A73" s="118"/>
      <c r="B73" s="118"/>
      <c r="C73" s="118"/>
      <c r="D73" s="118"/>
      <c r="E73" s="118"/>
      <c r="F73" s="118"/>
      <c r="G73" s="118"/>
      <c r="H73" s="118"/>
      <c r="I73" s="118"/>
      <c r="J73" s="118"/>
      <c r="K73" s="118"/>
      <c r="L73" s="118"/>
      <c r="M73" s="118"/>
      <c r="N73" s="118"/>
      <c r="O73" s="118"/>
      <c r="P73" s="118"/>
      <c r="Q73" s="118"/>
      <c r="R73" s="117"/>
      <c r="S73" s="117"/>
      <c r="T73" s="117"/>
      <c r="U73" s="117"/>
    </row>
    <row r="74" ht="15" spans="1:21">
      <c r="A74" s="118"/>
      <c r="B74" s="118"/>
      <c r="C74" s="118"/>
      <c r="D74" s="118"/>
      <c r="E74" s="118"/>
      <c r="F74" s="118"/>
      <c r="G74" s="118"/>
      <c r="H74" s="118"/>
      <c r="I74" s="118"/>
      <c r="J74" s="118"/>
      <c r="K74" s="118"/>
      <c r="L74" s="118"/>
      <c r="M74" s="118"/>
      <c r="N74" s="118"/>
      <c r="O74" s="118"/>
      <c r="P74" s="118"/>
      <c r="Q74" s="118"/>
      <c r="R74" s="117"/>
      <c r="S74" s="117"/>
      <c r="T74" s="117"/>
      <c r="U74" s="117"/>
    </row>
    <row r="75" ht="15" spans="1:21">
      <c r="A75" s="117"/>
      <c r="B75" s="117"/>
      <c r="C75" s="117"/>
      <c r="D75" s="117"/>
      <c r="E75" s="117"/>
      <c r="F75" s="117"/>
      <c r="G75" s="117"/>
      <c r="H75" s="117"/>
      <c r="I75" s="117"/>
      <c r="J75" s="117"/>
      <c r="K75" s="117"/>
      <c r="L75" s="117"/>
      <c r="M75" s="117"/>
      <c r="N75" s="117"/>
      <c r="O75" s="117"/>
      <c r="P75" s="117"/>
      <c r="Q75" s="117"/>
      <c r="R75" s="117"/>
      <c r="S75" s="117"/>
      <c r="T75" s="117"/>
      <c r="U75" s="114"/>
    </row>
    <row r="76" ht="15" spans="1:21">
      <c r="A76" s="119"/>
      <c r="B76" s="119"/>
      <c r="C76" s="119"/>
      <c r="D76" s="119"/>
      <c r="E76" s="119"/>
      <c r="F76" s="119"/>
      <c r="G76" s="119"/>
      <c r="H76" s="119"/>
      <c r="I76" s="119"/>
      <c r="J76" s="119"/>
      <c r="K76" s="119"/>
      <c r="L76" s="119"/>
      <c r="M76" s="119"/>
      <c r="N76" s="119"/>
      <c r="O76" s="119"/>
      <c r="P76" s="119"/>
      <c r="Q76" s="119"/>
      <c r="R76" s="117"/>
      <c r="S76" s="117"/>
      <c r="T76" s="117"/>
      <c r="U76" s="117"/>
    </row>
    <row r="77" ht="15" spans="1:21">
      <c r="A77" s="118"/>
      <c r="B77" s="118"/>
      <c r="C77" s="118"/>
      <c r="D77" s="118"/>
      <c r="E77" s="118"/>
      <c r="F77" s="118"/>
      <c r="G77" s="118"/>
      <c r="H77" s="118"/>
      <c r="I77" s="118"/>
      <c r="J77" s="118"/>
      <c r="K77" s="118"/>
      <c r="L77" s="118"/>
      <c r="M77" s="118"/>
      <c r="N77" s="118"/>
      <c r="O77" s="118"/>
      <c r="P77" s="118"/>
      <c r="Q77" s="118"/>
      <c r="R77" s="117"/>
      <c r="S77" s="117"/>
      <c r="T77" s="117"/>
      <c r="U77" s="114"/>
    </row>
    <row r="78" ht="15" spans="1:21">
      <c r="A78" s="118"/>
      <c r="B78" s="118"/>
      <c r="C78" s="118"/>
      <c r="D78" s="118"/>
      <c r="E78" s="118"/>
      <c r="F78" s="118"/>
      <c r="G78" s="118"/>
      <c r="H78" s="118"/>
      <c r="I78" s="118"/>
      <c r="J78" s="118"/>
      <c r="K78" s="118"/>
      <c r="L78" s="118"/>
      <c r="M78" s="118"/>
      <c r="N78" s="118"/>
      <c r="O78" s="118"/>
      <c r="P78" s="118"/>
      <c r="Q78" s="118"/>
      <c r="R78" s="117"/>
      <c r="S78" s="117"/>
      <c r="T78" s="117"/>
      <c r="U78" s="117"/>
    </row>
    <row r="79" ht="15" spans="1:21">
      <c r="A79" s="118"/>
      <c r="B79" s="118"/>
      <c r="C79" s="118"/>
      <c r="D79" s="118"/>
      <c r="E79" s="118"/>
      <c r="F79" s="118"/>
      <c r="G79" s="118"/>
      <c r="H79" s="118"/>
      <c r="I79" s="118"/>
      <c r="J79" s="118"/>
      <c r="K79" s="118"/>
      <c r="L79" s="118"/>
      <c r="M79" s="118"/>
      <c r="N79" s="118"/>
      <c r="O79" s="118"/>
      <c r="P79" s="118"/>
      <c r="Q79" s="118"/>
      <c r="R79" s="114"/>
      <c r="S79" s="114"/>
      <c r="T79" s="114"/>
      <c r="U79" s="117"/>
    </row>
    <row r="80" ht="15" spans="1:21">
      <c r="A80" s="118"/>
      <c r="B80" s="118"/>
      <c r="C80" s="118"/>
      <c r="D80" s="118"/>
      <c r="E80" s="118"/>
      <c r="F80" s="118"/>
      <c r="G80" s="118"/>
      <c r="H80" s="118"/>
      <c r="I80" s="118"/>
      <c r="J80" s="118"/>
      <c r="K80" s="118"/>
      <c r="L80" s="118"/>
      <c r="M80" s="118"/>
      <c r="N80" s="118"/>
      <c r="O80" s="118"/>
      <c r="P80" s="118"/>
      <c r="Q80" s="118"/>
      <c r="R80" s="117"/>
      <c r="S80" s="117"/>
      <c r="T80" s="117"/>
      <c r="U80" s="117"/>
    </row>
    <row r="81" ht="15" spans="1:21">
      <c r="A81" s="118"/>
      <c r="B81" s="118"/>
      <c r="C81" s="118"/>
      <c r="D81" s="118"/>
      <c r="E81" s="118"/>
      <c r="F81" s="118"/>
      <c r="G81" s="118"/>
      <c r="H81" s="118"/>
      <c r="I81" s="118"/>
      <c r="J81" s="118"/>
      <c r="K81" s="118"/>
      <c r="L81" s="118"/>
      <c r="M81" s="118"/>
      <c r="N81" s="118"/>
      <c r="O81" s="118"/>
      <c r="P81" s="118"/>
      <c r="Q81" s="118"/>
      <c r="R81" s="117"/>
      <c r="S81" s="117"/>
      <c r="T81" s="117"/>
      <c r="U81" s="117"/>
    </row>
    <row r="82" ht="15" spans="1:21">
      <c r="A82" s="118"/>
      <c r="B82" s="118"/>
      <c r="C82" s="118"/>
      <c r="D82" s="118"/>
      <c r="E82" s="118"/>
      <c r="F82" s="118"/>
      <c r="G82" s="118"/>
      <c r="H82" s="118"/>
      <c r="I82" s="118"/>
      <c r="J82" s="118"/>
      <c r="K82" s="118"/>
      <c r="L82" s="118"/>
      <c r="M82" s="118"/>
      <c r="N82" s="118"/>
      <c r="O82" s="118"/>
      <c r="P82" s="118"/>
      <c r="Q82" s="118"/>
      <c r="R82" s="117"/>
      <c r="S82" s="117"/>
      <c r="T82" s="117"/>
      <c r="U82" s="117"/>
    </row>
    <row r="83" ht="15" spans="1:21">
      <c r="A83" s="118"/>
      <c r="B83" s="118"/>
      <c r="C83" s="118"/>
      <c r="D83" s="118"/>
      <c r="E83" s="118"/>
      <c r="F83" s="118"/>
      <c r="G83" s="118"/>
      <c r="H83" s="118"/>
      <c r="I83" s="118"/>
      <c r="J83" s="118"/>
      <c r="K83" s="118"/>
      <c r="L83" s="118"/>
      <c r="M83" s="118"/>
      <c r="N83" s="118"/>
      <c r="O83" s="118"/>
      <c r="P83" s="118"/>
      <c r="Q83" s="118"/>
      <c r="R83" s="117"/>
      <c r="S83" s="117"/>
      <c r="T83" s="117"/>
      <c r="U83" s="117"/>
    </row>
    <row r="84" ht="15" spans="1:21">
      <c r="A84" s="118"/>
      <c r="B84" s="118"/>
      <c r="C84" s="118"/>
      <c r="D84" s="118"/>
      <c r="E84" s="118"/>
      <c r="F84" s="118"/>
      <c r="G84" s="118"/>
      <c r="H84" s="118"/>
      <c r="I84" s="118"/>
      <c r="J84" s="118"/>
      <c r="K84" s="118"/>
      <c r="L84" s="118"/>
      <c r="M84" s="118"/>
      <c r="N84" s="118"/>
      <c r="O84" s="118"/>
      <c r="P84" s="118"/>
      <c r="Q84" s="118"/>
      <c r="R84" s="117"/>
      <c r="S84" s="117"/>
      <c r="T84" s="117"/>
      <c r="U84" s="117"/>
    </row>
    <row r="85" ht="15" spans="1:21">
      <c r="A85" s="118"/>
      <c r="B85" s="118"/>
      <c r="C85" s="118"/>
      <c r="D85" s="118"/>
      <c r="E85" s="118"/>
      <c r="F85" s="118"/>
      <c r="G85" s="118"/>
      <c r="H85" s="118"/>
      <c r="I85" s="118"/>
      <c r="J85" s="118"/>
      <c r="K85" s="118"/>
      <c r="L85" s="118"/>
      <c r="M85" s="118"/>
      <c r="N85" s="118"/>
      <c r="O85" s="118"/>
      <c r="P85" s="118"/>
      <c r="Q85" s="118"/>
      <c r="R85" s="117"/>
      <c r="S85" s="117"/>
      <c r="T85" s="117"/>
      <c r="U85" s="117"/>
    </row>
    <row r="86" ht="15" spans="1:21">
      <c r="A86" s="118"/>
      <c r="B86" s="118"/>
      <c r="C86" s="118"/>
      <c r="D86" s="118"/>
      <c r="E86" s="118"/>
      <c r="F86" s="118"/>
      <c r="G86" s="118"/>
      <c r="H86" s="118"/>
      <c r="I86" s="118"/>
      <c r="J86" s="118"/>
      <c r="K86" s="118"/>
      <c r="L86" s="118"/>
      <c r="M86" s="118"/>
      <c r="N86" s="118"/>
      <c r="O86" s="118"/>
      <c r="P86" s="118"/>
      <c r="Q86" s="118"/>
      <c r="R86" s="117"/>
      <c r="S86" s="117"/>
      <c r="T86" s="117"/>
      <c r="U86" s="117"/>
    </row>
    <row r="87" ht="15" spans="1:21">
      <c r="A87" s="118"/>
      <c r="B87" s="118"/>
      <c r="C87" s="118"/>
      <c r="D87" s="118"/>
      <c r="E87" s="118"/>
      <c r="F87" s="118"/>
      <c r="G87" s="118"/>
      <c r="H87" s="118"/>
      <c r="I87" s="118"/>
      <c r="J87" s="118"/>
      <c r="K87" s="118"/>
      <c r="L87" s="118"/>
      <c r="M87" s="118"/>
      <c r="N87" s="118"/>
      <c r="O87" s="118"/>
      <c r="P87" s="118"/>
      <c r="Q87" s="118"/>
      <c r="R87" s="117"/>
      <c r="S87" s="117"/>
      <c r="T87" s="117"/>
      <c r="U87" s="117"/>
    </row>
    <row r="88" ht="15" spans="1:21">
      <c r="A88" s="118"/>
      <c r="B88" s="118"/>
      <c r="C88" s="118"/>
      <c r="D88" s="118"/>
      <c r="E88" s="118"/>
      <c r="F88" s="118"/>
      <c r="G88" s="118"/>
      <c r="H88" s="118"/>
      <c r="I88" s="118"/>
      <c r="J88" s="118"/>
      <c r="K88" s="118"/>
      <c r="L88" s="118"/>
      <c r="M88" s="118"/>
      <c r="N88" s="118"/>
      <c r="O88" s="118"/>
      <c r="P88" s="118"/>
      <c r="Q88" s="118"/>
      <c r="R88" s="117"/>
      <c r="S88" s="117"/>
      <c r="T88" s="117"/>
      <c r="U88" s="117"/>
    </row>
    <row r="89" ht="15" spans="1:21">
      <c r="A89" s="118"/>
      <c r="B89" s="118"/>
      <c r="C89" s="118"/>
      <c r="D89" s="118"/>
      <c r="E89" s="118"/>
      <c r="F89" s="118"/>
      <c r="G89" s="118"/>
      <c r="H89" s="118"/>
      <c r="I89" s="118"/>
      <c r="J89" s="118"/>
      <c r="K89" s="118"/>
      <c r="L89" s="118"/>
      <c r="M89" s="118"/>
      <c r="N89" s="118"/>
      <c r="O89" s="118"/>
      <c r="P89" s="118"/>
      <c r="Q89" s="118"/>
      <c r="R89" s="117"/>
      <c r="S89" s="117"/>
      <c r="T89" s="117"/>
      <c r="U89" s="117"/>
    </row>
    <row r="90" ht="15" spans="1:21">
      <c r="A90" s="118"/>
      <c r="B90" s="118"/>
      <c r="C90" s="118"/>
      <c r="D90" s="118"/>
      <c r="E90" s="118"/>
      <c r="F90" s="118"/>
      <c r="G90" s="118"/>
      <c r="H90" s="118"/>
      <c r="I90" s="118"/>
      <c r="J90" s="118"/>
      <c r="K90" s="118"/>
      <c r="L90" s="118"/>
      <c r="M90" s="118"/>
      <c r="N90" s="118"/>
      <c r="O90" s="118"/>
      <c r="P90" s="118"/>
      <c r="Q90" s="118"/>
      <c r="R90" s="117"/>
      <c r="S90" s="117"/>
      <c r="T90" s="117"/>
      <c r="U90" s="117"/>
    </row>
    <row r="91" ht="15" spans="1:21">
      <c r="A91" s="118"/>
      <c r="B91" s="118"/>
      <c r="C91" s="118"/>
      <c r="D91" s="118"/>
      <c r="E91" s="118"/>
      <c r="F91" s="118"/>
      <c r="G91" s="118"/>
      <c r="H91" s="118"/>
      <c r="I91" s="118"/>
      <c r="J91" s="118"/>
      <c r="K91" s="118"/>
      <c r="L91" s="118"/>
      <c r="M91" s="118"/>
      <c r="N91" s="118"/>
      <c r="O91" s="118"/>
      <c r="P91" s="118"/>
      <c r="Q91" s="118"/>
      <c r="R91" s="117"/>
      <c r="S91" s="117"/>
      <c r="T91" s="117"/>
      <c r="U91" s="117"/>
    </row>
    <row r="92" ht="15" spans="1:21">
      <c r="A92" s="118"/>
      <c r="B92" s="118"/>
      <c r="C92" s="118"/>
      <c r="D92" s="118"/>
      <c r="E92" s="118"/>
      <c r="F92" s="118"/>
      <c r="G92" s="118"/>
      <c r="H92" s="118"/>
      <c r="I92" s="118"/>
      <c r="J92" s="118"/>
      <c r="K92" s="118"/>
      <c r="L92" s="118"/>
      <c r="M92" s="118"/>
      <c r="N92" s="118"/>
      <c r="O92" s="118"/>
      <c r="P92" s="118"/>
      <c r="Q92" s="118"/>
      <c r="R92" s="117"/>
      <c r="S92" s="117"/>
      <c r="T92" s="117"/>
      <c r="U92" s="117"/>
    </row>
    <row r="93" ht="15" spans="1:21">
      <c r="A93" s="118"/>
      <c r="B93" s="118"/>
      <c r="C93" s="118"/>
      <c r="D93" s="118"/>
      <c r="E93" s="118"/>
      <c r="F93" s="118"/>
      <c r="G93" s="118"/>
      <c r="H93" s="118"/>
      <c r="I93" s="118"/>
      <c r="J93" s="118"/>
      <c r="K93" s="118"/>
      <c r="L93" s="118"/>
      <c r="M93" s="118"/>
      <c r="N93" s="118"/>
      <c r="O93" s="118"/>
      <c r="P93" s="118"/>
      <c r="Q93" s="118"/>
      <c r="R93" s="117"/>
      <c r="S93" s="117"/>
      <c r="T93" s="117"/>
      <c r="U93" s="117"/>
    </row>
    <row r="94" ht="15" spans="1:21">
      <c r="A94" s="118"/>
      <c r="B94" s="118"/>
      <c r="C94" s="118"/>
      <c r="D94" s="118"/>
      <c r="E94" s="118"/>
      <c r="F94" s="118"/>
      <c r="G94" s="118"/>
      <c r="H94" s="118"/>
      <c r="I94" s="118"/>
      <c r="J94" s="118"/>
      <c r="K94" s="118"/>
      <c r="L94" s="118"/>
      <c r="M94" s="118"/>
      <c r="N94" s="118"/>
      <c r="O94" s="118"/>
      <c r="P94" s="118"/>
      <c r="Q94" s="118"/>
      <c r="R94" s="117"/>
      <c r="S94" s="117"/>
      <c r="T94" s="117"/>
      <c r="U94" s="117"/>
    </row>
    <row r="95" ht="15" spans="1:21">
      <c r="A95" s="118"/>
      <c r="B95" s="118"/>
      <c r="C95" s="118"/>
      <c r="D95" s="118"/>
      <c r="E95" s="118"/>
      <c r="F95" s="118"/>
      <c r="G95" s="118"/>
      <c r="H95" s="118"/>
      <c r="I95" s="118"/>
      <c r="J95" s="118"/>
      <c r="K95" s="118"/>
      <c r="L95" s="118"/>
      <c r="M95" s="118"/>
      <c r="N95" s="118"/>
      <c r="O95" s="118"/>
      <c r="P95" s="118"/>
      <c r="Q95" s="118"/>
      <c r="R95" s="117"/>
      <c r="S95" s="117"/>
      <c r="T95" s="117"/>
      <c r="U95" s="117"/>
    </row>
    <row r="96" ht="15" spans="1:21">
      <c r="A96" s="118"/>
      <c r="B96" s="118"/>
      <c r="C96" s="118"/>
      <c r="D96" s="118"/>
      <c r="E96" s="118"/>
      <c r="F96" s="118"/>
      <c r="G96" s="118"/>
      <c r="H96" s="118"/>
      <c r="I96" s="118"/>
      <c r="J96" s="118"/>
      <c r="K96" s="118"/>
      <c r="L96" s="118"/>
      <c r="M96" s="118"/>
      <c r="N96" s="118"/>
      <c r="O96" s="118"/>
      <c r="P96" s="118"/>
      <c r="Q96" s="118"/>
      <c r="R96" s="117"/>
      <c r="S96" s="117"/>
      <c r="T96" s="117"/>
      <c r="U96" s="117"/>
    </row>
    <row r="97" ht="15" spans="1:21">
      <c r="A97" s="118"/>
      <c r="B97" s="118"/>
      <c r="C97" s="118"/>
      <c r="D97" s="118"/>
      <c r="E97" s="118"/>
      <c r="F97" s="118"/>
      <c r="G97" s="118"/>
      <c r="H97" s="118"/>
      <c r="I97" s="118"/>
      <c r="J97" s="118"/>
      <c r="K97" s="118"/>
      <c r="L97" s="118"/>
      <c r="M97" s="118"/>
      <c r="N97" s="118"/>
      <c r="O97" s="118"/>
      <c r="P97" s="118"/>
      <c r="Q97" s="118"/>
      <c r="R97" s="117"/>
      <c r="S97" s="117"/>
      <c r="T97" s="117"/>
      <c r="U97" s="117"/>
    </row>
    <row r="98" ht="15" spans="1:21">
      <c r="A98" s="118"/>
      <c r="B98" s="118"/>
      <c r="C98" s="118"/>
      <c r="D98" s="118"/>
      <c r="E98" s="118"/>
      <c r="F98" s="118"/>
      <c r="G98" s="118"/>
      <c r="H98" s="118"/>
      <c r="I98" s="118"/>
      <c r="J98" s="118"/>
      <c r="K98" s="118"/>
      <c r="L98" s="118"/>
      <c r="M98" s="118"/>
      <c r="N98" s="118"/>
      <c r="O98" s="118"/>
      <c r="P98" s="118"/>
      <c r="Q98" s="118"/>
      <c r="R98" s="117"/>
      <c r="S98" s="117"/>
      <c r="T98" s="117"/>
      <c r="U98" s="117"/>
    </row>
    <row r="99" ht="15" spans="1:21">
      <c r="A99" s="118"/>
      <c r="B99" s="118"/>
      <c r="C99" s="118"/>
      <c r="D99" s="118"/>
      <c r="E99" s="118"/>
      <c r="F99" s="118"/>
      <c r="G99" s="118"/>
      <c r="H99" s="118"/>
      <c r="I99" s="118"/>
      <c r="J99" s="118"/>
      <c r="K99" s="118"/>
      <c r="L99" s="118"/>
      <c r="M99" s="118"/>
      <c r="N99" s="118"/>
      <c r="O99" s="118"/>
      <c r="P99" s="118"/>
      <c r="Q99" s="118"/>
      <c r="R99" s="117"/>
      <c r="S99" s="117"/>
      <c r="T99" s="117"/>
      <c r="U99" s="117"/>
    </row>
    <row r="100" ht="15" spans="1:21">
      <c r="A100" s="118"/>
      <c r="B100" s="118"/>
      <c r="C100" s="118"/>
      <c r="D100" s="118"/>
      <c r="E100" s="118"/>
      <c r="F100" s="118"/>
      <c r="G100" s="118"/>
      <c r="H100" s="118"/>
      <c r="I100" s="118"/>
      <c r="J100" s="118"/>
      <c r="K100" s="118"/>
      <c r="L100" s="118"/>
      <c r="M100" s="118"/>
      <c r="N100" s="118"/>
      <c r="O100" s="118"/>
      <c r="P100" s="118"/>
      <c r="Q100" s="118"/>
      <c r="R100" s="117"/>
      <c r="S100" s="117"/>
      <c r="T100" s="117"/>
      <c r="U100" s="117"/>
    </row>
    <row r="101" ht="15" spans="1:21">
      <c r="A101" s="118"/>
      <c r="B101" s="118"/>
      <c r="C101" s="118"/>
      <c r="D101" s="118"/>
      <c r="E101" s="118"/>
      <c r="F101" s="118"/>
      <c r="G101" s="118"/>
      <c r="H101" s="118"/>
      <c r="I101" s="118"/>
      <c r="J101" s="118"/>
      <c r="K101" s="118"/>
      <c r="L101" s="118"/>
      <c r="M101" s="118"/>
      <c r="N101" s="118"/>
      <c r="O101" s="118"/>
      <c r="P101" s="118"/>
      <c r="Q101" s="118"/>
      <c r="R101" s="117"/>
      <c r="S101" s="117"/>
      <c r="T101" s="117"/>
      <c r="U101" s="117"/>
    </row>
    <row r="102" ht="15" spans="1:21">
      <c r="A102" s="118"/>
      <c r="B102" s="118"/>
      <c r="C102" s="118"/>
      <c r="D102" s="118"/>
      <c r="E102" s="118"/>
      <c r="F102" s="118"/>
      <c r="G102" s="118"/>
      <c r="H102" s="118"/>
      <c r="I102" s="118"/>
      <c r="J102" s="118"/>
      <c r="K102" s="118"/>
      <c r="L102" s="118"/>
      <c r="M102" s="118"/>
      <c r="N102" s="118"/>
      <c r="O102" s="118"/>
      <c r="P102" s="118"/>
      <c r="Q102" s="118"/>
      <c r="R102" s="117"/>
      <c r="S102" s="117"/>
      <c r="T102" s="117"/>
      <c r="U102" s="117"/>
    </row>
    <row r="103" ht="15" spans="1:21">
      <c r="A103" s="118"/>
      <c r="B103" s="118"/>
      <c r="C103" s="118"/>
      <c r="D103" s="118"/>
      <c r="E103" s="118"/>
      <c r="F103" s="118"/>
      <c r="G103" s="118"/>
      <c r="H103" s="118"/>
      <c r="I103" s="118"/>
      <c r="J103" s="118"/>
      <c r="K103" s="118"/>
      <c r="L103" s="118"/>
      <c r="M103" s="118"/>
      <c r="N103" s="118"/>
      <c r="O103" s="118"/>
      <c r="P103" s="118"/>
      <c r="Q103" s="118"/>
      <c r="R103" s="117"/>
      <c r="S103" s="117"/>
      <c r="T103" s="117"/>
      <c r="U103" s="117"/>
    </row>
    <row r="104" ht="15" spans="1:21">
      <c r="A104" s="118"/>
      <c r="B104" s="118"/>
      <c r="C104" s="118"/>
      <c r="D104" s="118"/>
      <c r="E104" s="118"/>
      <c r="F104" s="118"/>
      <c r="G104" s="118"/>
      <c r="H104" s="118"/>
      <c r="I104" s="118"/>
      <c r="J104" s="118"/>
      <c r="K104" s="118"/>
      <c r="L104" s="118"/>
      <c r="M104" s="118"/>
      <c r="N104" s="118"/>
      <c r="O104" s="118"/>
      <c r="P104" s="118"/>
      <c r="Q104" s="118"/>
      <c r="R104" s="117"/>
      <c r="S104" s="117"/>
      <c r="T104" s="117"/>
      <c r="U104" s="117"/>
    </row>
    <row r="105" ht="15" spans="1:21">
      <c r="A105" s="118"/>
      <c r="B105" s="118"/>
      <c r="C105" s="118"/>
      <c r="D105" s="118"/>
      <c r="E105" s="118"/>
      <c r="F105" s="118"/>
      <c r="G105" s="118"/>
      <c r="H105" s="118"/>
      <c r="I105" s="118"/>
      <c r="J105" s="118"/>
      <c r="K105" s="118"/>
      <c r="L105" s="118"/>
      <c r="M105" s="118"/>
      <c r="N105" s="118"/>
      <c r="O105" s="118"/>
      <c r="P105" s="118"/>
      <c r="Q105" s="118"/>
      <c r="R105" s="117"/>
      <c r="S105" s="117"/>
      <c r="T105" s="117"/>
      <c r="U105" s="117"/>
    </row>
    <row r="106" ht="15" spans="1:21">
      <c r="A106" s="118"/>
      <c r="B106" s="118"/>
      <c r="C106" s="118"/>
      <c r="D106" s="118"/>
      <c r="E106" s="118"/>
      <c r="F106" s="118"/>
      <c r="G106" s="118"/>
      <c r="H106" s="118"/>
      <c r="I106" s="118"/>
      <c r="J106" s="118"/>
      <c r="K106" s="118"/>
      <c r="L106" s="118"/>
      <c r="M106" s="118"/>
      <c r="N106" s="118"/>
      <c r="O106" s="118"/>
      <c r="P106" s="118"/>
      <c r="Q106" s="118"/>
      <c r="R106" s="117"/>
      <c r="S106" s="117"/>
      <c r="T106" s="117"/>
      <c r="U106" s="117"/>
    </row>
    <row r="107" ht="15" spans="1:21">
      <c r="A107" s="118"/>
      <c r="B107" s="118"/>
      <c r="C107" s="118"/>
      <c r="D107" s="118"/>
      <c r="E107" s="118"/>
      <c r="F107" s="118"/>
      <c r="G107" s="118"/>
      <c r="H107" s="118"/>
      <c r="I107" s="118"/>
      <c r="J107" s="118"/>
      <c r="K107" s="118"/>
      <c r="L107" s="118"/>
      <c r="M107" s="118"/>
      <c r="N107" s="118"/>
      <c r="O107" s="118"/>
      <c r="P107" s="118"/>
      <c r="Q107" s="118"/>
      <c r="R107" s="117"/>
      <c r="S107" s="117"/>
      <c r="T107" s="117"/>
      <c r="U107" s="117"/>
    </row>
    <row r="108" ht="15" spans="1:21">
      <c r="A108" s="118"/>
      <c r="B108" s="118"/>
      <c r="C108" s="118"/>
      <c r="D108" s="118"/>
      <c r="E108" s="118"/>
      <c r="F108" s="118"/>
      <c r="G108" s="118"/>
      <c r="H108" s="118"/>
      <c r="I108" s="118"/>
      <c r="J108" s="118"/>
      <c r="K108" s="118"/>
      <c r="L108" s="118"/>
      <c r="M108" s="118"/>
      <c r="N108" s="118"/>
      <c r="O108" s="118"/>
      <c r="P108" s="118"/>
      <c r="Q108" s="118"/>
      <c r="R108" s="117"/>
      <c r="S108" s="117"/>
      <c r="T108" s="117"/>
      <c r="U108" s="117"/>
    </row>
    <row r="109" ht="15" spans="1:21">
      <c r="A109" s="118"/>
      <c r="B109" s="118"/>
      <c r="C109" s="118"/>
      <c r="D109" s="118"/>
      <c r="E109" s="118"/>
      <c r="F109" s="118"/>
      <c r="G109" s="118"/>
      <c r="H109" s="118"/>
      <c r="I109" s="118"/>
      <c r="J109" s="118"/>
      <c r="K109" s="118"/>
      <c r="L109" s="118"/>
      <c r="M109" s="118"/>
      <c r="N109" s="118"/>
      <c r="O109" s="118"/>
      <c r="P109" s="118"/>
      <c r="Q109" s="118"/>
      <c r="R109" s="117"/>
      <c r="S109" s="117"/>
      <c r="T109" s="117"/>
      <c r="U109" s="117"/>
    </row>
    <row r="110" ht="15" spans="1:21">
      <c r="A110" s="118"/>
      <c r="B110" s="118"/>
      <c r="C110" s="118"/>
      <c r="D110" s="118"/>
      <c r="E110" s="118"/>
      <c r="F110" s="118"/>
      <c r="G110" s="118"/>
      <c r="H110" s="118"/>
      <c r="I110" s="118"/>
      <c r="J110" s="118"/>
      <c r="K110" s="118"/>
      <c r="L110" s="118"/>
      <c r="M110" s="118"/>
      <c r="N110" s="118"/>
      <c r="O110" s="118"/>
      <c r="P110" s="118"/>
      <c r="Q110" s="118"/>
      <c r="R110" s="117"/>
      <c r="S110" s="117"/>
      <c r="T110" s="117"/>
      <c r="U110" s="117"/>
    </row>
    <row r="111" ht="15" spans="1:21">
      <c r="A111" s="118"/>
      <c r="B111" s="118"/>
      <c r="C111" s="118"/>
      <c r="D111" s="118"/>
      <c r="E111" s="118"/>
      <c r="F111" s="118"/>
      <c r="G111" s="118"/>
      <c r="H111" s="118"/>
      <c r="I111" s="118"/>
      <c r="J111" s="118"/>
      <c r="K111" s="118"/>
      <c r="L111" s="118"/>
      <c r="M111" s="118"/>
      <c r="N111" s="118"/>
      <c r="O111" s="118"/>
      <c r="P111" s="118"/>
      <c r="Q111" s="118"/>
      <c r="R111" s="117"/>
      <c r="S111" s="117"/>
      <c r="T111" s="117"/>
      <c r="U111" s="117"/>
    </row>
    <row r="112" ht="15" spans="1:21">
      <c r="A112" s="118"/>
      <c r="B112" s="118"/>
      <c r="C112" s="118"/>
      <c r="D112" s="118"/>
      <c r="E112" s="118"/>
      <c r="F112" s="118"/>
      <c r="G112" s="118"/>
      <c r="H112" s="118"/>
      <c r="I112" s="118"/>
      <c r="J112" s="118"/>
      <c r="K112" s="118"/>
      <c r="L112" s="118"/>
      <c r="M112" s="118"/>
      <c r="N112" s="118"/>
      <c r="O112" s="118"/>
      <c r="P112" s="118"/>
      <c r="Q112" s="118"/>
      <c r="R112" s="117"/>
      <c r="S112" s="117"/>
      <c r="T112" s="117"/>
      <c r="U112" s="117"/>
    </row>
    <row r="113" ht="15" spans="1:21">
      <c r="A113" s="118"/>
      <c r="B113" s="118"/>
      <c r="C113" s="118"/>
      <c r="D113" s="118"/>
      <c r="E113" s="118"/>
      <c r="F113" s="118"/>
      <c r="G113" s="118"/>
      <c r="H113" s="118"/>
      <c r="I113" s="118"/>
      <c r="J113" s="118"/>
      <c r="K113" s="118"/>
      <c r="L113" s="118"/>
      <c r="M113" s="118"/>
      <c r="N113" s="118"/>
      <c r="O113" s="118"/>
      <c r="P113" s="118"/>
      <c r="Q113" s="118"/>
      <c r="R113" s="117"/>
      <c r="S113" s="117"/>
      <c r="T113" s="117"/>
      <c r="U113" s="117"/>
    </row>
    <row r="114" ht="15" spans="1:21">
      <c r="A114" s="118"/>
      <c r="B114" s="118"/>
      <c r="C114" s="118"/>
      <c r="D114" s="118"/>
      <c r="E114" s="118"/>
      <c r="F114" s="118"/>
      <c r="G114" s="118"/>
      <c r="H114" s="118"/>
      <c r="I114" s="118"/>
      <c r="J114" s="118"/>
      <c r="K114" s="118"/>
      <c r="L114" s="118"/>
      <c r="M114" s="118"/>
      <c r="N114" s="118"/>
      <c r="O114" s="118"/>
      <c r="P114" s="118"/>
      <c r="Q114" s="118"/>
      <c r="R114" s="117"/>
      <c r="S114" s="117"/>
      <c r="T114" s="117"/>
      <c r="U114" s="117"/>
    </row>
    <row r="115" ht="15" spans="1:21">
      <c r="A115" s="117"/>
      <c r="B115" s="117"/>
      <c r="C115" s="117"/>
      <c r="D115" s="117"/>
      <c r="E115" s="117"/>
      <c r="F115" s="117"/>
      <c r="G115" s="117"/>
      <c r="H115" s="117"/>
      <c r="I115" s="117"/>
      <c r="J115" s="117"/>
      <c r="K115" s="117"/>
      <c r="L115" s="117"/>
      <c r="M115" s="117"/>
      <c r="N115" s="117"/>
      <c r="O115" s="117"/>
      <c r="P115" s="117"/>
      <c r="Q115" s="117"/>
      <c r="R115" s="117"/>
      <c r="S115" s="117"/>
      <c r="T115" s="117"/>
      <c r="U115" s="117"/>
    </row>
    <row r="116" ht="15" spans="1:21">
      <c r="A116" s="119"/>
      <c r="B116" s="119"/>
      <c r="C116" s="119"/>
      <c r="D116" s="119"/>
      <c r="E116" s="119"/>
      <c r="F116" s="119"/>
      <c r="G116" s="119"/>
      <c r="H116" s="119"/>
      <c r="I116" s="119"/>
      <c r="J116" s="119"/>
      <c r="K116" s="119"/>
      <c r="L116" s="119"/>
      <c r="M116" s="119"/>
      <c r="N116" s="119"/>
      <c r="O116" s="119"/>
      <c r="P116" s="119"/>
      <c r="Q116" s="119"/>
      <c r="R116" s="117"/>
      <c r="S116" s="117"/>
      <c r="T116" s="117"/>
      <c r="U116" s="120"/>
    </row>
    <row r="117" ht="15" spans="1:21">
      <c r="A117" s="118"/>
      <c r="B117" s="118"/>
      <c r="C117" s="118"/>
      <c r="D117" s="118"/>
      <c r="E117" s="118"/>
      <c r="F117" s="118"/>
      <c r="G117" s="118"/>
      <c r="H117" s="118"/>
      <c r="I117" s="118"/>
      <c r="J117" s="118"/>
      <c r="K117" s="118"/>
      <c r="L117" s="118"/>
      <c r="M117" s="118"/>
      <c r="N117" s="118"/>
      <c r="O117" s="118"/>
      <c r="P117" s="118"/>
      <c r="Q117" s="118"/>
      <c r="R117" s="117"/>
      <c r="S117" s="117"/>
      <c r="T117" s="117"/>
      <c r="U117" s="114"/>
    </row>
    <row r="118" ht="15" spans="1:21">
      <c r="A118" s="118"/>
      <c r="B118" s="118"/>
      <c r="C118" s="118"/>
      <c r="D118" s="118"/>
      <c r="E118" s="118"/>
      <c r="F118" s="118"/>
      <c r="G118" s="118"/>
      <c r="H118" s="118"/>
      <c r="I118" s="118"/>
      <c r="J118" s="118"/>
      <c r="K118" s="118"/>
      <c r="L118" s="118"/>
      <c r="M118" s="118"/>
      <c r="N118" s="118"/>
      <c r="O118" s="118"/>
      <c r="P118" s="118"/>
      <c r="Q118" s="118"/>
      <c r="R118" s="114"/>
      <c r="S118" s="114"/>
      <c r="T118" s="114"/>
      <c r="U118" s="117"/>
    </row>
    <row r="119" ht="15" spans="1:21">
      <c r="A119" s="118"/>
      <c r="B119" s="118"/>
      <c r="C119" s="118"/>
      <c r="D119" s="118"/>
      <c r="E119" s="118"/>
      <c r="F119" s="118"/>
      <c r="G119" s="118"/>
      <c r="H119" s="118"/>
      <c r="I119" s="118"/>
      <c r="J119" s="118"/>
      <c r="K119" s="118"/>
      <c r="L119" s="118"/>
      <c r="M119" s="118"/>
      <c r="N119" s="118"/>
      <c r="O119" s="118"/>
      <c r="P119" s="118"/>
      <c r="Q119" s="118"/>
      <c r="R119" s="114"/>
      <c r="S119" s="114"/>
      <c r="T119" s="117"/>
      <c r="U119" s="117"/>
    </row>
    <row r="120" ht="15" spans="1:21">
      <c r="A120" s="118"/>
      <c r="B120" s="118"/>
      <c r="C120" s="118"/>
      <c r="D120" s="118"/>
      <c r="E120" s="118"/>
      <c r="F120" s="118"/>
      <c r="G120" s="118"/>
      <c r="H120" s="118"/>
      <c r="I120" s="118"/>
      <c r="J120" s="118"/>
      <c r="K120" s="118"/>
      <c r="L120" s="118"/>
      <c r="M120" s="118"/>
      <c r="N120" s="118"/>
      <c r="O120" s="118"/>
      <c r="P120" s="118"/>
      <c r="Q120" s="118"/>
      <c r="R120" s="117"/>
      <c r="S120" s="117"/>
      <c r="T120" s="117"/>
      <c r="U120" s="117"/>
    </row>
    <row r="121" ht="15" spans="1:21">
      <c r="A121" s="118"/>
      <c r="B121" s="118"/>
      <c r="C121" s="118"/>
      <c r="D121" s="118"/>
      <c r="E121" s="118"/>
      <c r="F121" s="118"/>
      <c r="G121" s="118"/>
      <c r="H121" s="118"/>
      <c r="I121" s="118"/>
      <c r="J121" s="118"/>
      <c r="K121" s="118"/>
      <c r="L121" s="118"/>
      <c r="M121" s="118"/>
      <c r="N121" s="118"/>
      <c r="O121" s="118"/>
      <c r="P121" s="118"/>
      <c r="Q121" s="118"/>
      <c r="R121" s="117"/>
      <c r="S121" s="117"/>
      <c r="T121" s="117"/>
      <c r="U121" s="117"/>
    </row>
    <row r="122" ht="15" spans="1:21">
      <c r="A122" s="118"/>
      <c r="B122" s="118"/>
      <c r="C122" s="118"/>
      <c r="D122" s="118"/>
      <c r="E122" s="118"/>
      <c r="F122" s="118"/>
      <c r="G122" s="118"/>
      <c r="H122" s="118"/>
      <c r="I122" s="118"/>
      <c r="J122" s="118"/>
      <c r="K122" s="118"/>
      <c r="L122" s="118"/>
      <c r="M122" s="118"/>
      <c r="N122" s="118"/>
      <c r="O122" s="118"/>
      <c r="P122" s="118"/>
      <c r="Q122" s="118"/>
      <c r="R122" s="117"/>
      <c r="S122" s="117"/>
      <c r="T122" s="117"/>
      <c r="U122" s="117"/>
    </row>
    <row r="123" ht="15" spans="1:21">
      <c r="A123" s="118"/>
      <c r="B123" s="118"/>
      <c r="C123" s="118"/>
      <c r="D123" s="118"/>
      <c r="E123" s="118"/>
      <c r="F123" s="118"/>
      <c r="G123" s="118"/>
      <c r="H123" s="118"/>
      <c r="I123" s="118"/>
      <c r="J123" s="118"/>
      <c r="K123" s="118"/>
      <c r="L123" s="118"/>
      <c r="M123" s="118"/>
      <c r="N123" s="118"/>
      <c r="O123" s="118"/>
      <c r="P123" s="118"/>
      <c r="Q123" s="118"/>
      <c r="R123" s="117"/>
      <c r="S123" s="117"/>
      <c r="T123" s="117"/>
      <c r="U123" s="117"/>
    </row>
    <row r="124" ht="15" spans="1:21">
      <c r="A124" s="118"/>
      <c r="B124" s="118"/>
      <c r="C124" s="118"/>
      <c r="D124" s="118"/>
      <c r="E124" s="118"/>
      <c r="F124" s="118"/>
      <c r="G124" s="118"/>
      <c r="H124" s="118"/>
      <c r="I124" s="118"/>
      <c r="J124" s="118"/>
      <c r="K124" s="118"/>
      <c r="L124" s="118"/>
      <c r="M124" s="118"/>
      <c r="N124" s="118"/>
      <c r="O124" s="118"/>
      <c r="P124" s="118"/>
      <c r="Q124" s="118"/>
      <c r="R124" s="117"/>
      <c r="S124" s="117"/>
      <c r="T124" s="117"/>
      <c r="U124" s="117"/>
    </row>
    <row r="125" ht="15" spans="1:21">
      <c r="A125" s="118"/>
      <c r="B125" s="118"/>
      <c r="C125" s="118"/>
      <c r="D125" s="118"/>
      <c r="E125" s="118"/>
      <c r="F125" s="118"/>
      <c r="G125" s="118"/>
      <c r="H125" s="118"/>
      <c r="I125" s="118"/>
      <c r="J125" s="118"/>
      <c r="K125" s="118"/>
      <c r="L125" s="118"/>
      <c r="M125" s="118"/>
      <c r="N125" s="118"/>
      <c r="O125" s="118"/>
      <c r="P125" s="118"/>
      <c r="Q125" s="118"/>
      <c r="R125" s="117"/>
      <c r="S125" s="117"/>
      <c r="T125" s="117"/>
      <c r="U125" s="117"/>
    </row>
    <row r="126" ht="15" spans="1:21">
      <c r="A126" s="118"/>
      <c r="B126" s="118"/>
      <c r="C126" s="118"/>
      <c r="D126" s="118"/>
      <c r="E126" s="118"/>
      <c r="F126" s="118"/>
      <c r="G126" s="118"/>
      <c r="H126" s="118"/>
      <c r="I126" s="118"/>
      <c r="J126" s="118"/>
      <c r="K126" s="118"/>
      <c r="L126" s="118"/>
      <c r="M126" s="118"/>
      <c r="N126" s="118"/>
      <c r="O126" s="118"/>
      <c r="P126" s="118"/>
      <c r="Q126" s="118"/>
      <c r="R126" s="117"/>
      <c r="S126" s="117"/>
      <c r="T126" s="117"/>
      <c r="U126" s="117"/>
    </row>
    <row r="127" ht="15" spans="1:21">
      <c r="A127" s="118"/>
      <c r="B127" s="118"/>
      <c r="C127" s="118"/>
      <c r="D127" s="118"/>
      <c r="E127" s="118"/>
      <c r="F127" s="118"/>
      <c r="G127" s="118"/>
      <c r="H127" s="118"/>
      <c r="I127" s="118"/>
      <c r="J127" s="118"/>
      <c r="K127" s="118"/>
      <c r="L127" s="118"/>
      <c r="M127" s="118"/>
      <c r="N127" s="118"/>
      <c r="O127" s="118"/>
      <c r="P127" s="118"/>
      <c r="Q127" s="118"/>
      <c r="R127" s="117"/>
      <c r="S127" s="117"/>
      <c r="T127" s="117"/>
      <c r="U127" s="117"/>
    </row>
    <row r="128" ht="15" spans="1:21">
      <c r="A128" s="118"/>
      <c r="B128" s="118"/>
      <c r="C128" s="118"/>
      <c r="D128" s="118"/>
      <c r="E128" s="118"/>
      <c r="F128" s="118"/>
      <c r="G128" s="118"/>
      <c r="H128" s="118"/>
      <c r="I128" s="118"/>
      <c r="J128" s="118"/>
      <c r="K128" s="118"/>
      <c r="L128" s="118"/>
      <c r="M128" s="118"/>
      <c r="N128" s="118"/>
      <c r="O128" s="118"/>
      <c r="P128" s="118"/>
      <c r="Q128" s="118"/>
      <c r="R128" s="117"/>
      <c r="S128" s="117"/>
      <c r="T128" s="117"/>
      <c r="U128" s="117"/>
    </row>
    <row r="129" ht="15" spans="1:21">
      <c r="A129" s="118"/>
      <c r="B129" s="118"/>
      <c r="C129" s="118"/>
      <c r="D129" s="118"/>
      <c r="E129" s="118"/>
      <c r="F129" s="118"/>
      <c r="G129" s="118"/>
      <c r="H129" s="118"/>
      <c r="I129" s="118"/>
      <c r="J129" s="118"/>
      <c r="K129" s="118"/>
      <c r="L129" s="118"/>
      <c r="M129" s="118"/>
      <c r="N129" s="118"/>
      <c r="O129" s="118"/>
      <c r="P129" s="118"/>
      <c r="Q129" s="118"/>
      <c r="R129" s="117"/>
      <c r="S129" s="117"/>
      <c r="T129" s="117"/>
      <c r="U129" s="117"/>
    </row>
    <row r="130" ht="15" spans="1:21">
      <c r="A130" s="118"/>
      <c r="B130" s="118"/>
      <c r="C130" s="118"/>
      <c r="D130" s="118"/>
      <c r="E130" s="118"/>
      <c r="F130" s="118"/>
      <c r="G130" s="118"/>
      <c r="H130" s="118"/>
      <c r="I130" s="118"/>
      <c r="J130" s="118"/>
      <c r="K130" s="118"/>
      <c r="L130" s="118"/>
      <c r="M130" s="118"/>
      <c r="N130" s="118"/>
      <c r="O130" s="118"/>
      <c r="P130" s="118"/>
      <c r="Q130" s="118"/>
      <c r="R130" s="117"/>
      <c r="S130" s="117"/>
      <c r="T130" s="117"/>
      <c r="U130" s="117"/>
    </row>
    <row r="131" ht="15" spans="1:21">
      <c r="A131" s="118"/>
      <c r="B131" s="118"/>
      <c r="C131" s="118"/>
      <c r="D131" s="118"/>
      <c r="E131" s="118"/>
      <c r="F131" s="118"/>
      <c r="G131" s="118"/>
      <c r="H131" s="118"/>
      <c r="I131" s="118"/>
      <c r="J131" s="118"/>
      <c r="K131" s="118"/>
      <c r="L131" s="118"/>
      <c r="M131" s="118"/>
      <c r="N131" s="118"/>
      <c r="O131" s="118"/>
      <c r="P131" s="118"/>
      <c r="Q131" s="118"/>
      <c r="R131" s="117"/>
      <c r="S131" s="117"/>
      <c r="T131" s="117"/>
      <c r="U131" s="117"/>
    </row>
    <row r="132" ht="15" spans="1:21">
      <c r="A132" s="118"/>
      <c r="B132" s="118"/>
      <c r="C132" s="118"/>
      <c r="D132" s="118"/>
      <c r="E132" s="118"/>
      <c r="F132" s="118"/>
      <c r="G132" s="118"/>
      <c r="H132" s="118"/>
      <c r="I132" s="118"/>
      <c r="J132" s="118"/>
      <c r="K132" s="118"/>
      <c r="L132" s="118"/>
      <c r="M132" s="118"/>
      <c r="N132" s="118"/>
      <c r="O132" s="118"/>
      <c r="P132" s="118"/>
      <c r="Q132" s="118"/>
      <c r="R132" s="117"/>
      <c r="S132" s="117"/>
      <c r="T132" s="117"/>
      <c r="U132" s="117"/>
    </row>
    <row r="133" ht="15" spans="1:21">
      <c r="A133" s="118"/>
      <c r="B133" s="118"/>
      <c r="C133" s="118"/>
      <c r="D133" s="118"/>
      <c r="E133" s="118"/>
      <c r="F133" s="118"/>
      <c r="G133" s="118"/>
      <c r="H133" s="118"/>
      <c r="I133" s="118"/>
      <c r="J133" s="118"/>
      <c r="K133" s="118"/>
      <c r="L133" s="118"/>
      <c r="M133" s="118"/>
      <c r="N133" s="118"/>
      <c r="O133" s="118"/>
      <c r="P133" s="118"/>
      <c r="Q133" s="118"/>
      <c r="R133" s="117"/>
      <c r="S133" s="117"/>
      <c r="T133" s="117"/>
      <c r="U133" s="117"/>
    </row>
    <row r="134" ht="15" spans="1:21">
      <c r="A134" s="118"/>
      <c r="B134" s="118"/>
      <c r="C134" s="118"/>
      <c r="D134" s="118"/>
      <c r="E134" s="118"/>
      <c r="F134" s="118"/>
      <c r="G134" s="118"/>
      <c r="H134" s="118"/>
      <c r="I134" s="118"/>
      <c r="J134" s="118"/>
      <c r="K134" s="118"/>
      <c r="L134" s="118"/>
      <c r="M134" s="118"/>
      <c r="N134" s="118"/>
      <c r="O134" s="118"/>
      <c r="P134" s="118"/>
      <c r="Q134" s="118"/>
      <c r="R134" s="117"/>
      <c r="S134" s="117"/>
      <c r="T134" s="117"/>
      <c r="U134" s="117"/>
    </row>
    <row r="135" ht="15" spans="1:21">
      <c r="A135" s="118"/>
      <c r="B135" s="118"/>
      <c r="C135" s="118"/>
      <c r="D135" s="118"/>
      <c r="E135" s="118"/>
      <c r="F135" s="118"/>
      <c r="G135" s="118"/>
      <c r="H135" s="118"/>
      <c r="I135" s="118"/>
      <c r="J135" s="118"/>
      <c r="K135" s="118"/>
      <c r="L135" s="118"/>
      <c r="M135" s="118"/>
      <c r="N135" s="118"/>
      <c r="O135" s="118"/>
      <c r="P135" s="118"/>
      <c r="Q135" s="118"/>
      <c r="R135" s="117"/>
      <c r="S135" s="117"/>
      <c r="T135" s="117"/>
      <c r="U135" s="117"/>
    </row>
    <row r="136" ht="15" spans="1:21">
      <c r="A136" s="118"/>
      <c r="B136" s="118"/>
      <c r="C136" s="118"/>
      <c r="D136" s="118"/>
      <c r="E136" s="118"/>
      <c r="F136" s="118"/>
      <c r="G136" s="118"/>
      <c r="H136" s="118"/>
      <c r="I136" s="118"/>
      <c r="J136" s="118"/>
      <c r="K136" s="118"/>
      <c r="L136" s="118"/>
      <c r="M136" s="118"/>
      <c r="N136" s="118"/>
      <c r="O136" s="118"/>
      <c r="P136" s="118"/>
      <c r="Q136" s="118"/>
      <c r="R136" s="117"/>
      <c r="S136" s="117"/>
      <c r="T136" s="117"/>
      <c r="U136" s="117"/>
    </row>
    <row r="137" ht="15" spans="1:21">
      <c r="A137" s="118"/>
      <c r="B137" s="118"/>
      <c r="C137" s="118"/>
      <c r="D137" s="118"/>
      <c r="E137" s="118"/>
      <c r="F137" s="118"/>
      <c r="G137" s="118"/>
      <c r="H137" s="118"/>
      <c r="I137" s="118"/>
      <c r="J137" s="118"/>
      <c r="K137" s="118"/>
      <c r="L137" s="118"/>
      <c r="M137" s="118"/>
      <c r="N137" s="118"/>
      <c r="O137" s="118"/>
      <c r="P137" s="118"/>
      <c r="Q137" s="118"/>
      <c r="R137" s="117"/>
      <c r="S137" s="117"/>
      <c r="T137" s="117"/>
      <c r="U137" s="117"/>
    </row>
    <row r="138" ht="15" spans="1:21">
      <c r="A138" s="118"/>
      <c r="B138" s="118"/>
      <c r="C138" s="118"/>
      <c r="D138" s="118"/>
      <c r="E138" s="118"/>
      <c r="F138" s="118"/>
      <c r="G138" s="118"/>
      <c r="H138" s="118"/>
      <c r="I138" s="118"/>
      <c r="J138" s="118"/>
      <c r="K138" s="118"/>
      <c r="L138" s="118"/>
      <c r="M138" s="118"/>
      <c r="N138" s="118"/>
      <c r="O138" s="118"/>
      <c r="P138" s="118"/>
      <c r="Q138" s="118"/>
      <c r="R138" s="117"/>
      <c r="S138" s="117"/>
      <c r="T138" s="117"/>
      <c r="U138" s="117"/>
    </row>
    <row r="139" ht="15" spans="1:21">
      <c r="A139" s="118"/>
      <c r="B139" s="118"/>
      <c r="C139" s="118"/>
      <c r="D139" s="118"/>
      <c r="E139" s="118"/>
      <c r="F139" s="118"/>
      <c r="G139" s="118"/>
      <c r="H139" s="118"/>
      <c r="I139" s="118"/>
      <c r="J139" s="118"/>
      <c r="K139" s="118"/>
      <c r="L139" s="118"/>
      <c r="M139" s="118"/>
      <c r="N139" s="118"/>
      <c r="O139" s="118"/>
      <c r="P139" s="118"/>
      <c r="Q139" s="118"/>
      <c r="R139" s="117"/>
      <c r="S139" s="117"/>
      <c r="T139" s="117"/>
      <c r="U139" s="117"/>
    </row>
    <row r="140" ht="15" spans="1:21">
      <c r="A140" s="118"/>
      <c r="B140" s="118"/>
      <c r="C140" s="118"/>
      <c r="D140" s="118"/>
      <c r="E140" s="118"/>
      <c r="F140" s="118"/>
      <c r="G140" s="118"/>
      <c r="H140" s="118"/>
      <c r="I140" s="118"/>
      <c r="J140" s="118"/>
      <c r="K140" s="118"/>
      <c r="L140" s="118"/>
      <c r="M140" s="118"/>
      <c r="N140" s="118"/>
      <c r="O140" s="118"/>
      <c r="P140" s="118"/>
      <c r="Q140" s="118"/>
      <c r="R140" s="117"/>
      <c r="S140" s="117"/>
      <c r="T140" s="117"/>
      <c r="U140" s="117"/>
    </row>
    <row r="141" ht="15" spans="1:21">
      <c r="A141" s="118"/>
      <c r="B141" s="118"/>
      <c r="C141" s="118"/>
      <c r="D141" s="118"/>
      <c r="E141" s="118"/>
      <c r="F141" s="118"/>
      <c r="G141" s="118"/>
      <c r="H141" s="118"/>
      <c r="I141" s="118"/>
      <c r="J141" s="118"/>
      <c r="K141" s="118"/>
      <c r="L141" s="118"/>
      <c r="M141" s="118"/>
      <c r="N141" s="118"/>
      <c r="O141" s="118"/>
      <c r="P141" s="118"/>
      <c r="Q141" s="118"/>
      <c r="R141" s="117"/>
      <c r="S141" s="117"/>
      <c r="T141" s="117"/>
      <c r="U141" s="117"/>
    </row>
    <row r="142" ht="15" spans="1:21">
      <c r="A142" s="118"/>
      <c r="B142" s="118"/>
      <c r="C142" s="118"/>
      <c r="D142" s="118"/>
      <c r="E142" s="118"/>
      <c r="F142" s="118"/>
      <c r="G142" s="118"/>
      <c r="H142" s="118"/>
      <c r="I142" s="118"/>
      <c r="J142" s="118"/>
      <c r="K142" s="118"/>
      <c r="L142" s="118"/>
      <c r="M142" s="118"/>
      <c r="N142" s="118"/>
      <c r="O142" s="118"/>
      <c r="P142" s="118"/>
      <c r="Q142" s="118"/>
      <c r="R142" s="117"/>
      <c r="S142" s="117"/>
      <c r="T142" s="117"/>
      <c r="U142" s="117"/>
    </row>
    <row r="143" ht="15" spans="1:21">
      <c r="A143" s="118"/>
      <c r="B143" s="118"/>
      <c r="C143" s="118"/>
      <c r="D143" s="118"/>
      <c r="E143" s="118"/>
      <c r="F143" s="118"/>
      <c r="G143" s="118"/>
      <c r="H143" s="118"/>
      <c r="I143" s="118"/>
      <c r="J143" s="118"/>
      <c r="K143" s="118"/>
      <c r="L143" s="118"/>
      <c r="M143" s="118"/>
      <c r="N143" s="118"/>
      <c r="O143" s="118"/>
      <c r="P143" s="118"/>
      <c r="Q143" s="118"/>
      <c r="R143" s="117"/>
      <c r="S143" s="117"/>
      <c r="T143" s="117"/>
      <c r="U143" s="117"/>
    </row>
    <row r="144" ht="15" spans="1:21">
      <c r="A144" s="118"/>
      <c r="B144" s="118"/>
      <c r="C144" s="118"/>
      <c r="D144" s="118"/>
      <c r="E144" s="118"/>
      <c r="F144" s="118"/>
      <c r="G144" s="118"/>
      <c r="H144" s="118"/>
      <c r="I144" s="118"/>
      <c r="J144" s="118"/>
      <c r="K144" s="118"/>
      <c r="L144" s="118"/>
      <c r="M144" s="118"/>
      <c r="N144" s="118"/>
      <c r="O144" s="118"/>
      <c r="P144" s="118"/>
      <c r="Q144" s="118"/>
      <c r="R144" s="117"/>
      <c r="S144" s="117"/>
      <c r="T144" s="117"/>
      <c r="U144" s="117"/>
    </row>
    <row r="145" ht="15" spans="1:21">
      <c r="A145" s="118"/>
      <c r="B145" s="118"/>
      <c r="C145" s="118"/>
      <c r="D145" s="118"/>
      <c r="E145" s="118"/>
      <c r="F145" s="118"/>
      <c r="G145" s="118"/>
      <c r="H145" s="118"/>
      <c r="I145" s="118"/>
      <c r="J145" s="118"/>
      <c r="K145" s="118"/>
      <c r="L145" s="118"/>
      <c r="M145" s="118"/>
      <c r="N145" s="118"/>
      <c r="O145" s="118"/>
      <c r="P145" s="118"/>
      <c r="Q145" s="118"/>
      <c r="R145" s="117"/>
      <c r="S145" s="117"/>
      <c r="T145" s="117"/>
      <c r="U145" s="117"/>
    </row>
    <row r="146" ht="15" spans="1:21">
      <c r="A146" s="118"/>
      <c r="B146" s="118"/>
      <c r="C146" s="118"/>
      <c r="D146" s="118"/>
      <c r="E146" s="118"/>
      <c r="F146" s="118"/>
      <c r="G146" s="118"/>
      <c r="H146" s="118"/>
      <c r="I146" s="118"/>
      <c r="J146" s="118"/>
      <c r="K146" s="118"/>
      <c r="L146" s="118"/>
      <c r="M146" s="118"/>
      <c r="N146" s="118"/>
      <c r="O146" s="118"/>
      <c r="P146" s="118"/>
      <c r="Q146" s="118"/>
      <c r="R146" s="117"/>
      <c r="S146" s="117"/>
      <c r="T146" s="117"/>
      <c r="U146" s="117"/>
    </row>
    <row r="147" ht="15" spans="1:21">
      <c r="A147" s="118"/>
      <c r="B147" s="118"/>
      <c r="C147" s="118"/>
      <c r="D147" s="118"/>
      <c r="E147" s="118"/>
      <c r="F147" s="118"/>
      <c r="G147" s="118"/>
      <c r="H147" s="118"/>
      <c r="I147" s="118"/>
      <c r="J147" s="118"/>
      <c r="K147" s="118"/>
      <c r="L147" s="118"/>
      <c r="M147" s="118"/>
      <c r="N147" s="118"/>
      <c r="O147" s="118"/>
      <c r="P147" s="118"/>
      <c r="Q147" s="118"/>
      <c r="R147" s="117"/>
      <c r="S147" s="117"/>
      <c r="T147" s="117"/>
      <c r="U147" s="117"/>
    </row>
    <row r="148" ht="15" spans="1:21">
      <c r="A148" s="118"/>
      <c r="B148" s="118"/>
      <c r="C148" s="118"/>
      <c r="D148" s="118"/>
      <c r="E148" s="118"/>
      <c r="F148" s="118"/>
      <c r="G148" s="118"/>
      <c r="H148" s="118"/>
      <c r="I148" s="118"/>
      <c r="J148" s="118"/>
      <c r="K148" s="118"/>
      <c r="L148" s="118"/>
      <c r="M148" s="118"/>
      <c r="N148" s="118"/>
      <c r="O148" s="118"/>
      <c r="P148" s="118"/>
      <c r="Q148" s="118"/>
      <c r="R148" s="117"/>
      <c r="S148" s="117"/>
      <c r="T148" s="117"/>
      <c r="U148" s="117"/>
    </row>
    <row r="149" ht="15" spans="1:21">
      <c r="A149" s="118"/>
      <c r="B149" s="118"/>
      <c r="C149" s="118"/>
      <c r="D149" s="118"/>
      <c r="E149" s="118"/>
      <c r="F149" s="118"/>
      <c r="G149" s="118"/>
      <c r="H149" s="118"/>
      <c r="I149" s="118"/>
      <c r="J149" s="118"/>
      <c r="K149" s="118"/>
      <c r="L149" s="118"/>
      <c r="M149" s="118"/>
      <c r="N149" s="118"/>
      <c r="O149" s="118"/>
      <c r="P149" s="118"/>
      <c r="Q149" s="118"/>
      <c r="R149" s="117"/>
      <c r="S149" s="117"/>
      <c r="T149" s="117"/>
      <c r="U149" s="117"/>
    </row>
    <row r="150" ht="15" spans="1:21">
      <c r="A150" s="118"/>
      <c r="B150" s="118"/>
      <c r="C150" s="118"/>
      <c r="D150" s="118"/>
      <c r="E150" s="118"/>
      <c r="F150" s="118"/>
      <c r="G150" s="118"/>
      <c r="H150" s="118"/>
      <c r="I150" s="118"/>
      <c r="J150" s="118"/>
      <c r="K150" s="118"/>
      <c r="L150" s="118"/>
      <c r="M150" s="118"/>
      <c r="N150" s="118"/>
      <c r="O150" s="118"/>
      <c r="P150" s="118"/>
      <c r="Q150" s="118"/>
      <c r="R150" s="117"/>
      <c r="S150" s="117"/>
      <c r="T150" s="117"/>
      <c r="U150" s="117"/>
    </row>
    <row r="151" ht="15" spans="1:21">
      <c r="A151" s="118"/>
      <c r="B151" s="118"/>
      <c r="C151" s="118"/>
      <c r="D151" s="118"/>
      <c r="E151" s="118"/>
      <c r="F151" s="118"/>
      <c r="G151" s="118"/>
      <c r="H151" s="118"/>
      <c r="I151" s="118"/>
      <c r="J151" s="118"/>
      <c r="K151" s="118"/>
      <c r="L151" s="118"/>
      <c r="M151" s="118"/>
      <c r="N151" s="118"/>
      <c r="O151" s="118"/>
      <c r="P151" s="118"/>
      <c r="Q151" s="118"/>
      <c r="R151" s="117"/>
      <c r="S151" s="117"/>
      <c r="T151" s="117"/>
      <c r="U151" s="117"/>
    </row>
    <row r="152" ht="15" spans="1:21">
      <c r="A152" s="118"/>
      <c r="B152" s="118"/>
      <c r="C152" s="118"/>
      <c r="D152" s="118"/>
      <c r="E152" s="118"/>
      <c r="F152" s="118"/>
      <c r="G152" s="118"/>
      <c r="H152" s="118"/>
      <c r="I152" s="118"/>
      <c r="J152" s="118"/>
      <c r="K152" s="118"/>
      <c r="L152" s="118"/>
      <c r="M152" s="118"/>
      <c r="N152" s="118"/>
      <c r="O152" s="118"/>
      <c r="P152" s="118"/>
      <c r="Q152" s="118"/>
      <c r="R152" s="117"/>
      <c r="S152" s="117"/>
      <c r="T152" s="117"/>
      <c r="U152" s="117"/>
    </row>
    <row r="153" ht="15" spans="1:21">
      <c r="A153" s="118"/>
      <c r="B153" s="118"/>
      <c r="C153" s="118"/>
      <c r="D153" s="118"/>
      <c r="E153" s="118"/>
      <c r="F153" s="118"/>
      <c r="G153" s="118"/>
      <c r="H153" s="118"/>
      <c r="I153" s="118"/>
      <c r="J153" s="118"/>
      <c r="K153" s="118"/>
      <c r="L153" s="118"/>
      <c r="M153" s="118"/>
      <c r="N153" s="118"/>
      <c r="O153" s="118"/>
      <c r="P153" s="118"/>
      <c r="Q153" s="118"/>
      <c r="R153" s="117"/>
      <c r="S153" s="117"/>
      <c r="T153" s="117"/>
      <c r="U153" s="117"/>
    </row>
    <row r="154" ht="15" spans="1:21">
      <c r="A154" s="118"/>
      <c r="B154" s="118"/>
      <c r="C154" s="118"/>
      <c r="D154" s="118"/>
      <c r="E154" s="118"/>
      <c r="F154" s="118"/>
      <c r="G154" s="118"/>
      <c r="H154" s="118"/>
      <c r="I154" s="118"/>
      <c r="J154" s="118"/>
      <c r="K154" s="118"/>
      <c r="L154" s="118"/>
      <c r="M154" s="118"/>
      <c r="N154" s="118"/>
      <c r="O154" s="118"/>
      <c r="P154" s="118"/>
      <c r="Q154" s="118"/>
      <c r="R154" s="117"/>
      <c r="S154" s="117"/>
      <c r="T154" s="117"/>
      <c r="U154" s="117"/>
    </row>
    <row r="155" ht="15" spans="1:21">
      <c r="A155" s="118"/>
      <c r="B155" s="118"/>
      <c r="C155" s="118"/>
      <c r="D155" s="118"/>
      <c r="E155" s="118"/>
      <c r="F155" s="118"/>
      <c r="G155" s="118"/>
      <c r="H155" s="118"/>
      <c r="I155" s="118"/>
      <c r="J155" s="118"/>
      <c r="K155" s="118"/>
      <c r="L155" s="118"/>
      <c r="M155" s="118"/>
      <c r="N155" s="118"/>
      <c r="O155" s="118"/>
      <c r="P155" s="118"/>
      <c r="Q155" s="118"/>
      <c r="R155" s="117"/>
      <c r="S155" s="117"/>
      <c r="T155" s="117"/>
      <c r="U155" s="117"/>
    </row>
    <row r="156" ht="15" spans="1:21">
      <c r="A156" s="118"/>
      <c r="B156" s="118"/>
      <c r="C156" s="118"/>
      <c r="D156" s="118"/>
      <c r="E156" s="118"/>
      <c r="F156" s="118"/>
      <c r="G156" s="118"/>
      <c r="H156" s="118"/>
      <c r="I156" s="118"/>
      <c r="J156" s="118"/>
      <c r="K156" s="118"/>
      <c r="L156" s="118"/>
      <c r="M156" s="118"/>
      <c r="N156" s="118"/>
      <c r="O156" s="118"/>
      <c r="P156" s="118"/>
      <c r="Q156" s="118"/>
      <c r="R156" s="117"/>
      <c r="S156" s="117"/>
      <c r="T156" s="117"/>
      <c r="U156" s="117"/>
    </row>
    <row r="157" ht="15" spans="1:21">
      <c r="A157" s="118"/>
      <c r="B157" s="118"/>
      <c r="C157" s="118"/>
      <c r="D157" s="118"/>
      <c r="E157" s="118"/>
      <c r="F157" s="118"/>
      <c r="G157" s="118"/>
      <c r="H157" s="118"/>
      <c r="I157" s="118"/>
      <c r="J157" s="118"/>
      <c r="K157" s="118"/>
      <c r="L157" s="118"/>
      <c r="M157" s="118"/>
      <c r="N157" s="118"/>
      <c r="O157" s="118"/>
      <c r="P157" s="118"/>
      <c r="Q157" s="118"/>
      <c r="R157" s="117"/>
      <c r="S157" s="117"/>
      <c r="T157" s="117"/>
      <c r="U157" s="117"/>
    </row>
    <row r="158" ht="15" spans="1:21">
      <c r="A158" s="118"/>
      <c r="B158" s="118"/>
      <c r="C158" s="118"/>
      <c r="D158" s="118"/>
      <c r="E158" s="118"/>
      <c r="F158" s="118"/>
      <c r="G158" s="118"/>
      <c r="H158" s="118"/>
      <c r="I158" s="118"/>
      <c r="J158" s="118"/>
      <c r="K158" s="118"/>
      <c r="L158" s="118"/>
      <c r="M158" s="118"/>
      <c r="N158" s="118"/>
      <c r="O158" s="118"/>
      <c r="P158" s="118"/>
      <c r="Q158" s="118"/>
      <c r="R158" s="117"/>
      <c r="S158" s="117"/>
      <c r="T158" s="117"/>
      <c r="U158" s="117"/>
    </row>
    <row r="159" ht="15" spans="1:21">
      <c r="A159" s="118"/>
      <c r="B159" s="118"/>
      <c r="C159" s="118"/>
      <c r="D159" s="118"/>
      <c r="E159" s="118"/>
      <c r="F159" s="118"/>
      <c r="G159" s="118"/>
      <c r="H159" s="118"/>
      <c r="I159" s="118"/>
      <c r="J159" s="118"/>
      <c r="K159" s="118"/>
      <c r="L159" s="118"/>
      <c r="M159" s="118"/>
      <c r="N159" s="118"/>
      <c r="O159" s="118"/>
      <c r="P159" s="118"/>
      <c r="Q159" s="118"/>
      <c r="R159" s="117"/>
      <c r="S159" s="117"/>
      <c r="T159" s="117"/>
      <c r="U159" s="117"/>
    </row>
    <row r="160" ht="15" spans="1:21">
      <c r="A160" s="118"/>
      <c r="B160" s="118"/>
      <c r="C160" s="118"/>
      <c r="D160" s="118"/>
      <c r="E160" s="118"/>
      <c r="F160" s="118"/>
      <c r="G160" s="118"/>
      <c r="H160" s="118"/>
      <c r="I160" s="118"/>
      <c r="J160" s="118"/>
      <c r="K160" s="118"/>
      <c r="L160" s="118"/>
      <c r="M160" s="118"/>
      <c r="N160" s="118"/>
      <c r="O160" s="118"/>
      <c r="P160" s="118"/>
      <c r="Q160" s="118"/>
      <c r="R160" s="117"/>
      <c r="S160" s="117"/>
      <c r="T160" s="117"/>
      <c r="U160" s="117"/>
    </row>
    <row r="161" ht="15" spans="1:21">
      <c r="A161" s="118"/>
      <c r="B161" s="118"/>
      <c r="C161" s="118"/>
      <c r="D161" s="118"/>
      <c r="E161" s="118"/>
      <c r="F161" s="118"/>
      <c r="G161" s="118"/>
      <c r="H161" s="118"/>
      <c r="I161" s="118"/>
      <c r="J161" s="118"/>
      <c r="K161" s="118"/>
      <c r="L161" s="118"/>
      <c r="M161" s="118"/>
      <c r="N161" s="118"/>
      <c r="O161" s="118"/>
      <c r="P161" s="118"/>
      <c r="Q161" s="118"/>
      <c r="R161" s="117"/>
      <c r="S161" s="117"/>
      <c r="T161" s="117"/>
      <c r="U161" s="117"/>
    </row>
    <row r="162" ht="15" spans="1:21">
      <c r="A162" s="118"/>
      <c r="B162" s="118"/>
      <c r="C162" s="118"/>
      <c r="D162" s="118"/>
      <c r="E162" s="118"/>
      <c r="F162" s="118"/>
      <c r="G162" s="118"/>
      <c r="H162" s="118"/>
      <c r="I162" s="118"/>
      <c r="J162" s="118"/>
      <c r="K162" s="118"/>
      <c r="L162" s="118"/>
      <c r="M162" s="118"/>
      <c r="N162" s="118"/>
      <c r="O162" s="118"/>
      <c r="P162" s="118"/>
      <c r="Q162" s="118"/>
      <c r="R162" s="117"/>
      <c r="S162" s="117"/>
      <c r="T162" s="117"/>
      <c r="U162" s="117"/>
    </row>
    <row r="163" ht="15" spans="1:21">
      <c r="A163" s="118"/>
      <c r="B163" s="118"/>
      <c r="C163" s="118"/>
      <c r="D163" s="118"/>
      <c r="E163" s="118"/>
      <c r="F163" s="118"/>
      <c r="G163" s="118"/>
      <c r="H163" s="118"/>
      <c r="I163" s="118"/>
      <c r="J163" s="118"/>
      <c r="K163" s="118"/>
      <c r="L163" s="118"/>
      <c r="M163" s="118"/>
      <c r="N163" s="118"/>
      <c r="O163" s="118"/>
      <c r="P163" s="118"/>
      <c r="Q163" s="118"/>
      <c r="R163" s="117"/>
      <c r="S163" s="117"/>
      <c r="T163" s="117"/>
      <c r="U163" s="117"/>
    </row>
    <row r="164" ht="15" spans="1:21">
      <c r="A164" s="118"/>
      <c r="B164" s="118"/>
      <c r="C164" s="118"/>
      <c r="D164" s="118"/>
      <c r="E164" s="118"/>
      <c r="F164" s="118"/>
      <c r="G164" s="118"/>
      <c r="H164" s="118"/>
      <c r="I164" s="118"/>
      <c r="J164" s="118"/>
      <c r="K164" s="118"/>
      <c r="L164" s="118"/>
      <c r="M164" s="118"/>
      <c r="N164" s="118"/>
      <c r="O164" s="118"/>
      <c r="P164" s="118"/>
      <c r="Q164" s="118"/>
      <c r="R164" s="117"/>
      <c r="S164" s="117"/>
      <c r="T164" s="117"/>
      <c r="U164" s="117"/>
    </row>
    <row r="165" ht="15" spans="1:21">
      <c r="A165" s="118"/>
      <c r="B165" s="118"/>
      <c r="C165" s="118"/>
      <c r="D165" s="118"/>
      <c r="E165" s="118"/>
      <c r="F165" s="118"/>
      <c r="G165" s="118"/>
      <c r="H165" s="118"/>
      <c r="I165" s="118"/>
      <c r="J165" s="118"/>
      <c r="K165" s="118"/>
      <c r="L165" s="118"/>
      <c r="M165" s="118"/>
      <c r="N165" s="118"/>
      <c r="O165" s="118"/>
      <c r="P165" s="118"/>
      <c r="Q165" s="118"/>
      <c r="R165" s="117"/>
      <c r="S165" s="117"/>
      <c r="T165" s="117"/>
      <c r="U165" s="117"/>
    </row>
    <row r="166" ht="15" spans="1:21">
      <c r="A166" s="118"/>
      <c r="B166" s="118"/>
      <c r="C166" s="118"/>
      <c r="D166" s="118"/>
      <c r="E166" s="118"/>
      <c r="F166" s="118"/>
      <c r="G166" s="118"/>
      <c r="H166" s="118"/>
      <c r="I166" s="118"/>
      <c r="J166" s="118"/>
      <c r="K166" s="118"/>
      <c r="L166" s="118"/>
      <c r="M166" s="118"/>
      <c r="N166" s="118"/>
      <c r="O166" s="118"/>
      <c r="P166" s="118"/>
      <c r="Q166" s="118"/>
      <c r="R166" s="117"/>
      <c r="S166" s="117"/>
      <c r="T166" s="117"/>
      <c r="U166" s="117"/>
    </row>
    <row r="167" ht="15" spans="1:21">
      <c r="A167" s="118"/>
      <c r="B167" s="118"/>
      <c r="C167" s="118"/>
      <c r="D167" s="118"/>
      <c r="E167" s="118"/>
      <c r="F167" s="118"/>
      <c r="G167" s="118"/>
      <c r="H167" s="118"/>
      <c r="I167" s="118"/>
      <c r="J167" s="118"/>
      <c r="K167" s="118"/>
      <c r="L167" s="118"/>
      <c r="M167" s="118"/>
      <c r="N167" s="118"/>
      <c r="O167" s="118"/>
      <c r="P167" s="118"/>
      <c r="Q167" s="118"/>
      <c r="R167" s="117"/>
      <c r="S167" s="117"/>
      <c r="T167" s="117"/>
      <c r="U167" s="117"/>
    </row>
    <row r="168" ht="15" spans="1:21">
      <c r="A168" s="118"/>
      <c r="B168" s="118"/>
      <c r="C168" s="118"/>
      <c r="D168" s="118"/>
      <c r="E168" s="118"/>
      <c r="F168" s="118"/>
      <c r="G168" s="118"/>
      <c r="H168" s="118"/>
      <c r="I168" s="118"/>
      <c r="J168" s="118"/>
      <c r="K168" s="118"/>
      <c r="L168" s="118"/>
      <c r="M168" s="118"/>
      <c r="N168" s="118"/>
      <c r="O168" s="118"/>
      <c r="P168" s="118"/>
      <c r="Q168" s="118"/>
      <c r="R168" s="117"/>
      <c r="S168" s="117"/>
      <c r="T168" s="117"/>
      <c r="U168" s="117"/>
    </row>
    <row r="169" ht="15" spans="1:21">
      <c r="A169" s="118"/>
      <c r="B169" s="118"/>
      <c r="C169" s="118"/>
      <c r="D169" s="118"/>
      <c r="E169" s="118"/>
      <c r="F169" s="118"/>
      <c r="G169" s="118"/>
      <c r="H169" s="118"/>
      <c r="I169" s="118"/>
      <c r="J169" s="118"/>
      <c r="K169" s="118"/>
      <c r="L169" s="118"/>
      <c r="M169" s="118"/>
      <c r="N169" s="118"/>
      <c r="O169" s="118"/>
      <c r="P169" s="118"/>
      <c r="Q169" s="118"/>
      <c r="R169" s="117"/>
      <c r="S169" s="117"/>
      <c r="T169" s="117"/>
      <c r="U169" s="117"/>
    </row>
    <row r="170" ht="15" spans="1:21">
      <c r="A170" s="118"/>
      <c r="B170" s="118"/>
      <c r="C170" s="118"/>
      <c r="D170" s="118"/>
      <c r="E170" s="118"/>
      <c r="F170" s="118"/>
      <c r="G170" s="118"/>
      <c r="H170" s="118"/>
      <c r="I170" s="118"/>
      <c r="J170" s="118"/>
      <c r="K170" s="118"/>
      <c r="L170" s="118"/>
      <c r="M170" s="118"/>
      <c r="N170" s="118"/>
      <c r="O170" s="118"/>
      <c r="P170" s="118"/>
      <c r="Q170" s="118"/>
      <c r="R170" s="117"/>
      <c r="S170" s="117"/>
      <c r="T170" s="117"/>
      <c r="U170" s="117"/>
    </row>
    <row r="171" ht="15" spans="1:21">
      <c r="A171" s="118"/>
      <c r="B171" s="118"/>
      <c r="C171" s="118"/>
      <c r="D171" s="118"/>
      <c r="E171" s="118"/>
      <c r="F171" s="118"/>
      <c r="G171" s="118"/>
      <c r="H171" s="118"/>
      <c r="I171" s="118"/>
      <c r="J171" s="118"/>
      <c r="K171" s="118"/>
      <c r="L171" s="118"/>
      <c r="M171" s="118"/>
      <c r="N171" s="118"/>
      <c r="O171" s="118"/>
      <c r="P171" s="118"/>
      <c r="Q171" s="118"/>
      <c r="R171" s="117"/>
      <c r="S171" s="117"/>
      <c r="T171" s="117"/>
      <c r="U171" s="117"/>
    </row>
    <row r="172" ht="15" spans="1:21">
      <c r="A172" s="118"/>
      <c r="B172" s="118"/>
      <c r="C172" s="118"/>
      <c r="D172" s="118"/>
      <c r="E172" s="118"/>
      <c r="F172" s="118"/>
      <c r="G172" s="118"/>
      <c r="H172" s="118"/>
      <c r="I172" s="118"/>
      <c r="J172" s="118"/>
      <c r="K172" s="118"/>
      <c r="L172" s="118"/>
      <c r="M172" s="118"/>
      <c r="N172" s="118"/>
      <c r="O172" s="118"/>
      <c r="P172" s="118"/>
      <c r="Q172" s="118"/>
      <c r="R172" s="117"/>
      <c r="S172" s="117"/>
      <c r="T172" s="117"/>
      <c r="U172" s="117"/>
    </row>
    <row r="173" ht="15" spans="1:21">
      <c r="A173" s="118"/>
      <c r="B173" s="118"/>
      <c r="C173" s="118"/>
      <c r="D173" s="118"/>
      <c r="E173" s="118"/>
      <c r="F173" s="118"/>
      <c r="G173" s="118"/>
      <c r="H173" s="118"/>
      <c r="I173" s="118"/>
      <c r="J173" s="118"/>
      <c r="K173" s="118"/>
      <c r="L173" s="118"/>
      <c r="M173" s="118"/>
      <c r="N173" s="118"/>
      <c r="O173" s="118"/>
      <c r="P173" s="118"/>
      <c r="Q173" s="118"/>
      <c r="R173" s="117"/>
      <c r="S173" s="117"/>
      <c r="T173" s="117"/>
      <c r="U173" s="117"/>
    </row>
    <row r="174" ht="15" spans="1:21">
      <c r="A174" s="118"/>
      <c r="B174" s="118"/>
      <c r="C174" s="118"/>
      <c r="D174" s="118"/>
      <c r="E174" s="118"/>
      <c r="F174" s="118"/>
      <c r="G174" s="118"/>
      <c r="H174" s="118"/>
      <c r="I174" s="118"/>
      <c r="J174" s="118"/>
      <c r="K174" s="118"/>
      <c r="L174" s="118"/>
      <c r="M174" s="118"/>
      <c r="N174" s="118"/>
      <c r="O174" s="118"/>
      <c r="P174" s="118"/>
      <c r="Q174" s="118"/>
      <c r="R174" s="117"/>
      <c r="S174" s="117"/>
      <c r="T174" s="117"/>
      <c r="U174" s="117"/>
    </row>
    <row r="175" ht="15" spans="1:21">
      <c r="A175" s="118"/>
      <c r="B175" s="118"/>
      <c r="C175" s="118"/>
      <c r="D175" s="118"/>
      <c r="E175" s="118"/>
      <c r="F175" s="118"/>
      <c r="G175" s="118"/>
      <c r="H175" s="118"/>
      <c r="I175" s="118"/>
      <c r="J175" s="118"/>
      <c r="K175" s="118"/>
      <c r="L175" s="118"/>
      <c r="M175" s="118"/>
      <c r="N175" s="118"/>
      <c r="O175" s="118"/>
      <c r="P175" s="118"/>
      <c r="Q175" s="118"/>
      <c r="R175" s="117"/>
      <c r="S175" s="117"/>
      <c r="T175" s="117"/>
      <c r="U175" s="117"/>
    </row>
    <row r="176" ht="15" spans="1:21">
      <c r="A176" s="118"/>
      <c r="B176" s="118"/>
      <c r="C176" s="118"/>
      <c r="D176" s="118"/>
      <c r="E176" s="118"/>
      <c r="F176" s="118"/>
      <c r="G176" s="118"/>
      <c r="H176" s="118"/>
      <c r="I176" s="118"/>
      <c r="J176" s="118"/>
      <c r="K176" s="118"/>
      <c r="L176" s="118"/>
      <c r="M176" s="118"/>
      <c r="N176" s="118"/>
      <c r="O176" s="118"/>
      <c r="P176" s="118"/>
      <c r="Q176" s="118"/>
      <c r="R176" s="117"/>
      <c r="S176" s="117"/>
      <c r="T176" s="117"/>
      <c r="U176" s="117"/>
    </row>
    <row r="177" ht="15" spans="1:21">
      <c r="A177" s="118"/>
      <c r="B177" s="118"/>
      <c r="C177" s="118"/>
      <c r="D177" s="118"/>
      <c r="E177" s="118"/>
      <c r="F177" s="118"/>
      <c r="G177" s="118"/>
      <c r="H177" s="118"/>
      <c r="I177" s="118"/>
      <c r="J177" s="118"/>
      <c r="K177" s="118"/>
      <c r="L177" s="118"/>
      <c r="M177" s="118"/>
      <c r="N177" s="118"/>
      <c r="O177" s="118"/>
      <c r="P177" s="118"/>
      <c r="Q177" s="118"/>
      <c r="R177" s="117"/>
      <c r="S177" s="117"/>
      <c r="T177" s="117"/>
      <c r="U177" s="117"/>
    </row>
    <row r="178" ht="15" spans="1:21">
      <c r="A178" s="118"/>
      <c r="B178" s="118"/>
      <c r="C178" s="118"/>
      <c r="D178" s="118"/>
      <c r="E178" s="118"/>
      <c r="F178" s="118"/>
      <c r="G178" s="118"/>
      <c r="H178" s="118"/>
      <c r="I178" s="118"/>
      <c r="J178" s="118"/>
      <c r="K178" s="118"/>
      <c r="L178" s="118"/>
      <c r="M178" s="118"/>
      <c r="N178" s="118"/>
      <c r="O178" s="118"/>
      <c r="P178" s="118"/>
      <c r="Q178" s="118"/>
      <c r="R178" s="117"/>
      <c r="S178" s="117"/>
      <c r="T178" s="117"/>
      <c r="U178" s="117"/>
    </row>
    <row r="179" ht="15" spans="1:21">
      <c r="A179" s="118"/>
      <c r="B179" s="118"/>
      <c r="C179" s="118"/>
      <c r="D179" s="118"/>
      <c r="E179" s="118"/>
      <c r="F179" s="118"/>
      <c r="G179" s="118"/>
      <c r="H179" s="118"/>
      <c r="I179" s="118"/>
      <c r="J179" s="118"/>
      <c r="K179" s="118"/>
      <c r="L179" s="118"/>
      <c r="M179" s="118"/>
      <c r="N179" s="118"/>
      <c r="O179" s="118"/>
      <c r="P179" s="118"/>
      <c r="Q179" s="118"/>
      <c r="R179" s="117"/>
      <c r="S179" s="117"/>
      <c r="T179" s="117"/>
      <c r="U179" s="117"/>
    </row>
    <row r="180" ht="15" spans="1:21">
      <c r="A180" s="117"/>
      <c r="B180" s="117"/>
      <c r="C180" s="117"/>
      <c r="D180" s="117"/>
      <c r="E180" s="117"/>
      <c r="F180" s="117"/>
      <c r="G180" s="117"/>
      <c r="H180" s="117"/>
      <c r="I180" s="117"/>
      <c r="J180" s="117"/>
      <c r="K180" s="117"/>
      <c r="L180" s="117"/>
      <c r="M180" s="117"/>
      <c r="N180" s="117"/>
      <c r="O180" s="117"/>
      <c r="P180" s="117"/>
      <c r="Q180" s="117"/>
      <c r="R180" s="117"/>
      <c r="S180" s="117"/>
      <c r="T180" s="117"/>
      <c r="U180" s="117"/>
    </row>
    <row r="181" ht="15" spans="1:21">
      <c r="A181" s="117"/>
      <c r="B181" s="117"/>
      <c r="C181" s="117"/>
      <c r="D181" s="117"/>
      <c r="E181" s="117"/>
      <c r="F181" s="117"/>
      <c r="G181" s="117"/>
      <c r="H181" s="117"/>
      <c r="I181" s="117"/>
      <c r="J181" s="117"/>
      <c r="K181" s="117"/>
      <c r="L181" s="117"/>
      <c r="M181" s="117"/>
      <c r="N181" s="117"/>
      <c r="O181" s="117"/>
      <c r="P181" s="117"/>
      <c r="Q181" s="117"/>
      <c r="R181" s="117"/>
      <c r="S181" s="117"/>
      <c r="T181" s="117"/>
      <c r="U181" s="117"/>
    </row>
    <row r="182" ht="15" spans="1:21">
      <c r="A182" s="117"/>
      <c r="B182" s="117"/>
      <c r="C182" s="117"/>
      <c r="D182" s="117"/>
      <c r="E182" s="117"/>
      <c r="F182" s="117"/>
      <c r="G182" s="117"/>
      <c r="H182" s="117"/>
      <c r="I182" s="117"/>
      <c r="J182" s="117"/>
      <c r="K182" s="117"/>
      <c r="L182" s="117"/>
      <c r="M182" s="117"/>
      <c r="N182" s="117"/>
      <c r="O182" s="117"/>
      <c r="P182" s="117"/>
      <c r="Q182" s="117"/>
      <c r="R182" s="117"/>
      <c r="S182" s="117"/>
      <c r="T182" s="117"/>
      <c r="U182" s="117"/>
    </row>
    <row r="183" ht="15" spans="1:21">
      <c r="A183" s="117"/>
      <c r="B183" s="117"/>
      <c r="C183" s="117"/>
      <c r="D183" s="117"/>
      <c r="E183" s="117"/>
      <c r="F183" s="117"/>
      <c r="G183" s="117"/>
      <c r="H183" s="117"/>
      <c r="I183" s="117"/>
      <c r="J183" s="117"/>
      <c r="K183" s="117"/>
      <c r="L183" s="117"/>
      <c r="M183" s="117"/>
      <c r="N183" s="117"/>
      <c r="O183" s="117"/>
      <c r="P183" s="117"/>
      <c r="Q183" s="117"/>
      <c r="R183" s="117"/>
      <c r="S183" s="117"/>
      <c r="T183" s="117"/>
      <c r="U183" s="117"/>
    </row>
    <row r="184" ht="15" spans="1:21">
      <c r="A184" s="117"/>
      <c r="B184" s="117"/>
      <c r="C184" s="117"/>
      <c r="D184" s="117"/>
      <c r="E184" s="117"/>
      <c r="F184" s="117"/>
      <c r="G184" s="117"/>
      <c r="H184" s="117"/>
      <c r="I184" s="117"/>
      <c r="J184" s="117"/>
      <c r="K184" s="117"/>
      <c r="L184" s="117"/>
      <c r="M184" s="117"/>
      <c r="N184" s="117"/>
      <c r="O184" s="117"/>
      <c r="P184" s="117"/>
      <c r="Q184" s="117"/>
      <c r="R184" s="117"/>
      <c r="S184" s="117"/>
      <c r="T184" s="117"/>
      <c r="U184" s="117"/>
    </row>
    <row r="185" ht="15" spans="1:21">
      <c r="A185" s="117"/>
      <c r="B185" s="117"/>
      <c r="C185" s="117"/>
      <c r="D185" s="117"/>
      <c r="E185" s="117"/>
      <c r="F185" s="117"/>
      <c r="G185" s="117"/>
      <c r="H185" s="117"/>
      <c r="I185" s="117"/>
      <c r="J185" s="117"/>
      <c r="K185" s="117"/>
      <c r="L185" s="117"/>
      <c r="M185" s="117"/>
      <c r="N185" s="117"/>
      <c r="O185" s="117"/>
      <c r="P185" s="117"/>
      <c r="Q185" s="117"/>
      <c r="R185" s="117"/>
      <c r="S185" s="117"/>
      <c r="T185" s="114"/>
      <c r="U185" s="114"/>
    </row>
    <row r="186" ht="15" spans="1:21">
      <c r="A186" s="117"/>
      <c r="B186" s="117"/>
      <c r="C186" s="117"/>
      <c r="D186" s="117"/>
      <c r="E186" s="117"/>
      <c r="F186" s="117"/>
      <c r="G186" s="117"/>
      <c r="H186" s="117"/>
      <c r="I186" s="117"/>
      <c r="J186" s="117"/>
      <c r="K186" s="117"/>
      <c r="L186" s="117"/>
      <c r="M186" s="117"/>
      <c r="N186" s="117"/>
      <c r="O186" s="117"/>
      <c r="P186" s="117"/>
      <c r="Q186" s="117"/>
      <c r="R186" s="117"/>
      <c r="S186" s="117"/>
      <c r="T186" s="120"/>
      <c r="U186" s="120"/>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G106"/>
  <sheetViews>
    <sheetView tabSelected="1" zoomScale="83" zoomScaleNormal="83" workbookViewId="0">
      <selection activeCell="P118" sqref="P118"/>
    </sheetView>
  </sheetViews>
  <sheetFormatPr defaultColWidth="9" defaultRowHeight="18"/>
  <cols>
    <col min="1" max="1" width="3.44166666666667" style="11" customWidth="1"/>
    <col min="2" max="2" width="31" style="12" customWidth="1"/>
    <col min="3" max="3" width="9.78333333333333" style="11" customWidth="1"/>
    <col min="4" max="8" width="8.33333333333333" style="11" customWidth="1"/>
    <col min="9" max="9" width="5.11666666666667" style="11" customWidth="1"/>
    <col min="10" max="10" width="29.8916666666667" style="11" customWidth="1"/>
    <col min="11" max="11" width="7" style="11" hidden="1" customWidth="1"/>
    <col min="12" max="12" width="28.6583333333333" style="11" customWidth="1"/>
    <col min="13" max="15" width="15.7833333333333" style="11" customWidth="1"/>
    <col min="16" max="16" width="23.1916666666667" style="11" customWidth="1"/>
    <col min="17" max="17" width="3.21666666666667" style="13" customWidth="1"/>
    <col min="18" max="19" width="9" style="11" customWidth="1"/>
    <col min="20" max="20" width="7.89166666666667" style="11" customWidth="1"/>
    <col min="21" max="23" width="4.44166666666667" style="11" customWidth="1"/>
    <col min="24" max="25" width="9" style="11" customWidth="1"/>
    <col min="26" max="16384" width="9" style="11"/>
  </cols>
  <sheetData>
    <row r="1" ht="16.5" spans="1:17">
      <c r="A1" s="14"/>
      <c r="B1" s="14"/>
      <c r="C1" s="14"/>
      <c r="D1" s="14"/>
      <c r="E1" s="14"/>
      <c r="F1" s="14"/>
      <c r="G1" s="14"/>
      <c r="H1" s="14"/>
      <c r="I1" s="36"/>
      <c r="J1" s="14"/>
      <c r="K1" s="14"/>
      <c r="L1" s="14"/>
      <c r="M1" s="14"/>
      <c r="N1" s="14"/>
      <c r="O1" s="14"/>
      <c r="P1" s="14"/>
      <c r="Q1" s="14"/>
    </row>
    <row r="2" s="8" customFormat="1" spans="1:19">
      <c r="A2" s="15"/>
      <c r="B2" s="16" t="s">
        <v>20</v>
      </c>
      <c r="C2" s="16" t="s">
        <v>21</v>
      </c>
      <c r="D2" s="17">
        <f>L2</f>
        <v>2016</v>
      </c>
      <c r="E2" s="17">
        <f>M2</f>
        <v>2017</v>
      </c>
      <c r="F2" s="17">
        <f>N2</f>
        <v>2018</v>
      </c>
      <c r="G2" s="18">
        <f>O2</f>
        <v>2019</v>
      </c>
      <c r="H2" s="17">
        <f>P2</f>
        <v>2020</v>
      </c>
      <c r="I2" s="36"/>
      <c r="J2" s="37" t="s">
        <v>22</v>
      </c>
      <c r="K2" s="38">
        <v>2014</v>
      </c>
      <c r="L2" s="39">
        <v>2016</v>
      </c>
      <c r="M2" s="39">
        <v>2017</v>
      </c>
      <c r="N2" s="39">
        <v>2018</v>
      </c>
      <c r="O2" s="39">
        <v>2019</v>
      </c>
      <c r="P2" s="39">
        <v>2020</v>
      </c>
      <c r="Q2" s="69"/>
      <c r="R2" s="70"/>
      <c r="S2" s="70"/>
    </row>
    <row r="3" s="8" customFormat="1" hidden="1" spans="1:19">
      <c r="A3" s="15"/>
      <c r="B3" s="19"/>
      <c r="C3" s="20"/>
      <c r="D3" s="20"/>
      <c r="E3" s="20"/>
      <c r="F3" s="20"/>
      <c r="G3" s="21"/>
      <c r="H3" s="20"/>
      <c r="I3" s="36"/>
      <c r="J3" s="40" t="s">
        <v>23</v>
      </c>
      <c r="K3" s="41">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42">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42">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42">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42">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42">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9"/>
      <c r="R3" s="70"/>
      <c r="S3" s="70"/>
    </row>
    <row r="4" s="8" customFormat="1" spans="1:19">
      <c r="A4" s="15"/>
      <c r="B4" s="22" t="s">
        <v>24</v>
      </c>
      <c r="C4" s="23">
        <v>0</v>
      </c>
      <c r="D4" s="24"/>
      <c r="E4" s="24" t="e">
        <f>IF(M4&lt;$C4,"×","√")</f>
        <v>#DIV/0!</v>
      </c>
      <c r="F4" s="24" t="e">
        <f>IF(N4&lt;$C4,"×","√")</f>
        <v>#DIV/0!</v>
      </c>
      <c r="G4" s="25" t="e">
        <f>IF(O4&lt;$C4,"×","√")</f>
        <v>#DIV/0!</v>
      </c>
      <c r="H4" s="24" t="e">
        <f>IF(P4&lt;$C4,"×","√")</f>
        <v>#DIV/0!</v>
      </c>
      <c r="I4" s="36"/>
      <c r="J4" s="43" t="s">
        <v>24</v>
      </c>
      <c r="K4" s="44"/>
      <c r="L4" s="45" t="str">
        <f>IFERROR((L3-K3)/K3,"")</f>
        <v/>
      </c>
      <c r="M4" s="45" t="e">
        <f>(M3-L3)/L3</f>
        <v>#DIV/0!</v>
      </c>
      <c r="N4" s="45" t="e">
        <f>(N3-M3)/M3</f>
        <v>#DIV/0!</v>
      </c>
      <c r="O4" s="45" t="e">
        <f>(O3-N3)/N3</f>
        <v>#DIV/0!</v>
      </c>
      <c r="P4" s="45" t="e">
        <f>(P3-O3)/O3</f>
        <v>#DIV/0!</v>
      </c>
      <c r="Q4" s="69"/>
      <c r="R4" s="70"/>
      <c r="S4" s="70"/>
    </row>
    <row r="5" s="8" customFormat="1" hidden="1" spans="1:19">
      <c r="A5" s="15"/>
      <c r="B5" s="26" t="s">
        <v>25</v>
      </c>
      <c r="C5" s="27"/>
      <c r="D5" s="27"/>
      <c r="E5" s="27"/>
      <c r="F5" s="27"/>
      <c r="G5" s="28"/>
      <c r="H5" s="27"/>
      <c r="I5" s="36"/>
      <c r="J5" s="34" t="s">
        <v>26</v>
      </c>
      <c r="K5" s="46">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7">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7">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7">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7">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7">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9"/>
      <c r="R5" s="70"/>
      <c r="S5" s="70"/>
    </row>
    <row r="6" s="8" customFormat="1" spans="1:19">
      <c r="A6" s="15"/>
      <c r="B6" s="22" t="s">
        <v>27</v>
      </c>
      <c r="C6" s="29">
        <v>0.6</v>
      </c>
      <c r="D6" s="24" t="e">
        <f>IF(L6&gt;$C6,"×","√")</f>
        <v>#DIV/0!</v>
      </c>
      <c r="E6" s="24" t="e">
        <f>IF(M6&gt;$C6,"×","√")</f>
        <v>#DIV/0!</v>
      </c>
      <c r="F6" s="24" t="e">
        <f>IF(N6&gt;$C6,"×","√")</f>
        <v>#DIV/0!</v>
      </c>
      <c r="G6" s="25" t="e">
        <f>IF(O6&gt;$C6,"×","√")</f>
        <v>#DIV/0!</v>
      </c>
      <c r="H6" s="24" t="e">
        <f>IF(P6&gt;$C6,"×","√")</f>
        <v>#DIV/0!</v>
      </c>
      <c r="I6" s="36"/>
      <c r="J6" s="43" t="s">
        <v>27</v>
      </c>
      <c r="K6" s="44"/>
      <c r="L6" s="45" t="e">
        <f>L5/L3</f>
        <v>#DIV/0!</v>
      </c>
      <c r="M6" s="45" t="e">
        <f>M5/M3</f>
        <v>#DIV/0!</v>
      </c>
      <c r="N6" s="45" t="e">
        <f>N5/N3</f>
        <v>#DIV/0!</v>
      </c>
      <c r="O6" s="45" t="e">
        <f>O5/O3</f>
        <v>#DIV/0!</v>
      </c>
      <c r="P6" s="45" t="e">
        <f>P5/P3</f>
        <v>#DIV/0!</v>
      </c>
      <c r="Q6" s="69"/>
      <c r="R6" s="70"/>
      <c r="S6" s="70"/>
    </row>
    <row r="7" s="8" customFormat="1" hidden="1" spans="1:19">
      <c r="A7" s="15"/>
      <c r="B7" s="22"/>
      <c r="C7" s="27"/>
      <c r="D7" s="27"/>
      <c r="E7" s="27"/>
      <c r="F7" s="27"/>
      <c r="G7" s="28"/>
      <c r="H7" s="27"/>
      <c r="I7" s="36"/>
      <c r="J7" s="34" t="s">
        <v>28</v>
      </c>
      <c r="K7" s="46"/>
      <c r="L7" s="47">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7">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7">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7">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7">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9"/>
      <c r="R7" s="70"/>
      <c r="S7" s="70"/>
    </row>
    <row r="8" s="8" customFormat="1" hidden="1" spans="1:19">
      <c r="A8" s="15"/>
      <c r="B8" s="22"/>
      <c r="C8" s="27"/>
      <c r="D8" s="27"/>
      <c r="E8" s="27"/>
      <c r="F8" s="27"/>
      <c r="G8" s="28"/>
      <c r="H8" s="27"/>
      <c r="I8" s="36"/>
      <c r="J8" s="34" t="s">
        <v>29</v>
      </c>
      <c r="K8" s="46"/>
      <c r="L8" s="47">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7">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7">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7">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7">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9"/>
      <c r="R8" s="70"/>
      <c r="S8" s="70"/>
    </row>
    <row r="9" s="8" customFormat="1" hidden="1" spans="1:19">
      <c r="A9" s="15"/>
      <c r="B9" s="22"/>
      <c r="C9" s="27"/>
      <c r="D9" s="27"/>
      <c r="E9" s="27"/>
      <c r="F9" s="27"/>
      <c r="G9" s="28"/>
      <c r="H9" s="27"/>
      <c r="I9" s="36"/>
      <c r="J9" s="48" t="s">
        <v>30</v>
      </c>
      <c r="K9" s="49"/>
      <c r="L9" s="50"/>
      <c r="M9" s="50"/>
      <c r="N9" s="50"/>
      <c r="O9" s="50"/>
      <c r="P9" s="50">
        <v>0</v>
      </c>
      <c r="Q9" s="69"/>
      <c r="R9" s="70"/>
      <c r="S9" s="70"/>
    </row>
    <row r="10" s="8" customFormat="1" hidden="1" spans="1:19">
      <c r="A10" s="15"/>
      <c r="B10" s="22"/>
      <c r="C10" s="27"/>
      <c r="D10" s="27"/>
      <c r="E10" s="27"/>
      <c r="F10" s="27"/>
      <c r="G10" s="28"/>
      <c r="H10" s="27"/>
      <c r="I10" s="36"/>
      <c r="J10" s="48" t="s">
        <v>31</v>
      </c>
      <c r="K10" s="49"/>
      <c r="L10" s="50"/>
      <c r="M10" s="50"/>
      <c r="N10" s="50"/>
      <c r="O10" s="50"/>
      <c r="P10" s="50"/>
      <c r="Q10" s="69"/>
      <c r="R10" s="70"/>
      <c r="S10" s="70"/>
    </row>
    <row r="11" s="8" customFormat="1" hidden="1" spans="1:19">
      <c r="A11" s="15"/>
      <c r="B11" s="22"/>
      <c r="C11" s="27"/>
      <c r="D11" s="27"/>
      <c r="E11" s="27"/>
      <c r="F11" s="27"/>
      <c r="G11" s="28"/>
      <c r="H11" s="27"/>
      <c r="I11" s="36"/>
      <c r="J11" s="43" t="s">
        <v>32</v>
      </c>
      <c r="K11" s="51"/>
      <c r="L11" s="52">
        <f>L7+L8+L9+L10</f>
        <v>0</v>
      </c>
      <c r="M11" s="52">
        <f>M7+M8+M9+M10</f>
        <v>0</v>
      </c>
      <c r="N11" s="52">
        <f>N7+N8+N9+N10</f>
        <v>0</v>
      </c>
      <c r="O11" s="52">
        <f>O7+O8+O9+O10</f>
        <v>0</v>
      </c>
      <c r="P11" s="52">
        <f>P7+P8+P9+P10</f>
        <v>0</v>
      </c>
      <c r="Q11" s="69"/>
      <c r="R11" s="70"/>
      <c r="S11" s="70"/>
    </row>
    <row r="12" s="8" customFormat="1" hidden="1" spans="1:19">
      <c r="A12" s="15"/>
      <c r="B12" s="22"/>
      <c r="C12" s="27"/>
      <c r="D12" s="27"/>
      <c r="E12" s="27"/>
      <c r="F12" s="27"/>
      <c r="G12" s="28"/>
      <c r="H12" s="27"/>
      <c r="I12" s="36"/>
      <c r="J12" s="34" t="s">
        <v>33</v>
      </c>
      <c r="K12" s="46"/>
      <c r="L12" s="47">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7">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7">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7">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7">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9"/>
      <c r="R12" s="70"/>
      <c r="S12" s="70"/>
    </row>
    <row r="13" s="8" customFormat="1" hidden="1" spans="1:24">
      <c r="A13" s="15"/>
      <c r="B13" s="22"/>
      <c r="C13" s="27"/>
      <c r="D13" s="27"/>
      <c r="E13" s="27"/>
      <c r="F13" s="27"/>
      <c r="G13" s="28"/>
      <c r="H13" s="27"/>
      <c r="I13" s="36"/>
      <c r="J13" s="33" t="s">
        <v>34</v>
      </c>
      <c r="K13" s="46"/>
      <c r="L13" s="47">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7">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7">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7">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7">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9"/>
      <c r="R13" s="70"/>
      <c r="S13" s="70"/>
      <c r="X13" s="8">
        <v>12</v>
      </c>
    </row>
    <row r="14" s="8" customFormat="1" hidden="1" spans="1:19">
      <c r="A14" s="15"/>
      <c r="B14" s="22"/>
      <c r="C14" s="27"/>
      <c r="D14" s="27"/>
      <c r="E14" s="27"/>
      <c r="F14" s="27"/>
      <c r="G14" s="28"/>
      <c r="H14" s="27"/>
      <c r="I14" s="36"/>
      <c r="J14" s="33" t="s">
        <v>35</v>
      </c>
      <c r="K14" s="46"/>
      <c r="L14" s="47">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7">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7">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7">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7">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9"/>
      <c r="R14" s="70"/>
      <c r="S14" s="70"/>
    </row>
    <row r="15" s="8" customFormat="1" hidden="1" spans="1:19">
      <c r="A15" s="15"/>
      <c r="B15" s="22"/>
      <c r="C15" s="27"/>
      <c r="D15" s="27"/>
      <c r="E15" s="27"/>
      <c r="F15" s="27"/>
      <c r="G15" s="28"/>
      <c r="H15" s="27"/>
      <c r="I15" s="36"/>
      <c r="J15" s="33" t="s">
        <v>36</v>
      </c>
      <c r="K15" s="46"/>
      <c r="L15" s="47">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7">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7">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7">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7">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9"/>
      <c r="R15" s="70"/>
      <c r="S15" s="70"/>
    </row>
    <row r="16" s="8" customFormat="1" hidden="1" spans="1:19">
      <c r="A16" s="15"/>
      <c r="B16" s="22"/>
      <c r="C16" s="27"/>
      <c r="D16" s="27"/>
      <c r="E16" s="27"/>
      <c r="F16" s="27"/>
      <c r="G16" s="28"/>
      <c r="H16" s="27"/>
      <c r="I16" s="36"/>
      <c r="J16" s="53" t="s">
        <v>37</v>
      </c>
      <c r="K16" s="46"/>
      <c r="L16" s="47">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7">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7">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7">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7">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9"/>
      <c r="R16" s="70"/>
      <c r="S16" s="70"/>
    </row>
    <row r="17" s="8" customFormat="1" hidden="1" spans="1:19">
      <c r="A17" s="15"/>
      <c r="B17" s="22"/>
      <c r="C17" s="27"/>
      <c r="D17" s="27"/>
      <c r="E17" s="27"/>
      <c r="F17" s="27"/>
      <c r="G17" s="28"/>
      <c r="H17" s="27"/>
      <c r="I17" s="36"/>
      <c r="J17" s="43" t="s">
        <v>38</v>
      </c>
      <c r="K17" s="51"/>
      <c r="L17" s="52">
        <f>L12+L13+L14+L15+L16</f>
        <v>0</v>
      </c>
      <c r="M17" s="52">
        <f>M12+M13+M14+M15+M16</f>
        <v>0</v>
      </c>
      <c r="N17" s="52">
        <f>N12+N13+N14+N15+N16</f>
        <v>0</v>
      </c>
      <c r="O17" s="52">
        <f>O12+O13+O14+O15+O16</f>
        <v>0</v>
      </c>
      <c r="P17" s="52">
        <f>P12+P13+P14+P15+P16</f>
        <v>0</v>
      </c>
      <c r="Q17" s="69"/>
      <c r="R17" s="70"/>
      <c r="S17" s="70"/>
    </row>
    <row r="18" s="8" customFormat="1" spans="1:19">
      <c r="A18" s="15"/>
      <c r="B18" s="22" t="s">
        <v>39</v>
      </c>
      <c r="C18" s="23">
        <v>0</v>
      </c>
      <c r="D18" s="24" t="str">
        <f>IF(L18&gt;$C18,"√","×")</f>
        <v>×</v>
      </c>
      <c r="E18" s="24" t="str">
        <f>IF(M18&gt;$C18,"√","×")</f>
        <v>×</v>
      </c>
      <c r="F18" s="24" t="str">
        <f>IF(N18&gt;$C18,"√","×")</f>
        <v>×</v>
      </c>
      <c r="G18" s="25" t="str">
        <f>IF(O18&gt;$C18,"√","×")</f>
        <v>×</v>
      </c>
      <c r="H18" s="24" t="str">
        <f>IF(P18&gt;$C18,"√","×")</f>
        <v>×</v>
      </c>
      <c r="I18" s="36"/>
      <c r="J18" s="43" t="s">
        <v>39</v>
      </c>
      <c r="K18" s="51"/>
      <c r="L18" s="54">
        <f>L11-L17</f>
        <v>0</v>
      </c>
      <c r="M18" s="54">
        <f>M11-M17</f>
        <v>0</v>
      </c>
      <c r="N18" s="54">
        <f>N11-N17</f>
        <v>0</v>
      </c>
      <c r="O18" s="54">
        <f>O11-O17</f>
        <v>0</v>
      </c>
      <c r="P18" s="54">
        <f>P11-P17</f>
        <v>0</v>
      </c>
      <c r="Q18" s="69"/>
      <c r="R18" s="70"/>
      <c r="S18" s="70"/>
    </row>
    <row r="19" s="8" customFormat="1" hidden="1" spans="1:19">
      <c r="A19" s="15"/>
      <c r="B19" s="22"/>
      <c r="C19" s="27"/>
      <c r="D19" s="27"/>
      <c r="E19" s="27"/>
      <c r="F19" s="27"/>
      <c r="G19" s="28"/>
      <c r="H19" s="27"/>
      <c r="I19" s="36"/>
      <c r="J19" s="33" t="s">
        <v>40</v>
      </c>
      <c r="K19" s="46"/>
      <c r="L19" s="55">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55">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55">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55">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55">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9"/>
      <c r="R19" s="70"/>
      <c r="S19" s="70"/>
    </row>
    <row r="20" s="8" customFormat="1" hidden="1" spans="1:19">
      <c r="A20" s="15"/>
      <c r="B20" s="22"/>
      <c r="C20" s="27"/>
      <c r="D20" s="27"/>
      <c r="E20" s="27"/>
      <c r="F20" s="27"/>
      <c r="G20" s="28"/>
      <c r="H20" s="27"/>
      <c r="I20" s="36"/>
      <c r="J20" s="33" t="s">
        <v>41</v>
      </c>
      <c r="K20" s="46"/>
      <c r="L20" s="55">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55">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55">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55">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55">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9"/>
      <c r="R20" s="70"/>
      <c r="S20" s="70"/>
    </row>
    <row r="21" s="8" customFormat="1" hidden="1" spans="1:19">
      <c r="A21" s="15"/>
      <c r="B21" s="22"/>
      <c r="C21" s="27"/>
      <c r="D21" s="27"/>
      <c r="E21" s="27"/>
      <c r="F21" s="27"/>
      <c r="G21" s="28"/>
      <c r="H21" s="27"/>
      <c r="I21" s="36"/>
      <c r="J21" s="33" t="s">
        <v>42</v>
      </c>
      <c r="K21" s="46"/>
      <c r="L21" s="55">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55">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55">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55">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55">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9"/>
      <c r="R21" s="70"/>
      <c r="S21" s="70"/>
    </row>
    <row r="22" s="8" customFormat="1" hidden="1" spans="1:19">
      <c r="A22" s="15"/>
      <c r="B22" s="22"/>
      <c r="C22" s="27"/>
      <c r="D22" s="27"/>
      <c r="E22" s="27"/>
      <c r="F22" s="27"/>
      <c r="G22" s="28"/>
      <c r="H22" s="27"/>
      <c r="I22" s="36"/>
      <c r="J22" s="33" t="s">
        <v>43</v>
      </c>
      <c r="K22" s="46"/>
      <c r="L22" s="55">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55">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55">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55">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55">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9"/>
      <c r="R22" s="70"/>
      <c r="S22" s="70"/>
    </row>
    <row r="23" s="8" customFormat="1" hidden="1" spans="1:19">
      <c r="A23" s="15"/>
      <c r="B23" s="22"/>
      <c r="C23" s="27"/>
      <c r="D23" s="27"/>
      <c r="E23" s="27"/>
      <c r="F23" s="27"/>
      <c r="G23" s="28"/>
      <c r="H23" s="27"/>
      <c r="I23" s="36"/>
      <c r="J23" s="43" t="s">
        <v>44</v>
      </c>
      <c r="K23" s="56"/>
      <c r="L23" s="54">
        <f>L19+L20+L21+L22</f>
        <v>0</v>
      </c>
      <c r="M23" s="54">
        <f>M19+M20+M21+M22</f>
        <v>0</v>
      </c>
      <c r="N23" s="54">
        <f>N19+N20+N21+N22</f>
        <v>0</v>
      </c>
      <c r="O23" s="54">
        <f>O19+O20+O21+O22</f>
        <v>0</v>
      </c>
      <c r="P23" s="54">
        <f>P19+P20+P21+P22</f>
        <v>0</v>
      </c>
      <c r="Q23" s="69"/>
      <c r="R23" s="70"/>
      <c r="S23" s="70"/>
    </row>
    <row r="24" s="8" customFormat="1" hidden="1" spans="1:19">
      <c r="A24" s="15"/>
      <c r="B24" s="22"/>
      <c r="C24" s="27"/>
      <c r="D24" s="27"/>
      <c r="E24" s="27"/>
      <c r="F24" s="27"/>
      <c r="G24" s="28"/>
      <c r="H24" s="27"/>
      <c r="I24" s="36"/>
      <c r="J24" s="33" t="s">
        <v>45</v>
      </c>
      <c r="K24" s="46"/>
      <c r="L24" s="55">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55">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55">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55">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55">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9"/>
      <c r="R24" s="70"/>
      <c r="S24" s="70"/>
    </row>
    <row r="25" s="8" customFormat="1" hidden="1" spans="1:19">
      <c r="A25" s="15"/>
      <c r="B25" s="22"/>
      <c r="C25" s="27"/>
      <c r="D25" s="27"/>
      <c r="E25" s="27"/>
      <c r="F25" s="27"/>
      <c r="G25" s="28"/>
      <c r="H25" s="27"/>
      <c r="I25" s="36"/>
      <c r="J25" s="33" t="s">
        <v>46</v>
      </c>
      <c r="K25" s="46"/>
      <c r="L25" s="55">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55">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55">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55">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55">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9"/>
      <c r="R25" s="70"/>
      <c r="S25" s="70"/>
    </row>
    <row r="26" s="8" customFormat="1" hidden="1" spans="1:19">
      <c r="A26" s="15"/>
      <c r="B26" s="22"/>
      <c r="C26" s="27"/>
      <c r="D26" s="27"/>
      <c r="E26" s="27"/>
      <c r="F26" s="27"/>
      <c r="G26" s="28"/>
      <c r="H26" s="27"/>
      <c r="I26" s="36"/>
      <c r="J26" s="33" t="s">
        <v>47</v>
      </c>
      <c r="K26" s="46"/>
      <c r="L26" s="55">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55">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55">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55">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7">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9"/>
      <c r="R26" s="70"/>
      <c r="S26" s="70"/>
    </row>
    <row r="27" s="8" customFormat="1" hidden="1" spans="1:19">
      <c r="A27" s="15"/>
      <c r="B27" s="22"/>
      <c r="C27" s="27"/>
      <c r="D27" s="27"/>
      <c r="E27" s="27"/>
      <c r="F27" s="27"/>
      <c r="G27" s="28"/>
      <c r="H27" s="27"/>
      <c r="I27" s="36"/>
      <c r="J27" s="33" t="s">
        <v>48</v>
      </c>
      <c r="K27" s="46"/>
      <c r="L27" s="55">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55">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55">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55">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55">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9"/>
      <c r="R27" s="70"/>
      <c r="S27" s="70"/>
    </row>
    <row r="28" s="8" customFormat="1" hidden="1" spans="1:19">
      <c r="A28" s="15"/>
      <c r="B28" s="22"/>
      <c r="C28" s="27"/>
      <c r="D28" s="27"/>
      <c r="E28" s="27"/>
      <c r="F28" s="27"/>
      <c r="G28" s="28"/>
      <c r="H28" s="27"/>
      <c r="I28" s="36"/>
      <c r="J28" s="33" t="s">
        <v>49</v>
      </c>
      <c r="K28" s="46"/>
      <c r="L28" s="55">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55">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55">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55">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55">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9"/>
      <c r="R28" s="70"/>
      <c r="S28" s="70"/>
    </row>
    <row r="29" s="8" customFormat="1" hidden="1" spans="1:19">
      <c r="A29" s="15"/>
      <c r="B29" s="22"/>
      <c r="C29" s="27"/>
      <c r="D29" s="27"/>
      <c r="E29" s="27"/>
      <c r="F29" s="27"/>
      <c r="G29" s="28"/>
      <c r="H29" s="27"/>
      <c r="I29" s="36"/>
      <c r="J29" s="43" t="s">
        <v>50</v>
      </c>
      <c r="K29" s="56"/>
      <c r="L29" s="54">
        <f>L24+L25+L26+L27+L28</f>
        <v>0</v>
      </c>
      <c r="M29" s="54">
        <f>M24+M25+M26+M27+M28</f>
        <v>0</v>
      </c>
      <c r="N29" s="54">
        <f>N24+N25+N26+N27+N28</f>
        <v>0</v>
      </c>
      <c r="O29" s="54">
        <f>O24+O25+O26+O27+O28</f>
        <v>0</v>
      </c>
      <c r="P29" s="54">
        <f>P24+P25+P26+P27+P28</f>
        <v>0</v>
      </c>
      <c r="Q29" s="69"/>
      <c r="R29" s="70"/>
      <c r="S29" s="70"/>
    </row>
    <row r="30" s="8" customFormat="1" spans="1:19">
      <c r="A30" s="15"/>
      <c r="B30" s="22" t="s">
        <v>51</v>
      </c>
      <c r="C30" s="23">
        <v>0</v>
      </c>
      <c r="D30" s="24" t="str">
        <f>IF(L30&gt;$C30,"√","×")</f>
        <v>×</v>
      </c>
      <c r="E30" s="24" t="str">
        <f>IF(M30&gt;$C30,"√","×")</f>
        <v>×</v>
      </c>
      <c r="F30" s="24" t="str">
        <f>IF(N30&gt;$C30,"√","×")</f>
        <v>×</v>
      </c>
      <c r="G30" s="25" t="str">
        <f>IF(O30&gt;$C30,"√","×")</f>
        <v>×</v>
      </c>
      <c r="H30" s="24" t="str">
        <f>IF(P30&gt;$C30,"√","×")</f>
        <v>×</v>
      </c>
      <c r="I30" s="36"/>
      <c r="J30" s="43" t="s">
        <v>52</v>
      </c>
      <c r="K30" s="56"/>
      <c r="L30" s="54">
        <f>L23-L29</f>
        <v>0</v>
      </c>
      <c r="M30" s="54">
        <f>M23-M29</f>
        <v>0</v>
      </c>
      <c r="N30" s="54">
        <f>N23-N29</f>
        <v>0</v>
      </c>
      <c r="O30" s="54">
        <f>O23-O29</f>
        <v>0</v>
      </c>
      <c r="P30" s="54">
        <f>P23-P29</f>
        <v>0</v>
      </c>
      <c r="Q30" s="69"/>
      <c r="R30" s="70"/>
      <c r="S30" s="70"/>
    </row>
    <row r="31" hidden="1" spans="1:25">
      <c r="A31" s="15"/>
      <c r="B31" s="22"/>
      <c r="C31" s="27"/>
      <c r="D31" s="27"/>
      <c r="E31" s="27"/>
      <c r="F31" s="27"/>
      <c r="G31" s="28"/>
      <c r="H31" s="27"/>
      <c r="I31" s="36"/>
      <c r="J31" s="33" t="s">
        <v>48</v>
      </c>
      <c r="K31" s="58"/>
      <c r="L31" s="47">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7">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7">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7">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7">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9"/>
      <c r="R31" s="71"/>
      <c r="S31" s="71"/>
      <c r="Y31" s="72"/>
    </row>
    <row r="32" hidden="1" spans="1:19">
      <c r="A32" s="15"/>
      <c r="B32" s="22"/>
      <c r="C32" s="27"/>
      <c r="D32" s="27"/>
      <c r="E32" s="27"/>
      <c r="F32" s="27"/>
      <c r="G32" s="28"/>
      <c r="H32" s="27"/>
      <c r="I32" s="36"/>
      <c r="J32" s="33" t="s">
        <v>46</v>
      </c>
      <c r="K32" s="58"/>
      <c r="L32" s="47">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7">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7">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7">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7">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9"/>
      <c r="R32" s="71"/>
      <c r="S32" s="71"/>
    </row>
    <row r="33" hidden="1" spans="1:19">
      <c r="A33" s="15"/>
      <c r="B33" s="22"/>
      <c r="C33" s="27"/>
      <c r="D33" s="27"/>
      <c r="E33" s="27"/>
      <c r="F33" s="27"/>
      <c r="G33" s="28"/>
      <c r="H33" s="27"/>
      <c r="I33" s="36"/>
      <c r="J33" s="33" t="s">
        <v>53</v>
      </c>
      <c r="K33" s="58"/>
      <c r="L33" s="47">
        <f>L31+L32</f>
        <v>0</v>
      </c>
      <c r="M33" s="47">
        <f>M31+M32</f>
        <v>0</v>
      </c>
      <c r="N33" s="47">
        <f>N31+N32</f>
        <v>0</v>
      </c>
      <c r="O33" s="47">
        <f>O31+O32</f>
        <v>0</v>
      </c>
      <c r="P33" s="47">
        <f>P31+P32</f>
        <v>0</v>
      </c>
      <c r="Q33" s="69"/>
      <c r="R33" s="71"/>
      <c r="S33" s="71"/>
    </row>
    <row r="34" hidden="1" spans="1:19">
      <c r="A34" s="15"/>
      <c r="B34" s="22"/>
      <c r="C34" s="27"/>
      <c r="D34" s="27"/>
      <c r="E34" s="27"/>
      <c r="F34" s="27"/>
      <c r="G34" s="28"/>
      <c r="H34" s="27"/>
      <c r="I34" s="36"/>
      <c r="J34" s="34" t="s">
        <v>23</v>
      </c>
      <c r="K34" s="58"/>
      <c r="L34" s="47">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7">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7">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7">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7">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9"/>
      <c r="R34" s="71"/>
      <c r="S34" s="71"/>
    </row>
    <row r="35" ht="30" spans="1:19">
      <c r="A35" s="15"/>
      <c r="B35" s="30" t="s">
        <v>54</v>
      </c>
      <c r="C35" s="29">
        <v>0.1</v>
      </c>
      <c r="D35" s="31" t="e">
        <f>IF(L35&lt;$C35,"√","×")</f>
        <v>#DIV/0!</v>
      </c>
      <c r="E35" s="31" t="e">
        <f>IF(M35&lt;$C35,"√","×")</f>
        <v>#DIV/0!</v>
      </c>
      <c r="F35" s="31" t="e">
        <f>IF(N35&lt;$C35,"√","×")</f>
        <v>#DIV/0!</v>
      </c>
      <c r="G35" s="32" t="e">
        <f>IF(O35&lt;$C35,"√","×")</f>
        <v>#DIV/0!</v>
      </c>
      <c r="H35" s="24" t="e">
        <f>IF(P35&lt;$C35,"√","×")</f>
        <v>#DIV/0!</v>
      </c>
      <c r="I35" s="36"/>
      <c r="J35" s="43" t="s">
        <v>55</v>
      </c>
      <c r="K35" s="44"/>
      <c r="L35" s="45" t="e">
        <f>L33/L34</f>
        <v>#DIV/0!</v>
      </c>
      <c r="M35" s="45" t="e">
        <f t="shared" ref="M35:P35" si="0">M33/M34</f>
        <v>#DIV/0!</v>
      </c>
      <c r="N35" s="45" t="e">
        <f t="shared" si="0"/>
        <v>#DIV/0!</v>
      </c>
      <c r="O35" s="45" t="e">
        <f t="shared" si="0"/>
        <v>#DIV/0!</v>
      </c>
      <c r="P35" s="45" t="e">
        <f t="shared" si="0"/>
        <v>#DIV/0!</v>
      </c>
      <c r="Q35" s="69"/>
      <c r="R35" s="71"/>
      <c r="S35" s="71"/>
    </row>
    <row r="36" hidden="1" spans="1:19">
      <c r="A36" s="15"/>
      <c r="B36" s="22"/>
      <c r="C36" s="27"/>
      <c r="D36" s="27"/>
      <c r="E36" s="27"/>
      <c r="F36" s="27"/>
      <c r="G36" s="28"/>
      <c r="H36" s="27"/>
      <c r="I36" s="36"/>
      <c r="J36" s="33" t="s">
        <v>56</v>
      </c>
      <c r="K36" s="58"/>
      <c r="L36" s="47">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v>
      </c>
      <c r="M36" s="47">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v>
      </c>
      <c r="N36" s="47">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v>
      </c>
      <c r="O36" s="47">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v>
      </c>
      <c r="P36" s="47">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v>
      </c>
      <c r="Q36" s="69"/>
      <c r="R36" s="71"/>
      <c r="S36" s="71"/>
    </row>
    <row r="37" hidden="1" spans="1:19">
      <c r="A37" s="15"/>
      <c r="B37" s="22"/>
      <c r="C37" s="27"/>
      <c r="D37" s="27"/>
      <c r="E37" s="27"/>
      <c r="F37" s="27"/>
      <c r="G37" s="28"/>
      <c r="H37" s="27"/>
      <c r="I37" s="36"/>
      <c r="J37" s="33" t="s">
        <v>57</v>
      </c>
      <c r="K37" s="58"/>
      <c r="L37" s="47">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7">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7">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7">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7">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9"/>
      <c r="R37" s="71"/>
      <c r="S37" s="71"/>
    </row>
    <row r="38" hidden="1" spans="1:19">
      <c r="A38" s="15"/>
      <c r="B38" s="22"/>
      <c r="C38" s="27"/>
      <c r="D38" s="27"/>
      <c r="E38" s="27"/>
      <c r="F38" s="27"/>
      <c r="G38" s="28"/>
      <c r="H38" s="27"/>
      <c r="I38" s="36"/>
      <c r="J38" s="33" t="s">
        <v>58</v>
      </c>
      <c r="K38" s="58"/>
      <c r="L38" s="47">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7">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7">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7">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7">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9"/>
      <c r="R38" s="71"/>
      <c r="S38" s="71"/>
    </row>
    <row r="39" hidden="1" spans="1:19">
      <c r="A39" s="15"/>
      <c r="B39" s="22"/>
      <c r="C39" s="27"/>
      <c r="D39" s="27"/>
      <c r="E39" s="27"/>
      <c r="F39" s="27"/>
      <c r="G39" s="28"/>
      <c r="H39" s="27"/>
      <c r="I39" s="36"/>
      <c r="J39" s="33" t="s">
        <v>59</v>
      </c>
      <c r="K39" s="58"/>
      <c r="L39" s="47">
        <f>L36+L37</f>
        <v>0</v>
      </c>
      <c r="M39" s="47">
        <f>M36+M37</f>
        <v>0</v>
      </c>
      <c r="N39" s="47">
        <f>N36+N37</f>
        <v>0</v>
      </c>
      <c r="O39" s="47">
        <f>O36+O37</f>
        <v>0</v>
      </c>
      <c r="P39" s="47">
        <f>P36+P37</f>
        <v>0</v>
      </c>
      <c r="Q39" s="69"/>
      <c r="R39" s="71"/>
      <c r="S39" s="71"/>
    </row>
    <row r="40" hidden="1" spans="1:19">
      <c r="A40" s="15"/>
      <c r="B40" s="22"/>
      <c r="C40" s="27"/>
      <c r="D40" s="27"/>
      <c r="E40" s="27"/>
      <c r="F40" s="27"/>
      <c r="G40" s="28"/>
      <c r="H40" s="27"/>
      <c r="I40" s="36"/>
      <c r="J40" s="34" t="s">
        <v>23</v>
      </c>
      <c r="K40" s="58"/>
      <c r="L40" s="47">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7">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7">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7">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7">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9"/>
      <c r="R40" s="71"/>
      <c r="S40" s="71"/>
    </row>
    <row r="41" spans="1:19">
      <c r="A41" s="15"/>
      <c r="B41" s="22" t="s">
        <v>60</v>
      </c>
      <c r="C41" s="29">
        <v>0.4</v>
      </c>
      <c r="D41" s="24" t="e">
        <f>IF(L41&gt;$C41,"×","√")</f>
        <v>#DIV/0!</v>
      </c>
      <c r="E41" s="24" t="e">
        <f>IF(M41&gt;$C41,"×","√")</f>
        <v>#DIV/0!</v>
      </c>
      <c r="F41" s="24" t="e">
        <f>IF(N41&gt;$C41,"×","√")</f>
        <v>#DIV/0!</v>
      </c>
      <c r="G41" s="25" t="e">
        <f>IF(O41&gt;$C41,"×","√")</f>
        <v>#DIV/0!</v>
      </c>
      <c r="H41" s="24" t="e">
        <f>IF(P41&gt;$C41,"×","√")</f>
        <v>#DIV/0!</v>
      </c>
      <c r="I41" s="36"/>
      <c r="J41" s="43" t="s">
        <v>61</v>
      </c>
      <c r="K41" s="44"/>
      <c r="L41" s="45" t="e">
        <f>L39/L40</f>
        <v>#DIV/0!</v>
      </c>
      <c r="M41" s="45" t="e">
        <f>M39/M40</f>
        <v>#DIV/0!</v>
      </c>
      <c r="N41" s="45" t="e">
        <f>N39/N40</f>
        <v>#DIV/0!</v>
      </c>
      <c r="O41" s="45" t="e">
        <f>O39/O40</f>
        <v>#DIV/0!</v>
      </c>
      <c r="P41" s="45" t="e">
        <f>P39/P40</f>
        <v>#DIV/0!</v>
      </c>
      <c r="Q41" s="69"/>
      <c r="R41" s="71"/>
      <c r="S41" s="71"/>
    </row>
    <row r="42" ht="33" hidden="1" spans="1:19">
      <c r="A42" s="15"/>
      <c r="B42" s="22"/>
      <c r="C42" s="27"/>
      <c r="D42" s="27"/>
      <c r="E42" s="27"/>
      <c r="F42" s="27"/>
      <c r="G42" s="28"/>
      <c r="H42" s="27"/>
      <c r="I42" s="36"/>
      <c r="J42" s="59" t="s">
        <v>62</v>
      </c>
      <c r="K42" s="58"/>
      <c r="L42" s="47">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7">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7">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7">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7">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9"/>
      <c r="R42" s="71"/>
      <c r="S42" s="71"/>
    </row>
    <row r="43" hidden="1" spans="1:19">
      <c r="A43" s="15"/>
      <c r="B43" s="22"/>
      <c r="C43" s="27"/>
      <c r="D43" s="27"/>
      <c r="E43" s="27"/>
      <c r="F43" s="27"/>
      <c r="G43" s="28"/>
      <c r="H43" s="27"/>
      <c r="I43" s="36"/>
      <c r="J43" s="59" t="s">
        <v>63</v>
      </c>
      <c r="K43" s="58"/>
      <c r="L43" s="47">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7">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7">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7">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7">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9"/>
      <c r="R43" s="71"/>
      <c r="S43" s="71"/>
    </row>
    <row r="44" hidden="1" spans="1:19">
      <c r="A44" s="15"/>
      <c r="B44" s="22"/>
      <c r="C44" s="27"/>
      <c r="D44" s="27"/>
      <c r="E44" s="27"/>
      <c r="F44" s="27"/>
      <c r="G44" s="28"/>
      <c r="H44" s="27"/>
      <c r="I44" s="36"/>
      <c r="J44" s="60" t="s">
        <v>64</v>
      </c>
      <c r="K44" s="58"/>
      <c r="L44" s="47">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7">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7">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7">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7">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9"/>
      <c r="R44" s="71"/>
      <c r="S44" s="71"/>
    </row>
    <row r="45" hidden="1" spans="1:19">
      <c r="A45" s="15"/>
      <c r="B45" s="22"/>
      <c r="C45" s="27"/>
      <c r="D45" s="27"/>
      <c r="E45" s="27"/>
      <c r="F45" s="27"/>
      <c r="G45" s="28"/>
      <c r="H45" s="27"/>
      <c r="I45" s="36"/>
      <c r="J45" s="60" t="s">
        <v>65</v>
      </c>
      <c r="K45" s="58"/>
      <c r="L45" s="47">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7">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7">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7">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7">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9"/>
      <c r="R45" s="71"/>
      <c r="S45" s="71"/>
    </row>
    <row r="46" hidden="1" spans="1:19">
      <c r="A46" s="15"/>
      <c r="B46" s="22"/>
      <c r="C46" s="27"/>
      <c r="D46" s="27"/>
      <c r="E46" s="27"/>
      <c r="F46" s="27"/>
      <c r="G46" s="28"/>
      <c r="H46" s="27"/>
      <c r="I46" s="36"/>
      <c r="J46" s="60" t="s">
        <v>66</v>
      </c>
      <c r="K46" s="58"/>
      <c r="L46" s="47">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7">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7">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7">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7">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9"/>
      <c r="R46" s="71"/>
      <c r="S46" s="71"/>
    </row>
    <row r="47" hidden="1" spans="1:19">
      <c r="A47" s="15"/>
      <c r="B47" s="22"/>
      <c r="C47" s="27"/>
      <c r="D47" s="27"/>
      <c r="E47" s="27"/>
      <c r="F47" s="27"/>
      <c r="G47" s="28"/>
      <c r="H47" s="27"/>
      <c r="I47" s="36"/>
      <c r="J47" s="60" t="s">
        <v>67</v>
      </c>
      <c r="K47" s="58"/>
      <c r="L47" s="47">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7">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7">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7">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7">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9"/>
      <c r="R47" s="71"/>
      <c r="S47" s="71"/>
    </row>
    <row r="48" hidden="1" spans="1:19">
      <c r="A48" s="15"/>
      <c r="B48" s="22"/>
      <c r="C48" s="27"/>
      <c r="D48" s="27"/>
      <c r="E48" s="27"/>
      <c r="F48" s="27"/>
      <c r="G48" s="28"/>
      <c r="H48" s="27"/>
      <c r="I48" s="36"/>
      <c r="J48" s="60" t="s">
        <v>68</v>
      </c>
      <c r="K48" s="58"/>
      <c r="L48" s="47">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7">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7">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7">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7">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9"/>
      <c r="R48" s="71"/>
      <c r="S48" s="71"/>
    </row>
    <row r="49" hidden="1" spans="1:19">
      <c r="A49" s="15"/>
      <c r="B49" s="22"/>
      <c r="C49" s="27"/>
      <c r="D49" s="27"/>
      <c r="E49" s="27"/>
      <c r="F49" s="27"/>
      <c r="G49" s="28"/>
      <c r="H49" s="27"/>
      <c r="I49" s="36"/>
      <c r="J49" s="60" t="s">
        <v>69</v>
      </c>
      <c r="K49" s="58"/>
      <c r="L49" s="47">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7">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7">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7">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7">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9"/>
      <c r="R49" s="71"/>
      <c r="S49" s="71"/>
    </row>
    <row r="50" hidden="1" spans="1:19">
      <c r="A50" s="15"/>
      <c r="B50" s="22"/>
      <c r="C50" s="27"/>
      <c r="D50" s="27"/>
      <c r="E50" s="27"/>
      <c r="F50" s="27"/>
      <c r="G50" s="28"/>
      <c r="H50" s="27"/>
      <c r="I50" s="36"/>
      <c r="J50" s="43" t="s">
        <v>70</v>
      </c>
      <c r="K50" s="61"/>
      <c r="L50" s="52">
        <f>L42+L43+L44+L45+L46+L47+L48+L49</f>
        <v>0</v>
      </c>
      <c r="M50" s="52">
        <f>M42+M43+M44+M45+M46+M47+M48+M49</f>
        <v>0</v>
      </c>
      <c r="N50" s="52">
        <f>N42+N43+N44+N45+N46+N47+N48+N49</f>
        <v>0</v>
      </c>
      <c r="O50" s="52">
        <f>O42+O43+O44+O45+O46+O47+O48+O49</f>
        <v>0</v>
      </c>
      <c r="P50" s="52">
        <f>P42+P43+P44+P45+P46+P47+P48+P49</f>
        <v>0</v>
      </c>
      <c r="Q50" s="69"/>
      <c r="R50" s="71"/>
      <c r="S50" s="71"/>
    </row>
    <row r="51" hidden="1" spans="1:19">
      <c r="A51" s="15"/>
      <c r="B51" s="22"/>
      <c r="C51" s="27"/>
      <c r="D51" s="27"/>
      <c r="E51" s="27"/>
      <c r="F51" s="27"/>
      <c r="G51" s="28"/>
      <c r="H51" s="27"/>
      <c r="I51" s="36"/>
      <c r="J51" s="34" t="s">
        <v>23</v>
      </c>
      <c r="K51" s="58"/>
      <c r="L51" s="47">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7">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7">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7">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7">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9"/>
      <c r="R51" s="71"/>
      <c r="S51" s="71"/>
    </row>
    <row r="52" spans="1:19">
      <c r="A52" s="15"/>
      <c r="B52" s="22" t="s">
        <v>71</v>
      </c>
      <c r="C52" s="29">
        <v>0.1</v>
      </c>
      <c r="D52" s="24" t="e">
        <f>IF(L52&gt;$C52,"×","√")</f>
        <v>#DIV/0!</v>
      </c>
      <c r="E52" s="24" t="e">
        <f>IF(M52&gt;$C52,"×","√")</f>
        <v>#DIV/0!</v>
      </c>
      <c r="F52" s="24" t="e">
        <f>IF(N52&gt;$C52,"×","√")</f>
        <v>#DIV/0!</v>
      </c>
      <c r="G52" s="25" t="e">
        <f>IF(O52&gt;$C52,"×","√")</f>
        <v>#DIV/0!</v>
      </c>
      <c r="H52" s="24" t="e">
        <f>IF(P52&gt;$C52,"×","√")</f>
        <v>#DIV/0!</v>
      </c>
      <c r="I52" s="36"/>
      <c r="J52" s="43" t="s">
        <v>72</v>
      </c>
      <c r="K52" s="44"/>
      <c r="L52" s="45" t="e">
        <f>L50/L51</f>
        <v>#DIV/0!</v>
      </c>
      <c r="M52" s="45" t="e">
        <f>M50/M51</f>
        <v>#DIV/0!</v>
      </c>
      <c r="N52" s="45" t="e">
        <f>N50/N51</f>
        <v>#DIV/0!</v>
      </c>
      <c r="O52" s="45" t="e">
        <f>O50/O51</f>
        <v>#DIV/0!</v>
      </c>
      <c r="P52" s="45" t="e">
        <f>P50/P51</f>
        <v>#DIV/0!</v>
      </c>
      <c r="Q52" s="69"/>
      <c r="R52" s="71"/>
      <c r="S52" s="71"/>
    </row>
    <row r="53" hidden="1" spans="1:19">
      <c r="A53" s="15"/>
      <c r="B53" s="22"/>
      <c r="C53" s="27"/>
      <c r="D53" s="27"/>
      <c r="E53" s="27"/>
      <c r="F53" s="27"/>
      <c r="G53" s="28"/>
      <c r="H53" s="27"/>
      <c r="I53" s="36"/>
      <c r="J53" s="33" t="s">
        <v>73</v>
      </c>
      <c r="K53" s="58"/>
      <c r="L53" s="47">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v>
      </c>
      <c r="M53" s="47">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v>
      </c>
      <c r="N53" s="47">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v>
      </c>
      <c r="O53" s="47">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v>
      </c>
      <c r="P53" s="47">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v>
      </c>
      <c r="Q53" s="69"/>
      <c r="R53" s="71"/>
      <c r="S53" s="71"/>
    </row>
    <row r="54" hidden="1" spans="1:19">
      <c r="A54" s="15"/>
      <c r="B54" s="22"/>
      <c r="C54" s="27"/>
      <c r="D54" s="27"/>
      <c r="E54" s="27"/>
      <c r="F54" s="27"/>
      <c r="G54" s="28"/>
      <c r="H54" s="27"/>
      <c r="I54" s="36"/>
      <c r="J54" s="34" t="s">
        <v>23</v>
      </c>
      <c r="K54" s="58"/>
      <c r="L54" s="47">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7">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7">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7">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7">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9"/>
      <c r="R54" s="71"/>
      <c r="S54" s="71"/>
    </row>
    <row r="55" spans="1:19">
      <c r="A55" s="15"/>
      <c r="B55" s="22" t="s">
        <v>74</v>
      </c>
      <c r="C55" s="29">
        <v>0.15</v>
      </c>
      <c r="D55" s="31" t="e">
        <f>IF(AND(L55&gt;$C55,L35&gt;5%),"×",IF(AND(L30&gt;0,L35&lt;1%),"√","-"))</f>
        <v>#DIV/0!</v>
      </c>
      <c r="E55" s="31" t="e">
        <f>IF(AND(M55&gt;$C55,M35&gt;5%),"×",IF(AND(M30&gt;0,M35&lt;1%),"√","-"))</f>
        <v>#DIV/0!</v>
      </c>
      <c r="F55" s="31" t="e">
        <f>IF(AND(N55&gt;$C55,N35&gt;5%),"×",IF(AND(N30&gt;0,N35&lt;1%),"√","-"))</f>
        <v>#DIV/0!</v>
      </c>
      <c r="G55" s="32" t="e">
        <f>IF(AND(O55&gt;$C55,O35&gt;5%),"×",IF(AND(O30&gt;0,O35&lt;1%),"√","-"))</f>
        <v>#DIV/0!</v>
      </c>
      <c r="H55" s="31" t="e">
        <f>IF(AND(P55&gt;$C55,P35&gt;5%),"×",IF(AND(P30&gt;0,P35&lt;1%),"√","-"))</f>
        <v>#DIV/0!</v>
      </c>
      <c r="I55" s="36"/>
      <c r="J55" s="43" t="s">
        <v>74</v>
      </c>
      <c r="K55" s="44"/>
      <c r="L55" s="45" t="e">
        <f>L53/L54</f>
        <v>#DIV/0!</v>
      </c>
      <c r="M55" s="45" t="e">
        <f>M53/M54</f>
        <v>#DIV/0!</v>
      </c>
      <c r="N55" s="45" t="e">
        <f>N53/N54</f>
        <v>#DIV/0!</v>
      </c>
      <c r="O55" s="45" t="e">
        <f>O53/O54</f>
        <v>#DIV/0!</v>
      </c>
      <c r="P55" s="45" t="e">
        <f>P53/P54</f>
        <v>#DIV/0!</v>
      </c>
      <c r="Q55" s="69"/>
      <c r="R55" s="71"/>
      <c r="S55" s="71"/>
    </row>
    <row r="56" hidden="1" spans="1:19">
      <c r="A56" s="15"/>
      <c r="B56" s="33" t="s">
        <v>75</v>
      </c>
      <c r="C56" s="27"/>
      <c r="D56" s="27"/>
      <c r="E56" s="27"/>
      <c r="F56" s="27"/>
      <c r="G56" s="28"/>
      <c r="H56" s="27"/>
      <c r="I56" s="36"/>
      <c r="J56" s="33" t="s">
        <v>75</v>
      </c>
      <c r="K56" s="58"/>
      <c r="L56" s="47">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7">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7">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7">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7">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9"/>
      <c r="R56" s="71"/>
      <c r="S56" s="71"/>
    </row>
    <row r="57" hidden="1" spans="1:19">
      <c r="A57" s="15"/>
      <c r="B57" s="34" t="s">
        <v>23</v>
      </c>
      <c r="C57" s="27"/>
      <c r="D57" s="27"/>
      <c r="E57" s="27"/>
      <c r="F57" s="27"/>
      <c r="G57" s="28"/>
      <c r="H57" s="27"/>
      <c r="I57" s="36"/>
      <c r="J57" s="34" t="s">
        <v>23</v>
      </c>
      <c r="K57" s="58"/>
      <c r="L57" s="47">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7">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7">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7">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7">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9"/>
      <c r="R57" s="71"/>
      <c r="S57" s="71"/>
    </row>
    <row r="58" spans="1:19">
      <c r="A58" s="15"/>
      <c r="B58" s="22" t="s">
        <v>76</v>
      </c>
      <c r="C58" s="29">
        <v>0.1</v>
      </c>
      <c r="D58" s="24" t="e">
        <f>IF(L58&gt;$C58,"×","√")</f>
        <v>#DIV/0!</v>
      </c>
      <c r="E58" s="31" t="e">
        <f>IF(M58&gt;$C58,"×","√")</f>
        <v>#DIV/0!</v>
      </c>
      <c r="F58" s="31" t="e">
        <f>IF(N58&gt;$C58,"×","√")</f>
        <v>#DIV/0!</v>
      </c>
      <c r="G58" s="32" t="e">
        <f>IF(O58&gt;$C58,"×","√")</f>
        <v>#DIV/0!</v>
      </c>
      <c r="H58" s="24" t="e">
        <f>IF(P58&gt;$C58,"×","√")</f>
        <v>#DIV/0!</v>
      </c>
      <c r="I58" s="36"/>
      <c r="J58" s="43" t="s">
        <v>76</v>
      </c>
      <c r="K58" s="44"/>
      <c r="L58" s="45" t="e">
        <f>L56/L57</f>
        <v>#DIV/0!</v>
      </c>
      <c r="M58" s="45" t="e">
        <f>M56/M57</f>
        <v>#DIV/0!</v>
      </c>
      <c r="N58" s="45" t="e">
        <f>N56/N57</f>
        <v>#DIV/0!</v>
      </c>
      <c r="O58" s="45" t="e">
        <f>O56/O57</f>
        <v>#DIV/0!</v>
      </c>
      <c r="P58" s="45" t="e">
        <f>P56/P57</f>
        <v>#DIV/0!</v>
      </c>
      <c r="Q58" s="69"/>
      <c r="R58" s="71"/>
      <c r="S58" s="71"/>
    </row>
    <row r="59" hidden="1" spans="1:19">
      <c r="A59" s="15"/>
      <c r="B59" s="22"/>
      <c r="C59" s="27"/>
      <c r="D59" s="27"/>
      <c r="E59" s="27"/>
      <c r="F59" s="27"/>
      <c r="G59" s="28"/>
      <c r="H59" s="27"/>
      <c r="I59" s="36"/>
      <c r="J59" s="62"/>
      <c r="K59" s="63"/>
      <c r="L59" s="62"/>
      <c r="M59" s="62"/>
      <c r="N59" s="62"/>
      <c r="O59" s="62"/>
      <c r="P59" s="62"/>
      <c r="Q59" s="69"/>
      <c r="R59" s="71"/>
      <c r="S59" s="71"/>
    </row>
    <row r="60" hidden="1" spans="1:19">
      <c r="A60" s="15"/>
      <c r="B60" s="22"/>
      <c r="C60" s="27"/>
      <c r="D60" s="27"/>
      <c r="E60" s="27"/>
      <c r="F60" s="27"/>
      <c r="G60" s="28"/>
      <c r="H60" s="27"/>
      <c r="I60" s="36"/>
      <c r="J60" s="64" t="s">
        <v>77</v>
      </c>
      <c r="K60" s="46">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65">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66">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66">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66">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66">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9"/>
      <c r="R60" s="71"/>
      <c r="S60" s="71"/>
    </row>
    <row r="61" spans="1:19">
      <c r="A61" s="15"/>
      <c r="B61" s="22" t="s">
        <v>78</v>
      </c>
      <c r="C61" s="29">
        <v>0.1</v>
      </c>
      <c r="D61" s="24"/>
      <c r="E61" s="24" t="e">
        <f>IF(M61&gt;$C61,"√","×")</f>
        <v>#DIV/0!</v>
      </c>
      <c r="F61" s="24" t="e">
        <f>IF(N61&gt;$C61,"√","×")</f>
        <v>#DIV/0!</v>
      </c>
      <c r="G61" s="25" t="e">
        <f>IF(O61&gt;$C61,"√","×")</f>
        <v>#DIV/0!</v>
      </c>
      <c r="H61" s="24" t="e">
        <f>IF(P61&gt;$C61,"√","×")</f>
        <v>#DIV/0!</v>
      </c>
      <c r="I61" s="36"/>
      <c r="J61" s="43" t="s">
        <v>78</v>
      </c>
      <c r="K61" s="44"/>
      <c r="L61" s="45" t="str">
        <f>IFERROR((L60-K60)/K60,"")</f>
        <v/>
      </c>
      <c r="M61" s="45" t="e">
        <f>(M60-L60)/L60</f>
        <v>#DIV/0!</v>
      </c>
      <c r="N61" s="45" t="e">
        <f>(N60-M60)/M60</f>
        <v>#DIV/0!</v>
      </c>
      <c r="O61" s="45" t="e">
        <f>(O60-N60)/N60</f>
        <v>#DIV/0!</v>
      </c>
      <c r="P61" s="45" t="e">
        <f>(P60-O60)/O60</f>
        <v>#DIV/0!</v>
      </c>
      <c r="Q61" s="69"/>
      <c r="R61" s="71"/>
      <c r="S61" s="71"/>
    </row>
    <row r="62" hidden="1" spans="1:19">
      <c r="A62" s="15"/>
      <c r="B62" s="22"/>
      <c r="C62" s="27"/>
      <c r="D62" s="27"/>
      <c r="E62" s="27"/>
      <c r="F62" s="27"/>
      <c r="G62" s="28"/>
      <c r="H62" s="27"/>
      <c r="I62" s="36"/>
      <c r="J62" s="67" t="s">
        <v>79</v>
      </c>
      <c r="K62" s="46">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7">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7">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7">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7">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7">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9"/>
      <c r="R62" s="71"/>
      <c r="S62" s="71"/>
    </row>
    <row r="63" spans="1:19">
      <c r="A63" s="15"/>
      <c r="B63" s="22" t="s">
        <v>80</v>
      </c>
      <c r="C63" s="29">
        <v>0.4</v>
      </c>
      <c r="D63" s="24" t="e">
        <f>IF(L63&gt;$C63,"√","×")</f>
        <v>#DIV/0!</v>
      </c>
      <c r="E63" s="24" t="e">
        <f>IF(M63&gt;$C63,"√","×")</f>
        <v>#DIV/0!</v>
      </c>
      <c r="F63" s="24" t="e">
        <f>IF(N63&gt;$C63,"√","×")</f>
        <v>#DIV/0!</v>
      </c>
      <c r="G63" s="25" t="e">
        <f>IF(O63&gt;$C63,"√","×")</f>
        <v>#DIV/0!</v>
      </c>
      <c r="H63" s="24" t="e">
        <f>IF(P63&gt;$C63,"√","×")</f>
        <v>#DIV/0!</v>
      </c>
      <c r="I63" s="36"/>
      <c r="J63" s="43" t="s">
        <v>80</v>
      </c>
      <c r="K63" s="68" t="str">
        <f>IFERROR((K60-K62)/K60,"")</f>
        <v/>
      </c>
      <c r="L63" s="45" t="e">
        <f>(L60-L62)/L60</f>
        <v>#DIV/0!</v>
      </c>
      <c r="M63" s="45" t="e">
        <f t="shared" ref="M63:P63" si="1">(M60-M62)/M60</f>
        <v>#DIV/0!</v>
      </c>
      <c r="N63" s="45" t="e">
        <f t="shared" si="1"/>
        <v>#DIV/0!</v>
      </c>
      <c r="O63" s="45" t="e">
        <f t="shared" si="1"/>
        <v>#DIV/0!</v>
      </c>
      <c r="P63" s="45" t="e">
        <f t="shared" si="1"/>
        <v>#DIV/0!</v>
      </c>
      <c r="Q63" s="69"/>
      <c r="R63" s="71"/>
      <c r="S63" s="71"/>
    </row>
    <row r="64" hidden="1" spans="1:19">
      <c r="A64" s="15"/>
      <c r="B64" s="35" t="s">
        <v>81</v>
      </c>
      <c r="C64" s="27"/>
      <c r="D64" s="27"/>
      <c r="E64" s="27"/>
      <c r="F64" s="27"/>
      <c r="G64" s="28"/>
      <c r="H64" s="27"/>
      <c r="I64" s="36"/>
      <c r="J64" s="34" t="s">
        <v>82</v>
      </c>
      <c r="K64" s="46"/>
      <c r="L64" s="47">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7">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7">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7">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7">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9"/>
      <c r="R64" s="71"/>
      <c r="S64" s="71"/>
    </row>
    <row r="65" hidden="1" spans="1:19">
      <c r="A65" s="15"/>
      <c r="B65" s="35" t="s">
        <v>83</v>
      </c>
      <c r="C65" s="27"/>
      <c r="D65" s="27"/>
      <c r="E65" s="27"/>
      <c r="F65" s="27"/>
      <c r="G65" s="28"/>
      <c r="H65" s="27"/>
      <c r="I65" s="36"/>
      <c r="J65" s="34" t="s">
        <v>84</v>
      </c>
      <c r="K65" s="46"/>
      <c r="L65" s="47">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7">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7">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7">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7">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9"/>
      <c r="R65" s="71"/>
      <c r="S65" s="71"/>
    </row>
    <row r="66" hidden="1" spans="1:19">
      <c r="A66" s="15"/>
      <c r="B66" s="35" t="s">
        <v>85</v>
      </c>
      <c r="C66" s="27"/>
      <c r="D66" s="27"/>
      <c r="E66" s="27"/>
      <c r="F66" s="27"/>
      <c r="G66" s="28"/>
      <c r="H66" s="27"/>
      <c r="I66" s="36"/>
      <c r="J66" s="34" t="s">
        <v>86</v>
      </c>
      <c r="K66" s="46"/>
      <c r="L66" s="47">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7">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7">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7">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7">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9"/>
      <c r="R66" s="71"/>
      <c r="S66" s="71"/>
    </row>
    <row r="67" hidden="1" spans="1:19">
      <c r="A67" s="15"/>
      <c r="B67" s="35" t="s">
        <v>87</v>
      </c>
      <c r="C67" s="27"/>
      <c r="D67" s="27"/>
      <c r="E67" s="27"/>
      <c r="F67" s="27"/>
      <c r="G67" s="28"/>
      <c r="H67" s="27"/>
      <c r="I67" s="36"/>
      <c r="J67" s="34" t="s">
        <v>88</v>
      </c>
      <c r="K67" s="46"/>
      <c r="L67" s="47">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v>
      </c>
      <c r="M67" s="47">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v>
      </c>
      <c r="N67" s="47">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v>
      </c>
      <c r="O67" s="47">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v>
      </c>
      <c r="P67" s="47">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v>
      </c>
      <c r="Q67" s="69"/>
      <c r="R67" s="71"/>
      <c r="S67" s="71"/>
    </row>
    <row r="68" hidden="1" spans="1:19">
      <c r="A68" s="15"/>
      <c r="B68" s="22" t="s">
        <v>89</v>
      </c>
      <c r="C68" s="27"/>
      <c r="D68" s="27"/>
      <c r="E68" s="27"/>
      <c r="F68" s="27"/>
      <c r="G68" s="28"/>
      <c r="H68" s="27"/>
      <c r="I68" s="36"/>
      <c r="J68" s="43" t="s">
        <v>89</v>
      </c>
      <c r="K68" s="56"/>
      <c r="L68" s="52">
        <f>IF(L67&lt;0,L64+L65+L66,L64+L65+L66+L67)</f>
        <v>0</v>
      </c>
      <c r="M68" s="52">
        <f>IF(M67&lt;0,M64+M65+M66,M64+M65+M66+M67)</f>
        <v>0</v>
      </c>
      <c r="N68" s="52">
        <f>IF(N67&lt;0,N64+N65+N66,N64+N65+N66+N67)</f>
        <v>0</v>
      </c>
      <c r="O68" s="52">
        <f>IF(O67&lt;0,O64+O65+O66,O64+O65+O66+O67)</f>
        <v>0</v>
      </c>
      <c r="P68" s="52">
        <f>IF(P67&lt;0,P64+P65+P66,P64+P65+P66+P67)</f>
        <v>0</v>
      </c>
      <c r="Q68" s="69"/>
      <c r="R68" s="71"/>
      <c r="S68" s="71"/>
    </row>
    <row r="69" hidden="1" spans="1:19">
      <c r="A69" s="15"/>
      <c r="B69" s="73" t="s">
        <v>90</v>
      </c>
      <c r="C69" s="27"/>
      <c r="D69" s="27"/>
      <c r="E69" s="27"/>
      <c r="F69" s="27"/>
      <c r="G69" s="28"/>
      <c r="H69" s="27"/>
      <c r="I69" s="36"/>
      <c r="J69" s="64" t="s">
        <v>77</v>
      </c>
      <c r="K69" s="46"/>
      <c r="L69" s="47">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7">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7">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7">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7">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9"/>
      <c r="R69" s="71"/>
      <c r="S69" s="71"/>
    </row>
    <row r="70" spans="1:19">
      <c r="A70" s="15"/>
      <c r="B70" s="35" t="s">
        <v>91</v>
      </c>
      <c r="C70" s="29">
        <v>0.4</v>
      </c>
      <c r="D70" s="24" t="e">
        <f>IF(L70&gt;$C70,"×",IF(L70&lt;$C70,"√","-"))</f>
        <v>#DIV/0!</v>
      </c>
      <c r="E70" s="24" t="e">
        <f t="shared" ref="E70:H70" si="2">IF(M70&gt;$C70,"×",IF(M70&lt;$C70,"√","-"))</f>
        <v>#DIV/0!</v>
      </c>
      <c r="F70" s="24" t="e">
        <f t="shared" si="2"/>
        <v>#DIV/0!</v>
      </c>
      <c r="G70" s="25" t="e">
        <f t="shared" si="2"/>
        <v>#DIV/0!</v>
      </c>
      <c r="H70" s="24" t="e">
        <f t="shared" si="2"/>
        <v>#DIV/0!</v>
      </c>
      <c r="I70" s="36"/>
      <c r="J70" s="43" t="s">
        <v>92</v>
      </c>
      <c r="K70" s="44"/>
      <c r="L70" s="45" t="e">
        <f>L68/L60</f>
        <v>#DIV/0!</v>
      </c>
      <c r="M70" s="45" t="e">
        <f>M68/M60</f>
        <v>#DIV/0!</v>
      </c>
      <c r="N70" s="45" t="e">
        <f>N68/N60</f>
        <v>#DIV/0!</v>
      </c>
      <c r="O70" s="45" t="e">
        <f>O68/O60</f>
        <v>#DIV/0!</v>
      </c>
      <c r="P70" s="45" t="e">
        <f>P68/P60</f>
        <v>#DIV/0!</v>
      </c>
      <c r="Q70" s="69"/>
      <c r="R70" s="71"/>
      <c r="S70" s="71"/>
    </row>
    <row r="71" hidden="1" spans="1:19">
      <c r="A71" s="15"/>
      <c r="B71" s="22" t="s">
        <v>80</v>
      </c>
      <c r="C71" s="29">
        <v>0.4</v>
      </c>
      <c r="D71" s="24" t="e">
        <f>IF(L71&gt;$C71,"√","×")</f>
        <v>#DIV/0!</v>
      </c>
      <c r="E71" s="24" t="e">
        <f>IF(M71&gt;$C71,"√","×")</f>
        <v>#DIV/0!</v>
      </c>
      <c r="F71" s="24" t="e">
        <f>IF(N71&gt;$C71,"√","×")</f>
        <v>#DIV/0!</v>
      </c>
      <c r="G71" s="25" t="e">
        <f>IF(O71&gt;$C71,"√","×")</f>
        <v>#DIV/0!</v>
      </c>
      <c r="H71" s="24" t="e">
        <f>IF(P71&gt;$C71,"√","×")</f>
        <v>#DIV/0!</v>
      </c>
      <c r="I71" s="36"/>
      <c r="J71" s="43" t="s">
        <v>80</v>
      </c>
      <c r="K71" s="44"/>
      <c r="L71" s="45" t="e">
        <f>L63</f>
        <v>#DIV/0!</v>
      </c>
      <c r="M71" s="45" t="e">
        <f t="shared" ref="M71:P71" si="3">M63</f>
        <v>#DIV/0!</v>
      </c>
      <c r="N71" s="45" t="e">
        <f t="shared" si="3"/>
        <v>#DIV/0!</v>
      </c>
      <c r="O71" s="45" t="e">
        <f t="shared" si="3"/>
        <v>#DIV/0!</v>
      </c>
      <c r="P71" s="45" t="e">
        <f t="shared" si="3"/>
        <v>#DIV/0!</v>
      </c>
      <c r="Q71" s="69"/>
      <c r="R71" s="71"/>
      <c r="S71" s="71"/>
    </row>
    <row r="72" spans="1:19">
      <c r="A72" s="15"/>
      <c r="B72" s="22" t="s">
        <v>93</v>
      </c>
      <c r="C72" s="29">
        <v>0.4</v>
      </c>
      <c r="D72" s="24" t="e">
        <f>IF(L72&gt;$C71,"×",IF(L72&gt;$C72,"-","√"))</f>
        <v>#DIV/0!</v>
      </c>
      <c r="E72" s="24" t="e">
        <f>IF(M72&gt;$C71,"×",IF(M72&gt;$C72,"-","√"))</f>
        <v>#DIV/0!</v>
      </c>
      <c r="F72" s="24" t="e">
        <f>IF(N72&gt;$C71,"×",IF(N72&gt;$C72,"-","√"))</f>
        <v>#DIV/0!</v>
      </c>
      <c r="G72" s="25" t="e">
        <f>IF(O72&gt;$C71,"×",IF(O72&gt;$C72,"-","√"))</f>
        <v>#DIV/0!</v>
      </c>
      <c r="H72" s="24" t="e">
        <f>IF(P72&gt;$C71,"×",IF(P72&gt;$C72,"-","√"))</f>
        <v>#DIV/0!</v>
      </c>
      <c r="I72" s="36"/>
      <c r="J72" s="43" t="s">
        <v>93</v>
      </c>
      <c r="K72" s="44"/>
      <c r="L72" s="90" t="e">
        <f>L70/L71</f>
        <v>#DIV/0!</v>
      </c>
      <c r="M72" s="90" t="e">
        <f t="shared" ref="M72:P72" si="4">M70/M71</f>
        <v>#DIV/0!</v>
      </c>
      <c r="N72" s="90" t="e">
        <f t="shared" si="4"/>
        <v>#DIV/0!</v>
      </c>
      <c r="O72" s="90" t="e">
        <f t="shared" si="4"/>
        <v>#DIV/0!</v>
      </c>
      <c r="P72" s="90" t="e">
        <f t="shared" si="4"/>
        <v>#DIV/0!</v>
      </c>
      <c r="Q72" s="69"/>
      <c r="R72" s="71"/>
      <c r="S72" s="71"/>
    </row>
    <row r="73" hidden="1" spans="1:19">
      <c r="A73" s="15"/>
      <c r="B73" s="35" t="s">
        <v>81</v>
      </c>
      <c r="C73" s="27"/>
      <c r="D73" s="27"/>
      <c r="E73" s="27"/>
      <c r="F73" s="27"/>
      <c r="G73" s="28"/>
      <c r="H73" s="27"/>
      <c r="I73" s="36"/>
      <c r="J73" s="34" t="s">
        <v>82</v>
      </c>
      <c r="K73" s="58"/>
      <c r="L73" s="47">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7">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7">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7">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7">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9"/>
      <c r="R73" s="71"/>
      <c r="S73" s="71"/>
    </row>
    <row r="74" hidden="1" spans="1:19">
      <c r="A74" s="15"/>
      <c r="B74" s="73" t="s">
        <v>90</v>
      </c>
      <c r="C74" s="27"/>
      <c r="D74" s="27"/>
      <c r="E74" s="27"/>
      <c r="F74" s="27"/>
      <c r="G74" s="28"/>
      <c r="H74" s="27"/>
      <c r="I74" s="36"/>
      <c r="J74" s="64" t="s">
        <v>77</v>
      </c>
      <c r="K74" s="58"/>
      <c r="L74" s="47">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7">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7">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7">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7">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9"/>
      <c r="R74" s="71"/>
      <c r="S74" s="71"/>
    </row>
    <row r="75" spans="1:19">
      <c r="A75" s="15"/>
      <c r="B75" s="22" t="s">
        <v>94</v>
      </c>
      <c r="C75" s="29">
        <v>0.3</v>
      </c>
      <c r="D75" s="24" t="e">
        <f>IF(L75&lt;$C$75,"√",IF(L75&lt;$C$75,"-","×"))</f>
        <v>#DIV/0!</v>
      </c>
      <c r="E75" s="24" t="e">
        <f t="shared" ref="E75:H75" si="5">IF(M75&lt;$C$75,"√",IF(M75&lt;$C$75,"-","×"))</f>
        <v>#DIV/0!</v>
      </c>
      <c r="F75" s="24" t="e">
        <f t="shared" si="5"/>
        <v>#DIV/0!</v>
      </c>
      <c r="G75" s="25" t="e">
        <f t="shared" si="5"/>
        <v>#DIV/0!</v>
      </c>
      <c r="H75" s="24" t="e">
        <f t="shared" si="5"/>
        <v>#DIV/0!</v>
      </c>
      <c r="I75" s="36"/>
      <c r="J75" s="43" t="s">
        <v>94</v>
      </c>
      <c r="K75" s="44"/>
      <c r="L75" s="45" t="e">
        <f>L73/L74</f>
        <v>#DIV/0!</v>
      </c>
      <c r="M75" s="45" t="e">
        <f>M73/M74</f>
        <v>#DIV/0!</v>
      </c>
      <c r="N75" s="45" t="e">
        <f>N73/N74</f>
        <v>#DIV/0!</v>
      </c>
      <c r="O75" s="45" t="e">
        <f>O73/O74</f>
        <v>#DIV/0!</v>
      </c>
      <c r="P75" s="45" t="e">
        <f>P73/P74</f>
        <v>#DIV/0!</v>
      </c>
      <c r="Q75" s="69"/>
      <c r="R75" s="71"/>
      <c r="S75" s="71"/>
    </row>
    <row r="76" hidden="1" spans="1:19">
      <c r="A76" s="15"/>
      <c r="B76" s="73" t="s">
        <v>90</v>
      </c>
      <c r="C76" s="27"/>
      <c r="D76" s="27"/>
      <c r="E76" s="27"/>
      <c r="F76" s="27"/>
      <c r="G76" s="28"/>
      <c r="H76" s="27"/>
      <c r="I76" s="36"/>
      <c r="J76" s="64" t="s">
        <v>77</v>
      </c>
      <c r="K76" s="58"/>
      <c r="L76" s="47">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7">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7">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7">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7">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9"/>
      <c r="R76" s="71"/>
      <c r="S76" s="71"/>
    </row>
    <row r="77" hidden="1" spans="1:19">
      <c r="A77" s="15"/>
      <c r="B77" s="73" t="s">
        <v>95</v>
      </c>
      <c r="C77" s="27"/>
      <c r="D77" s="27"/>
      <c r="E77" s="27"/>
      <c r="F77" s="27"/>
      <c r="G77" s="28"/>
      <c r="H77" s="27"/>
      <c r="I77" s="36"/>
      <c r="J77" s="67" t="s">
        <v>79</v>
      </c>
      <c r="K77" s="58"/>
      <c r="L77" s="47">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7">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7">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7">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7">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9"/>
      <c r="R77" s="71"/>
      <c r="S77" s="71"/>
    </row>
    <row r="78" hidden="1" spans="1:19">
      <c r="A78" s="15"/>
      <c r="B78" s="35" t="s">
        <v>96</v>
      </c>
      <c r="C78" s="27"/>
      <c r="D78" s="27"/>
      <c r="E78" s="27"/>
      <c r="F78" s="27"/>
      <c r="G78" s="28"/>
      <c r="H78" s="27"/>
      <c r="I78" s="36"/>
      <c r="J78" s="33" t="s">
        <v>97</v>
      </c>
      <c r="K78" s="58"/>
      <c r="L78" s="47">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7">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7">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7">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7">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9"/>
      <c r="R78" s="71"/>
      <c r="S78" s="71"/>
    </row>
    <row r="79" hidden="1" spans="1:19">
      <c r="A79" s="15"/>
      <c r="B79" s="22" t="s">
        <v>89</v>
      </c>
      <c r="C79" s="27"/>
      <c r="D79" s="27"/>
      <c r="E79" s="27"/>
      <c r="F79" s="27"/>
      <c r="G79" s="28"/>
      <c r="H79" s="27"/>
      <c r="I79" s="36"/>
      <c r="J79" s="43" t="s">
        <v>89</v>
      </c>
      <c r="K79" s="61"/>
      <c r="L79" s="54">
        <f>L68</f>
        <v>0</v>
      </c>
      <c r="M79" s="54">
        <f>M68</f>
        <v>0</v>
      </c>
      <c r="N79" s="54">
        <f>N68</f>
        <v>0</v>
      </c>
      <c r="O79" s="54">
        <f>O68</f>
        <v>0</v>
      </c>
      <c r="P79" s="54">
        <f>P68</f>
        <v>0</v>
      </c>
      <c r="Q79" s="69"/>
      <c r="R79" s="71"/>
      <c r="S79" s="71"/>
    </row>
    <row r="80" hidden="1" spans="1:19">
      <c r="A80" s="15"/>
      <c r="B80" s="22" t="s">
        <v>98</v>
      </c>
      <c r="C80" s="27"/>
      <c r="D80" s="27"/>
      <c r="E80" s="27"/>
      <c r="F80" s="27"/>
      <c r="G80" s="28"/>
      <c r="H80" s="27"/>
      <c r="I80" s="36"/>
      <c r="J80" s="43" t="s">
        <v>98</v>
      </c>
      <c r="K80" s="61"/>
      <c r="L80" s="91">
        <f>L76-L77-L78-L79</f>
        <v>0</v>
      </c>
      <c r="M80" s="91">
        <f>M76-M77-M78-M79</f>
        <v>0</v>
      </c>
      <c r="N80" s="91">
        <f>N76-N77-N78-N79</f>
        <v>0</v>
      </c>
      <c r="O80" s="91">
        <f>O76-O77-O78-O79</f>
        <v>0</v>
      </c>
      <c r="P80" s="91">
        <f>P76-P77-P78-P79</f>
        <v>0</v>
      </c>
      <c r="Q80" s="69"/>
      <c r="R80" s="71"/>
      <c r="S80" s="71"/>
    </row>
    <row r="81" spans="1:19">
      <c r="A81" s="15"/>
      <c r="B81" s="22" t="s">
        <v>99</v>
      </c>
      <c r="C81" s="29">
        <v>0.15</v>
      </c>
      <c r="D81" s="24" t="e">
        <f>IF(L81&gt;$C81,"√","×")</f>
        <v>#DIV/0!</v>
      </c>
      <c r="E81" s="24" t="e">
        <f>IF(M81&gt;$C81,"√","×")</f>
        <v>#DIV/0!</v>
      </c>
      <c r="F81" s="24" t="e">
        <f>IF(N81&gt;$C81,"√","×")</f>
        <v>#DIV/0!</v>
      </c>
      <c r="G81" s="25" t="e">
        <f>IF(O81&gt;$C81,"√","×")</f>
        <v>#DIV/0!</v>
      </c>
      <c r="H81" s="24" t="e">
        <f>IF(P81&gt;$C81,"√","×")</f>
        <v>#DIV/0!</v>
      </c>
      <c r="I81" s="36"/>
      <c r="J81" s="43" t="s">
        <v>99</v>
      </c>
      <c r="K81" s="44"/>
      <c r="L81" s="45" t="e">
        <f>L80/L76</f>
        <v>#DIV/0!</v>
      </c>
      <c r="M81" s="45" t="e">
        <f>M80/M76</f>
        <v>#DIV/0!</v>
      </c>
      <c r="N81" s="45" t="e">
        <f>N80/N76</f>
        <v>#DIV/0!</v>
      </c>
      <c r="O81" s="45" t="e">
        <f>O80/O76</f>
        <v>#DIV/0!</v>
      </c>
      <c r="P81" s="45" t="e">
        <f>P80/P76</f>
        <v>#DIV/0!</v>
      </c>
      <c r="Q81" s="69"/>
      <c r="R81" s="71"/>
      <c r="S81" s="71"/>
    </row>
    <row r="82" hidden="1" spans="1:19">
      <c r="A82" s="15"/>
      <c r="B82" s="73" t="s">
        <v>100</v>
      </c>
      <c r="C82" s="27"/>
      <c r="D82" s="27"/>
      <c r="E82" s="27"/>
      <c r="F82" s="27"/>
      <c r="G82" s="28"/>
      <c r="H82" s="27"/>
      <c r="I82" s="36"/>
      <c r="J82" s="64" t="s">
        <v>101</v>
      </c>
      <c r="K82" s="58"/>
      <c r="L82" s="47">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7">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7">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7">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7">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9"/>
      <c r="R82" s="71"/>
      <c r="S82" s="71"/>
    </row>
    <row r="83" spans="1:19">
      <c r="A83" s="15"/>
      <c r="B83" s="22" t="s">
        <v>102</v>
      </c>
      <c r="C83" s="29">
        <v>0.8</v>
      </c>
      <c r="D83" s="24" t="e">
        <f>IF(L83&gt;$C83,"√","×")</f>
        <v>#DIV/0!</v>
      </c>
      <c r="E83" s="24" t="e">
        <f>IF(M83&gt;$C83,"√","×")</f>
        <v>#DIV/0!</v>
      </c>
      <c r="F83" s="24" t="e">
        <f>IF(N83&gt;$C83,"√","×")</f>
        <v>#DIV/0!</v>
      </c>
      <c r="G83" s="25" t="e">
        <f>IF(O83&gt;$C83,"√","×")</f>
        <v>#DIV/0!</v>
      </c>
      <c r="H83" s="24" t="e">
        <f>IF(P83&gt;$C83,"√","×")</f>
        <v>#DIV/0!</v>
      </c>
      <c r="I83" s="36"/>
      <c r="J83" s="43" t="s">
        <v>102</v>
      </c>
      <c r="K83" s="44"/>
      <c r="L83" s="45" t="e">
        <f>L80/L82</f>
        <v>#DIV/0!</v>
      </c>
      <c r="M83" s="45" t="e">
        <f>M80/M82</f>
        <v>#DIV/0!</v>
      </c>
      <c r="N83" s="45" t="e">
        <f>N80/N82</f>
        <v>#DIV/0!</v>
      </c>
      <c r="O83" s="45" t="e">
        <f>O80/O82</f>
        <v>#DIV/0!</v>
      </c>
      <c r="P83" s="45" t="e">
        <f>P80/P82</f>
        <v>#DIV/0!</v>
      </c>
      <c r="Q83" s="69"/>
      <c r="R83" s="71"/>
      <c r="S83" s="71"/>
    </row>
    <row r="84" hidden="1" spans="1:19">
      <c r="A84" s="15"/>
      <c r="B84" s="22"/>
      <c r="C84" s="27"/>
      <c r="D84" s="27"/>
      <c r="E84" s="27"/>
      <c r="F84" s="27"/>
      <c r="G84" s="28"/>
      <c r="H84" s="27"/>
      <c r="I84" s="36"/>
      <c r="J84" s="33" t="s">
        <v>103</v>
      </c>
      <c r="K84" s="92"/>
      <c r="L84" s="47">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v>
      </c>
      <c r="M84" s="47">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v>
      </c>
      <c r="N84" s="47">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v>
      </c>
      <c r="O84" s="47">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v>
      </c>
      <c r="P84" s="47">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v>
      </c>
      <c r="Q84" s="69"/>
      <c r="R84" s="71"/>
      <c r="S84" s="71"/>
    </row>
    <row r="85" hidden="1" spans="1:19">
      <c r="A85" s="15"/>
      <c r="B85" s="22"/>
      <c r="C85" s="27"/>
      <c r="D85" s="27"/>
      <c r="E85" s="27"/>
      <c r="F85" s="27"/>
      <c r="G85" s="28"/>
      <c r="H85" s="27"/>
      <c r="I85" s="36"/>
      <c r="J85" s="33" t="s">
        <v>104</v>
      </c>
      <c r="K85" s="92"/>
      <c r="L85" s="47">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7">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7">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7">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7">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9"/>
      <c r="R85" s="71"/>
      <c r="S85" s="71"/>
    </row>
    <row r="86" spans="1:19">
      <c r="A86" s="15"/>
      <c r="B86" s="22" t="s">
        <v>105</v>
      </c>
      <c r="C86" s="29">
        <v>1</v>
      </c>
      <c r="D86" s="24" t="e">
        <f>IF(L84/L85&gt;$C86,"√","×")</f>
        <v>#DIV/0!</v>
      </c>
      <c r="E86" s="24" t="e">
        <f>IF(M84/M85&gt;$C86,"√","×")</f>
        <v>#DIV/0!</v>
      </c>
      <c r="F86" s="24" t="e">
        <f>IF(N84/N85&gt;$C86,"√","×")</f>
        <v>#DIV/0!</v>
      </c>
      <c r="G86" s="25" t="e">
        <f>IF(O84/O85&gt;$C86,"√","×")</f>
        <v>#DIV/0!</v>
      </c>
      <c r="H86" s="24" t="e">
        <f>IF(P84/P85&gt;$C86,"√","×")</f>
        <v>#DIV/0!</v>
      </c>
      <c r="I86" s="36"/>
      <c r="J86" s="43" t="s">
        <v>106</v>
      </c>
      <c r="K86" s="44"/>
      <c r="L86" s="45" t="e">
        <f>L84/L85</f>
        <v>#DIV/0!</v>
      </c>
      <c r="M86" s="45" t="e">
        <f>M84/M85</f>
        <v>#DIV/0!</v>
      </c>
      <c r="N86" s="45" t="e">
        <f>N84/N85</f>
        <v>#DIV/0!</v>
      </c>
      <c r="O86" s="45" t="e">
        <f>O84/O85</f>
        <v>#DIV/0!</v>
      </c>
      <c r="P86" s="45" t="e">
        <f>P84/P85</f>
        <v>#DIV/0!</v>
      </c>
      <c r="Q86" s="69"/>
      <c r="R86" s="71"/>
      <c r="S86" s="71"/>
    </row>
    <row r="87" hidden="1" spans="1:19">
      <c r="A87" s="15"/>
      <c r="B87" s="22"/>
      <c r="C87" s="27"/>
      <c r="D87" s="27"/>
      <c r="E87" s="27"/>
      <c r="F87" s="27"/>
      <c r="G87" s="28"/>
      <c r="H87" s="27"/>
      <c r="I87" s="36"/>
      <c r="J87" s="33" t="s">
        <v>107</v>
      </c>
      <c r="K87" s="46">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7">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7">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7">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7">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7">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9"/>
      <c r="R87" s="71"/>
      <c r="S87" s="71"/>
    </row>
    <row r="88" hidden="1" spans="1:19">
      <c r="A88" s="15"/>
      <c r="B88" s="22"/>
      <c r="C88" s="27"/>
      <c r="D88" s="27"/>
      <c r="E88" s="27"/>
      <c r="F88" s="27"/>
      <c r="G88" s="28"/>
      <c r="H88" s="27"/>
      <c r="I88" s="36"/>
      <c r="J88" s="33" t="s">
        <v>108</v>
      </c>
      <c r="K88" s="46"/>
      <c r="L88" s="47">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7">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7">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7">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7">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9"/>
      <c r="R88" s="71"/>
      <c r="S88" s="71"/>
    </row>
    <row r="89" spans="1:19">
      <c r="A89" s="15"/>
      <c r="B89" s="22" t="s">
        <v>109</v>
      </c>
      <c r="C89" s="29">
        <v>0.15</v>
      </c>
      <c r="D89" s="24" t="e">
        <f>IF(L89&gt;$C89,"√","×")</f>
        <v>#DIV/0!</v>
      </c>
      <c r="E89" s="24" t="e">
        <f>IF(M89&gt;$C89,"√","×")</f>
        <v>#DIV/0!</v>
      </c>
      <c r="F89" s="24" t="e">
        <f>IF(N89&gt;$C89,"√","×")</f>
        <v>#DIV/0!</v>
      </c>
      <c r="G89" s="25" t="e">
        <f>IF(O89&gt;$C89,"√","×")</f>
        <v>#DIV/0!</v>
      </c>
      <c r="H89" s="24" t="e">
        <f>IF(P89&gt;$C89,"√","×")</f>
        <v>#DIV/0!</v>
      </c>
      <c r="I89" s="36"/>
      <c r="J89" s="43" t="s">
        <v>110</v>
      </c>
      <c r="K89" s="44"/>
      <c r="L89" s="45" t="e">
        <f>L87/L88</f>
        <v>#DIV/0!</v>
      </c>
      <c r="M89" s="45" t="e">
        <f>M87/M88</f>
        <v>#DIV/0!</v>
      </c>
      <c r="N89" s="45" t="e">
        <f>N87/N88</f>
        <v>#DIV/0!</v>
      </c>
      <c r="O89" s="45" t="e">
        <f>O87/O88</f>
        <v>#DIV/0!</v>
      </c>
      <c r="P89" s="45" t="e">
        <f>P87/P88</f>
        <v>#DIV/0!</v>
      </c>
      <c r="Q89" s="69"/>
      <c r="R89" s="71"/>
      <c r="S89" s="71"/>
    </row>
    <row r="90" ht="20" customHeight="1" spans="1:19">
      <c r="A90" s="15"/>
      <c r="B90" s="22" t="s">
        <v>111</v>
      </c>
      <c r="C90" s="29">
        <v>0.1</v>
      </c>
      <c r="D90" s="24"/>
      <c r="E90" s="24" t="e">
        <f>IF(M90&gt;$C90,"√","×")</f>
        <v>#DIV/0!</v>
      </c>
      <c r="F90" s="24" t="e">
        <f>IF(N90&gt;$C90,"√","×")</f>
        <v>#DIV/0!</v>
      </c>
      <c r="G90" s="25" t="e">
        <f>IF(O90&gt;$C90,"√","×")</f>
        <v>#DIV/0!</v>
      </c>
      <c r="H90" s="24" t="e">
        <f>IF(P90&gt;$C90,"√","×")</f>
        <v>#DIV/0!</v>
      </c>
      <c r="I90" s="36"/>
      <c r="J90" s="43" t="s">
        <v>112</v>
      </c>
      <c r="K90" s="44"/>
      <c r="L90" s="93" t="str">
        <f>IFERROR((L87-K87)/K87,"")</f>
        <v/>
      </c>
      <c r="M90" s="45" t="e">
        <f>(M87-L87)/L87</f>
        <v>#DIV/0!</v>
      </c>
      <c r="N90" s="45" t="e">
        <f>(N87-M87)/M87</f>
        <v>#DIV/0!</v>
      </c>
      <c r="O90" s="45" t="e">
        <f>(O87-N87)/N87</f>
        <v>#DIV/0!</v>
      </c>
      <c r="P90" s="45" t="e">
        <f>(P87-O87)/O87</f>
        <v>#DIV/0!</v>
      </c>
      <c r="Q90" s="69"/>
      <c r="R90" s="71"/>
      <c r="S90" s="71"/>
    </row>
    <row r="91" ht="33" hidden="1" spans="1:19">
      <c r="A91" s="15"/>
      <c r="B91" s="22"/>
      <c r="C91" s="27"/>
      <c r="D91" s="27"/>
      <c r="E91" s="27"/>
      <c r="F91" s="27"/>
      <c r="G91" s="28"/>
      <c r="H91" s="27"/>
      <c r="I91" s="36"/>
      <c r="J91" s="33" t="s">
        <v>113</v>
      </c>
      <c r="K91" s="58"/>
      <c r="L91" s="47">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v>
      </c>
      <c r="M91" s="47">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v>
      </c>
      <c r="N91" s="47">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v>
      </c>
      <c r="O91" s="47">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v>
      </c>
      <c r="P91" s="47">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v>
      </c>
      <c r="Q91" s="69"/>
      <c r="R91" s="71"/>
      <c r="S91" s="71"/>
    </row>
    <row r="92" hidden="1" spans="1:19">
      <c r="A92" s="15"/>
      <c r="B92" s="22"/>
      <c r="C92" s="27"/>
      <c r="D92" s="27"/>
      <c r="E92" s="27"/>
      <c r="F92" s="27"/>
      <c r="G92" s="28"/>
      <c r="H92" s="27"/>
      <c r="I92" s="36"/>
      <c r="J92" s="33" t="s">
        <v>103</v>
      </c>
      <c r="K92" s="58"/>
      <c r="L92" s="47">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v>
      </c>
      <c r="M92" s="47">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v>
      </c>
      <c r="N92" s="47">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v>
      </c>
      <c r="O92" s="47">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v>
      </c>
      <c r="P92" s="47">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v>
      </c>
      <c r="Q92" s="69"/>
      <c r="R92" s="71"/>
      <c r="S92" s="71"/>
    </row>
    <row r="93" s="9" customFormat="1" ht="30" spans="1:19">
      <c r="A93" s="15"/>
      <c r="B93" s="30" t="s">
        <v>114</v>
      </c>
      <c r="C93" s="74">
        <v>0.03</v>
      </c>
      <c r="D93" s="75" t="e">
        <f>IF(AND(L93&gt;$C93,L93&lt;$C94),"√","×")</f>
        <v>#DIV/0!</v>
      </c>
      <c r="E93" s="75" t="e">
        <f t="shared" ref="E93:H93" si="6">IF(AND(M93&gt;$C93,M93&lt;$C94),"√","×")</f>
        <v>#DIV/0!</v>
      </c>
      <c r="F93" s="75" t="e">
        <f t="shared" si="6"/>
        <v>#DIV/0!</v>
      </c>
      <c r="G93" s="76" t="e">
        <f t="shared" si="6"/>
        <v>#DIV/0!</v>
      </c>
      <c r="H93" s="75" t="e">
        <f t="shared" si="6"/>
        <v>#DIV/0!</v>
      </c>
      <c r="I93" s="36"/>
      <c r="J93" s="43" t="s">
        <v>114</v>
      </c>
      <c r="K93" s="94"/>
      <c r="L93" s="95" t="e">
        <f>L91/L92</f>
        <v>#DIV/0!</v>
      </c>
      <c r="M93" s="95" t="e">
        <f>M91/M92</f>
        <v>#DIV/0!</v>
      </c>
      <c r="N93" s="95" t="e">
        <f>N91/N92</f>
        <v>#DIV/0!</v>
      </c>
      <c r="O93" s="95" t="e">
        <f>O91/O92</f>
        <v>#DIV/0!</v>
      </c>
      <c r="P93" s="95" t="e">
        <f>P91/P92</f>
        <v>#DIV/0!</v>
      </c>
      <c r="Q93" s="69"/>
      <c r="R93" s="109"/>
      <c r="S93" s="109"/>
    </row>
    <row r="94" ht="33" hidden="1" spans="1:19">
      <c r="A94" s="15"/>
      <c r="B94" s="22"/>
      <c r="C94" s="74">
        <v>1</v>
      </c>
      <c r="D94" s="27"/>
      <c r="E94" s="27"/>
      <c r="F94" s="27"/>
      <c r="G94" s="28"/>
      <c r="H94" s="27"/>
      <c r="I94" s="36"/>
      <c r="J94" s="33" t="s">
        <v>115</v>
      </c>
      <c r="K94" s="58"/>
      <c r="L94" s="47">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v>
      </c>
      <c r="M94" s="47">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v>
      </c>
      <c r="N94" s="47">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v>
      </c>
      <c r="O94" s="47">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v>
      </c>
      <c r="P94" s="47">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v>
      </c>
      <c r="Q94" s="69"/>
      <c r="R94" s="71"/>
      <c r="S94" s="71"/>
    </row>
    <row r="95" hidden="1" spans="1:19">
      <c r="A95" s="15"/>
      <c r="B95" s="22"/>
      <c r="C95" s="27"/>
      <c r="D95" s="27"/>
      <c r="E95" s="27"/>
      <c r="F95" s="27"/>
      <c r="G95" s="28"/>
      <c r="H95" s="27"/>
      <c r="I95" s="36"/>
      <c r="J95" s="33" t="s">
        <v>103</v>
      </c>
      <c r="K95" s="58"/>
      <c r="L95" s="47">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v>
      </c>
      <c r="M95" s="47">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v>
      </c>
      <c r="N95" s="47">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v>
      </c>
      <c r="O95" s="47">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v>
      </c>
      <c r="P95" s="47">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v>
      </c>
      <c r="Q95" s="69"/>
      <c r="R95" s="71"/>
      <c r="S95" s="71"/>
    </row>
    <row r="96" ht="30" spans="1:19">
      <c r="A96" s="15"/>
      <c r="B96" s="77" t="s">
        <v>116</v>
      </c>
      <c r="C96" s="78">
        <v>0.2</v>
      </c>
      <c r="D96" s="79" t="e">
        <f>IF(L96&gt;$C$96,"√","×")</f>
        <v>#DIV/0!</v>
      </c>
      <c r="E96" s="79" t="e">
        <f>IF(M96&gt;$C$96,"√","×")</f>
        <v>#DIV/0!</v>
      </c>
      <c r="F96" s="79" t="e">
        <f>IF(N96&gt;$C$96,"√","×")</f>
        <v>#DIV/0!</v>
      </c>
      <c r="G96" s="80" t="e">
        <f>IF(O96&gt;$C$96,"√","×")</f>
        <v>#DIV/0!</v>
      </c>
      <c r="H96" s="79" t="e">
        <f>IF(P96&gt;$C$96,"√","×")</f>
        <v>#DIV/0!</v>
      </c>
      <c r="I96" s="36"/>
      <c r="J96" s="96" t="s">
        <v>117</v>
      </c>
      <c r="K96" s="97"/>
      <c r="L96" s="98" t="e">
        <f>L94/L95</f>
        <v>#DIV/0!</v>
      </c>
      <c r="M96" s="98" t="e">
        <f>M94/M95</f>
        <v>#DIV/0!</v>
      </c>
      <c r="N96" s="98" t="e">
        <f>N94/N95</f>
        <v>#DIV/0!</v>
      </c>
      <c r="O96" s="98" t="e">
        <f>O94/O95</f>
        <v>#DIV/0!</v>
      </c>
      <c r="P96" s="98" t="e">
        <f>P94/P95</f>
        <v>#DIV/0!</v>
      </c>
      <c r="Q96" s="69"/>
      <c r="R96" s="71"/>
      <c r="S96" s="71"/>
    </row>
    <row r="97" s="10" customFormat="1" ht="33" customHeight="1" spans="1:33">
      <c r="A97" s="81"/>
      <c r="B97" s="82"/>
      <c r="C97" s="83"/>
      <c r="D97" s="81"/>
      <c r="E97" s="81"/>
      <c r="F97" s="81"/>
      <c r="G97" s="81"/>
      <c r="H97" s="81"/>
      <c r="I97" s="36"/>
      <c r="J97" s="99"/>
      <c r="K97" s="100"/>
      <c r="L97" s="101"/>
      <c r="M97" s="101"/>
      <c r="N97" s="101"/>
      <c r="O97" s="101"/>
      <c r="P97" s="101"/>
      <c r="Q97" s="110"/>
      <c r="R97" s="11"/>
      <c r="S97" s="11"/>
      <c r="T97" s="11"/>
      <c r="U97" s="11"/>
      <c r="V97" s="11"/>
      <c r="W97" s="11"/>
      <c r="X97" s="11"/>
      <c r="Y97" s="11"/>
      <c r="Z97" s="11"/>
      <c r="AA97" s="11"/>
      <c r="AB97" s="11"/>
      <c r="AC97" s="11"/>
      <c r="AD97" s="11"/>
      <c r="AE97" s="11"/>
      <c r="AF97" s="11"/>
      <c r="AG97" s="11"/>
    </row>
    <row r="98" ht="33" customHeight="1" spans="1:19">
      <c r="A98" s="15"/>
      <c r="B98" s="84"/>
      <c r="C98" s="85">
        <v>0</v>
      </c>
      <c r="D98" s="86"/>
      <c r="E98" s="86"/>
      <c r="F98" s="86"/>
      <c r="G98" s="87"/>
      <c r="H98" s="86"/>
      <c r="I98" s="36"/>
      <c r="J98" s="102" t="s">
        <v>118</v>
      </c>
      <c r="K98" s="103"/>
      <c r="L98" s="104">
        <f>IF(ISERROR(INDEX(报表汇总!$A$1:$G$198,MATCH($J98,报表汇总!$A$1:$A$198,0),MATCH(L$2,报表汇总!$A$1:$G$1,0))),0,IF(OR(INDEX(报表汇总!$A$1:$G$198,MATCH($J98,报表汇总!$A$1:$A$198,0),MATCH(L$2,报表汇总!$A$1:$G$1,0))="--",INDEX(报表汇总!$A$1:$G$198,MATCH($J98,报表汇总!$A$1:$A$198,0),MATCH(L$2,报表汇总!$A$1:$G$1,0))=FALSE),0,INDEX(报表汇总!$A$1:$G$198,MATCH($J98,报表汇总!$A$1:$A$198,0),MATCH(L$2,报表汇总!$A$1:$G$1,0))))</f>
        <v>0</v>
      </c>
      <c r="M98" s="104">
        <f>IF(ISERROR(INDEX(报表汇总!$A$1:$G$198,MATCH($J98,报表汇总!$A$1:$A$198,0),MATCH(M$2,报表汇总!$A$1:$G$1,0))),0,IF(OR(INDEX(报表汇总!$A$1:$G$198,MATCH($J98,报表汇总!$A$1:$A$198,0),MATCH(M$2,报表汇总!$A$1:$G$1,0))="--",INDEX(报表汇总!$A$1:$G$198,MATCH($J98,报表汇总!$A$1:$A$198,0),MATCH(M$2,报表汇总!$A$1:$G$1,0))=FALSE),0,INDEX(报表汇总!$A$1:$G$198,MATCH($J98,报表汇总!$A$1:$A$198,0),MATCH(M$2,报表汇总!$A$1:$G$1,0))))</f>
        <v>0</v>
      </c>
      <c r="N98" s="104">
        <f>IF(ISERROR(INDEX(报表汇总!$A$1:$G$198,MATCH($J98,报表汇总!$A$1:$A$198,0),MATCH(N$2,报表汇总!$A$1:$G$1,0))),0,IF(OR(INDEX(报表汇总!$A$1:$G$198,MATCH($J98,报表汇总!$A$1:$A$198,0),MATCH(N$2,报表汇总!$A$1:$G$1,0))="--",INDEX(报表汇总!$A$1:$G$198,MATCH($J98,报表汇总!$A$1:$A$198,0),MATCH(N$2,报表汇总!$A$1:$G$1,0))=FALSE),0,INDEX(报表汇总!$A$1:$G$198,MATCH($J98,报表汇总!$A$1:$A$198,0),MATCH(N$2,报表汇总!$A$1:$G$1,0))))</f>
        <v>0</v>
      </c>
      <c r="O98" s="104">
        <f>IF(ISERROR(INDEX(报表汇总!$A$1:$G$198,MATCH($J98,报表汇总!$A$1:$A$198,0),MATCH(O$2,报表汇总!$A$1:$G$1,0))),0,IF(OR(INDEX(报表汇总!$A$1:$G$198,MATCH($J98,报表汇总!$A$1:$A$198,0),MATCH(O$2,报表汇总!$A$1:$G$1,0))="--",INDEX(报表汇总!$A$1:$G$198,MATCH($J98,报表汇总!$A$1:$A$198,0),MATCH(O$2,报表汇总!$A$1:$G$1,0))=FALSE),0,INDEX(报表汇总!$A$1:$G$198,MATCH($J98,报表汇总!$A$1:$A$198,0),MATCH(O$2,报表汇总!$A$1:$G$1,0))))</f>
        <v>0</v>
      </c>
      <c r="P98" s="104">
        <f>IF(ISERROR(INDEX(报表汇总!$A$1:$G$198,MATCH($J98,报表汇总!$A$1:$A$198,0),MATCH(P$2,报表汇总!$A$1:$G$1,0))),0,IF(OR(INDEX(报表汇总!$A$1:$G$198,MATCH($J98,报表汇总!$A$1:$A$198,0),MATCH(P$2,报表汇总!$A$1:$G$1,0))="--",INDEX(报表汇总!$A$1:$G$198,MATCH($J98,报表汇总!$A$1:$A$198,0),MATCH(P$2,报表汇总!$A$1:$G$1,0))=FALSE),0,INDEX(报表汇总!$A$1:$G$198,MATCH($J98,报表汇总!$A$1:$A$198,0),MATCH(P$2,报表汇总!$A$1:$G$1,0))))</f>
        <v>0</v>
      </c>
      <c r="Q98" s="69"/>
      <c r="R98" s="71"/>
      <c r="S98" s="71"/>
    </row>
    <row r="99" ht="30" customHeight="1" spans="1:19">
      <c r="A99" s="15"/>
      <c r="B99" s="22"/>
      <c r="C99" s="88">
        <v>0</v>
      </c>
      <c r="D99" s="27"/>
      <c r="E99" s="27"/>
      <c r="F99" s="27"/>
      <c r="G99" s="28"/>
      <c r="H99" s="27"/>
      <c r="I99" s="36"/>
      <c r="J99" s="105" t="s">
        <v>119</v>
      </c>
      <c r="K99" s="58"/>
      <c r="L99" s="104">
        <f>IF(ISERROR(INDEX(报表汇总!$A$1:$G$198,MATCH($J99,报表汇总!$A$1:$A$198,0),MATCH(L$2,报表汇总!$A$1:$G$1,0))),0,IF(OR(INDEX(报表汇总!$A$1:$G$198,MATCH($J99,报表汇总!$A$1:$A$198,0),MATCH(L$2,报表汇总!$A$1:$G$1,0))="--",INDEX(报表汇总!$A$1:$G$198,MATCH($J99,报表汇总!$A$1:$A$198,0),MATCH(L$2,报表汇总!$A$1:$G$1,0))=FALSE),0,INDEX(报表汇总!$A$1:$G$198,MATCH($J99,报表汇总!$A$1:$A$198,0),MATCH(L$2,报表汇总!$A$1:$G$1,0))))</f>
        <v>0</v>
      </c>
      <c r="M99" s="104">
        <f>IF(ISERROR(INDEX(报表汇总!$A$1:$G$198,MATCH($J99,报表汇总!$A$1:$A$198,0),MATCH(M$2,报表汇总!$A$1:$G$1,0))),0,IF(OR(INDEX(报表汇总!$A$1:$G$198,MATCH($J99,报表汇总!$A$1:$A$198,0),MATCH(M$2,报表汇总!$A$1:$G$1,0))="--",INDEX(报表汇总!$A$1:$G$198,MATCH($J99,报表汇总!$A$1:$A$198,0),MATCH(M$2,报表汇总!$A$1:$G$1,0))=FALSE),0,INDEX(报表汇总!$A$1:$G$198,MATCH($J99,报表汇总!$A$1:$A$198,0),MATCH(M$2,报表汇总!$A$1:$G$1,0))))</f>
        <v>0</v>
      </c>
      <c r="N99" s="104">
        <f>IF(ISERROR(INDEX(报表汇总!$A$1:$G$198,MATCH($J99,报表汇总!$A$1:$A$198,0),MATCH(N$2,报表汇总!$A$1:$G$1,0))),0,IF(OR(INDEX(报表汇总!$A$1:$G$198,MATCH($J99,报表汇总!$A$1:$A$198,0),MATCH(N$2,报表汇总!$A$1:$G$1,0))="--",INDEX(报表汇总!$A$1:$G$198,MATCH($J99,报表汇总!$A$1:$A$198,0),MATCH(N$2,报表汇总!$A$1:$G$1,0))=FALSE),0,INDEX(报表汇总!$A$1:$G$198,MATCH($J99,报表汇总!$A$1:$A$198,0),MATCH(N$2,报表汇总!$A$1:$G$1,0))))</f>
        <v>0</v>
      </c>
      <c r="O99" s="104">
        <f>IF(ISERROR(INDEX(报表汇总!$A$1:$G$198,MATCH($J99,报表汇总!$A$1:$A$198,0),MATCH(O$2,报表汇总!$A$1:$G$1,0))),0,IF(OR(INDEX(报表汇总!$A$1:$G$198,MATCH($J99,报表汇总!$A$1:$A$198,0),MATCH(O$2,报表汇总!$A$1:$G$1,0))="--",INDEX(报表汇总!$A$1:$G$198,MATCH($J99,报表汇总!$A$1:$A$198,0),MATCH(O$2,报表汇总!$A$1:$G$1,0))=FALSE),0,INDEX(报表汇总!$A$1:$G$198,MATCH($J99,报表汇总!$A$1:$A$198,0),MATCH(O$2,报表汇总!$A$1:$G$1,0))))</f>
        <v>0</v>
      </c>
      <c r="P99" s="104">
        <f>IF(ISERROR(INDEX(报表汇总!$A$1:$G$198,MATCH($J99,报表汇总!$A$1:$A$198,0),MATCH(P$2,报表汇总!$A$1:$G$1,0))),0,IF(OR(INDEX(报表汇总!$A$1:$G$198,MATCH($J99,报表汇总!$A$1:$A$198,0),MATCH(P$2,报表汇总!$A$1:$G$1,0))="--",INDEX(报表汇总!$A$1:$G$198,MATCH($J99,报表汇总!$A$1:$A$198,0),MATCH(P$2,报表汇总!$A$1:$G$1,0))=FALSE),0,INDEX(报表汇总!$A$1:$G$198,MATCH($J99,报表汇总!$A$1:$A$198,0),MATCH(P$2,报表汇总!$A$1:$G$1,0))))</f>
        <v>0</v>
      </c>
      <c r="Q99" s="69"/>
      <c r="R99" s="71"/>
      <c r="S99" s="71"/>
    </row>
    <row r="100" ht="35" customHeight="1" spans="1:19">
      <c r="A100" s="15"/>
      <c r="B100" s="22"/>
      <c r="C100" s="88">
        <v>0</v>
      </c>
      <c r="D100" s="27"/>
      <c r="E100" s="27"/>
      <c r="F100" s="27"/>
      <c r="G100" s="28"/>
      <c r="H100" s="27"/>
      <c r="I100" s="36"/>
      <c r="J100" s="105" t="s">
        <v>120</v>
      </c>
      <c r="K100" s="58"/>
      <c r="L100" s="104">
        <f>IF(ISERROR(INDEX(报表汇总!$A$1:$G$198,MATCH($J100,报表汇总!$A$1:$A$198,0),MATCH(L$2,报表汇总!$A$1:$G$1,0))),0,IF(OR(INDEX(报表汇总!$A$1:$G$198,MATCH($J100,报表汇总!$A$1:$A$198,0),MATCH(L$2,报表汇总!$A$1:$G$1,0))="--",INDEX(报表汇总!$A$1:$G$198,MATCH($J100,报表汇总!$A$1:$A$198,0),MATCH(L$2,报表汇总!$A$1:$G$1,0))=FALSE),0,INDEX(报表汇总!$A$1:$G$198,MATCH($J100,报表汇总!$A$1:$A$198,0),MATCH(L$2,报表汇总!$A$1:$G$1,0))))</f>
        <v>0</v>
      </c>
      <c r="M100" s="104">
        <f>IF(ISERROR(INDEX(报表汇总!$A$1:$G$198,MATCH($J100,报表汇总!$A$1:$A$198,0),MATCH(M$2,报表汇总!$A$1:$G$1,0))),0,IF(OR(INDEX(报表汇总!$A$1:$G$198,MATCH($J100,报表汇总!$A$1:$A$198,0),MATCH(M$2,报表汇总!$A$1:$G$1,0))="--",INDEX(报表汇总!$A$1:$G$198,MATCH($J100,报表汇总!$A$1:$A$198,0),MATCH(M$2,报表汇总!$A$1:$G$1,0))=FALSE),0,INDEX(报表汇总!$A$1:$G$198,MATCH($J100,报表汇总!$A$1:$A$198,0),MATCH(M$2,报表汇总!$A$1:$G$1,0))))</f>
        <v>0</v>
      </c>
      <c r="N100" s="104">
        <f>IF(ISERROR(INDEX(报表汇总!$A$1:$G$198,MATCH($J100,报表汇总!$A$1:$A$198,0),MATCH(N$2,报表汇总!$A$1:$G$1,0))),0,IF(OR(INDEX(报表汇总!$A$1:$G$198,MATCH($J100,报表汇总!$A$1:$A$198,0),MATCH(N$2,报表汇总!$A$1:$G$1,0))="--",INDEX(报表汇总!$A$1:$G$198,MATCH($J100,报表汇总!$A$1:$A$198,0),MATCH(N$2,报表汇总!$A$1:$G$1,0))=FALSE),0,INDEX(报表汇总!$A$1:$G$198,MATCH($J100,报表汇总!$A$1:$A$198,0),MATCH(N$2,报表汇总!$A$1:$G$1,0))))</f>
        <v>0</v>
      </c>
      <c r="O100" s="104">
        <f>IF(ISERROR(INDEX(报表汇总!$A$1:$G$198,MATCH($J100,报表汇总!$A$1:$A$198,0),MATCH(O$2,报表汇总!$A$1:$G$1,0))),0,IF(OR(INDEX(报表汇总!$A$1:$G$198,MATCH($J100,报表汇总!$A$1:$A$198,0),MATCH(O$2,报表汇总!$A$1:$G$1,0))="--",INDEX(报表汇总!$A$1:$G$198,MATCH($J100,报表汇总!$A$1:$A$198,0),MATCH(O$2,报表汇总!$A$1:$G$1,0))=FALSE),0,INDEX(报表汇总!$A$1:$G$198,MATCH($J100,报表汇总!$A$1:$A$198,0),MATCH(O$2,报表汇总!$A$1:$G$1,0))))</f>
        <v>0</v>
      </c>
      <c r="P100" s="104">
        <f>IF(ISERROR(INDEX(报表汇总!$A$1:$G$198,MATCH($J100,报表汇总!$A$1:$A$198,0),MATCH(P$2,报表汇总!$A$1:$G$1,0))),0,IF(OR(INDEX(报表汇总!$A$1:$G$198,MATCH($J100,报表汇总!$A$1:$A$198,0),MATCH(P$2,报表汇总!$A$1:$G$1,0))="--",INDEX(报表汇总!$A$1:$G$198,MATCH($J100,报表汇总!$A$1:$A$198,0),MATCH(P$2,报表汇总!$A$1:$G$1,0))=FALSE),0,INDEX(报表汇总!$A$1:$G$198,MATCH($J100,报表汇总!$A$1:$A$198,0),MATCH(P$2,报表汇总!$A$1:$G$1,0))))</f>
        <v>0</v>
      </c>
      <c r="Q100" s="69"/>
      <c r="R100" s="71"/>
      <c r="S100" s="71"/>
    </row>
    <row r="101" ht="35" customHeight="1" spans="1:19">
      <c r="A101" s="15"/>
      <c r="B101" s="22" t="s">
        <v>121</v>
      </c>
      <c r="C101" s="88">
        <v>0</v>
      </c>
      <c r="D101" s="27" t="str">
        <f>IF(L101&gt;$C$101,"√","×")</f>
        <v>×</v>
      </c>
      <c r="E101" s="27" t="str">
        <f>IF(M101&gt;$C$101,"√","×")</f>
        <v>×</v>
      </c>
      <c r="F101" s="27" t="str">
        <f>IF(N101&gt;$C$101,"√","×")</f>
        <v>×</v>
      </c>
      <c r="G101" s="28" t="str">
        <f>IF(O101&gt;$C$101,"√","×")</f>
        <v>×</v>
      </c>
      <c r="H101" s="27" t="str">
        <f>IF(P101&gt;$C$101,"√","×")</f>
        <v>×</v>
      </c>
      <c r="I101" s="36"/>
      <c r="J101" s="106" t="s">
        <v>121</v>
      </c>
      <c r="K101" s="58"/>
      <c r="L101" s="107">
        <f>L98+L99+L100</f>
        <v>0</v>
      </c>
      <c r="M101" s="107">
        <f>M98+M99+M100</f>
        <v>0</v>
      </c>
      <c r="N101" s="107">
        <f>N98+N99+N100</f>
        <v>0</v>
      </c>
      <c r="O101" s="107">
        <f>O98+O99+O100</f>
        <v>0</v>
      </c>
      <c r="P101" s="107">
        <f>P98+P99+P100</f>
        <v>0</v>
      </c>
      <c r="Q101" s="69"/>
      <c r="R101" s="71"/>
      <c r="S101" s="71"/>
    </row>
    <row r="102" ht="48" customHeight="1" spans="1:19">
      <c r="A102" s="15"/>
      <c r="B102" s="22" t="s">
        <v>122</v>
      </c>
      <c r="C102" s="74" t="s">
        <v>123</v>
      </c>
      <c r="D102" s="24" t="str">
        <f>IF(OR(L102="正正负",L102="正负负"),"√","×")</f>
        <v>×</v>
      </c>
      <c r="E102" s="24" t="str">
        <f>IF(OR(M102="正正负",M102="正负负"),"√","×")</f>
        <v>×</v>
      </c>
      <c r="F102" s="24" t="str">
        <f>IF(OR(N102="正正负",N102="正负负"),"√","×")</f>
        <v>×</v>
      </c>
      <c r="G102" s="25" t="str">
        <f>IF(OR(O102="正正负",O102="正负负"),"√","×")</f>
        <v>×</v>
      </c>
      <c r="H102" s="24" t="str">
        <f>IF(OR(P102="正正负",P102="正负负"),"√","×")</f>
        <v>×</v>
      </c>
      <c r="I102" s="36"/>
      <c r="J102" s="106" t="s">
        <v>122</v>
      </c>
      <c r="K102" s="61"/>
      <c r="L102" s="108" t="str">
        <f>CONCATENATE(IF(L98&gt;0,"正",IF(OR(L98=0,L98="",L98="0"),"-","负")),IF(L99&gt;0,"正",IF(OR(L99=0,L99="",L99="0"),"-","负")),IF(L100&gt;0,"正",IF(OR(L100=0,L100="",L100="0"),"-","负")))</f>
        <v>---</v>
      </c>
      <c r="M102" s="108" t="str">
        <f>CONCATENATE(IF(M98&gt;0,"正",IF(OR(M98=0,M98="",M98="0"),"-","负")),IF(M99&gt;0,"正",IF(OR(M99=0,M99="",M99="0"),"-","负")),IF(M100&gt;0,"正",IF(OR(M100=0,M100="",M100="0"),"-","负")))</f>
        <v>---</v>
      </c>
      <c r="N102" s="108" t="str">
        <f>CONCATENATE(IF(N98&gt;0,"正",IF(OR(N98=0,N98="",N98="0"),"-","负")),IF(N99&gt;0,"正",IF(OR(N99=0,N99="",N99="0"),"-","负")),IF(N100&gt;0,"正",IF(OR(N100=0,N100="",N100="0"),"-","负")))</f>
        <v>---</v>
      </c>
      <c r="O102" s="108" t="str">
        <f>CONCATENATE(IF(O98&gt;0,"正",IF(OR(O98=0,O98="",O98="0"),"-","负")),IF(O99&gt;0,"正",IF(OR(O99=0,O99="",O99="0"),"-","负")),IF(O100&gt;0,"正",IF(OR(O100=0,O100="",O100="0"),"-","负")))</f>
        <v>---</v>
      </c>
      <c r="P102" s="108" t="str">
        <f>CONCATENATE(IF(P98&gt;0,"正",IF(OR(P98=0,P98="",P98="0"),"-","负")),IF(P99&gt;0,"正",IF(OR(P99=0,P99="",P99="0"),"-","负")),IF(P100&gt;0,"正",IF(OR(P100=0,P100="",P100="0"),"-","负")))</f>
        <v>---</v>
      </c>
      <c r="Q102" s="69"/>
      <c r="R102" s="71"/>
      <c r="S102" s="71"/>
    </row>
    <row r="103" ht="16.5" spans="1:17">
      <c r="A103" s="14"/>
      <c r="B103" s="14"/>
      <c r="C103" s="14"/>
      <c r="D103" s="14"/>
      <c r="E103" s="14"/>
      <c r="F103" s="14"/>
      <c r="G103" s="14"/>
      <c r="H103" s="14"/>
      <c r="I103" s="36"/>
      <c r="J103" s="14"/>
      <c r="K103" s="14"/>
      <c r="L103" s="14"/>
      <c r="M103" s="14"/>
      <c r="N103" s="14"/>
      <c r="O103" s="14"/>
      <c r="P103" s="14"/>
      <c r="Q103" s="14"/>
    </row>
    <row r="106" spans="8:8">
      <c r="H106" s="89"/>
    </row>
  </sheetData>
  <sheetProtection password="EA42" sheet="1" objects="1"/>
  <conditionalFormatting sqref="E4:G4">
    <cfRule type="containsText" dxfId="0" priority="59" operator="between" text="×">
      <formula>NOT(ISERROR(SEARCH("×",E4)))</formula>
    </cfRule>
    <cfRule type="containsText" dxfId="1" priority="60" operator="between" text="√">
      <formula>NOT(ISERROR(SEARCH("√",E4)))</formula>
    </cfRule>
  </conditionalFormatting>
  <conditionalFormatting sqref="H4">
    <cfRule type="containsText" dxfId="0" priority="57" operator="between" text="×">
      <formula>NOT(ISERROR(SEARCH("×",H4)))</formula>
    </cfRule>
    <cfRule type="containsText" dxfId="1" priority="58" operator="between" text="√">
      <formula>NOT(ISERROR(SEARCH("√",H4)))</formula>
    </cfRule>
  </conditionalFormatting>
  <conditionalFormatting sqref="D6:H6">
    <cfRule type="containsText" dxfId="0" priority="55" operator="between" text="×">
      <formula>NOT(ISERROR(SEARCH("×",D6)))</formula>
    </cfRule>
    <cfRule type="containsText" dxfId="1" priority="56" operator="between" text="√">
      <formula>NOT(ISERROR(SEARCH("√",D6)))</formula>
    </cfRule>
  </conditionalFormatting>
  <conditionalFormatting sqref="D18:H18">
    <cfRule type="containsText" dxfId="1" priority="54" operator="between" text="√">
      <formula>NOT(ISERROR(SEARCH("√",D18)))</formula>
    </cfRule>
    <cfRule type="containsText" dxfId="0" priority="53" operator="between" text="×">
      <formula>NOT(ISERROR(SEARCH("×",D18)))</formula>
    </cfRule>
  </conditionalFormatting>
  <conditionalFormatting sqref="D30:H30">
    <cfRule type="containsText" dxfId="0" priority="51" operator="between" text="×">
      <formula>NOT(ISERROR(SEARCH("×",D30)))</formula>
    </cfRule>
    <cfRule type="containsText" dxfId="1" priority="52" operator="between" text="√">
      <formula>NOT(ISERROR(SEARCH("√",D30)))</formula>
    </cfRule>
  </conditionalFormatting>
  <conditionalFormatting sqref="D35:H35">
    <cfRule type="containsText" dxfId="0" priority="49" operator="between" text="×">
      <formula>NOT(ISERROR(SEARCH("×",D35)))</formula>
    </cfRule>
    <cfRule type="containsText" dxfId="1" priority="50" operator="between" text="√">
      <formula>NOT(ISERROR(SEARCH("√",D35)))</formula>
    </cfRule>
  </conditionalFormatting>
  <conditionalFormatting sqref="D41:H41">
    <cfRule type="containsText" dxfId="1" priority="48" operator="between" text="√">
      <formula>NOT(ISERROR(SEARCH("√",D41)))</formula>
    </cfRule>
    <cfRule type="containsText" dxfId="0" priority="47" operator="between" text="×">
      <formula>NOT(ISERROR(SEARCH("×",D41)))</formula>
    </cfRule>
  </conditionalFormatting>
  <conditionalFormatting sqref="D52:H52">
    <cfRule type="containsText" dxfId="0" priority="45" operator="between" text="×">
      <formula>NOT(ISERROR(SEARCH("×",D52)))</formula>
    </cfRule>
    <cfRule type="containsText" dxfId="1" priority="46" operator="between" text="√">
      <formula>NOT(ISERROR(SEARCH("√",D52)))</formula>
    </cfRule>
  </conditionalFormatting>
  <conditionalFormatting sqref="D55:H55">
    <cfRule type="containsText" dxfId="1" priority="44" operator="between" text="√">
      <formula>NOT(ISERROR(SEARCH("√",D55)))</formula>
    </cfRule>
    <cfRule type="containsText" dxfId="0" priority="43" operator="between" text="×">
      <formula>NOT(ISERROR(SEARCH("×",D55)))</formula>
    </cfRule>
  </conditionalFormatting>
  <conditionalFormatting sqref="D58:H58">
    <cfRule type="containsText" dxfId="0" priority="41" operator="between" text="×">
      <formula>NOT(ISERROR(SEARCH("×",D58)))</formula>
    </cfRule>
    <cfRule type="containsText" dxfId="1" priority="42" operator="between" text="√">
      <formula>NOT(ISERROR(SEARCH("√",D58)))</formula>
    </cfRule>
  </conditionalFormatting>
  <conditionalFormatting sqref="D61:H61">
    <cfRule type="containsText" dxfId="1" priority="40" operator="between" text="√">
      <formula>NOT(ISERROR(SEARCH("√",D61)))</formula>
    </cfRule>
    <cfRule type="containsText" dxfId="0" priority="39" operator="between" text="×">
      <formula>NOT(ISERROR(SEARCH("×",D61)))</formula>
    </cfRule>
  </conditionalFormatting>
  <conditionalFormatting sqref="D63:H63">
    <cfRule type="containsText" dxfId="0" priority="37" operator="between" text="×">
      <formula>NOT(ISERROR(SEARCH("×",D63)))</formula>
    </cfRule>
    <cfRule type="containsText" dxfId="1" priority="38" operator="between" text="√">
      <formula>NOT(ISERROR(SEARCH("√",D63)))</formula>
    </cfRule>
  </conditionalFormatting>
  <conditionalFormatting sqref="D70:H70">
    <cfRule type="containsText" dxfId="1" priority="36" operator="between" text="√">
      <formula>NOT(ISERROR(SEARCH("√",D70)))</formula>
    </cfRule>
    <cfRule type="containsText" dxfId="0" priority="35" operator="between" text="×">
      <formula>NOT(ISERROR(SEARCH("×",D70)))</formula>
    </cfRule>
  </conditionalFormatting>
  <conditionalFormatting sqref="D71:H71">
    <cfRule type="containsText" dxfId="1" priority="32" operator="between" text="√">
      <formula>NOT(ISERROR(SEARCH("√",D71)))</formula>
    </cfRule>
    <cfRule type="containsText" dxfId="0" priority="31" operator="between" text="×">
      <formula>NOT(ISERROR(SEARCH("×",D71)))</formula>
    </cfRule>
  </conditionalFormatting>
  <conditionalFormatting sqref="D72:H72">
    <cfRule type="containsText" dxfId="1" priority="30" operator="between" text="√">
      <formula>NOT(ISERROR(SEARCH("√",D72)))</formula>
    </cfRule>
    <cfRule type="containsText" dxfId="0" priority="29" operator="between" text="×">
      <formula>NOT(ISERROR(SEARCH("×",D72)))</formula>
    </cfRule>
  </conditionalFormatting>
  <conditionalFormatting sqref="D75:H75">
    <cfRule type="containsText" dxfId="0" priority="27" operator="between" text="×">
      <formula>NOT(ISERROR(SEARCH("×",D75)))</formula>
    </cfRule>
    <cfRule type="containsText" dxfId="1" priority="28" operator="between" text="√">
      <formula>NOT(ISERROR(SEARCH("√",D75)))</formula>
    </cfRule>
  </conditionalFormatting>
  <conditionalFormatting sqref="D81:H81">
    <cfRule type="containsText" dxfId="0" priority="25" operator="between" text="×">
      <formula>NOT(ISERROR(SEARCH("×",D81)))</formula>
    </cfRule>
    <cfRule type="containsText" dxfId="1" priority="26" operator="between" text="√">
      <formula>NOT(ISERROR(SEARCH("√",D81)))</formula>
    </cfRule>
  </conditionalFormatting>
  <conditionalFormatting sqref="D83:H83">
    <cfRule type="containsText" dxfId="1" priority="24" operator="between" text="√">
      <formula>NOT(ISERROR(SEARCH("√",D83)))</formula>
    </cfRule>
    <cfRule type="containsText" dxfId="0" priority="23" operator="between" text="×">
      <formula>NOT(ISERROR(SEARCH("×",D83)))</formula>
    </cfRule>
  </conditionalFormatting>
  <conditionalFormatting sqref="D86:H86">
    <cfRule type="containsText" dxfId="1" priority="22" operator="between" text="√">
      <formula>NOT(ISERROR(SEARCH("√",D86)))</formula>
    </cfRule>
    <cfRule type="containsText" dxfId="0" priority="21" operator="between" text="×">
      <formula>NOT(ISERROR(SEARCH("×",D86)))</formula>
    </cfRule>
  </conditionalFormatting>
  <conditionalFormatting sqref="D89:H89">
    <cfRule type="containsText" dxfId="0" priority="19" operator="between" text="×">
      <formula>NOT(ISERROR(SEARCH("×",D89)))</formula>
    </cfRule>
    <cfRule type="containsText" dxfId="1" priority="20" operator="between" text="√">
      <formula>NOT(ISERROR(SEARCH("√",D89)))</formula>
    </cfRule>
  </conditionalFormatting>
  <conditionalFormatting sqref="D90:H90">
    <cfRule type="containsText" dxfId="1" priority="18" operator="between" text="√">
      <formula>NOT(ISERROR(SEARCH("√",D90)))</formula>
    </cfRule>
    <cfRule type="containsText" dxfId="0" priority="17" operator="between" text="×">
      <formula>NOT(ISERROR(SEARCH("×",D90)))</formula>
    </cfRule>
  </conditionalFormatting>
  <conditionalFormatting sqref="D93:H93">
    <cfRule type="containsText" dxfId="1" priority="16" operator="between" text="√">
      <formula>NOT(ISERROR(SEARCH("√",D93)))</formula>
    </cfRule>
    <cfRule type="containsText" dxfId="0" priority="15" operator="between" text="×">
      <formula>NOT(ISERROR(SEARCH("×",D93)))</formula>
    </cfRule>
  </conditionalFormatting>
  <conditionalFormatting sqref="D96:H96">
    <cfRule type="containsText" dxfId="2" priority="1" operator="between" text="√">
      <formula>NOT(ISERROR(SEARCH("√",D96)))</formula>
    </cfRule>
    <cfRule type="containsText" dxfId="3" priority="2" operator="between" text="×">
      <formula>NOT(ISERROR(SEARCH("×",D96)))</formula>
    </cfRule>
  </conditionalFormatting>
  <conditionalFormatting sqref="D97:H97">
    <cfRule type="containsText" dxfId="1" priority="4" operator="between" text="√">
      <formula>NOT(ISERROR(SEARCH("√",D97)))</formula>
    </cfRule>
    <cfRule type="containsText" dxfId="0" priority="3" operator="between" text="×">
      <formula>NOT(ISERROR(SEARCH("×",D97)))</formula>
    </cfRule>
  </conditionalFormatting>
  <conditionalFormatting sqref="D98:H98">
    <cfRule type="containsText" dxfId="0" priority="7" operator="between" text="×">
      <formula>NOT(ISERROR(SEARCH("×",D98)))</formula>
    </cfRule>
    <cfRule type="containsText" dxfId="1" priority="8" operator="between" text="√">
      <formula>NOT(ISERROR(SEARCH("√",D98)))</formula>
    </cfRule>
  </conditionalFormatting>
  <conditionalFormatting sqref="D99:H99">
    <cfRule type="containsText" dxfId="0" priority="9" operator="between" text="×">
      <formula>NOT(ISERROR(SEARCH("×",D99)))</formula>
    </cfRule>
    <cfRule type="containsText" dxfId="1" priority="10" operator="between" text="√">
      <formula>NOT(ISERROR(SEARCH("√",D99)))</formula>
    </cfRule>
  </conditionalFormatting>
  <conditionalFormatting sqref="D100:H100">
    <cfRule type="containsText" dxfId="0" priority="5" operator="between" text="×">
      <formula>NOT(ISERROR(SEARCH("×",D100)))</formula>
    </cfRule>
    <cfRule type="containsText" dxfId="1" priority="6" operator="between" text="√">
      <formula>NOT(ISERROR(SEARCH("√",D100)))</formula>
    </cfRule>
  </conditionalFormatting>
  <conditionalFormatting sqref="D101:H101">
    <cfRule type="containsText" dxfId="0" priority="11" operator="between" text="×">
      <formula>NOT(ISERROR(SEARCH("×",D101)))</formula>
    </cfRule>
    <cfRule type="containsText" dxfId="1" priority="12" operator="between" text="√">
      <formula>NOT(ISERROR(SEARCH("√",D101)))</formula>
    </cfRule>
  </conditionalFormatting>
  <conditionalFormatting sqref="D102:H102">
    <cfRule type="containsText" dxfId="0" priority="13" operator="between" text="×">
      <formula>NOT(ISERROR(SEARCH("×",D102)))</formula>
    </cfRule>
    <cfRule type="containsText" dxfId="1" priority="14" operator="between" text="√">
      <formula>NOT(ISERROR(SEARCH("√",D102)))</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124</v>
      </c>
      <c r="B2" s="3"/>
      <c r="C2" s="3"/>
      <c r="D2" s="3"/>
      <c r="E2" s="3"/>
      <c r="F2" s="3"/>
    </row>
    <row r="3" ht="15" spans="1:6">
      <c r="A3" s="3" t="s">
        <v>125</v>
      </c>
      <c r="B3" s="3">
        <v>2692681700</v>
      </c>
      <c r="C3" s="3">
        <v>3412054100</v>
      </c>
      <c r="D3" s="3">
        <v>2923378000</v>
      </c>
      <c r="E3" s="3">
        <v>3652976600</v>
      </c>
      <c r="F3" s="3">
        <v>1677771100</v>
      </c>
    </row>
    <row r="4" ht="15" spans="1:6">
      <c r="A4" s="3" t="s">
        <v>126</v>
      </c>
      <c r="B4" s="3" t="s">
        <v>127</v>
      </c>
      <c r="C4" s="3" t="s">
        <v>127</v>
      </c>
      <c r="D4" s="3" t="s">
        <v>127</v>
      </c>
      <c r="E4" s="3">
        <v>1011200</v>
      </c>
      <c r="F4" s="3">
        <v>17949400</v>
      </c>
    </row>
    <row r="5" ht="15" spans="1:6">
      <c r="A5" s="3" t="s">
        <v>128</v>
      </c>
      <c r="B5" s="3">
        <v>2129315900</v>
      </c>
      <c r="C5" s="3">
        <v>2216604800</v>
      </c>
      <c r="D5" s="3">
        <v>1390600500</v>
      </c>
      <c r="E5" s="3">
        <v>1141886900</v>
      </c>
      <c r="F5" s="3">
        <v>1013214100</v>
      </c>
    </row>
    <row r="6" ht="15" spans="1:6">
      <c r="A6" s="3" t="s">
        <v>129</v>
      </c>
      <c r="B6" s="3">
        <v>457074000</v>
      </c>
      <c r="C6" s="3">
        <v>1051079900</v>
      </c>
      <c r="D6" s="3">
        <v>599620100</v>
      </c>
      <c r="E6" s="3">
        <v>565693500</v>
      </c>
      <c r="F6" s="3">
        <v>472997800</v>
      </c>
    </row>
    <row r="7" ht="15" spans="1:6">
      <c r="A7" s="3" t="s">
        <v>130</v>
      </c>
      <c r="B7" s="3">
        <v>1672241900</v>
      </c>
      <c r="C7" s="3">
        <v>1165524900</v>
      </c>
      <c r="D7" s="3">
        <v>790980400</v>
      </c>
      <c r="E7" s="3">
        <v>576193400</v>
      </c>
      <c r="F7" s="3">
        <v>540216400</v>
      </c>
    </row>
    <row r="8" ht="15" spans="1:6">
      <c r="A8" s="3" t="s">
        <v>131</v>
      </c>
      <c r="B8" s="3">
        <v>389875900</v>
      </c>
      <c r="C8" s="3">
        <v>228051400</v>
      </c>
      <c r="D8" s="3">
        <v>216950300</v>
      </c>
      <c r="E8" s="3">
        <v>201784300</v>
      </c>
      <c r="F8" s="3">
        <v>98846300</v>
      </c>
    </row>
    <row r="9" ht="15" spans="1:6">
      <c r="A9" s="3" t="s">
        <v>132</v>
      </c>
      <c r="B9" s="3">
        <v>805398200</v>
      </c>
      <c r="C9" s="3">
        <v>534640200</v>
      </c>
      <c r="D9" s="3">
        <v>259082900</v>
      </c>
      <c r="E9" s="3">
        <v>389285300</v>
      </c>
      <c r="F9" s="3">
        <v>215265300</v>
      </c>
    </row>
    <row r="10" ht="15" spans="1:6">
      <c r="A10" s="3" t="s">
        <v>133</v>
      </c>
      <c r="B10" s="3" t="s">
        <v>127</v>
      </c>
      <c r="C10" s="3" t="s">
        <v>127</v>
      </c>
      <c r="D10" s="3">
        <v>1538300</v>
      </c>
      <c r="E10" s="3" t="s">
        <v>127</v>
      </c>
      <c r="F10" s="3">
        <v>198600</v>
      </c>
    </row>
    <row r="11" ht="15" spans="1:6">
      <c r="A11" s="3" t="s">
        <v>134</v>
      </c>
      <c r="B11" s="3" t="s">
        <v>127</v>
      </c>
      <c r="C11" s="3">
        <v>534640200</v>
      </c>
      <c r="D11" s="3">
        <v>257544600</v>
      </c>
      <c r="E11" s="3">
        <v>389285300</v>
      </c>
      <c r="F11" s="3">
        <v>215066700</v>
      </c>
    </row>
    <row r="12" ht="15" spans="1:6">
      <c r="A12" s="3" t="s">
        <v>135</v>
      </c>
      <c r="B12" s="3">
        <v>2415680900</v>
      </c>
      <c r="C12" s="3">
        <v>1585861200</v>
      </c>
      <c r="D12" s="3">
        <v>1767707400</v>
      </c>
      <c r="E12" s="3">
        <v>1379908800</v>
      </c>
      <c r="F12" s="3">
        <v>1043167500</v>
      </c>
    </row>
    <row r="13" ht="15" spans="1:6">
      <c r="A13" s="3" t="s">
        <v>136</v>
      </c>
      <c r="B13" s="3">
        <v>917830000</v>
      </c>
      <c r="C13" s="3">
        <v>724196500</v>
      </c>
      <c r="D13" s="3">
        <v>827008800</v>
      </c>
      <c r="E13" s="3">
        <v>1056713100</v>
      </c>
      <c r="F13" s="3">
        <v>352740100</v>
      </c>
    </row>
    <row r="14" ht="15" spans="1:6">
      <c r="A14" s="3" t="s">
        <v>137</v>
      </c>
      <c r="B14" s="3" t="s">
        <v>127</v>
      </c>
      <c r="C14" s="3" t="s">
        <v>127</v>
      </c>
      <c r="D14" s="3" t="s">
        <v>127</v>
      </c>
      <c r="E14" s="3">
        <v>3653987800</v>
      </c>
      <c r="F14" s="3">
        <v>1695720500</v>
      </c>
    </row>
    <row r="15" ht="15" spans="1:6">
      <c r="A15" s="3" t="s">
        <v>138</v>
      </c>
      <c r="B15" s="3">
        <v>13743324100</v>
      </c>
      <c r="C15" s="3">
        <v>8744894100</v>
      </c>
      <c r="D15" s="3">
        <v>7384727900</v>
      </c>
      <c r="E15" s="3">
        <v>7823566100</v>
      </c>
      <c r="F15" s="3">
        <v>4418953800</v>
      </c>
    </row>
    <row r="16" ht="15" spans="1:6">
      <c r="A16" s="3" t="s">
        <v>139</v>
      </c>
      <c r="B16" s="3"/>
      <c r="C16" s="3"/>
      <c r="D16" s="3"/>
      <c r="E16" s="3"/>
      <c r="F16" s="3"/>
    </row>
    <row r="17" ht="15" spans="1:6">
      <c r="A17" s="3" t="s">
        <v>140</v>
      </c>
      <c r="B17" s="3" t="s">
        <v>127</v>
      </c>
      <c r="C17" s="3">
        <v>146687800</v>
      </c>
      <c r="D17" s="3">
        <v>148787800</v>
      </c>
      <c r="E17" s="3">
        <v>155236600</v>
      </c>
      <c r="F17" s="3">
        <v>155336600</v>
      </c>
    </row>
    <row r="18" ht="15" spans="1:6">
      <c r="A18" s="3" t="s">
        <v>141</v>
      </c>
      <c r="B18" s="3">
        <v>439741200</v>
      </c>
      <c r="C18" s="3">
        <v>281589100</v>
      </c>
      <c r="D18" s="3">
        <v>149427300</v>
      </c>
      <c r="E18" s="3">
        <v>110670000</v>
      </c>
      <c r="F18" s="3">
        <v>52393700</v>
      </c>
    </row>
    <row r="19" ht="15" spans="1:6">
      <c r="A19" s="3" t="s">
        <v>142</v>
      </c>
      <c r="B19" s="3">
        <v>153385400</v>
      </c>
      <c r="C19" s="3" t="s">
        <v>127</v>
      </c>
      <c r="D19" s="3" t="s">
        <v>127</v>
      </c>
      <c r="E19" s="3" t="s">
        <v>127</v>
      </c>
      <c r="F19" s="3" t="s">
        <v>127</v>
      </c>
    </row>
    <row r="20" ht="15" spans="1:6">
      <c r="A20" s="3" t="s">
        <v>143</v>
      </c>
      <c r="B20" s="3">
        <v>107112200</v>
      </c>
      <c r="C20" s="3">
        <v>95214900</v>
      </c>
      <c r="D20" s="3">
        <v>98539900</v>
      </c>
      <c r="E20" s="3">
        <v>105021700</v>
      </c>
      <c r="F20" s="3">
        <v>86375600</v>
      </c>
    </row>
    <row r="21" ht="15" spans="1:6">
      <c r="A21" s="3" t="s">
        <v>144</v>
      </c>
      <c r="B21" s="3">
        <v>24533684400</v>
      </c>
      <c r="C21" s="3">
        <v>16754359500</v>
      </c>
      <c r="D21" s="3">
        <v>12185360000</v>
      </c>
      <c r="E21" s="3">
        <v>8681182800</v>
      </c>
      <c r="F21" s="3">
        <v>6663090600</v>
      </c>
    </row>
    <row r="22" ht="15" spans="1:6">
      <c r="A22" s="3" t="s">
        <v>145</v>
      </c>
      <c r="B22" s="3" t="s">
        <v>127</v>
      </c>
      <c r="C22" s="3">
        <v>16754359500.62</v>
      </c>
      <c r="D22" s="3">
        <v>12185359955.86</v>
      </c>
      <c r="E22" s="3">
        <v>8681182778.94</v>
      </c>
      <c r="F22" s="3">
        <v>6663090589.73</v>
      </c>
    </row>
    <row r="23" ht="15" spans="1:6">
      <c r="A23" s="3" t="s">
        <v>146</v>
      </c>
      <c r="B23" s="3" t="s">
        <v>127</v>
      </c>
      <c r="C23" s="3" t="s">
        <v>127</v>
      </c>
      <c r="D23" s="3" t="s">
        <v>127</v>
      </c>
      <c r="E23" s="3" t="s">
        <v>127</v>
      </c>
      <c r="F23" s="3" t="s">
        <v>127</v>
      </c>
    </row>
    <row r="24" ht="15" spans="1:6">
      <c r="A24" s="3" t="s">
        <v>147</v>
      </c>
      <c r="B24" s="3">
        <v>3587311800</v>
      </c>
      <c r="C24" s="3">
        <v>8367145100</v>
      </c>
      <c r="D24" s="3">
        <v>1542654500</v>
      </c>
      <c r="E24" s="3">
        <v>1679969000</v>
      </c>
      <c r="F24" s="3">
        <v>1653631400</v>
      </c>
    </row>
    <row r="25" ht="15" spans="1:6">
      <c r="A25" s="3" t="s">
        <v>148</v>
      </c>
      <c r="B25" s="3" t="s">
        <v>127</v>
      </c>
      <c r="C25" s="3">
        <v>8247174500</v>
      </c>
      <c r="D25" s="3">
        <v>1421166800</v>
      </c>
      <c r="E25" s="3">
        <v>1596249700</v>
      </c>
      <c r="F25" s="3">
        <v>1528061500</v>
      </c>
    </row>
    <row r="26" ht="15" spans="1:6">
      <c r="A26" s="3" t="s">
        <v>149</v>
      </c>
      <c r="B26" s="3" t="s">
        <v>127</v>
      </c>
      <c r="C26" s="3">
        <v>119970600</v>
      </c>
      <c r="D26" s="3">
        <v>121487700</v>
      </c>
      <c r="E26" s="3">
        <v>83719300</v>
      </c>
      <c r="F26" s="3">
        <v>125569900</v>
      </c>
    </row>
    <row r="27" ht="15" spans="1:6">
      <c r="A27" s="3" t="s">
        <v>150</v>
      </c>
      <c r="B27" s="3">
        <v>1709753019.31</v>
      </c>
      <c r="C27" s="3">
        <v>1393500024.22</v>
      </c>
      <c r="D27" s="3">
        <v>1233527446.71</v>
      </c>
      <c r="E27" s="3">
        <v>1198845196.12</v>
      </c>
      <c r="F27" s="3">
        <v>1082789090.41</v>
      </c>
    </row>
    <row r="28" ht="15" spans="1:6">
      <c r="A28" s="3" t="s">
        <v>151</v>
      </c>
      <c r="B28" s="3">
        <v>635818700</v>
      </c>
      <c r="C28" s="3">
        <v>635818700</v>
      </c>
      <c r="D28" s="3">
        <v>638730200</v>
      </c>
      <c r="E28" s="3">
        <v>648371700</v>
      </c>
      <c r="F28" s="3">
        <v>665732400</v>
      </c>
    </row>
    <row r="29" ht="15" spans="1:6">
      <c r="A29" s="3" t="s">
        <v>152</v>
      </c>
      <c r="B29" s="3">
        <v>607333100</v>
      </c>
      <c r="C29" s="3">
        <v>603463800</v>
      </c>
      <c r="D29" s="3">
        <v>495791600</v>
      </c>
      <c r="E29" s="3">
        <v>252935200</v>
      </c>
      <c r="F29" s="3">
        <v>35698500</v>
      </c>
    </row>
    <row r="30" ht="15" spans="1:6">
      <c r="A30" s="3" t="s">
        <v>153</v>
      </c>
      <c r="B30" s="3">
        <v>244903700</v>
      </c>
      <c r="C30" s="3">
        <v>236472000</v>
      </c>
      <c r="D30" s="3">
        <v>199717000</v>
      </c>
      <c r="E30" s="3">
        <v>201735800</v>
      </c>
      <c r="F30" s="3">
        <v>254498200</v>
      </c>
    </row>
    <row r="31" ht="15" spans="1:6">
      <c r="A31" s="3" t="s">
        <v>154</v>
      </c>
      <c r="B31" s="3">
        <v>1056166000</v>
      </c>
      <c r="C31" s="3">
        <v>1212126200</v>
      </c>
      <c r="D31" s="3">
        <v>1466313500</v>
      </c>
      <c r="E31" s="3">
        <v>540651700</v>
      </c>
      <c r="F31" s="3">
        <v>477688100</v>
      </c>
    </row>
    <row r="32" ht="15" spans="1:6">
      <c r="A32" s="3" t="s">
        <v>155</v>
      </c>
      <c r="B32" s="3">
        <v>33077626600</v>
      </c>
      <c r="C32" s="3">
        <v>29738737400</v>
      </c>
      <c r="D32" s="3">
        <v>18166047100</v>
      </c>
      <c r="E32" s="3">
        <v>13575085600</v>
      </c>
      <c r="F32" s="3">
        <v>11135418200</v>
      </c>
    </row>
    <row r="33" ht="15" spans="1:6">
      <c r="A33" s="3" t="s">
        <v>156</v>
      </c>
      <c r="B33" s="3">
        <v>46820950700</v>
      </c>
      <c r="C33" s="3">
        <v>38483631600</v>
      </c>
      <c r="D33" s="3">
        <v>25550775100</v>
      </c>
      <c r="E33" s="3">
        <v>21398651700</v>
      </c>
      <c r="F33" s="3">
        <v>15554372000</v>
      </c>
    </row>
    <row r="34" ht="15" spans="1:6">
      <c r="A34" s="3" t="s">
        <v>157</v>
      </c>
      <c r="B34" s="3"/>
      <c r="C34" s="3"/>
      <c r="D34" s="3"/>
      <c r="E34" s="3"/>
      <c r="F34" s="3"/>
    </row>
    <row r="35" ht="15" spans="1:6">
      <c r="A35" s="3" t="s">
        <v>158</v>
      </c>
      <c r="B35" s="3">
        <v>3622853200</v>
      </c>
      <c r="C35" s="3">
        <v>5276189900</v>
      </c>
      <c r="D35" s="3">
        <v>4012959300</v>
      </c>
      <c r="E35" s="3">
        <v>2668242900</v>
      </c>
      <c r="F35" s="3">
        <v>1876885000</v>
      </c>
    </row>
    <row r="36" ht="15" spans="1:6">
      <c r="A36" s="3" t="s">
        <v>159</v>
      </c>
      <c r="B36" s="3" t="s">
        <v>127</v>
      </c>
      <c r="C36" s="3">
        <v>970300</v>
      </c>
      <c r="D36" s="3" t="s">
        <v>127</v>
      </c>
      <c r="E36" s="3">
        <v>2620000</v>
      </c>
      <c r="F36" s="3" t="s">
        <v>127</v>
      </c>
    </row>
    <row r="37" ht="15" spans="1:6">
      <c r="A37" s="3" t="s">
        <v>160</v>
      </c>
      <c r="B37" s="3">
        <v>8903661900</v>
      </c>
      <c r="C37" s="3">
        <v>6303688900</v>
      </c>
      <c r="D37" s="3">
        <v>2780032000</v>
      </c>
      <c r="E37" s="3">
        <v>2312917800</v>
      </c>
      <c r="F37" s="3">
        <v>2203995800</v>
      </c>
    </row>
    <row r="38" ht="15" spans="1:6">
      <c r="A38" s="3" t="s">
        <v>161</v>
      </c>
      <c r="B38" s="3">
        <v>5294623200</v>
      </c>
      <c r="C38" s="3">
        <v>2175267400</v>
      </c>
      <c r="D38" s="3">
        <v>909007200</v>
      </c>
      <c r="E38" s="3">
        <v>690011900</v>
      </c>
      <c r="F38" s="3">
        <v>1276266700</v>
      </c>
    </row>
    <row r="39" ht="15" spans="1:6">
      <c r="A39" s="3" t="s">
        <v>162</v>
      </c>
      <c r="B39" s="3">
        <v>3609038700</v>
      </c>
      <c r="C39" s="3">
        <v>4128421500</v>
      </c>
      <c r="D39" s="3">
        <v>1871024800</v>
      </c>
      <c r="E39" s="3">
        <v>1622905900</v>
      </c>
      <c r="F39" s="3">
        <v>927729000</v>
      </c>
    </row>
    <row r="40" ht="15" spans="1:6">
      <c r="A40" s="3" t="s">
        <v>163</v>
      </c>
      <c r="B40" s="3">
        <v>1571445300</v>
      </c>
      <c r="C40" s="3">
        <v>1187132100</v>
      </c>
      <c r="D40" s="3">
        <v>962720400</v>
      </c>
      <c r="E40" s="3">
        <v>942815300</v>
      </c>
      <c r="F40" s="3">
        <v>730216300</v>
      </c>
    </row>
    <row r="41" ht="15" spans="1:6">
      <c r="A41" s="3" t="s">
        <v>164</v>
      </c>
      <c r="B41" s="3" t="s">
        <v>127</v>
      </c>
      <c r="C41" s="3" t="s">
        <v>127</v>
      </c>
      <c r="D41" s="3" t="s">
        <v>127</v>
      </c>
      <c r="E41" s="3" t="s">
        <v>127</v>
      </c>
      <c r="F41" s="3" t="s">
        <v>127</v>
      </c>
    </row>
    <row r="42" ht="15" spans="1:6">
      <c r="A42" s="3" t="s">
        <v>165</v>
      </c>
      <c r="B42" s="3">
        <v>692632400</v>
      </c>
      <c r="C42" s="3">
        <v>535857400</v>
      </c>
      <c r="D42" s="3">
        <v>580754000</v>
      </c>
      <c r="E42" s="3">
        <v>285887500</v>
      </c>
      <c r="F42" s="3">
        <v>273033300</v>
      </c>
    </row>
    <row r="43" ht="15" spans="1:6">
      <c r="A43" s="3" t="s">
        <v>166</v>
      </c>
      <c r="B43" s="3">
        <v>173544500</v>
      </c>
      <c r="C43" s="3">
        <v>268160000</v>
      </c>
      <c r="D43" s="3">
        <v>287662300</v>
      </c>
      <c r="E43" s="3">
        <v>99175200</v>
      </c>
      <c r="F43" s="3">
        <v>69702000</v>
      </c>
    </row>
    <row r="44" ht="15" spans="1:6">
      <c r="A44" s="3" t="s">
        <v>167</v>
      </c>
      <c r="B44" s="3">
        <v>613261300</v>
      </c>
      <c r="C44" s="3">
        <v>663334000</v>
      </c>
      <c r="D44" s="3">
        <v>434859200</v>
      </c>
      <c r="E44" s="3">
        <v>324615600</v>
      </c>
      <c r="F44" s="3">
        <v>983136600</v>
      </c>
    </row>
    <row r="45" ht="15" spans="1:6">
      <c r="A45" s="3" t="s">
        <v>168</v>
      </c>
      <c r="B45" s="3">
        <v>53828500</v>
      </c>
      <c r="C45" s="3">
        <v>76023300</v>
      </c>
      <c r="D45" s="3">
        <v>7456900</v>
      </c>
      <c r="E45" s="3">
        <v>9987600</v>
      </c>
      <c r="F45" s="3">
        <v>13228200</v>
      </c>
    </row>
    <row r="46" ht="15" spans="1:6">
      <c r="A46" s="3" t="s">
        <v>169</v>
      </c>
      <c r="B46" s="3">
        <v>1188900</v>
      </c>
      <c r="C46" s="3">
        <v>75000</v>
      </c>
      <c r="D46" s="3">
        <v>25000</v>
      </c>
      <c r="E46" s="3">
        <v>25000</v>
      </c>
      <c r="F46" s="3" t="s">
        <v>127</v>
      </c>
    </row>
    <row r="47" ht="15" spans="1:6">
      <c r="A47" s="3" t="s">
        <v>170</v>
      </c>
      <c r="B47" s="3" t="s">
        <v>127</v>
      </c>
      <c r="C47" s="3">
        <v>587235700</v>
      </c>
      <c r="D47" s="3">
        <v>427377300</v>
      </c>
      <c r="E47" s="3">
        <v>314603000</v>
      </c>
      <c r="F47" s="3">
        <v>969908300</v>
      </c>
    </row>
    <row r="48" ht="15" spans="1:6">
      <c r="A48" s="3" t="s">
        <v>171</v>
      </c>
      <c r="B48" s="3">
        <v>1142185100</v>
      </c>
      <c r="C48" s="3">
        <v>1508813500</v>
      </c>
      <c r="D48" s="3">
        <v>224497100</v>
      </c>
      <c r="E48" s="3">
        <v>1266445800</v>
      </c>
      <c r="F48" s="3">
        <v>845406200</v>
      </c>
    </row>
    <row r="49" ht="15" spans="1:6">
      <c r="A49" s="3" t="s">
        <v>172</v>
      </c>
      <c r="B49" s="3">
        <v>1123805100</v>
      </c>
      <c r="C49" s="3">
        <v>3014677800</v>
      </c>
      <c r="D49" s="3">
        <v>18422700</v>
      </c>
      <c r="E49" s="3">
        <v>18328000</v>
      </c>
      <c r="F49" s="3">
        <v>18418200</v>
      </c>
    </row>
    <row r="50" ht="15" spans="1:6">
      <c r="A50" s="3" t="s">
        <v>173</v>
      </c>
      <c r="B50" s="3">
        <v>17843388800</v>
      </c>
      <c r="C50" s="3">
        <v>18758823900</v>
      </c>
      <c r="D50" s="3">
        <v>9301907000</v>
      </c>
      <c r="E50" s="3">
        <v>7921048100</v>
      </c>
      <c r="F50" s="3">
        <v>7000793200</v>
      </c>
    </row>
    <row r="51" ht="15" spans="1:6">
      <c r="A51" s="3" t="s">
        <v>174</v>
      </c>
      <c r="B51" s="3"/>
      <c r="C51" s="3"/>
      <c r="D51" s="3"/>
      <c r="E51" s="3"/>
      <c r="F51" s="3"/>
    </row>
    <row r="52" ht="15" spans="1:6">
      <c r="A52" s="3" t="s">
        <v>175</v>
      </c>
      <c r="B52" s="3">
        <v>4088988500</v>
      </c>
      <c r="C52" s="3">
        <v>690466900</v>
      </c>
      <c r="D52" s="3">
        <v>1008383700</v>
      </c>
      <c r="E52" s="3">
        <v>385002800</v>
      </c>
      <c r="F52" s="3">
        <v>737646000</v>
      </c>
    </row>
    <row r="53" ht="15" spans="1:6">
      <c r="A53" s="3" t="s">
        <v>176</v>
      </c>
      <c r="B53" s="3">
        <v>4212346600</v>
      </c>
      <c r="C53" s="3" t="s">
        <v>127</v>
      </c>
      <c r="D53" s="3" t="s">
        <v>127</v>
      </c>
      <c r="E53" s="3" t="s">
        <v>127</v>
      </c>
      <c r="F53" s="3">
        <v>500000000</v>
      </c>
    </row>
    <row r="54" ht="15" spans="1:6">
      <c r="A54" s="3" t="s">
        <v>177</v>
      </c>
      <c r="B54" s="3">
        <v>1901507800</v>
      </c>
      <c r="C54" s="3">
        <v>3419964900</v>
      </c>
      <c r="D54" s="3">
        <v>1256154800</v>
      </c>
      <c r="E54" s="3">
        <v>1069424900</v>
      </c>
      <c r="F54" s="3">
        <v>1197742500</v>
      </c>
    </row>
    <row r="55" ht="15" spans="1:6">
      <c r="A55" s="3" t="s">
        <v>178</v>
      </c>
      <c r="B55" s="3" t="s">
        <v>127</v>
      </c>
      <c r="C55" s="3">
        <v>3419114900</v>
      </c>
      <c r="D55" s="3">
        <v>1253674800</v>
      </c>
      <c r="E55" s="3">
        <v>1066944900</v>
      </c>
      <c r="F55" s="3">
        <v>1195262500</v>
      </c>
    </row>
    <row r="56" ht="15" spans="1:6">
      <c r="A56" s="3" t="s">
        <v>179</v>
      </c>
      <c r="B56" s="3" t="s">
        <v>127</v>
      </c>
      <c r="C56" s="3">
        <v>850000</v>
      </c>
      <c r="D56" s="3">
        <v>2480000</v>
      </c>
      <c r="E56" s="3">
        <v>2480000</v>
      </c>
      <c r="F56" s="3">
        <v>2480000</v>
      </c>
    </row>
    <row r="57" ht="15" spans="1:6">
      <c r="A57" s="3" t="s">
        <v>180</v>
      </c>
      <c r="B57" s="3" t="s">
        <v>127</v>
      </c>
      <c r="C57" s="3" t="s">
        <v>127</v>
      </c>
      <c r="D57" s="3">
        <v>74800</v>
      </c>
      <c r="E57" s="3">
        <v>2120000</v>
      </c>
      <c r="F57" s="3">
        <v>2120000</v>
      </c>
    </row>
    <row r="58" ht="15" spans="1:6">
      <c r="A58" s="3" t="s">
        <v>181</v>
      </c>
      <c r="B58" s="3">
        <v>142204500</v>
      </c>
      <c r="C58" s="3">
        <v>38915100</v>
      </c>
      <c r="D58" s="3">
        <v>20171700</v>
      </c>
      <c r="E58" s="3">
        <v>44385400</v>
      </c>
      <c r="F58" s="3">
        <v>68087300</v>
      </c>
    </row>
    <row r="59" ht="15" spans="1:6">
      <c r="A59" s="3" t="s">
        <v>182</v>
      </c>
      <c r="B59" s="3">
        <v>544324500</v>
      </c>
      <c r="C59" s="3">
        <v>348822200</v>
      </c>
      <c r="D59" s="3">
        <v>262469800</v>
      </c>
      <c r="E59" s="3">
        <v>175177200</v>
      </c>
      <c r="F59" s="3">
        <v>155949000</v>
      </c>
    </row>
    <row r="60" ht="15" spans="1:6">
      <c r="A60" s="3" t="s">
        <v>183</v>
      </c>
      <c r="B60" s="3" t="s">
        <v>127</v>
      </c>
      <c r="C60" s="3" t="s">
        <v>127</v>
      </c>
      <c r="D60" s="3" t="s">
        <v>127</v>
      </c>
      <c r="E60" s="3" t="s">
        <v>127</v>
      </c>
      <c r="F60" s="3" t="s">
        <v>127</v>
      </c>
    </row>
    <row r="61" ht="15" spans="1:6">
      <c r="A61" s="3" t="s">
        <v>184</v>
      </c>
      <c r="B61" s="3">
        <v>10889371700</v>
      </c>
      <c r="C61" s="3">
        <v>4498169200</v>
      </c>
      <c r="D61" s="3">
        <v>2547254800</v>
      </c>
      <c r="E61" s="3">
        <v>1676110300</v>
      </c>
      <c r="F61" s="3">
        <v>2661544900</v>
      </c>
    </row>
    <row r="62" ht="15" spans="1:6">
      <c r="A62" s="3" t="s">
        <v>185</v>
      </c>
      <c r="B62" s="3">
        <v>28732760500</v>
      </c>
      <c r="C62" s="3">
        <v>23256993100</v>
      </c>
      <c r="D62" s="3">
        <v>11849161900</v>
      </c>
      <c r="E62" s="3">
        <v>9597158400</v>
      </c>
      <c r="F62" s="3">
        <v>9662338100</v>
      </c>
    </row>
    <row r="63" ht="15" spans="1:6">
      <c r="A63" s="3" t="s">
        <v>186</v>
      </c>
      <c r="B63" s="3"/>
      <c r="C63" s="3"/>
      <c r="D63" s="3"/>
      <c r="E63" s="3"/>
      <c r="F63" s="3"/>
    </row>
    <row r="64" ht="15" spans="1:6">
      <c r="A64" s="3" t="s">
        <v>187</v>
      </c>
      <c r="B64" s="3">
        <v>3882594600</v>
      </c>
      <c r="C64" s="3">
        <v>3882372200</v>
      </c>
      <c r="D64" s="3">
        <v>3882372200</v>
      </c>
      <c r="E64" s="3">
        <v>3882372200</v>
      </c>
      <c r="F64" s="3">
        <v>817109600</v>
      </c>
    </row>
    <row r="65" ht="15" spans="1:6">
      <c r="A65" s="3" t="s">
        <v>188</v>
      </c>
      <c r="B65" s="3">
        <v>5672664800.5</v>
      </c>
      <c r="C65" s="3">
        <v>5712534456.1</v>
      </c>
      <c r="D65" s="3">
        <v>5710024672.72</v>
      </c>
      <c r="E65" s="3">
        <v>5727763361.67</v>
      </c>
      <c r="F65" s="3">
        <v>2010160298.7</v>
      </c>
    </row>
    <row r="66" ht="15" spans="1:6">
      <c r="A66" s="3" t="s">
        <v>189</v>
      </c>
      <c r="B66" s="3">
        <v>-31800200</v>
      </c>
      <c r="C66" s="3">
        <v>-41082100</v>
      </c>
      <c r="D66" s="3">
        <v>-37745800</v>
      </c>
      <c r="E66" s="3">
        <v>-24422500</v>
      </c>
      <c r="F66" s="3">
        <v>-52081700</v>
      </c>
    </row>
    <row r="67" ht="15" spans="1:6">
      <c r="A67" s="3" t="s">
        <v>190</v>
      </c>
      <c r="B67" s="3">
        <v>564141300</v>
      </c>
      <c r="C67" s="3">
        <v>412849100</v>
      </c>
      <c r="D67" s="3">
        <v>329937900</v>
      </c>
      <c r="E67" s="3">
        <v>249674600</v>
      </c>
      <c r="F67" s="3">
        <v>223839100</v>
      </c>
    </row>
    <row r="68" ht="15" spans="1:6">
      <c r="A68" s="3" t="s">
        <v>191</v>
      </c>
      <c r="B68" s="3">
        <v>6617152700</v>
      </c>
      <c r="C68" s="3">
        <v>4755055600</v>
      </c>
      <c r="D68" s="3">
        <v>3440400400</v>
      </c>
      <c r="E68" s="3">
        <v>1832587500</v>
      </c>
      <c r="F68" s="3">
        <v>1593611500</v>
      </c>
    </row>
    <row r="69" ht="15" spans="1:6">
      <c r="A69" s="3" t="s">
        <v>192</v>
      </c>
      <c r="B69" s="3">
        <v>17577047000</v>
      </c>
      <c r="C69" s="3">
        <v>14737718100</v>
      </c>
      <c r="D69" s="3">
        <v>13335979700</v>
      </c>
      <c r="E69" s="3">
        <v>11678051300</v>
      </c>
      <c r="F69" s="3">
        <v>4601712500</v>
      </c>
    </row>
    <row r="70" ht="15" spans="1:6">
      <c r="A70" s="3" t="s">
        <v>193</v>
      </c>
      <c r="B70" s="3">
        <v>511143200</v>
      </c>
      <c r="C70" s="3">
        <v>488920400</v>
      </c>
      <c r="D70" s="3">
        <v>365633500</v>
      </c>
      <c r="E70" s="3">
        <v>123442100</v>
      </c>
      <c r="F70" s="3">
        <v>1290321400</v>
      </c>
    </row>
    <row r="71" ht="15" spans="1:6">
      <c r="A71" s="3" t="s">
        <v>194</v>
      </c>
      <c r="B71" s="3">
        <v>18088190200</v>
      </c>
      <c r="C71" s="3">
        <v>15226638500</v>
      </c>
      <c r="D71" s="3">
        <v>13701613200</v>
      </c>
      <c r="E71" s="3">
        <v>11801493400</v>
      </c>
      <c r="F71" s="3">
        <v>5892033800</v>
      </c>
    </row>
    <row r="72" ht="15" spans="1:6">
      <c r="A72" s="3" t="s">
        <v>195</v>
      </c>
      <c r="B72" s="3">
        <v>46820950700</v>
      </c>
      <c r="C72" s="3">
        <v>38483631600</v>
      </c>
      <c r="D72" s="3">
        <v>25550775100</v>
      </c>
      <c r="E72" s="3">
        <v>21398651700</v>
      </c>
      <c r="F72" s="3">
        <v>15554372000</v>
      </c>
    </row>
    <row r="73" ht="15" spans="1:6">
      <c r="A73" s="3" t="s">
        <v>196</v>
      </c>
      <c r="B73" s="3">
        <v>37555118255.7</v>
      </c>
      <c r="C73" s="3">
        <v>27535170274.25</v>
      </c>
      <c r="D73" s="3">
        <v>26092117772.18</v>
      </c>
      <c r="E73" s="3">
        <v>20884048995.78</v>
      </c>
      <c r="F73" s="3">
        <v>18773365067.89</v>
      </c>
    </row>
    <row r="74" ht="15" spans="1:6">
      <c r="A74" s="3" t="s">
        <v>197</v>
      </c>
      <c r="B74" s="3">
        <v>37555118255.7</v>
      </c>
      <c r="C74" s="3">
        <v>27535170274.25</v>
      </c>
      <c r="D74" s="3">
        <v>26092117772.18</v>
      </c>
      <c r="E74" s="3">
        <v>20884048995.78</v>
      </c>
      <c r="F74" s="3">
        <v>18773365067.89</v>
      </c>
    </row>
    <row r="75" ht="15" spans="1:6">
      <c r="A75" s="3" t="s">
        <v>198</v>
      </c>
      <c r="B75" s="3">
        <v>34904367400</v>
      </c>
      <c r="C75" s="3">
        <v>25301000000</v>
      </c>
      <c r="D75" s="3">
        <v>23775603600</v>
      </c>
      <c r="E75" s="3">
        <v>19838053400</v>
      </c>
      <c r="F75" s="3">
        <v>18043465600</v>
      </c>
    </row>
    <row r="76" ht="15" spans="1:6">
      <c r="A76" s="3" t="s">
        <v>199</v>
      </c>
      <c r="B76" s="3">
        <v>30536001100</v>
      </c>
      <c r="C76" s="3">
        <v>22326898400</v>
      </c>
      <c r="D76" s="3">
        <v>21025806900</v>
      </c>
      <c r="E76" s="3">
        <v>17598445900</v>
      </c>
      <c r="F76" s="3">
        <v>15891587200</v>
      </c>
    </row>
    <row r="77" ht="15" spans="1:6">
      <c r="A77" s="3" t="s">
        <v>200</v>
      </c>
      <c r="B77" s="3">
        <v>122861100</v>
      </c>
      <c r="C77" s="3">
        <v>111399700</v>
      </c>
      <c r="D77" s="3">
        <v>104250800</v>
      </c>
      <c r="E77" s="3">
        <v>52146700</v>
      </c>
      <c r="F77" s="3">
        <v>4490900</v>
      </c>
    </row>
    <row r="78" ht="15" spans="1:6">
      <c r="A78" s="3" t="s">
        <v>201</v>
      </c>
      <c r="B78" s="3">
        <v>975270500</v>
      </c>
      <c r="C78" s="3">
        <v>862704400</v>
      </c>
      <c r="D78" s="3">
        <v>833104800</v>
      </c>
      <c r="E78" s="3">
        <v>749149000</v>
      </c>
      <c r="F78" s="3">
        <v>776146000</v>
      </c>
    </row>
    <row r="79" ht="15" spans="1:6">
      <c r="A79" s="3" t="s">
        <v>202</v>
      </c>
      <c r="B79" s="3">
        <v>1513809600</v>
      </c>
      <c r="C79" s="3">
        <v>1038904600</v>
      </c>
      <c r="D79" s="3">
        <v>1042033300</v>
      </c>
      <c r="E79" s="3">
        <v>1174576300</v>
      </c>
      <c r="F79" s="3">
        <v>998107800</v>
      </c>
    </row>
    <row r="80" ht="15" spans="1:6">
      <c r="A80" s="3" t="s">
        <v>203</v>
      </c>
      <c r="B80" s="3">
        <v>1000694600</v>
      </c>
      <c r="C80" s="3">
        <v>597628500</v>
      </c>
      <c r="D80" s="3">
        <v>509981800</v>
      </c>
      <c r="E80" s="3" t="s">
        <v>127</v>
      </c>
      <c r="F80" s="3" t="s">
        <v>127</v>
      </c>
    </row>
    <row r="81" ht="15" spans="1:6">
      <c r="A81" s="3" t="s">
        <v>204</v>
      </c>
      <c r="B81" s="3">
        <v>707805800</v>
      </c>
      <c r="C81" s="3">
        <v>316041500</v>
      </c>
      <c r="D81" s="3">
        <v>156948900</v>
      </c>
      <c r="E81" s="3">
        <v>229945300</v>
      </c>
      <c r="F81" s="3">
        <v>339536700</v>
      </c>
    </row>
    <row r="82" ht="15" spans="1:6">
      <c r="A82" s="3" t="s">
        <v>205</v>
      </c>
      <c r="B82" s="3">
        <v>764775400</v>
      </c>
      <c r="C82" s="3">
        <v>333188100</v>
      </c>
      <c r="D82" s="3">
        <v>148105700</v>
      </c>
      <c r="E82" s="3" t="s">
        <v>127</v>
      </c>
      <c r="F82" s="3" t="s">
        <v>127</v>
      </c>
    </row>
    <row r="83" ht="15" spans="1:6">
      <c r="A83" s="3" t="s">
        <v>206</v>
      </c>
      <c r="B83" s="3">
        <v>56710400</v>
      </c>
      <c r="C83" s="3">
        <v>29057400</v>
      </c>
      <c r="D83" s="3">
        <v>31050000</v>
      </c>
      <c r="E83" s="3" t="s">
        <v>127</v>
      </c>
      <c r="F83" s="3" t="s">
        <v>127</v>
      </c>
    </row>
    <row r="84" ht="15" spans="1:6">
      <c r="A84" s="3" t="s">
        <v>207</v>
      </c>
      <c r="B84" s="3">
        <v>4917900</v>
      </c>
      <c r="C84" s="3">
        <v>47422900</v>
      </c>
      <c r="D84" s="3">
        <v>103477100</v>
      </c>
      <c r="E84" s="3">
        <v>33790200</v>
      </c>
      <c r="F84" s="3">
        <v>33597000</v>
      </c>
    </row>
    <row r="85" ht="15" spans="1:6">
      <c r="A85" s="3" t="s">
        <v>208</v>
      </c>
      <c r="B85" s="3">
        <v>43006700</v>
      </c>
      <c r="C85" s="3" t="s">
        <v>127</v>
      </c>
      <c r="D85" s="3" t="s">
        <v>127</v>
      </c>
      <c r="E85" s="3" t="s">
        <v>127</v>
      </c>
      <c r="F85" s="3" t="s">
        <v>127</v>
      </c>
    </row>
    <row r="86" ht="15" spans="1:6">
      <c r="A86" s="3" t="s">
        <v>209</v>
      </c>
      <c r="B86" s="3" t="s">
        <v>127</v>
      </c>
      <c r="C86" s="3">
        <v>-970300</v>
      </c>
      <c r="D86" s="3">
        <v>1608800</v>
      </c>
      <c r="E86" s="3">
        <v>1678100</v>
      </c>
      <c r="F86" s="3">
        <v>-4735100</v>
      </c>
    </row>
    <row r="87" ht="15" spans="1:6">
      <c r="A87" s="3" t="s">
        <v>210</v>
      </c>
      <c r="B87" s="3">
        <v>118366118.06</v>
      </c>
      <c r="C87" s="3">
        <v>75502391.7</v>
      </c>
      <c r="D87" s="3">
        <v>52616076.95</v>
      </c>
      <c r="E87" s="3">
        <v>65138002.49</v>
      </c>
      <c r="F87" s="3">
        <v>11413300.23</v>
      </c>
    </row>
    <row r="88" ht="15" spans="1:6">
      <c r="A88" s="3" t="s">
        <v>211</v>
      </c>
      <c r="B88" s="3">
        <v>107669300</v>
      </c>
      <c r="C88" s="3">
        <v>17013200</v>
      </c>
      <c r="D88" s="3">
        <v>9335900</v>
      </c>
      <c r="E88" s="3">
        <v>6885500</v>
      </c>
      <c r="F88" s="3">
        <v>6245200</v>
      </c>
    </row>
    <row r="89" ht="15" spans="1:6">
      <c r="A89" s="3" t="s">
        <v>212</v>
      </c>
      <c r="B89" s="3">
        <v>139601700</v>
      </c>
      <c r="C89" s="3">
        <v>-2957000</v>
      </c>
      <c r="D89" s="3">
        <v>-15234400</v>
      </c>
      <c r="E89" s="3">
        <v>-1066600</v>
      </c>
      <c r="F89" s="3" t="s">
        <v>127</v>
      </c>
    </row>
    <row r="90" ht="15" spans="1:6">
      <c r="A90" s="3" t="s">
        <v>213</v>
      </c>
      <c r="B90" s="3">
        <v>214304000</v>
      </c>
      <c r="C90" s="3">
        <v>89564800</v>
      </c>
      <c r="D90" s="3">
        <v>77749300</v>
      </c>
      <c r="E90" s="3" t="s">
        <v>127</v>
      </c>
      <c r="F90" s="3" t="s">
        <v>127</v>
      </c>
    </row>
    <row r="91" ht="15" spans="1:6">
      <c r="A91" s="3" t="s">
        <v>214</v>
      </c>
      <c r="B91" s="3">
        <v>3123022574.61</v>
      </c>
      <c r="C91" s="3">
        <v>2395310130.94</v>
      </c>
      <c r="D91" s="3">
        <v>2433253911.34</v>
      </c>
      <c r="E91" s="3">
        <v>1111745153.72</v>
      </c>
      <c r="F91" s="3">
        <v>736577677.56</v>
      </c>
    </row>
    <row r="92" ht="15" spans="1:6">
      <c r="A92" s="3" t="s">
        <v>215</v>
      </c>
      <c r="B92" s="3">
        <v>42382700</v>
      </c>
      <c r="C92" s="3">
        <v>16300600</v>
      </c>
      <c r="D92" s="3">
        <v>18794100</v>
      </c>
      <c r="E92" s="3">
        <v>123218600</v>
      </c>
      <c r="F92" s="3">
        <v>252853600</v>
      </c>
    </row>
    <row r="93" ht="15" spans="1:6">
      <c r="A93" s="3" t="s">
        <v>216</v>
      </c>
      <c r="B93" s="3" t="s">
        <v>127</v>
      </c>
      <c r="C93" s="3" t="s">
        <v>127</v>
      </c>
      <c r="D93" s="3" t="s">
        <v>127</v>
      </c>
      <c r="E93" s="3" t="s">
        <v>127</v>
      </c>
      <c r="F93" s="3">
        <v>3499100</v>
      </c>
    </row>
    <row r="94" ht="15" spans="1:6">
      <c r="A94" s="3" t="s">
        <v>217</v>
      </c>
      <c r="B94" s="3">
        <v>13883500</v>
      </c>
      <c r="C94" s="3">
        <v>13279600</v>
      </c>
      <c r="D94" s="3">
        <v>13243400</v>
      </c>
      <c r="E94" s="3">
        <v>13759700</v>
      </c>
      <c r="F94" s="3">
        <v>17644000</v>
      </c>
    </row>
    <row r="95" ht="15" spans="1:6">
      <c r="A95" s="3" t="s">
        <v>218</v>
      </c>
      <c r="B95" s="3" t="s">
        <v>127</v>
      </c>
      <c r="C95" s="3" t="s">
        <v>127</v>
      </c>
      <c r="D95" s="3" t="s">
        <v>127</v>
      </c>
      <c r="E95" s="3" t="s">
        <v>127</v>
      </c>
      <c r="F95" s="3">
        <v>3775900</v>
      </c>
    </row>
    <row r="96" ht="15" spans="1:6">
      <c r="A96" s="3" t="s">
        <v>219</v>
      </c>
      <c r="B96" s="3">
        <v>3151521800</v>
      </c>
      <c r="C96" s="3">
        <v>2398331100</v>
      </c>
      <c r="D96" s="3">
        <v>2438804600</v>
      </c>
      <c r="E96" s="3">
        <v>1221204100</v>
      </c>
      <c r="F96" s="3">
        <v>971787200</v>
      </c>
    </row>
    <row r="97" ht="15" spans="1:6">
      <c r="A97" s="3" t="s">
        <v>220</v>
      </c>
      <c r="B97" s="3">
        <v>469185830</v>
      </c>
      <c r="C97" s="3">
        <v>367311050.17</v>
      </c>
      <c r="D97" s="3">
        <v>400945117.56</v>
      </c>
      <c r="E97" s="3">
        <v>197767393.06</v>
      </c>
      <c r="F97" s="3">
        <v>163921046.62</v>
      </c>
    </row>
    <row r="98" ht="15" spans="1:6">
      <c r="A98" s="3" t="s">
        <v>221</v>
      </c>
      <c r="B98" s="3">
        <v>2682336000</v>
      </c>
      <c r="C98" s="3">
        <v>2031020100</v>
      </c>
      <c r="D98" s="3">
        <v>2037859400</v>
      </c>
      <c r="E98" s="3">
        <v>1023436700</v>
      </c>
      <c r="F98" s="3">
        <v>807866200</v>
      </c>
    </row>
    <row r="99" ht="15" spans="1:6">
      <c r="A99" s="3" t="s">
        <v>222</v>
      </c>
      <c r="B99" s="3">
        <v>2682336000</v>
      </c>
      <c r="C99" s="3">
        <v>2031020100</v>
      </c>
      <c r="D99" s="3">
        <v>2037859400</v>
      </c>
      <c r="E99" s="3">
        <v>1023436700</v>
      </c>
      <c r="F99" s="3" t="s">
        <v>127</v>
      </c>
    </row>
    <row r="100" ht="15" spans="1:6">
      <c r="A100" s="3" t="s">
        <v>223</v>
      </c>
      <c r="B100" s="3">
        <v>2634568800</v>
      </c>
      <c r="C100" s="3">
        <v>2018746000</v>
      </c>
      <c r="D100" s="3">
        <v>2008493000</v>
      </c>
      <c r="E100" s="3">
        <v>1024724400</v>
      </c>
      <c r="F100" s="3">
        <v>736847500</v>
      </c>
    </row>
    <row r="101" ht="15" spans="1:6">
      <c r="A101" s="3" t="s">
        <v>224</v>
      </c>
      <c r="B101" s="3">
        <v>47767200</v>
      </c>
      <c r="C101" s="3">
        <v>12274100</v>
      </c>
      <c r="D101" s="3">
        <v>29366400</v>
      </c>
      <c r="E101" s="3">
        <v>-1287700</v>
      </c>
      <c r="F101" s="3">
        <v>71018700</v>
      </c>
    </row>
    <row r="102" ht="15" spans="1:6">
      <c r="A102" s="3" t="s">
        <v>225</v>
      </c>
      <c r="B102" s="3">
        <v>2314484700</v>
      </c>
      <c r="C102" s="3">
        <v>1909391000</v>
      </c>
      <c r="D102" s="3">
        <v>1961880400</v>
      </c>
      <c r="E102" s="3">
        <v>613164800</v>
      </c>
      <c r="F102" s="3">
        <v>311417100</v>
      </c>
    </row>
    <row r="103" ht="15" spans="1:6">
      <c r="A103" s="3" t="s">
        <v>226</v>
      </c>
      <c r="B103" s="3"/>
      <c r="C103" s="3"/>
      <c r="D103" s="3"/>
      <c r="E103" s="3"/>
      <c r="F103" s="3"/>
    </row>
    <row r="104" ht="15" spans="1:6">
      <c r="A104" s="3" t="s">
        <v>227</v>
      </c>
      <c r="B104" s="3">
        <v>0.68</v>
      </c>
      <c r="C104" s="3">
        <v>0.52</v>
      </c>
      <c r="D104" s="3">
        <v>0.52</v>
      </c>
      <c r="E104" s="3">
        <v>0.32</v>
      </c>
      <c r="F104" s="3">
        <v>0.27</v>
      </c>
    </row>
    <row r="105" ht="15" spans="1:6">
      <c r="A105" s="3" t="s">
        <v>228</v>
      </c>
      <c r="B105" s="3">
        <v>0.66</v>
      </c>
      <c r="C105" s="3">
        <v>0.52</v>
      </c>
      <c r="D105" s="3">
        <v>0.52</v>
      </c>
      <c r="E105" s="3">
        <v>0.32</v>
      </c>
      <c r="F105" s="3">
        <v>0.27</v>
      </c>
    </row>
    <row r="106" ht="15" spans="1:6">
      <c r="A106" s="3" t="s">
        <v>229</v>
      </c>
      <c r="B106" s="3">
        <v>7882400</v>
      </c>
      <c r="C106" s="3">
        <v>-1936800</v>
      </c>
      <c r="D106" s="3">
        <v>-13323300</v>
      </c>
      <c r="E106" s="3">
        <v>27659300</v>
      </c>
      <c r="F106" s="3">
        <v>1796600</v>
      </c>
    </row>
    <row r="107" ht="15" spans="1:6">
      <c r="A107" s="3" t="s">
        <v>230</v>
      </c>
      <c r="B107" s="3">
        <v>7882400</v>
      </c>
      <c r="C107" s="3">
        <v>-1936800</v>
      </c>
      <c r="D107" s="3">
        <v>-13323300</v>
      </c>
      <c r="E107" s="3">
        <v>27659300</v>
      </c>
      <c r="F107" s="3">
        <v>1796600</v>
      </c>
    </row>
    <row r="108" ht="15" spans="1:6">
      <c r="A108" s="3" t="s">
        <v>231</v>
      </c>
      <c r="B108" s="3">
        <v>2690218400</v>
      </c>
      <c r="C108" s="3">
        <v>2029083300</v>
      </c>
      <c r="D108" s="3">
        <v>2024536100</v>
      </c>
      <c r="E108" s="3">
        <v>1051096000</v>
      </c>
      <c r="F108" s="3">
        <v>809662800</v>
      </c>
    </row>
    <row r="109" ht="15" spans="1:6">
      <c r="A109" s="3" t="s">
        <v>232</v>
      </c>
      <c r="B109" s="3">
        <v>2642451200</v>
      </c>
      <c r="C109" s="3">
        <v>2016809200</v>
      </c>
      <c r="D109" s="3">
        <v>1995169700</v>
      </c>
      <c r="E109" s="3">
        <v>1052383700</v>
      </c>
      <c r="F109" s="3">
        <v>738644100</v>
      </c>
    </row>
    <row r="110" ht="15" spans="1:6">
      <c r="A110" s="3" t="s">
        <v>233</v>
      </c>
      <c r="B110" s="3">
        <v>47767200</v>
      </c>
      <c r="C110" s="3">
        <v>12274100</v>
      </c>
      <c r="D110" s="3">
        <v>29366400</v>
      </c>
      <c r="E110" s="3">
        <v>-1287700</v>
      </c>
      <c r="F110" s="3">
        <v>71018700</v>
      </c>
    </row>
    <row r="111" ht="15" spans="1:6">
      <c r="A111" s="3" t="s">
        <v>234</v>
      </c>
      <c r="B111" s="3"/>
      <c r="C111" s="3"/>
      <c r="D111" s="3"/>
      <c r="E111" s="3"/>
      <c r="F111" s="3"/>
    </row>
    <row r="112" ht="15" spans="1:6">
      <c r="A112" s="3" t="s">
        <v>235</v>
      </c>
      <c r="B112" s="3">
        <v>27794872900</v>
      </c>
      <c r="C112" s="3">
        <v>21270146100</v>
      </c>
      <c r="D112" s="3">
        <v>20212235400</v>
      </c>
      <c r="E112" s="3">
        <v>19572514500</v>
      </c>
      <c r="F112" s="3">
        <v>17513315200</v>
      </c>
    </row>
    <row r="113" ht="15" spans="1:6">
      <c r="A113" s="3" t="s">
        <v>236</v>
      </c>
      <c r="B113" s="3">
        <v>193736800</v>
      </c>
      <c r="C113" s="3">
        <v>128839100</v>
      </c>
      <c r="D113" s="3">
        <v>85464600</v>
      </c>
      <c r="E113" s="3">
        <v>23579600</v>
      </c>
      <c r="F113" s="3">
        <v>38782000</v>
      </c>
    </row>
    <row r="114" ht="15" spans="1:6">
      <c r="A114" s="3" t="s">
        <v>237</v>
      </c>
      <c r="B114" s="3">
        <v>590419200</v>
      </c>
      <c r="C114" s="3">
        <v>489253700</v>
      </c>
      <c r="D114" s="3">
        <v>381093900</v>
      </c>
      <c r="E114" s="3">
        <v>177348000</v>
      </c>
      <c r="F114" s="3">
        <v>136678200</v>
      </c>
    </row>
    <row r="115" ht="15" spans="1:6">
      <c r="A115" s="3" t="s">
        <v>238</v>
      </c>
      <c r="B115" s="3">
        <v>28579028900</v>
      </c>
      <c r="C115" s="3">
        <v>21888239000</v>
      </c>
      <c r="D115" s="3">
        <v>20678793800</v>
      </c>
      <c r="E115" s="3">
        <v>19773442100</v>
      </c>
      <c r="F115" s="3">
        <v>17688775400</v>
      </c>
    </row>
    <row r="116" ht="15" spans="1:6">
      <c r="A116" s="3" t="s">
        <v>239</v>
      </c>
      <c r="B116" s="3">
        <v>22185676500</v>
      </c>
      <c r="C116" s="3">
        <v>15415788900</v>
      </c>
      <c r="D116" s="3">
        <v>15002348900</v>
      </c>
      <c r="E116" s="3">
        <v>15183285000</v>
      </c>
      <c r="F116" s="3">
        <v>13854868900</v>
      </c>
    </row>
    <row r="117" ht="15" spans="1:6">
      <c r="A117" s="3" t="s">
        <v>240</v>
      </c>
      <c r="B117" s="3">
        <v>2451933400</v>
      </c>
      <c r="C117" s="3">
        <v>1869381900</v>
      </c>
      <c r="D117" s="3">
        <v>1542272200</v>
      </c>
      <c r="E117" s="3">
        <v>1380689200</v>
      </c>
      <c r="F117" s="3">
        <v>1257601800</v>
      </c>
    </row>
    <row r="118" ht="15" spans="1:6">
      <c r="A118" s="3" t="s">
        <v>241</v>
      </c>
      <c r="B118" s="3">
        <v>874191910.53</v>
      </c>
      <c r="C118" s="3">
        <v>885129875.64</v>
      </c>
      <c r="D118" s="3">
        <v>611770676.54</v>
      </c>
      <c r="E118" s="3">
        <v>275243569.67</v>
      </c>
      <c r="F118" s="3">
        <v>166890463.2</v>
      </c>
    </row>
    <row r="119" ht="15" spans="1:6">
      <c r="A119" s="3" t="s">
        <v>242</v>
      </c>
      <c r="B119" s="3">
        <v>709761900</v>
      </c>
      <c r="C119" s="3">
        <v>618318300</v>
      </c>
      <c r="D119" s="3">
        <v>496207500</v>
      </c>
      <c r="E119" s="3">
        <v>502590700</v>
      </c>
      <c r="F119" s="3">
        <v>493100500</v>
      </c>
    </row>
    <row r="120" ht="15" spans="1:6">
      <c r="A120" s="3" t="s">
        <v>243</v>
      </c>
      <c r="B120" s="3">
        <v>26221563700</v>
      </c>
      <c r="C120" s="3">
        <v>18788618900</v>
      </c>
      <c r="D120" s="3">
        <v>17652599300</v>
      </c>
      <c r="E120" s="3">
        <v>17341808400</v>
      </c>
      <c r="F120" s="3">
        <v>15772461600</v>
      </c>
    </row>
    <row r="121" ht="15" spans="1:6">
      <c r="A121" s="3" t="s">
        <v>244</v>
      </c>
      <c r="B121" s="3">
        <v>2357465200</v>
      </c>
      <c r="C121" s="3">
        <v>3099620000</v>
      </c>
      <c r="D121" s="3">
        <v>3026194500</v>
      </c>
      <c r="E121" s="3">
        <v>2431633700</v>
      </c>
      <c r="F121" s="3">
        <v>1916313800</v>
      </c>
    </row>
    <row r="122" ht="15" spans="1:6">
      <c r="A122" s="3" t="s">
        <v>245</v>
      </c>
      <c r="B122" s="3"/>
      <c r="C122" s="3"/>
      <c r="D122" s="3"/>
      <c r="E122" s="3"/>
      <c r="F122" s="3"/>
    </row>
    <row r="123" ht="15" spans="1:6">
      <c r="A123" s="3" t="s">
        <v>246</v>
      </c>
      <c r="B123" s="3">
        <v>561877200</v>
      </c>
      <c r="C123" s="3">
        <v>650680700</v>
      </c>
      <c r="D123" s="3">
        <v>6765053300</v>
      </c>
      <c r="E123" s="3">
        <v>656960900</v>
      </c>
      <c r="F123" s="3">
        <v>56409700</v>
      </c>
    </row>
    <row r="124" ht="15" spans="1:6">
      <c r="A124" s="3" t="s">
        <v>247</v>
      </c>
      <c r="B124" s="3">
        <v>9120500</v>
      </c>
      <c r="C124" s="3">
        <v>11889400</v>
      </c>
      <c r="D124" s="3">
        <v>67851700</v>
      </c>
      <c r="E124" s="3">
        <v>18102300</v>
      </c>
      <c r="F124" s="3">
        <v>5084600</v>
      </c>
    </row>
    <row r="125" ht="15" spans="1:6">
      <c r="A125" s="3" t="s">
        <v>248</v>
      </c>
      <c r="B125" s="3">
        <v>71491100</v>
      </c>
      <c r="C125" s="3">
        <v>29671500</v>
      </c>
      <c r="D125" s="3">
        <v>21367600</v>
      </c>
      <c r="E125" s="3">
        <v>51788700</v>
      </c>
      <c r="F125" s="3">
        <v>6605200</v>
      </c>
    </row>
    <row r="126" ht="15" spans="1:6">
      <c r="A126" s="3" t="s">
        <v>249</v>
      </c>
      <c r="B126" s="3">
        <v>872500</v>
      </c>
      <c r="C126" s="3">
        <v>63061600</v>
      </c>
      <c r="D126" s="3">
        <v>51544400</v>
      </c>
      <c r="E126" s="3">
        <v>48837000</v>
      </c>
      <c r="F126" s="3">
        <v>32229600</v>
      </c>
    </row>
    <row r="127" ht="15" spans="1:6">
      <c r="A127" s="3" t="s">
        <v>250</v>
      </c>
      <c r="B127" s="3">
        <v>292255900</v>
      </c>
      <c r="C127" s="3">
        <v>186554100</v>
      </c>
      <c r="D127" s="3">
        <v>57961200</v>
      </c>
      <c r="E127" s="3">
        <v>57641500</v>
      </c>
      <c r="F127" s="3">
        <v>20205700</v>
      </c>
    </row>
    <row r="128" ht="15" spans="1:6">
      <c r="A128" s="3" t="s">
        <v>251</v>
      </c>
      <c r="B128" s="3">
        <v>935617096.55</v>
      </c>
      <c r="C128" s="3">
        <v>941857372.47</v>
      </c>
      <c r="D128" s="3">
        <v>6963778267.06</v>
      </c>
      <c r="E128" s="3">
        <v>833330390.54</v>
      </c>
      <c r="F128" s="3">
        <v>120534921.1</v>
      </c>
    </row>
    <row r="129" ht="15" spans="1:6">
      <c r="A129" s="3" t="s">
        <v>252</v>
      </c>
      <c r="B129" s="3">
        <v>4208168900</v>
      </c>
      <c r="C129" s="3">
        <v>7124359100</v>
      </c>
      <c r="D129" s="3">
        <v>4328693700</v>
      </c>
      <c r="E129" s="3">
        <v>3559850000</v>
      </c>
      <c r="F129" s="3">
        <v>1514659400</v>
      </c>
    </row>
    <row r="130" ht="15" spans="1:6">
      <c r="A130" s="3" t="s">
        <v>253</v>
      </c>
      <c r="B130" s="3">
        <v>621196638.17</v>
      </c>
      <c r="C130" s="3">
        <v>123800000</v>
      </c>
      <c r="D130" s="3">
        <v>6674737900</v>
      </c>
      <c r="E130" s="3">
        <v>1560393024.62</v>
      </c>
      <c r="F130" s="3">
        <v>64456643.72</v>
      </c>
    </row>
    <row r="131" ht="15" spans="1:6">
      <c r="A131" s="3" t="s">
        <v>254</v>
      </c>
      <c r="B131" s="3">
        <v>2967000</v>
      </c>
      <c r="C131" s="3">
        <v>4719100</v>
      </c>
      <c r="D131" s="3">
        <v>4300000</v>
      </c>
      <c r="E131" s="3">
        <v>80770400</v>
      </c>
      <c r="F131" s="3" t="s">
        <v>127</v>
      </c>
    </row>
    <row r="132" ht="15" spans="1:6">
      <c r="A132" s="3" t="s">
        <v>255</v>
      </c>
      <c r="B132" s="3">
        <v>394058900</v>
      </c>
      <c r="C132" s="3">
        <v>130552400</v>
      </c>
      <c r="D132" s="3">
        <v>54565300</v>
      </c>
      <c r="E132" s="3">
        <v>25390600</v>
      </c>
      <c r="F132" s="3">
        <v>5615300</v>
      </c>
    </row>
    <row r="133" ht="15" spans="1:6">
      <c r="A133" s="3" t="s">
        <v>256</v>
      </c>
      <c r="B133" s="3">
        <v>5226391433.03</v>
      </c>
      <c r="C133" s="3">
        <v>7383430682.34</v>
      </c>
      <c r="D133" s="3">
        <v>11062296892.72</v>
      </c>
      <c r="E133" s="3">
        <v>5226404015.68</v>
      </c>
      <c r="F133" s="3">
        <v>1584731389.04</v>
      </c>
    </row>
    <row r="134" ht="15" spans="1:6">
      <c r="A134" s="3" t="s">
        <v>257</v>
      </c>
      <c r="B134" s="3">
        <v>-4290774336.48</v>
      </c>
      <c r="C134" s="3">
        <v>-6441573309.87</v>
      </c>
      <c r="D134" s="3">
        <v>-4098518625.66</v>
      </c>
      <c r="E134" s="3">
        <v>-4393073625.14</v>
      </c>
      <c r="F134" s="3">
        <v>-1464196467.94</v>
      </c>
    </row>
    <row r="135" ht="15" spans="1:6">
      <c r="A135" s="3" t="s">
        <v>258</v>
      </c>
      <c r="B135" s="3"/>
      <c r="C135" s="3"/>
      <c r="D135" s="3"/>
      <c r="E135" s="3"/>
      <c r="F135" s="3"/>
    </row>
    <row r="136" ht="15" spans="1:6">
      <c r="A136" s="3" t="s">
        <v>259</v>
      </c>
      <c r="B136" s="3">
        <v>48335000</v>
      </c>
      <c r="C136" s="3">
        <v>91906000</v>
      </c>
      <c r="D136" s="3">
        <v>170905000</v>
      </c>
      <c r="E136" s="3">
        <v>4987412600</v>
      </c>
      <c r="F136" s="3">
        <v>56605000</v>
      </c>
    </row>
    <row r="137" ht="15" spans="1:6">
      <c r="A137" s="3" t="s">
        <v>260</v>
      </c>
      <c r="B137" s="3">
        <v>48335000</v>
      </c>
      <c r="C137" s="3">
        <v>91906000</v>
      </c>
      <c r="D137" s="3">
        <v>170905000</v>
      </c>
      <c r="E137" s="3">
        <v>32720600</v>
      </c>
      <c r="F137" s="3">
        <v>6605000</v>
      </c>
    </row>
    <row r="138" ht="15" spans="1:6">
      <c r="A138" s="3" t="s">
        <v>261</v>
      </c>
      <c r="B138" s="3">
        <v>16467251700</v>
      </c>
      <c r="C138" s="3">
        <v>11349049300</v>
      </c>
      <c r="D138" s="3">
        <v>5813216600</v>
      </c>
      <c r="E138" s="3">
        <v>4437352000</v>
      </c>
      <c r="F138" s="3">
        <v>4740268300</v>
      </c>
    </row>
    <row r="139" ht="15" spans="1:6">
      <c r="A139" s="3" t="s">
        <v>262</v>
      </c>
      <c r="B139" s="3" t="s">
        <v>127</v>
      </c>
      <c r="C139" s="3" t="s">
        <v>127</v>
      </c>
      <c r="D139" s="3" t="s">
        <v>127</v>
      </c>
      <c r="E139" s="3" t="s">
        <v>127</v>
      </c>
      <c r="F139" s="3" t="s">
        <v>127</v>
      </c>
    </row>
    <row r="140" ht="15" spans="1:6">
      <c r="A140" s="3" t="s">
        <v>263</v>
      </c>
      <c r="B140" s="3">
        <v>943358300</v>
      </c>
      <c r="C140" s="3">
        <v>1031905500</v>
      </c>
      <c r="D140" s="3">
        <v>1038381000</v>
      </c>
      <c r="E140" s="3">
        <v>1155661300</v>
      </c>
      <c r="F140" s="3">
        <v>981625200</v>
      </c>
    </row>
    <row r="141" ht="15" spans="1:6">
      <c r="A141" s="3" t="s">
        <v>264</v>
      </c>
      <c r="B141" s="3">
        <v>17458945020.94</v>
      </c>
      <c r="C141" s="3">
        <v>12472860829.59</v>
      </c>
      <c r="D141" s="3">
        <v>7022502621.39</v>
      </c>
      <c r="E141" s="3">
        <v>10580425912.99</v>
      </c>
      <c r="F141" s="3">
        <v>5778498510.27</v>
      </c>
    </row>
    <row r="142" ht="15" spans="1:6">
      <c r="A142" s="3" t="s">
        <v>265</v>
      </c>
      <c r="B142" s="3">
        <v>12351309057.71</v>
      </c>
      <c r="C142" s="3">
        <v>6578513161.9</v>
      </c>
      <c r="D142" s="3">
        <v>4815780722.52</v>
      </c>
      <c r="E142" s="3">
        <v>3900535083.3</v>
      </c>
      <c r="F142" s="3">
        <v>5005146264.78</v>
      </c>
    </row>
    <row r="143" ht="15" spans="1:6">
      <c r="A143" s="3" t="s">
        <v>266</v>
      </c>
      <c r="B143" s="3">
        <v>1128765100</v>
      </c>
      <c r="C143" s="3">
        <v>936156400</v>
      </c>
      <c r="D143" s="3">
        <v>642753700</v>
      </c>
      <c r="E143" s="3">
        <v>398736400</v>
      </c>
      <c r="F143" s="3">
        <v>569428200</v>
      </c>
    </row>
    <row r="144" ht="15" spans="1:6">
      <c r="A144" s="3" t="s">
        <v>267</v>
      </c>
      <c r="B144" s="3">
        <v>27927700</v>
      </c>
      <c r="C144" s="3">
        <v>12529200</v>
      </c>
      <c r="D144" s="3">
        <v>7353500</v>
      </c>
      <c r="E144" s="3">
        <v>15590400</v>
      </c>
      <c r="F144" s="3">
        <v>5006900</v>
      </c>
    </row>
    <row r="145" ht="15" spans="1:6">
      <c r="A145" s="3" t="s">
        <v>268</v>
      </c>
      <c r="B145" s="3">
        <v>2537786800</v>
      </c>
      <c r="C145" s="3">
        <v>1680792200</v>
      </c>
      <c r="D145" s="3">
        <v>1316056100</v>
      </c>
      <c r="E145" s="3">
        <v>2088288700</v>
      </c>
      <c r="F145" s="3">
        <v>981043300</v>
      </c>
    </row>
    <row r="146" ht="15" spans="1:6">
      <c r="A146" s="3" t="s">
        <v>269</v>
      </c>
      <c r="B146" s="3">
        <v>16017860969.44</v>
      </c>
      <c r="C146" s="3">
        <v>9195461689.34</v>
      </c>
      <c r="D146" s="3">
        <v>6774590463.91</v>
      </c>
      <c r="E146" s="3">
        <v>6387560106.84</v>
      </c>
      <c r="F146" s="3">
        <v>6555617796.64</v>
      </c>
    </row>
    <row r="147" ht="15" spans="1:6">
      <c r="A147" s="3" t="s">
        <v>270</v>
      </c>
      <c r="B147" s="3">
        <v>1441084051.5</v>
      </c>
      <c r="C147" s="3">
        <v>3277399140.25</v>
      </c>
      <c r="D147" s="3">
        <v>247912157.48</v>
      </c>
      <c r="E147" s="3">
        <v>4192865806.15</v>
      </c>
      <c r="F147" s="3">
        <v>-777119286.37</v>
      </c>
    </row>
    <row r="148" ht="15" spans="1:6">
      <c r="A148" s="3" t="s">
        <v>271</v>
      </c>
      <c r="B148" s="3">
        <v>6940100</v>
      </c>
      <c r="C148" s="3">
        <v>2734500</v>
      </c>
      <c r="D148" s="3">
        <v>-17061300</v>
      </c>
      <c r="E148" s="3">
        <v>9100400</v>
      </c>
      <c r="F148" s="3">
        <v>4225100</v>
      </c>
    </row>
    <row r="149" ht="15" spans="1:6">
      <c r="A149" s="3" t="s">
        <v>272</v>
      </c>
      <c r="B149" s="3">
        <v>-485285000</v>
      </c>
      <c r="C149" s="3">
        <v>-61819600</v>
      </c>
      <c r="D149" s="3">
        <v>-841473300</v>
      </c>
      <c r="E149" s="3">
        <v>2240526300</v>
      </c>
      <c r="F149" s="3">
        <v>-320776900</v>
      </c>
    </row>
    <row r="150" ht="15" spans="1:6">
      <c r="A150" s="3" t="s">
        <v>273</v>
      </c>
      <c r="B150" s="3">
        <v>2428024600</v>
      </c>
      <c r="C150" s="3">
        <v>2489844200</v>
      </c>
      <c r="D150" s="3">
        <v>3331317500</v>
      </c>
      <c r="E150" s="3">
        <v>1089854200</v>
      </c>
      <c r="F150" s="3">
        <v>1410631100</v>
      </c>
    </row>
    <row r="151" ht="15" spans="1:6">
      <c r="A151" s="3" t="s">
        <v>274</v>
      </c>
      <c r="B151" s="3">
        <v>1942739600</v>
      </c>
      <c r="C151" s="3">
        <v>2428024600</v>
      </c>
      <c r="D151" s="3">
        <v>2489844200</v>
      </c>
      <c r="E151" s="3">
        <v>3330380500</v>
      </c>
      <c r="F151" s="3">
        <v>1089854200</v>
      </c>
    </row>
    <row r="152" ht="15" spans="1:6">
      <c r="A152" s="3" t="s">
        <v>275</v>
      </c>
      <c r="B152" s="3"/>
      <c r="C152" s="3"/>
      <c r="D152" s="3"/>
      <c r="E152" s="3"/>
      <c r="F152" s="3"/>
    </row>
    <row r="153" ht="15" spans="1:6">
      <c r="A153" s="3" t="s">
        <v>276</v>
      </c>
      <c r="B153" s="3"/>
      <c r="C153" s="3"/>
      <c r="D153" s="3"/>
      <c r="E153" s="3"/>
      <c r="F153" s="3"/>
    </row>
    <row r="154" ht="15" spans="1:6">
      <c r="A154" s="3" t="s">
        <v>277</v>
      </c>
      <c r="B154" s="3">
        <v>2682336000</v>
      </c>
      <c r="C154" s="3">
        <v>2031020100</v>
      </c>
      <c r="D154" s="3">
        <v>2037859400</v>
      </c>
      <c r="E154" s="3">
        <v>1023436700</v>
      </c>
      <c r="F154" s="3">
        <v>807866200</v>
      </c>
    </row>
    <row r="155" ht="15" spans="1:6">
      <c r="A155" s="3" t="s">
        <v>278</v>
      </c>
      <c r="B155" s="3">
        <v>47924600</v>
      </c>
      <c r="C155" s="3">
        <v>47422900</v>
      </c>
      <c r="D155" s="3">
        <v>103477100</v>
      </c>
      <c r="E155" s="3">
        <v>33790200</v>
      </c>
      <c r="F155" s="3">
        <v>33597000</v>
      </c>
    </row>
    <row r="156" ht="15" spans="1:6">
      <c r="A156" s="3" t="s">
        <v>279</v>
      </c>
      <c r="B156" s="3">
        <v>1930044400</v>
      </c>
      <c r="C156" s="3">
        <v>1168623200</v>
      </c>
      <c r="D156" s="3">
        <v>933282000</v>
      </c>
      <c r="E156" s="3">
        <v>774187000</v>
      </c>
      <c r="F156" s="3">
        <v>581705400</v>
      </c>
    </row>
    <row r="157" ht="15" spans="1:6">
      <c r="A157" s="3" t="s">
        <v>280</v>
      </c>
      <c r="B157" s="3">
        <v>58294300</v>
      </c>
      <c r="C157" s="3">
        <v>43274300</v>
      </c>
      <c r="D157" s="3">
        <v>28283800</v>
      </c>
      <c r="E157" s="3">
        <v>33084700</v>
      </c>
      <c r="F157" s="3">
        <v>20992800</v>
      </c>
    </row>
    <row r="158" ht="15" spans="1:6">
      <c r="A158" s="3" t="s">
        <v>281</v>
      </c>
      <c r="B158" s="3">
        <v>7391800</v>
      </c>
      <c r="C158" s="3">
        <v>5988600</v>
      </c>
      <c r="D158" s="3">
        <v>7224600</v>
      </c>
      <c r="E158" s="3">
        <v>34083400</v>
      </c>
      <c r="F158" s="3">
        <v>8214000</v>
      </c>
    </row>
    <row r="159" ht="15" spans="1:6">
      <c r="A159" s="3" t="s">
        <v>282</v>
      </c>
      <c r="B159" s="3">
        <v>-139601700</v>
      </c>
      <c r="C159" s="3">
        <v>2957000</v>
      </c>
      <c r="D159" s="3">
        <v>15234400</v>
      </c>
      <c r="E159" s="3">
        <v>1066600</v>
      </c>
      <c r="F159" s="3">
        <v>276700</v>
      </c>
    </row>
    <row r="160" ht="15" spans="1:6">
      <c r="A160" s="3" t="s">
        <v>283</v>
      </c>
      <c r="B160" s="3">
        <v>3234700</v>
      </c>
      <c r="C160" s="3">
        <v>2235000</v>
      </c>
      <c r="D160" s="3" t="s">
        <v>127</v>
      </c>
      <c r="E160" s="3" t="s">
        <v>127</v>
      </c>
      <c r="F160" s="3" t="s">
        <v>127</v>
      </c>
    </row>
    <row r="161" ht="15" spans="1:6">
      <c r="A161" s="3" t="s">
        <v>284</v>
      </c>
      <c r="B161" s="3" t="s">
        <v>127</v>
      </c>
      <c r="C161" s="3">
        <v>970300</v>
      </c>
      <c r="D161" s="3">
        <v>-1608800</v>
      </c>
      <c r="E161" s="3">
        <v>-1678100</v>
      </c>
      <c r="F161" s="3">
        <v>4735100</v>
      </c>
    </row>
    <row r="162" ht="15" spans="1:6">
      <c r="A162" s="3" t="s">
        <v>204</v>
      </c>
      <c r="B162" s="3">
        <v>753794500</v>
      </c>
      <c r="C162" s="3">
        <v>402910900</v>
      </c>
      <c r="D162" s="3">
        <v>241259300</v>
      </c>
      <c r="E162" s="3">
        <v>246560900</v>
      </c>
      <c r="F162" s="3">
        <v>360473500</v>
      </c>
    </row>
    <row r="163" ht="15" spans="1:6">
      <c r="A163" s="3" t="s">
        <v>285</v>
      </c>
      <c r="B163" s="3">
        <v>-118366100</v>
      </c>
      <c r="C163" s="3">
        <v>-75502400</v>
      </c>
      <c r="D163" s="3">
        <v>-52616100</v>
      </c>
      <c r="E163" s="3">
        <v>-65138000</v>
      </c>
      <c r="F163" s="3">
        <v>-11413300</v>
      </c>
    </row>
    <row r="164" ht="15" spans="1:6">
      <c r="A164" s="3" t="s">
        <v>286</v>
      </c>
      <c r="B164" s="3">
        <v>-8431800</v>
      </c>
      <c r="C164" s="3">
        <v>-36755000</v>
      </c>
      <c r="D164" s="3">
        <v>2024800</v>
      </c>
      <c r="E164" s="3">
        <v>52762400</v>
      </c>
      <c r="F164" s="3">
        <v>95530700</v>
      </c>
    </row>
    <row r="165" ht="15" spans="1:6">
      <c r="A165" s="3" t="s">
        <v>287</v>
      </c>
      <c r="B165" s="3">
        <v>103289400</v>
      </c>
      <c r="C165" s="3">
        <v>18743400</v>
      </c>
      <c r="D165" s="3">
        <v>-24213700</v>
      </c>
      <c r="E165" s="3">
        <v>-23701900</v>
      </c>
      <c r="F165" s="3">
        <v>-23654000</v>
      </c>
    </row>
    <row r="166" ht="15" spans="1:6">
      <c r="A166" s="3" t="s">
        <v>288</v>
      </c>
      <c r="B166" s="3">
        <v>-824901700</v>
      </c>
      <c r="C166" s="3">
        <v>178263700</v>
      </c>
      <c r="D166" s="3">
        <v>-387780600</v>
      </c>
      <c r="E166" s="3">
        <v>-335404200</v>
      </c>
      <c r="F166" s="3">
        <v>301233400</v>
      </c>
    </row>
    <row r="167" ht="15" spans="1:6">
      <c r="A167" s="3" t="s">
        <v>289</v>
      </c>
      <c r="B167" s="3">
        <v>-4787479000</v>
      </c>
      <c r="C167" s="3">
        <v>-1017879700</v>
      </c>
      <c r="D167" s="3">
        <v>-184442300</v>
      </c>
      <c r="E167" s="3">
        <v>-58650900</v>
      </c>
      <c r="F167" s="3">
        <v>-7506000</v>
      </c>
    </row>
    <row r="168" ht="15" spans="1:6">
      <c r="A168" s="3" t="s">
        <v>290</v>
      </c>
      <c r="B168" s="3">
        <v>2649935800</v>
      </c>
      <c r="C168" s="3">
        <v>928722500</v>
      </c>
      <c r="D168" s="3">
        <v>650162800</v>
      </c>
      <c r="E168" s="3">
        <v>717234800</v>
      </c>
      <c r="F168" s="3">
        <v>-255737700</v>
      </c>
    </row>
    <row r="169" ht="15" spans="1:6">
      <c r="A169" s="3" t="s">
        <v>291</v>
      </c>
      <c r="B169" s="3" t="s">
        <v>127</v>
      </c>
      <c r="C169" s="3">
        <v>-601374700</v>
      </c>
      <c r="D169" s="3">
        <v>-341952300</v>
      </c>
      <c r="E169" s="3" t="s">
        <v>127</v>
      </c>
      <c r="F169" s="3" t="s">
        <v>127</v>
      </c>
    </row>
    <row r="170" ht="15" spans="1:6">
      <c r="A170" s="3" t="s">
        <v>292</v>
      </c>
      <c r="B170" s="3">
        <v>2357465200</v>
      </c>
      <c r="C170" s="3">
        <v>3099620000</v>
      </c>
      <c r="D170" s="3">
        <v>3026194500</v>
      </c>
      <c r="E170" s="3">
        <v>2431633700</v>
      </c>
      <c r="F170" s="3">
        <v>1916313800</v>
      </c>
    </row>
    <row r="171" ht="15" spans="1:6">
      <c r="A171" s="3" t="s">
        <v>293</v>
      </c>
      <c r="B171" s="3"/>
      <c r="C171" s="3"/>
      <c r="D171" s="3"/>
      <c r="E171" s="3"/>
      <c r="F171" s="3"/>
    </row>
    <row r="172" ht="15" spans="1:6">
      <c r="A172" s="3" t="s">
        <v>294</v>
      </c>
      <c r="B172" s="3"/>
      <c r="C172" s="3"/>
      <c r="D172" s="3"/>
      <c r="E172" s="3"/>
      <c r="F172" s="3"/>
    </row>
    <row r="173" ht="15" spans="1:6">
      <c r="A173" s="3" t="s">
        <v>295</v>
      </c>
      <c r="B173" s="3">
        <v>1942739600</v>
      </c>
      <c r="C173" s="3">
        <v>2428024600</v>
      </c>
      <c r="D173" s="3">
        <v>2489844200</v>
      </c>
      <c r="E173" s="3">
        <v>3330380500</v>
      </c>
      <c r="F173" s="3">
        <v>1089854200</v>
      </c>
    </row>
    <row r="174" ht="15" spans="1:6">
      <c r="A174" s="3" t="s">
        <v>296</v>
      </c>
      <c r="B174" s="3">
        <v>2428024600</v>
      </c>
      <c r="C174" s="3">
        <v>2489844200</v>
      </c>
      <c r="D174" s="3">
        <v>3331317500</v>
      </c>
      <c r="E174" s="3">
        <v>1089854200</v>
      </c>
      <c r="F174" s="3">
        <v>1410631100</v>
      </c>
    </row>
    <row r="175" ht="15" spans="1:6">
      <c r="A175" s="3" t="s">
        <v>297</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2021-09-27T13:53:10Z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C7E01B6C94244632806DCAA4020FB3EC</vt:lpwstr>
  </property>
</Properties>
</file>