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showInkAnnotation="0" autoCompressPictures="0"/>
  <mc:AlternateContent xmlns:mc="http://schemas.openxmlformats.org/markup-compatibility/2006">
    <mc:Choice Requires="x15">
      <x15ac:absPath xmlns:x15ac="http://schemas.microsoft.com/office/spreadsheetml/2010/11/ac" url="C:\Users\QXJ\Desktop\Excel to SQL\Real_estate\Week 4_Financial modeling\Git\"/>
    </mc:Choice>
  </mc:AlternateContent>
  <xr:revisionPtr revIDLastSave="0" documentId="8_{CE50BC81-B1AE-47BD-887C-3E2F454646DF}" xr6:coauthVersionLast="47" xr6:coauthVersionMax="47" xr10:uidLastSave="{00000000-0000-0000-0000-000000000000}"/>
  <bookViews>
    <workbookView xWindow="-98" yWindow="-98" windowWidth="19396" windowHeight="11746" tabRatio="500" activeTab="2" xr2:uid="{00000000-000D-0000-FFFF-FFFF00000000}"/>
  </bookViews>
  <sheets>
    <sheet name="1 - First Best-Fit Line" sheetId="1" r:id="rId1"/>
    <sheet name="2 - Normalized Data and Model" sheetId="2" r:id="rId2"/>
    <sheet name="3 - Rent Optimization" sheetId="3" r:id="rId3"/>
    <sheet name="4-Forecast Cash Flow + Profits " sheetId="5" r:id="rId4"/>
    <sheet name="5-Forecast Cash Flow -40%" sheetId="7" r:id="rId5"/>
    <sheet name="6 - Sorting by Profitability" sheetId="6" r:id="rId6"/>
  </sheets>
  <definedNames>
    <definedName name="solver_adj" localSheetId="2" hidden="1">'3 - Rent Optimization'!$P$127</definedName>
    <definedName name="solver_cvg" localSheetId="2" hidden="1">0.0001</definedName>
    <definedName name="solver_drv" localSheetId="2" hidden="1">2</definedName>
    <definedName name="solver_eng" localSheetId="2" hidden="1">1</definedName>
    <definedName name="solver_est" localSheetId="2" hidden="1">1</definedName>
    <definedName name="solver_itr" localSheetId="2" hidden="1">2147483647</definedName>
    <definedName name="solver_lhs1" localSheetId="2" hidden="1">'3 - Rent Optimization'!$P$127</definedName>
    <definedName name="solver_lhs2" localSheetId="2" hidden="1">'3 - Rent Optimization'!$P$127</definedName>
    <definedName name="solver_lhs3" localSheetId="2" hidden="1">'3 - Rent Optimization'!$P$127</definedName>
    <definedName name="solver_lhs4" localSheetId="2" hidden="1">'3 - Rent Optimization'!$R$27</definedName>
    <definedName name="solver_lhs5" localSheetId="2" hidden="1">'3 - Rent Optimization'!$R$4</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3</definedName>
    <definedName name="solver_nwt" localSheetId="2" hidden="1">1</definedName>
    <definedName name="solver_opt" localSheetId="2" hidden="1">'3 - Rent Optimization'!$S$127</definedName>
    <definedName name="solver_pre" localSheetId="2" hidden="1">0.000001</definedName>
    <definedName name="solver_rbv" localSheetId="2" hidden="1">2</definedName>
    <definedName name="solver_rel1" localSheetId="2" hidden="1">1</definedName>
    <definedName name="solver_rel2" localSheetId="2" hidden="1">3</definedName>
    <definedName name="solver_rel3" localSheetId="2" hidden="1">3</definedName>
    <definedName name="solver_rel4" localSheetId="2" hidden="1">2</definedName>
    <definedName name="solver_rel5" localSheetId="2" hidden="1">2</definedName>
    <definedName name="solver_rhs1" localSheetId="2" hidden="1">'3 - Rent Optimization'!$K$127</definedName>
    <definedName name="solver_rhs2" localSheetId="2" hidden="1">'3 - Rent Optimization'!$J$127</definedName>
    <definedName name="solver_rhs3" localSheetId="2" hidden="1">0</definedName>
    <definedName name="solver_rhs4" localSheetId="2" hidden="1">'3 - Rent Optimization'!$Q$2*'3 - Rent Optimization'!$Q$27+'3 - Rent Optimization'!$R$2</definedName>
    <definedName name="solver_rhs5" localSheetId="2" hidden="1">'3 - Rent Optimization'!$Q$2*'3 - Rent Optimization'!$Q$4+'3 - Rent Optimization'!$R$2</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1</definedName>
    <definedName name="solver_val" localSheetId="2" hidden="1">0</definedName>
    <definedName name="solver_ver" localSheetId="2" hidden="1">3</definedName>
  </definedName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3" i="6" l="1"/>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 i="6"/>
  <c r="G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 i="6"/>
  <c r="AD5" i="7"/>
  <c r="AD6" i="7"/>
  <c r="AD7" i="7"/>
  <c r="AD8" i="7"/>
  <c r="AD9" i="7"/>
  <c r="AD10" i="7"/>
  <c r="AD11" i="7"/>
  <c r="AD12" i="7"/>
  <c r="AD13" i="7"/>
  <c r="AD14" i="7"/>
  <c r="AD15" i="7"/>
  <c r="AD16" i="7"/>
  <c r="AD17" i="7"/>
  <c r="AD18" i="7"/>
  <c r="AD19" i="7"/>
  <c r="AD20" i="7"/>
  <c r="AD21" i="7"/>
  <c r="AD22" i="7"/>
  <c r="AD23" i="7"/>
  <c r="AD24" i="7"/>
  <c r="AD25" i="7"/>
  <c r="AD26" i="7"/>
  <c r="AD27" i="7"/>
  <c r="AD28" i="7"/>
  <c r="AD29" i="7"/>
  <c r="AD30" i="7"/>
  <c r="AD31" i="7"/>
  <c r="AD32" i="7"/>
  <c r="AD33" i="7"/>
  <c r="AD34" i="7"/>
  <c r="AD35" i="7"/>
  <c r="AD36" i="7"/>
  <c r="AD37" i="7"/>
  <c r="AD38" i="7"/>
  <c r="AD39" i="7"/>
  <c r="AD40" i="7"/>
  <c r="AD41" i="7"/>
  <c r="AD42" i="7"/>
  <c r="AD43" i="7"/>
  <c r="AD44" i="7"/>
  <c r="AD45" i="7"/>
  <c r="AD46" i="7"/>
  <c r="AD47" i="7"/>
  <c r="AD48" i="7"/>
  <c r="AD49" i="7"/>
  <c r="AD50" i="7"/>
  <c r="AD51" i="7"/>
  <c r="AD52" i="7"/>
  <c r="AD53" i="7"/>
  <c r="AD54" i="7"/>
  <c r="AD55" i="7"/>
  <c r="AD56" i="7"/>
  <c r="AD57" i="7"/>
  <c r="AD58" i="7"/>
  <c r="AD59" i="7"/>
  <c r="AD60" i="7"/>
  <c r="AD61" i="7"/>
  <c r="AD62" i="7"/>
  <c r="AD63" i="7"/>
  <c r="AD64" i="7"/>
  <c r="AD65" i="7"/>
  <c r="AD66" i="7"/>
  <c r="AD67" i="7"/>
  <c r="AD68" i="7"/>
  <c r="AD69" i="7"/>
  <c r="AD70" i="7"/>
  <c r="AD71" i="7"/>
  <c r="AD72" i="7"/>
  <c r="AD73" i="7"/>
  <c r="AD74" i="7"/>
  <c r="AD75" i="7"/>
  <c r="AD76" i="7"/>
  <c r="AD77" i="7"/>
  <c r="AD78" i="7"/>
  <c r="AD79" i="7"/>
  <c r="AD80" i="7"/>
  <c r="AD81" i="7"/>
  <c r="AD82" i="7"/>
  <c r="AD83" i="7"/>
  <c r="AD84" i="7"/>
  <c r="AD85" i="7"/>
  <c r="AD86" i="7"/>
  <c r="AD87" i="7"/>
  <c r="AD88" i="7"/>
  <c r="AD89" i="7"/>
  <c r="AD90" i="7"/>
  <c r="AD91" i="7"/>
  <c r="AD92" i="7"/>
  <c r="AD93" i="7"/>
  <c r="AD94" i="7"/>
  <c r="AD95" i="7"/>
  <c r="AD96" i="7"/>
  <c r="AD97" i="7"/>
  <c r="AD98" i="7"/>
  <c r="AD99" i="7"/>
  <c r="AD100" i="7"/>
  <c r="AD101" i="7"/>
  <c r="AD102" i="7"/>
  <c r="AD103" i="7"/>
  <c r="AD104" i="7"/>
  <c r="AD105" i="7"/>
  <c r="AD106" i="7"/>
  <c r="AD107" i="7"/>
  <c r="AD108" i="7"/>
  <c r="AD109" i="7"/>
  <c r="AD110" i="7"/>
  <c r="AD111" i="7"/>
  <c r="AD112" i="7"/>
  <c r="AD113" i="7"/>
  <c r="AD114" i="7"/>
  <c r="AD115" i="7"/>
  <c r="AD116" i="7"/>
  <c r="AD117" i="7"/>
  <c r="AD118" i="7"/>
  <c r="AD119" i="7"/>
  <c r="AD120" i="7"/>
  <c r="AD121" i="7"/>
  <c r="AD122" i="7"/>
  <c r="AD123" i="7"/>
  <c r="AD124" i="7"/>
  <c r="AD125" i="7"/>
  <c r="AD126" i="7"/>
  <c r="AD127" i="7"/>
  <c r="AD128" i="7"/>
  <c r="AD129" i="7"/>
  <c r="AD130" i="7"/>
  <c r="AD131" i="7"/>
  <c r="AD132" i="7"/>
  <c r="AD133" i="7"/>
  <c r="AD134" i="7"/>
  <c r="AD135" i="7"/>
  <c r="AD136" i="7"/>
  <c r="AD137" i="7"/>
  <c r="AD138" i="7"/>
  <c r="AD139" i="7"/>
  <c r="AD140" i="7"/>
  <c r="AD141" i="7"/>
  <c r="AD142" i="7"/>
  <c r="AD143" i="7"/>
  <c r="AD144" i="7"/>
  <c r="AD145" i="7"/>
  <c r="AD146" i="7"/>
  <c r="AD147" i="7"/>
  <c r="AD148" i="7"/>
  <c r="AD149" i="7"/>
  <c r="AD150" i="7"/>
  <c r="AD151" i="7"/>
  <c r="AD152" i="7"/>
  <c r="AD153" i="7"/>
  <c r="AD154" i="7"/>
  <c r="AD155" i="7"/>
  <c r="AD156" i="7"/>
  <c r="AD157" i="7"/>
  <c r="AD158" i="7"/>
  <c r="AD159" i="7"/>
  <c r="AD160" i="7"/>
  <c r="AD161" i="7"/>
  <c r="AD162" i="7"/>
  <c r="AD163" i="7"/>
  <c r="AD164" i="7"/>
  <c r="AD165" i="7"/>
  <c r="AD166" i="7"/>
  <c r="AD167" i="7"/>
  <c r="AD168" i="7"/>
  <c r="AD169" i="7"/>
  <c r="AD170" i="7"/>
  <c r="AD171" i="7"/>
  <c r="AD172" i="7"/>
  <c r="AD173" i="7"/>
  <c r="AD174" i="7"/>
  <c r="AD175" i="7"/>
  <c r="AD176" i="7"/>
  <c r="AD177" i="7"/>
  <c r="AD178" i="7"/>
  <c r="AD179" i="7"/>
  <c r="AD180" i="7"/>
  <c r="AD181" i="7"/>
  <c r="AD182" i="7"/>
  <c r="AD183" i="7"/>
  <c r="AD184" i="7"/>
  <c r="AD185" i="7"/>
  <c r="AD186" i="7"/>
  <c r="AD187" i="7"/>
  <c r="AD188" i="7"/>
  <c r="AD189" i="7"/>
  <c r="AD190" i="7"/>
  <c r="AD191" i="7"/>
  <c r="AD192" i="7"/>
  <c r="AD193" i="7"/>
  <c r="AD194" i="7"/>
  <c r="AD195" i="7"/>
  <c r="AD196" i="7"/>
  <c r="AD197" i="7"/>
  <c r="AD198" i="7"/>
  <c r="AD199" i="7"/>
  <c r="AD200" i="7"/>
  <c r="AD201" i="7"/>
  <c r="AD202" i="7"/>
  <c r="AD203" i="7"/>
  <c r="AD204" i="7"/>
  <c r="AD205" i="7"/>
  <c r="AD206" i="7"/>
  <c r="AD207" i="7"/>
  <c r="AD208" i="7"/>
  <c r="AD209" i="7"/>
  <c r="AD210" i="7"/>
  <c r="AD211" i="7"/>
  <c r="AD212" i="7"/>
  <c r="AD213" i="7"/>
  <c r="AD214" i="7"/>
  <c r="AD215" i="7"/>
  <c r="AD216" i="7"/>
  <c r="AD217" i="7"/>
  <c r="AD218" i="7"/>
  <c r="AD219" i="7"/>
  <c r="AD220" i="7"/>
  <c r="AD221" i="7"/>
  <c r="AD222" i="7"/>
  <c r="AD223" i="7"/>
  <c r="AD224" i="7"/>
  <c r="AD225" i="7"/>
  <c r="AD226" i="7"/>
  <c r="AD227" i="7"/>
  <c r="AD228" i="7"/>
  <c r="AD229" i="7"/>
  <c r="AD230" i="7"/>
  <c r="AD231" i="7"/>
  <c r="AD232" i="7"/>
  <c r="AD233" i="7"/>
  <c r="AD234" i="7"/>
  <c r="AD235" i="7"/>
  <c r="AD236" i="7"/>
  <c r="AD237" i="7"/>
  <c r="AD238" i="7"/>
  <c r="AD239" i="7"/>
  <c r="AD240" i="7"/>
  <c r="AD241" i="7"/>
  <c r="AD242" i="7"/>
  <c r="AD243" i="7"/>
  <c r="AD244" i="7"/>
  <c r="AD245" i="7"/>
  <c r="AD246" i="7"/>
  <c r="AD247" i="7"/>
  <c r="AD4" i="7"/>
  <c r="AB247" i="7"/>
  <c r="Z247" i="7"/>
  <c r="AC247" i="7"/>
  <c r="G247" i="7"/>
  <c r="AE247" i="7"/>
  <c r="AF247" i="7"/>
  <c r="AH247" i="7"/>
  <c r="AL247" i="7"/>
  <c r="AP247" i="7"/>
  <c r="AQ247" i="7"/>
  <c r="AK247" i="7"/>
  <c r="AO247" i="7"/>
  <c r="AJ247" i="7"/>
  <c r="AN247" i="7"/>
  <c r="AI247" i="7"/>
  <c r="AM247" i="7"/>
  <c r="AA247" i="7"/>
  <c r="Y247" i="7"/>
  <c r="O247" i="7"/>
  <c r="N247" i="7"/>
  <c r="M247" i="7"/>
  <c r="L247" i="7"/>
  <c r="K247" i="7"/>
  <c r="J247" i="7"/>
  <c r="I247" i="7"/>
  <c r="H247" i="7"/>
  <c r="F247" i="7"/>
  <c r="E247" i="7"/>
  <c r="D247" i="7"/>
  <c r="C247" i="7"/>
  <c r="B247" i="7"/>
  <c r="A247" i="7"/>
  <c r="AB246" i="7"/>
  <c r="Z246" i="7"/>
  <c r="AC246" i="7"/>
  <c r="G246" i="7"/>
  <c r="AE246" i="7"/>
  <c r="AF246" i="7"/>
  <c r="AH246" i="7"/>
  <c r="AL246" i="7"/>
  <c r="AP246" i="7"/>
  <c r="AQ246" i="7"/>
  <c r="AK246" i="7"/>
  <c r="AO246" i="7"/>
  <c r="AJ246" i="7"/>
  <c r="AN246" i="7"/>
  <c r="AI246" i="7"/>
  <c r="AM246" i="7"/>
  <c r="AA246" i="7"/>
  <c r="Y246" i="7"/>
  <c r="O246" i="7"/>
  <c r="N246" i="7"/>
  <c r="M246" i="7"/>
  <c r="L246" i="7"/>
  <c r="K246" i="7"/>
  <c r="J246" i="7"/>
  <c r="I246" i="7"/>
  <c r="H246" i="7"/>
  <c r="F246" i="7"/>
  <c r="E246" i="7"/>
  <c r="D246" i="7"/>
  <c r="C246" i="7"/>
  <c r="B246" i="7"/>
  <c r="A246" i="7"/>
  <c r="AB245" i="7"/>
  <c r="Z245" i="7"/>
  <c r="AC245" i="7"/>
  <c r="G245" i="7"/>
  <c r="AE245" i="7"/>
  <c r="AF245" i="7"/>
  <c r="AH245" i="7"/>
  <c r="AL245" i="7"/>
  <c r="AP245" i="7"/>
  <c r="AQ245" i="7"/>
  <c r="AK245" i="7"/>
  <c r="AO245" i="7"/>
  <c r="AJ245" i="7"/>
  <c r="AN245" i="7"/>
  <c r="AI245" i="7"/>
  <c r="AM245" i="7"/>
  <c r="AA245" i="7"/>
  <c r="Y245" i="7"/>
  <c r="O245" i="7"/>
  <c r="N245" i="7"/>
  <c r="M245" i="7"/>
  <c r="L245" i="7"/>
  <c r="K245" i="7"/>
  <c r="J245" i="7"/>
  <c r="I245" i="7"/>
  <c r="H245" i="7"/>
  <c r="F245" i="7"/>
  <c r="E245" i="7"/>
  <c r="D245" i="7"/>
  <c r="C245" i="7"/>
  <c r="B245" i="7"/>
  <c r="A245" i="7"/>
  <c r="AB244" i="7"/>
  <c r="Z244" i="7"/>
  <c r="AC244" i="7"/>
  <c r="G244" i="7"/>
  <c r="AE244" i="7"/>
  <c r="AF244" i="7"/>
  <c r="AH244" i="7"/>
  <c r="AL244" i="7"/>
  <c r="AP244" i="7"/>
  <c r="AQ244" i="7"/>
  <c r="AK244" i="7"/>
  <c r="AO244" i="7"/>
  <c r="AJ244" i="7"/>
  <c r="AN244" i="7"/>
  <c r="AI244" i="7"/>
  <c r="AM244" i="7"/>
  <c r="AA244" i="7"/>
  <c r="Y244" i="7"/>
  <c r="O244" i="7"/>
  <c r="N244" i="7"/>
  <c r="M244" i="7"/>
  <c r="L244" i="7"/>
  <c r="K244" i="7"/>
  <c r="J244" i="7"/>
  <c r="I244" i="7"/>
  <c r="H244" i="7"/>
  <c r="F244" i="7"/>
  <c r="E244" i="7"/>
  <c r="D244" i="7"/>
  <c r="C244" i="7"/>
  <c r="B244" i="7"/>
  <c r="A244" i="7"/>
  <c r="AB243" i="7"/>
  <c r="Z243" i="7"/>
  <c r="AC243" i="7"/>
  <c r="G243" i="7"/>
  <c r="AE243" i="7"/>
  <c r="AF243" i="7"/>
  <c r="AH243" i="7"/>
  <c r="AL243" i="7"/>
  <c r="AP243" i="7"/>
  <c r="AQ243" i="7"/>
  <c r="AK243" i="7"/>
  <c r="AO243" i="7"/>
  <c r="AJ243" i="7"/>
  <c r="AN243" i="7"/>
  <c r="AI243" i="7"/>
  <c r="AM243" i="7"/>
  <c r="AA243" i="7"/>
  <c r="Y243" i="7"/>
  <c r="O243" i="7"/>
  <c r="N243" i="7"/>
  <c r="M243" i="7"/>
  <c r="L243" i="7"/>
  <c r="K243" i="7"/>
  <c r="J243" i="7"/>
  <c r="I243" i="7"/>
  <c r="H243" i="7"/>
  <c r="F243" i="7"/>
  <c r="E243" i="7"/>
  <c r="D243" i="7"/>
  <c r="C243" i="7"/>
  <c r="B243" i="7"/>
  <c r="A243" i="7"/>
  <c r="AB242" i="7"/>
  <c r="Z242" i="7"/>
  <c r="AC242" i="7"/>
  <c r="G242" i="7"/>
  <c r="AE242" i="7"/>
  <c r="AF242" i="7"/>
  <c r="AH242" i="7"/>
  <c r="AL242" i="7"/>
  <c r="AP242" i="7"/>
  <c r="AQ242" i="7"/>
  <c r="AK242" i="7"/>
  <c r="AO242" i="7"/>
  <c r="AJ242" i="7"/>
  <c r="AN242" i="7"/>
  <c r="AI242" i="7"/>
  <c r="AM242" i="7"/>
  <c r="AA242" i="7"/>
  <c r="Y242" i="7"/>
  <c r="O242" i="7"/>
  <c r="N242" i="7"/>
  <c r="M242" i="7"/>
  <c r="L242" i="7"/>
  <c r="K242" i="7"/>
  <c r="J242" i="7"/>
  <c r="I242" i="7"/>
  <c r="H242" i="7"/>
  <c r="F242" i="7"/>
  <c r="E242" i="7"/>
  <c r="D242" i="7"/>
  <c r="C242" i="7"/>
  <c r="B242" i="7"/>
  <c r="A242" i="7"/>
  <c r="AB241" i="7"/>
  <c r="Z241" i="7"/>
  <c r="AC241" i="7"/>
  <c r="G241" i="7"/>
  <c r="AE241" i="7"/>
  <c r="AF241" i="7"/>
  <c r="AH241" i="7"/>
  <c r="AL241" i="7"/>
  <c r="AP241" i="7"/>
  <c r="AQ241" i="7"/>
  <c r="AK241" i="7"/>
  <c r="AO241" i="7"/>
  <c r="AJ241" i="7"/>
  <c r="AN241" i="7"/>
  <c r="AI241" i="7"/>
  <c r="AM241" i="7"/>
  <c r="AA241" i="7"/>
  <c r="Y241" i="7"/>
  <c r="O241" i="7"/>
  <c r="N241" i="7"/>
  <c r="M241" i="7"/>
  <c r="L241" i="7"/>
  <c r="K241" i="7"/>
  <c r="J241" i="7"/>
  <c r="I241" i="7"/>
  <c r="H241" i="7"/>
  <c r="F241" i="7"/>
  <c r="E241" i="7"/>
  <c r="D241" i="7"/>
  <c r="C241" i="7"/>
  <c r="B241" i="7"/>
  <c r="A241" i="7"/>
  <c r="AB240" i="7"/>
  <c r="Z240" i="7"/>
  <c r="AC240" i="7"/>
  <c r="G240" i="7"/>
  <c r="AE240" i="7"/>
  <c r="AF240" i="7"/>
  <c r="AH240" i="7"/>
  <c r="AL240" i="7"/>
  <c r="AP240" i="7"/>
  <c r="AQ240" i="7"/>
  <c r="AK240" i="7"/>
  <c r="AO240" i="7"/>
  <c r="AJ240" i="7"/>
  <c r="AN240" i="7"/>
  <c r="AI240" i="7"/>
  <c r="AM240" i="7"/>
  <c r="AA240" i="7"/>
  <c r="Y240" i="7"/>
  <c r="O240" i="7"/>
  <c r="N240" i="7"/>
  <c r="M240" i="7"/>
  <c r="L240" i="7"/>
  <c r="K240" i="7"/>
  <c r="J240" i="7"/>
  <c r="I240" i="7"/>
  <c r="H240" i="7"/>
  <c r="F240" i="7"/>
  <c r="E240" i="7"/>
  <c r="D240" i="7"/>
  <c r="C240" i="7"/>
  <c r="B240" i="7"/>
  <c r="A240" i="7"/>
  <c r="AB239" i="7"/>
  <c r="Z239" i="7"/>
  <c r="AC239" i="7"/>
  <c r="G239" i="7"/>
  <c r="AE239" i="7"/>
  <c r="AF239" i="7"/>
  <c r="AH239" i="7"/>
  <c r="AL239" i="7"/>
  <c r="AP239" i="7"/>
  <c r="AQ239" i="7"/>
  <c r="AK239" i="7"/>
  <c r="AO239" i="7"/>
  <c r="AJ239" i="7"/>
  <c r="AN239" i="7"/>
  <c r="AI239" i="7"/>
  <c r="AM239" i="7"/>
  <c r="AA239" i="7"/>
  <c r="Y239" i="7"/>
  <c r="O239" i="7"/>
  <c r="N239" i="7"/>
  <c r="M239" i="7"/>
  <c r="L239" i="7"/>
  <c r="K239" i="7"/>
  <c r="J239" i="7"/>
  <c r="I239" i="7"/>
  <c r="H239" i="7"/>
  <c r="F239" i="7"/>
  <c r="E239" i="7"/>
  <c r="D239" i="7"/>
  <c r="C239" i="7"/>
  <c r="B239" i="7"/>
  <c r="A239" i="7"/>
  <c r="AB238" i="7"/>
  <c r="Z238" i="7"/>
  <c r="AC238" i="7"/>
  <c r="G238" i="7"/>
  <c r="AE238" i="7"/>
  <c r="AF238" i="7"/>
  <c r="AH238" i="7"/>
  <c r="AL238" i="7"/>
  <c r="AP238" i="7"/>
  <c r="AQ238" i="7"/>
  <c r="AK238" i="7"/>
  <c r="AO238" i="7"/>
  <c r="AJ238" i="7"/>
  <c r="AN238" i="7"/>
  <c r="AI238" i="7"/>
  <c r="AM238" i="7"/>
  <c r="AA238" i="7"/>
  <c r="Y238" i="7"/>
  <c r="O238" i="7"/>
  <c r="N238" i="7"/>
  <c r="M238" i="7"/>
  <c r="L238" i="7"/>
  <c r="K238" i="7"/>
  <c r="J238" i="7"/>
  <c r="I238" i="7"/>
  <c r="H238" i="7"/>
  <c r="F238" i="7"/>
  <c r="E238" i="7"/>
  <c r="D238" i="7"/>
  <c r="C238" i="7"/>
  <c r="B238" i="7"/>
  <c r="A238" i="7"/>
  <c r="AB237" i="7"/>
  <c r="Z237" i="7"/>
  <c r="AC237" i="7"/>
  <c r="G237" i="7"/>
  <c r="AE237" i="7"/>
  <c r="AF237" i="7"/>
  <c r="AH237" i="7"/>
  <c r="AL237" i="7"/>
  <c r="AP237" i="7"/>
  <c r="AQ237" i="7"/>
  <c r="AK237" i="7"/>
  <c r="AO237" i="7"/>
  <c r="AJ237" i="7"/>
  <c r="AN237" i="7"/>
  <c r="AI237" i="7"/>
  <c r="AM237" i="7"/>
  <c r="AA237" i="7"/>
  <c r="Y237" i="7"/>
  <c r="O237" i="7"/>
  <c r="N237" i="7"/>
  <c r="M237" i="7"/>
  <c r="L237" i="7"/>
  <c r="K237" i="7"/>
  <c r="J237" i="7"/>
  <c r="I237" i="7"/>
  <c r="H237" i="7"/>
  <c r="F237" i="7"/>
  <c r="E237" i="7"/>
  <c r="D237" i="7"/>
  <c r="C237" i="7"/>
  <c r="B237" i="7"/>
  <c r="A237" i="7"/>
  <c r="AB236" i="7"/>
  <c r="Z236" i="7"/>
  <c r="AC236" i="7"/>
  <c r="G236" i="7"/>
  <c r="AE236" i="7"/>
  <c r="AF236" i="7"/>
  <c r="AH236" i="7"/>
  <c r="AL236" i="7"/>
  <c r="AP236" i="7"/>
  <c r="AQ236" i="7"/>
  <c r="AK236" i="7"/>
  <c r="AO236" i="7"/>
  <c r="AJ236" i="7"/>
  <c r="AN236" i="7"/>
  <c r="AI236" i="7"/>
  <c r="AM236" i="7"/>
  <c r="AA236" i="7"/>
  <c r="Y236" i="7"/>
  <c r="O236" i="7"/>
  <c r="N236" i="7"/>
  <c r="M236" i="7"/>
  <c r="L236" i="7"/>
  <c r="K236" i="7"/>
  <c r="J236" i="7"/>
  <c r="I236" i="7"/>
  <c r="H236" i="7"/>
  <c r="F236" i="7"/>
  <c r="E236" i="7"/>
  <c r="D236" i="7"/>
  <c r="C236" i="7"/>
  <c r="B236" i="7"/>
  <c r="A236" i="7"/>
  <c r="AB235" i="7"/>
  <c r="Z235" i="7"/>
  <c r="AC235" i="7"/>
  <c r="G235" i="7"/>
  <c r="AE235" i="7"/>
  <c r="AF235" i="7"/>
  <c r="AH235" i="7"/>
  <c r="AL235" i="7"/>
  <c r="AP235" i="7"/>
  <c r="AQ235" i="7"/>
  <c r="AK235" i="7"/>
  <c r="AO235" i="7"/>
  <c r="AJ235" i="7"/>
  <c r="AN235" i="7"/>
  <c r="AI235" i="7"/>
  <c r="AM235" i="7"/>
  <c r="AA235" i="7"/>
  <c r="Y235" i="7"/>
  <c r="O235" i="7"/>
  <c r="N235" i="7"/>
  <c r="M235" i="7"/>
  <c r="L235" i="7"/>
  <c r="K235" i="7"/>
  <c r="J235" i="7"/>
  <c r="I235" i="7"/>
  <c r="H235" i="7"/>
  <c r="F235" i="7"/>
  <c r="E235" i="7"/>
  <c r="D235" i="7"/>
  <c r="C235" i="7"/>
  <c r="B235" i="7"/>
  <c r="A235" i="7"/>
  <c r="AB234" i="7"/>
  <c r="Z234" i="7"/>
  <c r="AC234" i="7"/>
  <c r="G234" i="7"/>
  <c r="AE234" i="7"/>
  <c r="AF234" i="7"/>
  <c r="AH234" i="7"/>
  <c r="AL234" i="7"/>
  <c r="AP234" i="7"/>
  <c r="AQ234" i="7"/>
  <c r="AK234" i="7"/>
  <c r="AO234" i="7"/>
  <c r="AJ234" i="7"/>
  <c r="AN234" i="7"/>
  <c r="AI234" i="7"/>
  <c r="AM234" i="7"/>
  <c r="AA234" i="7"/>
  <c r="Y234" i="7"/>
  <c r="O234" i="7"/>
  <c r="N234" i="7"/>
  <c r="M234" i="7"/>
  <c r="L234" i="7"/>
  <c r="K234" i="7"/>
  <c r="J234" i="7"/>
  <c r="I234" i="7"/>
  <c r="H234" i="7"/>
  <c r="F234" i="7"/>
  <c r="E234" i="7"/>
  <c r="D234" i="7"/>
  <c r="C234" i="7"/>
  <c r="B234" i="7"/>
  <c r="A234" i="7"/>
  <c r="AB233" i="7"/>
  <c r="Z233" i="7"/>
  <c r="AC233" i="7"/>
  <c r="G233" i="7"/>
  <c r="AE233" i="7"/>
  <c r="AF233" i="7"/>
  <c r="AH233" i="7"/>
  <c r="AL233" i="7"/>
  <c r="AP233" i="7"/>
  <c r="AQ233" i="7"/>
  <c r="AK233" i="7"/>
  <c r="AO233" i="7"/>
  <c r="AJ233" i="7"/>
  <c r="AN233" i="7"/>
  <c r="AI233" i="7"/>
  <c r="AM233" i="7"/>
  <c r="AA233" i="7"/>
  <c r="Y233" i="7"/>
  <c r="O233" i="7"/>
  <c r="N233" i="7"/>
  <c r="M233" i="7"/>
  <c r="L233" i="7"/>
  <c r="K233" i="7"/>
  <c r="J233" i="7"/>
  <c r="I233" i="7"/>
  <c r="H233" i="7"/>
  <c r="F233" i="7"/>
  <c r="E233" i="7"/>
  <c r="D233" i="7"/>
  <c r="C233" i="7"/>
  <c r="B233" i="7"/>
  <c r="A233" i="7"/>
  <c r="AB232" i="7"/>
  <c r="Z232" i="7"/>
  <c r="AC232" i="7"/>
  <c r="G232" i="7"/>
  <c r="AE232" i="7"/>
  <c r="AF232" i="7"/>
  <c r="AH232" i="7"/>
  <c r="AL232" i="7"/>
  <c r="AP232" i="7"/>
  <c r="AQ232" i="7"/>
  <c r="AK232" i="7"/>
  <c r="AO232" i="7"/>
  <c r="AJ232" i="7"/>
  <c r="AN232" i="7"/>
  <c r="AI232" i="7"/>
  <c r="AM232" i="7"/>
  <c r="AA232" i="7"/>
  <c r="Y232" i="7"/>
  <c r="O232" i="7"/>
  <c r="N232" i="7"/>
  <c r="M232" i="7"/>
  <c r="L232" i="7"/>
  <c r="K232" i="7"/>
  <c r="J232" i="7"/>
  <c r="I232" i="7"/>
  <c r="H232" i="7"/>
  <c r="F232" i="7"/>
  <c r="E232" i="7"/>
  <c r="D232" i="7"/>
  <c r="C232" i="7"/>
  <c r="B232" i="7"/>
  <c r="A232" i="7"/>
  <c r="AB231" i="7"/>
  <c r="Z231" i="7"/>
  <c r="AC231" i="7"/>
  <c r="G231" i="7"/>
  <c r="AE231" i="7"/>
  <c r="AF231" i="7"/>
  <c r="AH231" i="7"/>
  <c r="AL231" i="7"/>
  <c r="AP231" i="7"/>
  <c r="AQ231" i="7"/>
  <c r="AK231" i="7"/>
  <c r="AO231" i="7"/>
  <c r="AJ231" i="7"/>
  <c r="AN231" i="7"/>
  <c r="AI231" i="7"/>
  <c r="AM231" i="7"/>
  <c r="AA231" i="7"/>
  <c r="Y231" i="7"/>
  <c r="O231" i="7"/>
  <c r="N231" i="7"/>
  <c r="M231" i="7"/>
  <c r="L231" i="7"/>
  <c r="K231" i="7"/>
  <c r="J231" i="7"/>
  <c r="I231" i="7"/>
  <c r="H231" i="7"/>
  <c r="F231" i="7"/>
  <c r="E231" i="7"/>
  <c r="D231" i="7"/>
  <c r="C231" i="7"/>
  <c r="B231" i="7"/>
  <c r="A231" i="7"/>
  <c r="AB230" i="7"/>
  <c r="Z230" i="7"/>
  <c r="AC230" i="7"/>
  <c r="G230" i="7"/>
  <c r="AE230" i="7"/>
  <c r="AF230" i="7"/>
  <c r="AH230" i="7"/>
  <c r="AL230" i="7"/>
  <c r="AP230" i="7"/>
  <c r="AQ230" i="7"/>
  <c r="AK230" i="7"/>
  <c r="AO230" i="7"/>
  <c r="AJ230" i="7"/>
  <c r="AN230" i="7"/>
  <c r="AI230" i="7"/>
  <c r="AM230" i="7"/>
  <c r="AA230" i="7"/>
  <c r="Y230" i="7"/>
  <c r="O230" i="7"/>
  <c r="N230" i="7"/>
  <c r="M230" i="7"/>
  <c r="L230" i="7"/>
  <c r="K230" i="7"/>
  <c r="J230" i="7"/>
  <c r="I230" i="7"/>
  <c r="H230" i="7"/>
  <c r="F230" i="7"/>
  <c r="E230" i="7"/>
  <c r="D230" i="7"/>
  <c r="C230" i="7"/>
  <c r="B230" i="7"/>
  <c r="A230" i="7"/>
  <c r="AB229" i="7"/>
  <c r="Z229" i="7"/>
  <c r="AC229" i="7"/>
  <c r="G229" i="7"/>
  <c r="AE229" i="7"/>
  <c r="AF229" i="7"/>
  <c r="AH229" i="7"/>
  <c r="AL229" i="7"/>
  <c r="AP229" i="7"/>
  <c r="AQ229" i="7"/>
  <c r="AK229" i="7"/>
  <c r="AO229" i="7"/>
  <c r="AJ229" i="7"/>
  <c r="AN229" i="7"/>
  <c r="AI229" i="7"/>
  <c r="AM229" i="7"/>
  <c r="AA229" i="7"/>
  <c r="Y229" i="7"/>
  <c r="O229" i="7"/>
  <c r="N229" i="7"/>
  <c r="M229" i="7"/>
  <c r="L229" i="7"/>
  <c r="K229" i="7"/>
  <c r="J229" i="7"/>
  <c r="I229" i="7"/>
  <c r="H229" i="7"/>
  <c r="F229" i="7"/>
  <c r="E229" i="7"/>
  <c r="D229" i="7"/>
  <c r="C229" i="7"/>
  <c r="B229" i="7"/>
  <c r="A229" i="7"/>
  <c r="AB228" i="7"/>
  <c r="Z228" i="7"/>
  <c r="AC228" i="7"/>
  <c r="G228" i="7"/>
  <c r="AE228" i="7"/>
  <c r="AF228" i="7"/>
  <c r="AH228" i="7"/>
  <c r="AL228" i="7"/>
  <c r="AP228" i="7"/>
  <c r="AQ228" i="7"/>
  <c r="AK228" i="7"/>
  <c r="AO228" i="7"/>
  <c r="AJ228" i="7"/>
  <c r="AN228" i="7"/>
  <c r="AI228" i="7"/>
  <c r="AM228" i="7"/>
  <c r="AA228" i="7"/>
  <c r="Y228" i="7"/>
  <c r="O228" i="7"/>
  <c r="N228" i="7"/>
  <c r="M228" i="7"/>
  <c r="L228" i="7"/>
  <c r="K228" i="7"/>
  <c r="J228" i="7"/>
  <c r="I228" i="7"/>
  <c r="H228" i="7"/>
  <c r="F228" i="7"/>
  <c r="E228" i="7"/>
  <c r="D228" i="7"/>
  <c r="C228" i="7"/>
  <c r="B228" i="7"/>
  <c r="A228" i="7"/>
  <c r="AB227" i="7"/>
  <c r="Z227" i="7"/>
  <c r="AC227" i="7"/>
  <c r="G227" i="7"/>
  <c r="AE227" i="7"/>
  <c r="AF227" i="7"/>
  <c r="AH227" i="7"/>
  <c r="AL227" i="7"/>
  <c r="AP227" i="7"/>
  <c r="AQ227" i="7"/>
  <c r="AK227" i="7"/>
  <c r="AO227" i="7"/>
  <c r="AJ227" i="7"/>
  <c r="AN227" i="7"/>
  <c r="AI227" i="7"/>
  <c r="AM227" i="7"/>
  <c r="AA227" i="7"/>
  <c r="Y227" i="7"/>
  <c r="O227" i="7"/>
  <c r="N227" i="7"/>
  <c r="M227" i="7"/>
  <c r="L227" i="7"/>
  <c r="K227" i="7"/>
  <c r="J227" i="7"/>
  <c r="I227" i="7"/>
  <c r="H227" i="7"/>
  <c r="F227" i="7"/>
  <c r="E227" i="7"/>
  <c r="D227" i="7"/>
  <c r="C227" i="7"/>
  <c r="B227" i="7"/>
  <c r="A227" i="7"/>
  <c r="AB226" i="7"/>
  <c r="Z226" i="7"/>
  <c r="AC226" i="7"/>
  <c r="G226" i="7"/>
  <c r="AE226" i="7"/>
  <c r="AF226" i="7"/>
  <c r="AH226" i="7"/>
  <c r="AL226" i="7"/>
  <c r="AP226" i="7"/>
  <c r="AQ226" i="7"/>
  <c r="AK226" i="7"/>
  <c r="AO226" i="7"/>
  <c r="AJ226" i="7"/>
  <c r="AN226" i="7"/>
  <c r="AI226" i="7"/>
  <c r="AM226" i="7"/>
  <c r="AA226" i="7"/>
  <c r="Y226" i="7"/>
  <c r="O226" i="7"/>
  <c r="N226" i="7"/>
  <c r="M226" i="7"/>
  <c r="L226" i="7"/>
  <c r="K226" i="7"/>
  <c r="J226" i="7"/>
  <c r="I226" i="7"/>
  <c r="H226" i="7"/>
  <c r="F226" i="7"/>
  <c r="E226" i="7"/>
  <c r="D226" i="7"/>
  <c r="C226" i="7"/>
  <c r="B226" i="7"/>
  <c r="A226" i="7"/>
  <c r="AB225" i="7"/>
  <c r="Z225" i="7"/>
  <c r="AC225" i="7"/>
  <c r="G225" i="7"/>
  <c r="AE225" i="7"/>
  <c r="AF225" i="7"/>
  <c r="AH225" i="7"/>
  <c r="AL225" i="7"/>
  <c r="AP225" i="7"/>
  <c r="AQ225" i="7"/>
  <c r="AK225" i="7"/>
  <c r="AO225" i="7"/>
  <c r="AJ225" i="7"/>
  <c r="AN225" i="7"/>
  <c r="AI225" i="7"/>
  <c r="AM225" i="7"/>
  <c r="AA225" i="7"/>
  <c r="Y225" i="7"/>
  <c r="O225" i="7"/>
  <c r="N225" i="7"/>
  <c r="M225" i="7"/>
  <c r="L225" i="7"/>
  <c r="K225" i="7"/>
  <c r="J225" i="7"/>
  <c r="I225" i="7"/>
  <c r="H225" i="7"/>
  <c r="F225" i="7"/>
  <c r="E225" i="7"/>
  <c r="D225" i="7"/>
  <c r="C225" i="7"/>
  <c r="B225" i="7"/>
  <c r="A225" i="7"/>
  <c r="AB224" i="7"/>
  <c r="Z224" i="7"/>
  <c r="AC224" i="7"/>
  <c r="G224" i="7"/>
  <c r="AE224" i="7"/>
  <c r="AF224" i="7"/>
  <c r="AH224" i="7"/>
  <c r="AL224" i="7"/>
  <c r="AP224" i="7"/>
  <c r="AQ224" i="7"/>
  <c r="AK224" i="7"/>
  <c r="AO224" i="7"/>
  <c r="AJ224" i="7"/>
  <c r="AN224" i="7"/>
  <c r="AI224" i="7"/>
  <c r="AM224" i="7"/>
  <c r="AA224" i="7"/>
  <c r="Y224" i="7"/>
  <c r="O224" i="7"/>
  <c r="N224" i="7"/>
  <c r="M224" i="7"/>
  <c r="L224" i="7"/>
  <c r="K224" i="7"/>
  <c r="J224" i="7"/>
  <c r="I224" i="7"/>
  <c r="H224" i="7"/>
  <c r="F224" i="7"/>
  <c r="E224" i="7"/>
  <c r="D224" i="7"/>
  <c r="C224" i="7"/>
  <c r="B224" i="7"/>
  <c r="A224" i="7"/>
  <c r="AB223" i="7"/>
  <c r="Z223" i="7"/>
  <c r="AC223" i="7"/>
  <c r="G223" i="7"/>
  <c r="AE223" i="7"/>
  <c r="AF223" i="7"/>
  <c r="AH223" i="7"/>
  <c r="AL223" i="7"/>
  <c r="AP223" i="7"/>
  <c r="AQ223" i="7"/>
  <c r="AK223" i="7"/>
  <c r="AO223" i="7"/>
  <c r="AJ223" i="7"/>
  <c r="AN223" i="7"/>
  <c r="AI223" i="7"/>
  <c r="AM223" i="7"/>
  <c r="AA223" i="7"/>
  <c r="Y223" i="7"/>
  <c r="O223" i="7"/>
  <c r="N223" i="7"/>
  <c r="M223" i="7"/>
  <c r="L223" i="7"/>
  <c r="K223" i="7"/>
  <c r="J223" i="7"/>
  <c r="I223" i="7"/>
  <c r="H223" i="7"/>
  <c r="F223" i="7"/>
  <c r="E223" i="7"/>
  <c r="D223" i="7"/>
  <c r="C223" i="7"/>
  <c r="B223" i="7"/>
  <c r="A223" i="7"/>
  <c r="AB222" i="7"/>
  <c r="Z222" i="7"/>
  <c r="AC222" i="7"/>
  <c r="G222" i="7"/>
  <c r="AE222" i="7"/>
  <c r="AF222" i="7"/>
  <c r="AH222" i="7"/>
  <c r="AL222" i="7"/>
  <c r="AP222" i="7"/>
  <c r="AQ222" i="7"/>
  <c r="AK222" i="7"/>
  <c r="AO222" i="7"/>
  <c r="AJ222" i="7"/>
  <c r="AN222" i="7"/>
  <c r="AI222" i="7"/>
  <c r="AM222" i="7"/>
  <c r="AA222" i="7"/>
  <c r="Y222" i="7"/>
  <c r="O222" i="7"/>
  <c r="N222" i="7"/>
  <c r="M222" i="7"/>
  <c r="L222" i="7"/>
  <c r="K222" i="7"/>
  <c r="J222" i="7"/>
  <c r="I222" i="7"/>
  <c r="H222" i="7"/>
  <c r="F222" i="7"/>
  <c r="E222" i="7"/>
  <c r="D222" i="7"/>
  <c r="C222" i="7"/>
  <c r="B222" i="7"/>
  <c r="A222" i="7"/>
  <c r="AB221" i="7"/>
  <c r="Z221" i="7"/>
  <c r="AC221" i="7"/>
  <c r="G221" i="7"/>
  <c r="AE221" i="7"/>
  <c r="AF221" i="7"/>
  <c r="AH221" i="7"/>
  <c r="AL221" i="7"/>
  <c r="AP221" i="7"/>
  <c r="AQ221" i="7"/>
  <c r="AK221" i="7"/>
  <c r="AO221" i="7"/>
  <c r="AJ221" i="7"/>
  <c r="AN221" i="7"/>
  <c r="AI221" i="7"/>
  <c r="AM221" i="7"/>
  <c r="AA221" i="7"/>
  <c r="Y221" i="7"/>
  <c r="O221" i="7"/>
  <c r="N221" i="7"/>
  <c r="M221" i="7"/>
  <c r="L221" i="7"/>
  <c r="K221" i="7"/>
  <c r="J221" i="7"/>
  <c r="I221" i="7"/>
  <c r="H221" i="7"/>
  <c r="F221" i="7"/>
  <c r="E221" i="7"/>
  <c r="D221" i="7"/>
  <c r="C221" i="7"/>
  <c r="B221" i="7"/>
  <c r="A221" i="7"/>
  <c r="AB220" i="7"/>
  <c r="Z220" i="7"/>
  <c r="AC220" i="7"/>
  <c r="G220" i="7"/>
  <c r="AE220" i="7"/>
  <c r="AF220" i="7"/>
  <c r="AH220" i="7"/>
  <c r="AL220" i="7"/>
  <c r="AP220" i="7"/>
  <c r="AQ220" i="7"/>
  <c r="AK220" i="7"/>
  <c r="AO220" i="7"/>
  <c r="AJ220" i="7"/>
  <c r="AN220" i="7"/>
  <c r="AI220" i="7"/>
  <c r="AM220" i="7"/>
  <c r="AA220" i="7"/>
  <c r="Y220" i="7"/>
  <c r="O220" i="7"/>
  <c r="N220" i="7"/>
  <c r="M220" i="7"/>
  <c r="L220" i="7"/>
  <c r="K220" i="7"/>
  <c r="J220" i="7"/>
  <c r="I220" i="7"/>
  <c r="H220" i="7"/>
  <c r="F220" i="7"/>
  <c r="E220" i="7"/>
  <c r="D220" i="7"/>
  <c r="C220" i="7"/>
  <c r="B220" i="7"/>
  <c r="A220" i="7"/>
  <c r="AB219" i="7"/>
  <c r="Z219" i="7"/>
  <c r="AC219" i="7"/>
  <c r="G219" i="7"/>
  <c r="AE219" i="7"/>
  <c r="AF219" i="7"/>
  <c r="AH219" i="7"/>
  <c r="AL219" i="7"/>
  <c r="AP219" i="7"/>
  <c r="AQ219" i="7"/>
  <c r="AK219" i="7"/>
  <c r="AO219" i="7"/>
  <c r="AJ219" i="7"/>
  <c r="AN219" i="7"/>
  <c r="AI219" i="7"/>
  <c r="AM219" i="7"/>
  <c r="AA219" i="7"/>
  <c r="Y219" i="7"/>
  <c r="O219" i="7"/>
  <c r="N219" i="7"/>
  <c r="M219" i="7"/>
  <c r="L219" i="7"/>
  <c r="K219" i="7"/>
  <c r="J219" i="7"/>
  <c r="I219" i="7"/>
  <c r="H219" i="7"/>
  <c r="F219" i="7"/>
  <c r="E219" i="7"/>
  <c r="D219" i="7"/>
  <c r="C219" i="7"/>
  <c r="B219" i="7"/>
  <c r="A219" i="7"/>
  <c r="AB218" i="7"/>
  <c r="Z218" i="7"/>
  <c r="AC218" i="7"/>
  <c r="G218" i="7"/>
  <c r="AE218" i="7"/>
  <c r="AF218" i="7"/>
  <c r="AH218" i="7"/>
  <c r="AL218" i="7"/>
  <c r="AP218" i="7"/>
  <c r="AQ218" i="7"/>
  <c r="AK218" i="7"/>
  <c r="AO218" i="7"/>
  <c r="AJ218" i="7"/>
  <c r="AN218" i="7"/>
  <c r="AI218" i="7"/>
  <c r="AM218" i="7"/>
  <c r="AA218" i="7"/>
  <c r="Y218" i="7"/>
  <c r="O218" i="7"/>
  <c r="N218" i="7"/>
  <c r="M218" i="7"/>
  <c r="L218" i="7"/>
  <c r="K218" i="7"/>
  <c r="J218" i="7"/>
  <c r="I218" i="7"/>
  <c r="H218" i="7"/>
  <c r="F218" i="7"/>
  <c r="E218" i="7"/>
  <c r="D218" i="7"/>
  <c r="C218" i="7"/>
  <c r="B218" i="7"/>
  <c r="A218" i="7"/>
  <c r="AB217" i="7"/>
  <c r="Z217" i="7"/>
  <c r="AC217" i="7"/>
  <c r="G217" i="7"/>
  <c r="AE217" i="7"/>
  <c r="AF217" i="7"/>
  <c r="AH217" i="7"/>
  <c r="AL217" i="7"/>
  <c r="AP217" i="7"/>
  <c r="AQ217" i="7"/>
  <c r="AK217" i="7"/>
  <c r="AO217" i="7"/>
  <c r="AJ217" i="7"/>
  <c r="AN217" i="7"/>
  <c r="AI217" i="7"/>
  <c r="AM217" i="7"/>
  <c r="AA217" i="7"/>
  <c r="Y217" i="7"/>
  <c r="O217" i="7"/>
  <c r="N217" i="7"/>
  <c r="M217" i="7"/>
  <c r="L217" i="7"/>
  <c r="K217" i="7"/>
  <c r="J217" i="7"/>
  <c r="I217" i="7"/>
  <c r="H217" i="7"/>
  <c r="F217" i="7"/>
  <c r="E217" i="7"/>
  <c r="D217" i="7"/>
  <c r="C217" i="7"/>
  <c r="B217" i="7"/>
  <c r="A217" i="7"/>
  <c r="AB216" i="7"/>
  <c r="Z216" i="7"/>
  <c r="AC216" i="7"/>
  <c r="G216" i="7"/>
  <c r="AE216" i="7"/>
  <c r="AF216" i="7"/>
  <c r="AH216" i="7"/>
  <c r="AL216" i="7"/>
  <c r="AP216" i="7"/>
  <c r="AQ216" i="7"/>
  <c r="AK216" i="7"/>
  <c r="AO216" i="7"/>
  <c r="AJ216" i="7"/>
  <c r="AN216" i="7"/>
  <c r="AI216" i="7"/>
  <c r="AM216" i="7"/>
  <c r="AA216" i="7"/>
  <c r="Y216" i="7"/>
  <c r="O216" i="7"/>
  <c r="N216" i="7"/>
  <c r="M216" i="7"/>
  <c r="L216" i="7"/>
  <c r="K216" i="7"/>
  <c r="J216" i="7"/>
  <c r="I216" i="7"/>
  <c r="H216" i="7"/>
  <c r="F216" i="7"/>
  <c r="E216" i="7"/>
  <c r="D216" i="7"/>
  <c r="C216" i="7"/>
  <c r="B216" i="7"/>
  <c r="A216" i="7"/>
  <c r="AB215" i="7"/>
  <c r="Z215" i="7"/>
  <c r="AC215" i="7"/>
  <c r="G215" i="7"/>
  <c r="AE215" i="7"/>
  <c r="AF215" i="7"/>
  <c r="AH215" i="7"/>
  <c r="AL215" i="7"/>
  <c r="AP215" i="7"/>
  <c r="AQ215" i="7"/>
  <c r="AK215" i="7"/>
  <c r="AO215" i="7"/>
  <c r="AJ215" i="7"/>
  <c r="AN215" i="7"/>
  <c r="AI215" i="7"/>
  <c r="AM215" i="7"/>
  <c r="AA215" i="7"/>
  <c r="Y215" i="7"/>
  <c r="O215" i="7"/>
  <c r="N215" i="7"/>
  <c r="M215" i="7"/>
  <c r="L215" i="7"/>
  <c r="K215" i="7"/>
  <c r="J215" i="7"/>
  <c r="I215" i="7"/>
  <c r="H215" i="7"/>
  <c r="F215" i="7"/>
  <c r="E215" i="7"/>
  <c r="D215" i="7"/>
  <c r="C215" i="7"/>
  <c r="B215" i="7"/>
  <c r="A215" i="7"/>
  <c r="AB214" i="7"/>
  <c r="Z214" i="7"/>
  <c r="AC214" i="7"/>
  <c r="G214" i="7"/>
  <c r="AE214" i="7"/>
  <c r="AF214" i="7"/>
  <c r="AH214" i="7"/>
  <c r="AL214" i="7"/>
  <c r="AP214" i="7"/>
  <c r="AQ214" i="7"/>
  <c r="AK214" i="7"/>
  <c r="AO214" i="7"/>
  <c r="AJ214" i="7"/>
  <c r="AN214" i="7"/>
  <c r="AI214" i="7"/>
  <c r="AM214" i="7"/>
  <c r="AA214" i="7"/>
  <c r="Y214" i="7"/>
  <c r="O214" i="7"/>
  <c r="N214" i="7"/>
  <c r="M214" i="7"/>
  <c r="L214" i="7"/>
  <c r="K214" i="7"/>
  <c r="J214" i="7"/>
  <c r="I214" i="7"/>
  <c r="H214" i="7"/>
  <c r="F214" i="7"/>
  <c r="E214" i="7"/>
  <c r="D214" i="7"/>
  <c r="C214" i="7"/>
  <c r="B214" i="7"/>
  <c r="A214" i="7"/>
  <c r="AB213" i="7"/>
  <c r="Z213" i="7"/>
  <c r="AC213" i="7"/>
  <c r="G213" i="7"/>
  <c r="AE213" i="7"/>
  <c r="AF213" i="7"/>
  <c r="AH213" i="7"/>
  <c r="AL213" i="7"/>
  <c r="AP213" i="7"/>
  <c r="AQ213" i="7"/>
  <c r="AK213" i="7"/>
  <c r="AO213" i="7"/>
  <c r="AJ213" i="7"/>
  <c r="AN213" i="7"/>
  <c r="AI213" i="7"/>
  <c r="AM213" i="7"/>
  <c r="AA213" i="7"/>
  <c r="Y213" i="7"/>
  <c r="O213" i="7"/>
  <c r="N213" i="7"/>
  <c r="M213" i="7"/>
  <c r="L213" i="7"/>
  <c r="K213" i="7"/>
  <c r="J213" i="7"/>
  <c r="I213" i="7"/>
  <c r="H213" i="7"/>
  <c r="F213" i="7"/>
  <c r="E213" i="7"/>
  <c r="D213" i="7"/>
  <c r="C213" i="7"/>
  <c r="B213" i="7"/>
  <c r="A213" i="7"/>
  <c r="AB212" i="7"/>
  <c r="Z212" i="7"/>
  <c r="AC212" i="7"/>
  <c r="G212" i="7"/>
  <c r="AE212" i="7"/>
  <c r="AF212" i="7"/>
  <c r="AH212" i="7"/>
  <c r="AL212" i="7"/>
  <c r="AP212" i="7"/>
  <c r="AQ212" i="7"/>
  <c r="AK212" i="7"/>
  <c r="AO212" i="7"/>
  <c r="AJ212" i="7"/>
  <c r="AN212" i="7"/>
  <c r="AI212" i="7"/>
  <c r="AM212" i="7"/>
  <c r="AA212" i="7"/>
  <c r="Y212" i="7"/>
  <c r="O212" i="7"/>
  <c r="N212" i="7"/>
  <c r="M212" i="7"/>
  <c r="L212" i="7"/>
  <c r="K212" i="7"/>
  <c r="J212" i="7"/>
  <c r="I212" i="7"/>
  <c r="H212" i="7"/>
  <c r="F212" i="7"/>
  <c r="E212" i="7"/>
  <c r="D212" i="7"/>
  <c r="C212" i="7"/>
  <c r="B212" i="7"/>
  <c r="A212" i="7"/>
  <c r="AB211" i="7"/>
  <c r="Z211" i="7"/>
  <c r="AC211" i="7"/>
  <c r="G211" i="7"/>
  <c r="AE211" i="7"/>
  <c r="AF211" i="7"/>
  <c r="AH211" i="7"/>
  <c r="AL211" i="7"/>
  <c r="AP211" i="7"/>
  <c r="AQ211" i="7"/>
  <c r="AK211" i="7"/>
  <c r="AO211" i="7"/>
  <c r="AJ211" i="7"/>
  <c r="AN211" i="7"/>
  <c r="AI211" i="7"/>
  <c r="AM211" i="7"/>
  <c r="AA211" i="7"/>
  <c r="Y211" i="7"/>
  <c r="O211" i="7"/>
  <c r="N211" i="7"/>
  <c r="M211" i="7"/>
  <c r="L211" i="7"/>
  <c r="K211" i="7"/>
  <c r="J211" i="7"/>
  <c r="I211" i="7"/>
  <c r="H211" i="7"/>
  <c r="F211" i="7"/>
  <c r="E211" i="7"/>
  <c r="D211" i="7"/>
  <c r="C211" i="7"/>
  <c r="B211" i="7"/>
  <c r="A211" i="7"/>
  <c r="AB210" i="7"/>
  <c r="Z210" i="7"/>
  <c r="AC210" i="7"/>
  <c r="G210" i="7"/>
  <c r="AE210" i="7"/>
  <c r="AF210" i="7"/>
  <c r="AH210" i="7"/>
  <c r="AL210" i="7"/>
  <c r="AP210" i="7"/>
  <c r="AQ210" i="7"/>
  <c r="AK210" i="7"/>
  <c r="AO210" i="7"/>
  <c r="AJ210" i="7"/>
  <c r="AN210" i="7"/>
  <c r="AI210" i="7"/>
  <c r="AM210" i="7"/>
  <c r="AA210" i="7"/>
  <c r="Y210" i="7"/>
  <c r="O210" i="7"/>
  <c r="N210" i="7"/>
  <c r="M210" i="7"/>
  <c r="L210" i="7"/>
  <c r="K210" i="7"/>
  <c r="J210" i="7"/>
  <c r="I210" i="7"/>
  <c r="H210" i="7"/>
  <c r="F210" i="7"/>
  <c r="E210" i="7"/>
  <c r="D210" i="7"/>
  <c r="C210" i="7"/>
  <c r="B210" i="7"/>
  <c r="A210" i="7"/>
  <c r="AB209" i="7"/>
  <c r="Z209" i="7"/>
  <c r="AC209" i="7"/>
  <c r="G209" i="7"/>
  <c r="AE209" i="7"/>
  <c r="AF209" i="7"/>
  <c r="AH209" i="7"/>
  <c r="AL209" i="7"/>
  <c r="AP209" i="7"/>
  <c r="AQ209" i="7"/>
  <c r="AK209" i="7"/>
  <c r="AO209" i="7"/>
  <c r="AJ209" i="7"/>
  <c r="AN209" i="7"/>
  <c r="AI209" i="7"/>
  <c r="AM209" i="7"/>
  <c r="AA209" i="7"/>
  <c r="Y209" i="7"/>
  <c r="O209" i="7"/>
  <c r="N209" i="7"/>
  <c r="M209" i="7"/>
  <c r="L209" i="7"/>
  <c r="K209" i="7"/>
  <c r="J209" i="7"/>
  <c r="I209" i="7"/>
  <c r="H209" i="7"/>
  <c r="F209" i="7"/>
  <c r="E209" i="7"/>
  <c r="D209" i="7"/>
  <c r="C209" i="7"/>
  <c r="B209" i="7"/>
  <c r="A209" i="7"/>
  <c r="AB208" i="7"/>
  <c r="Z208" i="7"/>
  <c r="AC208" i="7"/>
  <c r="G208" i="7"/>
  <c r="AE208" i="7"/>
  <c r="AF208" i="7"/>
  <c r="AH208" i="7"/>
  <c r="AL208" i="7"/>
  <c r="AP208" i="7"/>
  <c r="AQ208" i="7"/>
  <c r="AK208" i="7"/>
  <c r="AO208" i="7"/>
  <c r="AJ208" i="7"/>
  <c r="AN208" i="7"/>
  <c r="AI208" i="7"/>
  <c r="AM208" i="7"/>
  <c r="AA208" i="7"/>
  <c r="Y208" i="7"/>
  <c r="O208" i="7"/>
  <c r="N208" i="7"/>
  <c r="M208" i="7"/>
  <c r="L208" i="7"/>
  <c r="K208" i="7"/>
  <c r="J208" i="7"/>
  <c r="I208" i="7"/>
  <c r="H208" i="7"/>
  <c r="F208" i="7"/>
  <c r="E208" i="7"/>
  <c r="D208" i="7"/>
  <c r="C208" i="7"/>
  <c r="B208" i="7"/>
  <c r="A208" i="7"/>
  <c r="AB207" i="7"/>
  <c r="Z207" i="7"/>
  <c r="AC207" i="7"/>
  <c r="G207" i="7"/>
  <c r="AE207" i="7"/>
  <c r="AF207" i="7"/>
  <c r="AH207" i="7"/>
  <c r="AL207" i="7"/>
  <c r="AP207" i="7"/>
  <c r="AQ207" i="7"/>
  <c r="AK207" i="7"/>
  <c r="AO207" i="7"/>
  <c r="AJ207" i="7"/>
  <c r="AN207" i="7"/>
  <c r="AI207" i="7"/>
  <c r="AM207" i="7"/>
  <c r="AA207" i="7"/>
  <c r="Y207" i="7"/>
  <c r="O207" i="7"/>
  <c r="N207" i="7"/>
  <c r="M207" i="7"/>
  <c r="L207" i="7"/>
  <c r="K207" i="7"/>
  <c r="J207" i="7"/>
  <c r="I207" i="7"/>
  <c r="H207" i="7"/>
  <c r="F207" i="7"/>
  <c r="E207" i="7"/>
  <c r="D207" i="7"/>
  <c r="C207" i="7"/>
  <c r="B207" i="7"/>
  <c r="A207" i="7"/>
  <c r="AB206" i="7"/>
  <c r="Z206" i="7"/>
  <c r="AC206" i="7"/>
  <c r="G206" i="7"/>
  <c r="AE206" i="7"/>
  <c r="AF206" i="7"/>
  <c r="AH206" i="7"/>
  <c r="AL206" i="7"/>
  <c r="AP206" i="7"/>
  <c r="AQ206" i="7"/>
  <c r="AK206" i="7"/>
  <c r="AO206" i="7"/>
  <c r="AJ206" i="7"/>
  <c r="AN206" i="7"/>
  <c r="AI206" i="7"/>
  <c r="AM206" i="7"/>
  <c r="AA206" i="7"/>
  <c r="Y206" i="7"/>
  <c r="O206" i="7"/>
  <c r="N206" i="7"/>
  <c r="M206" i="7"/>
  <c r="L206" i="7"/>
  <c r="K206" i="7"/>
  <c r="J206" i="7"/>
  <c r="I206" i="7"/>
  <c r="H206" i="7"/>
  <c r="F206" i="7"/>
  <c r="E206" i="7"/>
  <c r="D206" i="7"/>
  <c r="C206" i="7"/>
  <c r="B206" i="7"/>
  <c r="A206" i="7"/>
  <c r="AB205" i="7"/>
  <c r="Z205" i="7"/>
  <c r="AC205" i="7"/>
  <c r="G205" i="7"/>
  <c r="AE205" i="7"/>
  <c r="AF205" i="7"/>
  <c r="AH205" i="7"/>
  <c r="AL205" i="7"/>
  <c r="AP205" i="7"/>
  <c r="AQ205" i="7"/>
  <c r="AK205" i="7"/>
  <c r="AO205" i="7"/>
  <c r="AJ205" i="7"/>
  <c r="AN205" i="7"/>
  <c r="AI205" i="7"/>
  <c r="AM205" i="7"/>
  <c r="AA205" i="7"/>
  <c r="Y205" i="7"/>
  <c r="O205" i="7"/>
  <c r="N205" i="7"/>
  <c r="M205" i="7"/>
  <c r="L205" i="7"/>
  <c r="K205" i="7"/>
  <c r="J205" i="7"/>
  <c r="I205" i="7"/>
  <c r="H205" i="7"/>
  <c r="F205" i="7"/>
  <c r="E205" i="7"/>
  <c r="D205" i="7"/>
  <c r="C205" i="7"/>
  <c r="B205" i="7"/>
  <c r="A205" i="7"/>
  <c r="AB204" i="7"/>
  <c r="Z204" i="7"/>
  <c r="AC204" i="7"/>
  <c r="G204" i="7"/>
  <c r="AE204" i="7"/>
  <c r="AF204" i="7"/>
  <c r="AH204" i="7"/>
  <c r="AL204" i="7"/>
  <c r="AP204" i="7"/>
  <c r="AQ204" i="7"/>
  <c r="AK204" i="7"/>
  <c r="AO204" i="7"/>
  <c r="AJ204" i="7"/>
  <c r="AN204" i="7"/>
  <c r="AI204" i="7"/>
  <c r="AM204" i="7"/>
  <c r="AA204" i="7"/>
  <c r="Y204" i="7"/>
  <c r="O204" i="7"/>
  <c r="N204" i="7"/>
  <c r="M204" i="7"/>
  <c r="L204" i="7"/>
  <c r="K204" i="7"/>
  <c r="J204" i="7"/>
  <c r="I204" i="7"/>
  <c r="H204" i="7"/>
  <c r="F204" i="7"/>
  <c r="E204" i="7"/>
  <c r="D204" i="7"/>
  <c r="C204" i="7"/>
  <c r="B204" i="7"/>
  <c r="A204" i="7"/>
  <c r="AB203" i="7"/>
  <c r="Z203" i="7"/>
  <c r="AC203" i="7"/>
  <c r="G203" i="7"/>
  <c r="AE203" i="7"/>
  <c r="AF203" i="7"/>
  <c r="AH203" i="7"/>
  <c r="AL203" i="7"/>
  <c r="AP203" i="7"/>
  <c r="AQ203" i="7"/>
  <c r="AK203" i="7"/>
  <c r="AO203" i="7"/>
  <c r="AJ203" i="7"/>
  <c r="AN203" i="7"/>
  <c r="AI203" i="7"/>
  <c r="AM203" i="7"/>
  <c r="AA203" i="7"/>
  <c r="Y203" i="7"/>
  <c r="O203" i="7"/>
  <c r="N203" i="7"/>
  <c r="M203" i="7"/>
  <c r="L203" i="7"/>
  <c r="K203" i="7"/>
  <c r="J203" i="7"/>
  <c r="I203" i="7"/>
  <c r="H203" i="7"/>
  <c r="F203" i="7"/>
  <c r="E203" i="7"/>
  <c r="D203" i="7"/>
  <c r="C203" i="7"/>
  <c r="B203" i="7"/>
  <c r="A203" i="7"/>
  <c r="AB202" i="7"/>
  <c r="Z202" i="7"/>
  <c r="AC202" i="7"/>
  <c r="G202" i="7"/>
  <c r="AE202" i="7"/>
  <c r="AF202" i="7"/>
  <c r="AH202" i="7"/>
  <c r="AL202" i="7"/>
  <c r="AP202" i="7"/>
  <c r="AQ202" i="7"/>
  <c r="AK202" i="7"/>
  <c r="AO202" i="7"/>
  <c r="AJ202" i="7"/>
  <c r="AN202" i="7"/>
  <c r="AI202" i="7"/>
  <c r="AM202" i="7"/>
  <c r="AA202" i="7"/>
  <c r="Y202" i="7"/>
  <c r="O202" i="7"/>
  <c r="N202" i="7"/>
  <c r="M202" i="7"/>
  <c r="L202" i="7"/>
  <c r="K202" i="7"/>
  <c r="J202" i="7"/>
  <c r="I202" i="7"/>
  <c r="H202" i="7"/>
  <c r="F202" i="7"/>
  <c r="E202" i="7"/>
  <c r="D202" i="7"/>
  <c r="C202" i="7"/>
  <c r="B202" i="7"/>
  <c r="A202" i="7"/>
  <c r="AB201" i="7"/>
  <c r="Z201" i="7"/>
  <c r="AC201" i="7"/>
  <c r="G201" i="7"/>
  <c r="AE201" i="7"/>
  <c r="AF201" i="7"/>
  <c r="AH201" i="7"/>
  <c r="AL201" i="7"/>
  <c r="AP201" i="7"/>
  <c r="AQ201" i="7"/>
  <c r="AK201" i="7"/>
  <c r="AO201" i="7"/>
  <c r="AJ201" i="7"/>
  <c r="AN201" i="7"/>
  <c r="AI201" i="7"/>
  <c r="AM201" i="7"/>
  <c r="AA201" i="7"/>
  <c r="Y201" i="7"/>
  <c r="O201" i="7"/>
  <c r="N201" i="7"/>
  <c r="M201" i="7"/>
  <c r="L201" i="7"/>
  <c r="K201" i="7"/>
  <c r="J201" i="7"/>
  <c r="I201" i="7"/>
  <c r="H201" i="7"/>
  <c r="F201" i="7"/>
  <c r="E201" i="7"/>
  <c r="D201" i="7"/>
  <c r="C201" i="7"/>
  <c r="B201" i="7"/>
  <c r="A201" i="7"/>
  <c r="AB200" i="7"/>
  <c r="Z200" i="7"/>
  <c r="AC200" i="7"/>
  <c r="G200" i="7"/>
  <c r="AE200" i="7"/>
  <c r="AF200" i="7"/>
  <c r="AH200" i="7"/>
  <c r="AL200" i="7"/>
  <c r="AP200" i="7"/>
  <c r="AQ200" i="7"/>
  <c r="AK200" i="7"/>
  <c r="AO200" i="7"/>
  <c r="AJ200" i="7"/>
  <c r="AN200" i="7"/>
  <c r="AI200" i="7"/>
  <c r="AM200" i="7"/>
  <c r="AA200" i="7"/>
  <c r="Y200" i="7"/>
  <c r="O200" i="7"/>
  <c r="N200" i="7"/>
  <c r="M200" i="7"/>
  <c r="L200" i="7"/>
  <c r="K200" i="7"/>
  <c r="J200" i="7"/>
  <c r="I200" i="7"/>
  <c r="H200" i="7"/>
  <c r="F200" i="7"/>
  <c r="E200" i="7"/>
  <c r="D200" i="7"/>
  <c r="C200" i="7"/>
  <c r="B200" i="7"/>
  <c r="A200" i="7"/>
  <c r="AB199" i="7"/>
  <c r="Z199" i="7"/>
  <c r="AC199" i="7"/>
  <c r="G199" i="7"/>
  <c r="AE199" i="7"/>
  <c r="AF199" i="7"/>
  <c r="AH199" i="7"/>
  <c r="AL199" i="7"/>
  <c r="AP199" i="7"/>
  <c r="AQ199" i="7"/>
  <c r="AK199" i="7"/>
  <c r="AO199" i="7"/>
  <c r="AJ199" i="7"/>
  <c r="AN199" i="7"/>
  <c r="AI199" i="7"/>
  <c r="AM199" i="7"/>
  <c r="AA199" i="7"/>
  <c r="Y199" i="7"/>
  <c r="O199" i="7"/>
  <c r="N199" i="7"/>
  <c r="M199" i="7"/>
  <c r="L199" i="7"/>
  <c r="K199" i="7"/>
  <c r="J199" i="7"/>
  <c r="I199" i="7"/>
  <c r="H199" i="7"/>
  <c r="F199" i="7"/>
  <c r="E199" i="7"/>
  <c r="D199" i="7"/>
  <c r="C199" i="7"/>
  <c r="B199" i="7"/>
  <c r="A199" i="7"/>
  <c r="AB198" i="7"/>
  <c r="Z198" i="7"/>
  <c r="AC198" i="7"/>
  <c r="G198" i="7"/>
  <c r="AE198" i="7"/>
  <c r="AF198" i="7"/>
  <c r="AH198" i="7"/>
  <c r="AL198" i="7"/>
  <c r="AP198" i="7"/>
  <c r="AQ198" i="7"/>
  <c r="AK198" i="7"/>
  <c r="AO198" i="7"/>
  <c r="AJ198" i="7"/>
  <c r="AN198" i="7"/>
  <c r="AI198" i="7"/>
  <c r="AM198" i="7"/>
  <c r="AA198" i="7"/>
  <c r="Y198" i="7"/>
  <c r="O198" i="7"/>
  <c r="N198" i="7"/>
  <c r="M198" i="7"/>
  <c r="L198" i="7"/>
  <c r="K198" i="7"/>
  <c r="J198" i="7"/>
  <c r="I198" i="7"/>
  <c r="H198" i="7"/>
  <c r="F198" i="7"/>
  <c r="E198" i="7"/>
  <c r="D198" i="7"/>
  <c r="C198" i="7"/>
  <c r="B198" i="7"/>
  <c r="A198" i="7"/>
  <c r="AB197" i="7"/>
  <c r="Z197" i="7"/>
  <c r="AC197" i="7"/>
  <c r="G197" i="7"/>
  <c r="AE197" i="7"/>
  <c r="AF197" i="7"/>
  <c r="AH197" i="7"/>
  <c r="AL197" i="7"/>
  <c r="AP197" i="7"/>
  <c r="AQ197" i="7"/>
  <c r="AK197" i="7"/>
  <c r="AO197" i="7"/>
  <c r="AJ197" i="7"/>
  <c r="AN197" i="7"/>
  <c r="AI197" i="7"/>
  <c r="AM197" i="7"/>
  <c r="AA197" i="7"/>
  <c r="Y197" i="7"/>
  <c r="O197" i="7"/>
  <c r="N197" i="7"/>
  <c r="M197" i="7"/>
  <c r="L197" i="7"/>
  <c r="K197" i="7"/>
  <c r="J197" i="7"/>
  <c r="I197" i="7"/>
  <c r="H197" i="7"/>
  <c r="F197" i="7"/>
  <c r="E197" i="7"/>
  <c r="D197" i="7"/>
  <c r="C197" i="7"/>
  <c r="B197" i="7"/>
  <c r="A197" i="7"/>
  <c r="AB196" i="7"/>
  <c r="Z196" i="7"/>
  <c r="AC196" i="7"/>
  <c r="G196" i="7"/>
  <c r="AE196" i="7"/>
  <c r="AF196" i="7"/>
  <c r="AH196" i="7"/>
  <c r="AL196" i="7"/>
  <c r="AP196" i="7"/>
  <c r="AQ196" i="7"/>
  <c r="AK196" i="7"/>
  <c r="AO196" i="7"/>
  <c r="AJ196" i="7"/>
  <c r="AN196" i="7"/>
  <c r="AI196" i="7"/>
  <c r="AM196" i="7"/>
  <c r="AA196" i="7"/>
  <c r="Y196" i="7"/>
  <c r="O196" i="7"/>
  <c r="N196" i="7"/>
  <c r="M196" i="7"/>
  <c r="L196" i="7"/>
  <c r="K196" i="7"/>
  <c r="J196" i="7"/>
  <c r="I196" i="7"/>
  <c r="H196" i="7"/>
  <c r="F196" i="7"/>
  <c r="E196" i="7"/>
  <c r="D196" i="7"/>
  <c r="C196" i="7"/>
  <c r="B196" i="7"/>
  <c r="A196" i="7"/>
  <c r="AB195" i="7"/>
  <c r="Z195" i="7"/>
  <c r="AC195" i="7"/>
  <c r="G195" i="7"/>
  <c r="AE195" i="7"/>
  <c r="AF195" i="7"/>
  <c r="AH195" i="7"/>
  <c r="AL195" i="7"/>
  <c r="AP195" i="7"/>
  <c r="AQ195" i="7"/>
  <c r="AK195" i="7"/>
  <c r="AO195" i="7"/>
  <c r="AJ195" i="7"/>
  <c r="AN195" i="7"/>
  <c r="AI195" i="7"/>
  <c r="AM195" i="7"/>
  <c r="AA195" i="7"/>
  <c r="Y195" i="7"/>
  <c r="O195" i="7"/>
  <c r="N195" i="7"/>
  <c r="M195" i="7"/>
  <c r="L195" i="7"/>
  <c r="K195" i="7"/>
  <c r="J195" i="7"/>
  <c r="I195" i="7"/>
  <c r="H195" i="7"/>
  <c r="F195" i="7"/>
  <c r="E195" i="7"/>
  <c r="D195" i="7"/>
  <c r="C195" i="7"/>
  <c r="B195" i="7"/>
  <c r="A195" i="7"/>
  <c r="AB194" i="7"/>
  <c r="Z194" i="7"/>
  <c r="AC194" i="7"/>
  <c r="G194" i="7"/>
  <c r="AE194" i="7"/>
  <c r="AF194" i="7"/>
  <c r="AH194" i="7"/>
  <c r="AL194" i="7"/>
  <c r="AP194" i="7"/>
  <c r="AQ194" i="7"/>
  <c r="AK194" i="7"/>
  <c r="AO194" i="7"/>
  <c r="AJ194" i="7"/>
  <c r="AN194" i="7"/>
  <c r="AI194" i="7"/>
  <c r="AM194" i="7"/>
  <c r="AA194" i="7"/>
  <c r="Y194" i="7"/>
  <c r="O194" i="7"/>
  <c r="N194" i="7"/>
  <c r="M194" i="7"/>
  <c r="L194" i="7"/>
  <c r="K194" i="7"/>
  <c r="J194" i="7"/>
  <c r="I194" i="7"/>
  <c r="H194" i="7"/>
  <c r="F194" i="7"/>
  <c r="E194" i="7"/>
  <c r="D194" i="7"/>
  <c r="C194" i="7"/>
  <c r="B194" i="7"/>
  <c r="A194" i="7"/>
  <c r="AB193" i="7"/>
  <c r="Z193" i="7"/>
  <c r="AC193" i="7"/>
  <c r="G193" i="7"/>
  <c r="AE193" i="7"/>
  <c r="AF193" i="7"/>
  <c r="AH193" i="7"/>
  <c r="AL193" i="7"/>
  <c r="AP193" i="7"/>
  <c r="AQ193" i="7"/>
  <c r="AK193" i="7"/>
  <c r="AO193" i="7"/>
  <c r="AJ193" i="7"/>
  <c r="AN193" i="7"/>
  <c r="AI193" i="7"/>
  <c r="AM193" i="7"/>
  <c r="AA193" i="7"/>
  <c r="Y193" i="7"/>
  <c r="O193" i="7"/>
  <c r="N193" i="7"/>
  <c r="M193" i="7"/>
  <c r="L193" i="7"/>
  <c r="K193" i="7"/>
  <c r="J193" i="7"/>
  <c r="I193" i="7"/>
  <c r="H193" i="7"/>
  <c r="F193" i="7"/>
  <c r="E193" i="7"/>
  <c r="D193" i="7"/>
  <c r="C193" i="7"/>
  <c r="B193" i="7"/>
  <c r="A193" i="7"/>
  <c r="AB192" i="7"/>
  <c r="Z192" i="7"/>
  <c r="AC192" i="7"/>
  <c r="G192" i="7"/>
  <c r="AE192" i="7"/>
  <c r="AF192" i="7"/>
  <c r="AH192" i="7"/>
  <c r="AL192" i="7"/>
  <c r="AP192" i="7"/>
  <c r="AQ192" i="7"/>
  <c r="AK192" i="7"/>
  <c r="AO192" i="7"/>
  <c r="AJ192" i="7"/>
  <c r="AN192" i="7"/>
  <c r="AI192" i="7"/>
  <c r="AM192" i="7"/>
  <c r="AA192" i="7"/>
  <c r="Y192" i="7"/>
  <c r="O192" i="7"/>
  <c r="N192" i="7"/>
  <c r="M192" i="7"/>
  <c r="L192" i="7"/>
  <c r="K192" i="7"/>
  <c r="J192" i="7"/>
  <c r="I192" i="7"/>
  <c r="H192" i="7"/>
  <c r="F192" i="7"/>
  <c r="E192" i="7"/>
  <c r="D192" i="7"/>
  <c r="C192" i="7"/>
  <c r="B192" i="7"/>
  <c r="A192" i="7"/>
  <c r="AB191" i="7"/>
  <c r="Z191" i="7"/>
  <c r="AC191" i="7"/>
  <c r="G191" i="7"/>
  <c r="AE191" i="7"/>
  <c r="AF191" i="7"/>
  <c r="AH191" i="7"/>
  <c r="AL191" i="7"/>
  <c r="AP191" i="7"/>
  <c r="AQ191" i="7"/>
  <c r="AK191" i="7"/>
  <c r="AO191" i="7"/>
  <c r="AJ191" i="7"/>
  <c r="AN191" i="7"/>
  <c r="AI191" i="7"/>
  <c r="AM191" i="7"/>
  <c r="AA191" i="7"/>
  <c r="Y191" i="7"/>
  <c r="O191" i="7"/>
  <c r="N191" i="7"/>
  <c r="M191" i="7"/>
  <c r="L191" i="7"/>
  <c r="K191" i="7"/>
  <c r="J191" i="7"/>
  <c r="I191" i="7"/>
  <c r="H191" i="7"/>
  <c r="F191" i="7"/>
  <c r="E191" i="7"/>
  <c r="D191" i="7"/>
  <c r="C191" i="7"/>
  <c r="B191" i="7"/>
  <c r="A191" i="7"/>
  <c r="AB190" i="7"/>
  <c r="Z190" i="7"/>
  <c r="AC190" i="7"/>
  <c r="G190" i="7"/>
  <c r="AE190" i="7"/>
  <c r="AF190" i="7"/>
  <c r="AH190" i="7"/>
  <c r="AL190" i="7"/>
  <c r="AP190" i="7"/>
  <c r="AQ190" i="7"/>
  <c r="AK190" i="7"/>
  <c r="AO190" i="7"/>
  <c r="AJ190" i="7"/>
  <c r="AN190" i="7"/>
  <c r="AI190" i="7"/>
  <c r="AM190" i="7"/>
  <c r="AA190" i="7"/>
  <c r="Y190" i="7"/>
  <c r="O190" i="7"/>
  <c r="N190" i="7"/>
  <c r="M190" i="7"/>
  <c r="L190" i="7"/>
  <c r="K190" i="7"/>
  <c r="J190" i="7"/>
  <c r="I190" i="7"/>
  <c r="H190" i="7"/>
  <c r="F190" i="7"/>
  <c r="E190" i="7"/>
  <c r="D190" i="7"/>
  <c r="C190" i="7"/>
  <c r="B190" i="7"/>
  <c r="A190" i="7"/>
  <c r="AB189" i="7"/>
  <c r="Z189" i="7"/>
  <c r="AC189" i="7"/>
  <c r="G189" i="7"/>
  <c r="AE189" i="7"/>
  <c r="AF189" i="7"/>
  <c r="AH189" i="7"/>
  <c r="AL189" i="7"/>
  <c r="AP189" i="7"/>
  <c r="AQ189" i="7"/>
  <c r="AK189" i="7"/>
  <c r="AO189" i="7"/>
  <c r="AJ189" i="7"/>
  <c r="AN189" i="7"/>
  <c r="AI189" i="7"/>
  <c r="AM189" i="7"/>
  <c r="AA189" i="7"/>
  <c r="Y189" i="7"/>
  <c r="O189" i="7"/>
  <c r="N189" i="7"/>
  <c r="M189" i="7"/>
  <c r="L189" i="7"/>
  <c r="K189" i="7"/>
  <c r="J189" i="7"/>
  <c r="I189" i="7"/>
  <c r="H189" i="7"/>
  <c r="F189" i="7"/>
  <c r="E189" i="7"/>
  <c r="D189" i="7"/>
  <c r="C189" i="7"/>
  <c r="B189" i="7"/>
  <c r="A189" i="7"/>
  <c r="AB188" i="7"/>
  <c r="Z188" i="7"/>
  <c r="AC188" i="7"/>
  <c r="G188" i="7"/>
  <c r="AE188" i="7"/>
  <c r="AF188" i="7"/>
  <c r="AH188" i="7"/>
  <c r="AL188" i="7"/>
  <c r="AP188" i="7"/>
  <c r="AQ188" i="7"/>
  <c r="AK188" i="7"/>
  <c r="AO188" i="7"/>
  <c r="AJ188" i="7"/>
  <c r="AN188" i="7"/>
  <c r="AI188" i="7"/>
  <c r="AM188" i="7"/>
  <c r="AA188" i="7"/>
  <c r="Y188" i="7"/>
  <c r="O188" i="7"/>
  <c r="N188" i="7"/>
  <c r="M188" i="7"/>
  <c r="L188" i="7"/>
  <c r="K188" i="7"/>
  <c r="J188" i="7"/>
  <c r="I188" i="7"/>
  <c r="H188" i="7"/>
  <c r="F188" i="7"/>
  <c r="E188" i="7"/>
  <c r="D188" i="7"/>
  <c r="C188" i="7"/>
  <c r="B188" i="7"/>
  <c r="A188" i="7"/>
  <c r="AB187" i="7"/>
  <c r="Z187" i="7"/>
  <c r="AC187" i="7"/>
  <c r="G187" i="7"/>
  <c r="AE187" i="7"/>
  <c r="AF187" i="7"/>
  <c r="AH187" i="7"/>
  <c r="AL187" i="7"/>
  <c r="AP187" i="7"/>
  <c r="AQ187" i="7"/>
  <c r="AK187" i="7"/>
  <c r="AO187" i="7"/>
  <c r="AJ187" i="7"/>
  <c r="AN187" i="7"/>
  <c r="AI187" i="7"/>
  <c r="AM187" i="7"/>
  <c r="AA187" i="7"/>
  <c r="Y187" i="7"/>
  <c r="O187" i="7"/>
  <c r="N187" i="7"/>
  <c r="M187" i="7"/>
  <c r="L187" i="7"/>
  <c r="K187" i="7"/>
  <c r="J187" i="7"/>
  <c r="I187" i="7"/>
  <c r="H187" i="7"/>
  <c r="F187" i="7"/>
  <c r="E187" i="7"/>
  <c r="D187" i="7"/>
  <c r="C187" i="7"/>
  <c r="B187" i="7"/>
  <c r="A187" i="7"/>
  <c r="AB186" i="7"/>
  <c r="Z186" i="7"/>
  <c r="AC186" i="7"/>
  <c r="G186" i="7"/>
  <c r="AE186" i="7"/>
  <c r="AF186" i="7"/>
  <c r="AH186" i="7"/>
  <c r="AL186" i="7"/>
  <c r="AP186" i="7"/>
  <c r="AQ186" i="7"/>
  <c r="AK186" i="7"/>
  <c r="AO186" i="7"/>
  <c r="AJ186" i="7"/>
  <c r="AN186" i="7"/>
  <c r="AI186" i="7"/>
  <c r="AM186" i="7"/>
  <c r="AA186" i="7"/>
  <c r="Y186" i="7"/>
  <c r="O186" i="7"/>
  <c r="N186" i="7"/>
  <c r="M186" i="7"/>
  <c r="L186" i="7"/>
  <c r="K186" i="7"/>
  <c r="J186" i="7"/>
  <c r="I186" i="7"/>
  <c r="H186" i="7"/>
  <c r="F186" i="7"/>
  <c r="E186" i="7"/>
  <c r="D186" i="7"/>
  <c r="C186" i="7"/>
  <c r="B186" i="7"/>
  <c r="A186" i="7"/>
  <c r="AB185" i="7"/>
  <c r="Z185" i="7"/>
  <c r="AC185" i="7"/>
  <c r="G185" i="7"/>
  <c r="AE185" i="7"/>
  <c r="AF185" i="7"/>
  <c r="AH185" i="7"/>
  <c r="AL185" i="7"/>
  <c r="AP185" i="7"/>
  <c r="AQ185" i="7"/>
  <c r="AK185" i="7"/>
  <c r="AO185" i="7"/>
  <c r="AJ185" i="7"/>
  <c r="AN185" i="7"/>
  <c r="AI185" i="7"/>
  <c r="AM185" i="7"/>
  <c r="AA185" i="7"/>
  <c r="Y185" i="7"/>
  <c r="O185" i="7"/>
  <c r="N185" i="7"/>
  <c r="M185" i="7"/>
  <c r="L185" i="7"/>
  <c r="K185" i="7"/>
  <c r="J185" i="7"/>
  <c r="I185" i="7"/>
  <c r="H185" i="7"/>
  <c r="F185" i="7"/>
  <c r="E185" i="7"/>
  <c r="D185" i="7"/>
  <c r="C185" i="7"/>
  <c r="B185" i="7"/>
  <c r="A185" i="7"/>
  <c r="AB184" i="7"/>
  <c r="Z184" i="7"/>
  <c r="AC184" i="7"/>
  <c r="G184" i="7"/>
  <c r="AE184" i="7"/>
  <c r="AF184" i="7"/>
  <c r="AH184" i="7"/>
  <c r="AL184" i="7"/>
  <c r="AP184" i="7"/>
  <c r="AQ184" i="7"/>
  <c r="AK184" i="7"/>
  <c r="AO184" i="7"/>
  <c r="AJ184" i="7"/>
  <c r="AN184" i="7"/>
  <c r="AI184" i="7"/>
  <c r="AM184" i="7"/>
  <c r="AA184" i="7"/>
  <c r="Y184" i="7"/>
  <c r="O184" i="7"/>
  <c r="N184" i="7"/>
  <c r="M184" i="7"/>
  <c r="L184" i="7"/>
  <c r="K184" i="7"/>
  <c r="J184" i="7"/>
  <c r="I184" i="7"/>
  <c r="H184" i="7"/>
  <c r="F184" i="7"/>
  <c r="E184" i="7"/>
  <c r="D184" i="7"/>
  <c r="C184" i="7"/>
  <c r="B184" i="7"/>
  <c r="A184" i="7"/>
  <c r="AB183" i="7"/>
  <c r="Z183" i="7"/>
  <c r="AC183" i="7"/>
  <c r="G183" i="7"/>
  <c r="AE183" i="7"/>
  <c r="AF183" i="7"/>
  <c r="AH183" i="7"/>
  <c r="AL183" i="7"/>
  <c r="AP183" i="7"/>
  <c r="AQ183" i="7"/>
  <c r="AK183" i="7"/>
  <c r="AO183" i="7"/>
  <c r="AJ183" i="7"/>
  <c r="AN183" i="7"/>
  <c r="AI183" i="7"/>
  <c r="AM183" i="7"/>
  <c r="AA183" i="7"/>
  <c r="Y183" i="7"/>
  <c r="O183" i="7"/>
  <c r="N183" i="7"/>
  <c r="M183" i="7"/>
  <c r="L183" i="7"/>
  <c r="K183" i="7"/>
  <c r="J183" i="7"/>
  <c r="I183" i="7"/>
  <c r="H183" i="7"/>
  <c r="F183" i="7"/>
  <c r="E183" i="7"/>
  <c r="D183" i="7"/>
  <c r="C183" i="7"/>
  <c r="B183" i="7"/>
  <c r="A183" i="7"/>
  <c r="AB182" i="7"/>
  <c r="Z182" i="7"/>
  <c r="AC182" i="7"/>
  <c r="G182" i="7"/>
  <c r="AE182" i="7"/>
  <c r="AF182" i="7"/>
  <c r="AH182" i="7"/>
  <c r="AL182" i="7"/>
  <c r="AP182" i="7"/>
  <c r="AQ182" i="7"/>
  <c r="AK182" i="7"/>
  <c r="AO182" i="7"/>
  <c r="AJ182" i="7"/>
  <c r="AN182" i="7"/>
  <c r="AI182" i="7"/>
  <c r="AM182" i="7"/>
  <c r="AA182" i="7"/>
  <c r="Y182" i="7"/>
  <c r="O182" i="7"/>
  <c r="N182" i="7"/>
  <c r="M182" i="7"/>
  <c r="L182" i="7"/>
  <c r="K182" i="7"/>
  <c r="J182" i="7"/>
  <c r="I182" i="7"/>
  <c r="H182" i="7"/>
  <c r="F182" i="7"/>
  <c r="E182" i="7"/>
  <c r="D182" i="7"/>
  <c r="C182" i="7"/>
  <c r="B182" i="7"/>
  <c r="A182" i="7"/>
  <c r="AB181" i="7"/>
  <c r="Z181" i="7"/>
  <c r="AC181" i="7"/>
  <c r="G181" i="7"/>
  <c r="AE181" i="7"/>
  <c r="AF181" i="7"/>
  <c r="AH181" i="7"/>
  <c r="AL181" i="7"/>
  <c r="AP181" i="7"/>
  <c r="AQ181" i="7"/>
  <c r="AK181" i="7"/>
  <c r="AO181" i="7"/>
  <c r="AJ181" i="7"/>
  <c r="AN181" i="7"/>
  <c r="AI181" i="7"/>
  <c r="AM181" i="7"/>
  <c r="AA181" i="7"/>
  <c r="Y181" i="7"/>
  <c r="O181" i="7"/>
  <c r="N181" i="7"/>
  <c r="M181" i="7"/>
  <c r="L181" i="7"/>
  <c r="K181" i="7"/>
  <c r="J181" i="7"/>
  <c r="I181" i="7"/>
  <c r="H181" i="7"/>
  <c r="F181" i="7"/>
  <c r="E181" i="7"/>
  <c r="D181" i="7"/>
  <c r="C181" i="7"/>
  <c r="B181" i="7"/>
  <c r="A181" i="7"/>
  <c r="AB180" i="7"/>
  <c r="Z180" i="7"/>
  <c r="AC180" i="7"/>
  <c r="G180" i="7"/>
  <c r="AE180" i="7"/>
  <c r="AF180" i="7"/>
  <c r="AH180" i="7"/>
  <c r="AL180" i="7"/>
  <c r="AP180" i="7"/>
  <c r="AQ180" i="7"/>
  <c r="AK180" i="7"/>
  <c r="AO180" i="7"/>
  <c r="AJ180" i="7"/>
  <c r="AN180" i="7"/>
  <c r="AI180" i="7"/>
  <c r="AM180" i="7"/>
  <c r="AA180" i="7"/>
  <c r="Y180" i="7"/>
  <c r="O180" i="7"/>
  <c r="N180" i="7"/>
  <c r="M180" i="7"/>
  <c r="L180" i="7"/>
  <c r="K180" i="7"/>
  <c r="J180" i="7"/>
  <c r="I180" i="7"/>
  <c r="H180" i="7"/>
  <c r="F180" i="7"/>
  <c r="E180" i="7"/>
  <c r="D180" i="7"/>
  <c r="C180" i="7"/>
  <c r="B180" i="7"/>
  <c r="A180" i="7"/>
  <c r="AB179" i="7"/>
  <c r="Z179" i="7"/>
  <c r="AC179" i="7"/>
  <c r="G179" i="7"/>
  <c r="AE179" i="7"/>
  <c r="AF179" i="7"/>
  <c r="AH179" i="7"/>
  <c r="AL179" i="7"/>
  <c r="AP179" i="7"/>
  <c r="AQ179" i="7"/>
  <c r="AK179" i="7"/>
  <c r="AO179" i="7"/>
  <c r="AJ179" i="7"/>
  <c r="AN179" i="7"/>
  <c r="AI179" i="7"/>
  <c r="AM179" i="7"/>
  <c r="AA179" i="7"/>
  <c r="Y179" i="7"/>
  <c r="O179" i="7"/>
  <c r="N179" i="7"/>
  <c r="M179" i="7"/>
  <c r="L179" i="7"/>
  <c r="K179" i="7"/>
  <c r="J179" i="7"/>
  <c r="I179" i="7"/>
  <c r="H179" i="7"/>
  <c r="F179" i="7"/>
  <c r="E179" i="7"/>
  <c r="D179" i="7"/>
  <c r="C179" i="7"/>
  <c r="B179" i="7"/>
  <c r="A179" i="7"/>
  <c r="AB178" i="7"/>
  <c r="Z178" i="7"/>
  <c r="AC178" i="7"/>
  <c r="G178" i="7"/>
  <c r="AE178" i="7"/>
  <c r="AF178" i="7"/>
  <c r="AH178" i="7"/>
  <c r="AL178" i="7"/>
  <c r="AP178" i="7"/>
  <c r="AQ178" i="7"/>
  <c r="AK178" i="7"/>
  <c r="AO178" i="7"/>
  <c r="AJ178" i="7"/>
  <c r="AN178" i="7"/>
  <c r="AI178" i="7"/>
  <c r="AM178" i="7"/>
  <c r="AA178" i="7"/>
  <c r="Y178" i="7"/>
  <c r="O178" i="7"/>
  <c r="N178" i="7"/>
  <c r="M178" i="7"/>
  <c r="L178" i="7"/>
  <c r="K178" i="7"/>
  <c r="J178" i="7"/>
  <c r="I178" i="7"/>
  <c r="H178" i="7"/>
  <c r="F178" i="7"/>
  <c r="E178" i="7"/>
  <c r="D178" i="7"/>
  <c r="C178" i="7"/>
  <c r="B178" i="7"/>
  <c r="A178" i="7"/>
  <c r="AB177" i="7"/>
  <c r="Z177" i="7"/>
  <c r="AC177" i="7"/>
  <c r="G177" i="7"/>
  <c r="AE177" i="7"/>
  <c r="AF177" i="7"/>
  <c r="AH177" i="7"/>
  <c r="AL177" i="7"/>
  <c r="AP177" i="7"/>
  <c r="AQ177" i="7"/>
  <c r="AK177" i="7"/>
  <c r="AO177" i="7"/>
  <c r="AJ177" i="7"/>
  <c r="AN177" i="7"/>
  <c r="AI177" i="7"/>
  <c r="AM177" i="7"/>
  <c r="AA177" i="7"/>
  <c r="Y177" i="7"/>
  <c r="O177" i="7"/>
  <c r="N177" i="7"/>
  <c r="M177" i="7"/>
  <c r="L177" i="7"/>
  <c r="K177" i="7"/>
  <c r="J177" i="7"/>
  <c r="I177" i="7"/>
  <c r="H177" i="7"/>
  <c r="F177" i="7"/>
  <c r="E177" i="7"/>
  <c r="D177" i="7"/>
  <c r="C177" i="7"/>
  <c r="B177" i="7"/>
  <c r="A177" i="7"/>
  <c r="AB176" i="7"/>
  <c r="Z176" i="7"/>
  <c r="AC176" i="7"/>
  <c r="G176" i="7"/>
  <c r="AE176" i="7"/>
  <c r="AF176" i="7"/>
  <c r="AH176" i="7"/>
  <c r="AL176" i="7"/>
  <c r="AP176" i="7"/>
  <c r="AQ176" i="7"/>
  <c r="AK176" i="7"/>
  <c r="AO176" i="7"/>
  <c r="AJ176" i="7"/>
  <c r="AN176" i="7"/>
  <c r="AI176" i="7"/>
  <c r="AM176" i="7"/>
  <c r="AA176" i="7"/>
  <c r="Y176" i="7"/>
  <c r="O176" i="7"/>
  <c r="N176" i="7"/>
  <c r="M176" i="7"/>
  <c r="L176" i="7"/>
  <c r="K176" i="7"/>
  <c r="J176" i="7"/>
  <c r="I176" i="7"/>
  <c r="H176" i="7"/>
  <c r="F176" i="7"/>
  <c r="E176" i="7"/>
  <c r="D176" i="7"/>
  <c r="C176" i="7"/>
  <c r="B176" i="7"/>
  <c r="A176" i="7"/>
  <c r="AB175" i="7"/>
  <c r="Z175" i="7"/>
  <c r="AC175" i="7"/>
  <c r="G175" i="7"/>
  <c r="AE175" i="7"/>
  <c r="AF175" i="7"/>
  <c r="AH175" i="7"/>
  <c r="AL175" i="7"/>
  <c r="AP175" i="7"/>
  <c r="AQ175" i="7"/>
  <c r="AK175" i="7"/>
  <c r="AO175" i="7"/>
  <c r="AJ175" i="7"/>
  <c r="AN175" i="7"/>
  <c r="AI175" i="7"/>
  <c r="AM175" i="7"/>
  <c r="AA175" i="7"/>
  <c r="Y175" i="7"/>
  <c r="O175" i="7"/>
  <c r="N175" i="7"/>
  <c r="M175" i="7"/>
  <c r="L175" i="7"/>
  <c r="K175" i="7"/>
  <c r="J175" i="7"/>
  <c r="I175" i="7"/>
  <c r="H175" i="7"/>
  <c r="F175" i="7"/>
  <c r="E175" i="7"/>
  <c r="D175" i="7"/>
  <c r="C175" i="7"/>
  <c r="B175" i="7"/>
  <c r="A175" i="7"/>
  <c r="AB174" i="7"/>
  <c r="Z174" i="7"/>
  <c r="AC174" i="7"/>
  <c r="G174" i="7"/>
  <c r="AE174" i="7"/>
  <c r="AF174" i="7"/>
  <c r="AH174" i="7"/>
  <c r="AL174" i="7"/>
  <c r="AP174" i="7"/>
  <c r="AQ174" i="7"/>
  <c r="AK174" i="7"/>
  <c r="AO174" i="7"/>
  <c r="AJ174" i="7"/>
  <c r="AN174" i="7"/>
  <c r="AI174" i="7"/>
  <c r="AM174" i="7"/>
  <c r="AA174" i="7"/>
  <c r="Y174" i="7"/>
  <c r="O174" i="7"/>
  <c r="N174" i="7"/>
  <c r="M174" i="7"/>
  <c r="L174" i="7"/>
  <c r="K174" i="7"/>
  <c r="J174" i="7"/>
  <c r="I174" i="7"/>
  <c r="H174" i="7"/>
  <c r="F174" i="7"/>
  <c r="E174" i="7"/>
  <c r="D174" i="7"/>
  <c r="C174" i="7"/>
  <c r="B174" i="7"/>
  <c r="A174" i="7"/>
  <c r="AB173" i="7"/>
  <c r="Z173" i="7"/>
  <c r="AC173" i="7"/>
  <c r="G173" i="7"/>
  <c r="AE173" i="7"/>
  <c r="AF173" i="7"/>
  <c r="AH173" i="7"/>
  <c r="AL173" i="7"/>
  <c r="AP173" i="7"/>
  <c r="AQ173" i="7"/>
  <c r="AK173" i="7"/>
  <c r="AO173" i="7"/>
  <c r="AJ173" i="7"/>
  <c r="AN173" i="7"/>
  <c r="AI173" i="7"/>
  <c r="AM173" i="7"/>
  <c r="AA173" i="7"/>
  <c r="Y173" i="7"/>
  <c r="O173" i="7"/>
  <c r="N173" i="7"/>
  <c r="M173" i="7"/>
  <c r="L173" i="7"/>
  <c r="K173" i="7"/>
  <c r="J173" i="7"/>
  <c r="I173" i="7"/>
  <c r="H173" i="7"/>
  <c r="F173" i="7"/>
  <c r="E173" i="7"/>
  <c r="D173" i="7"/>
  <c r="C173" i="7"/>
  <c r="B173" i="7"/>
  <c r="A173" i="7"/>
  <c r="AB172" i="7"/>
  <c r="Z172" i="7"/>
  <c r="AC172" i="7"/>
  <c r="G172" i="7"/>
  <c r="AE172" i="7"/>
  <c r="AF172" i="7"/>
  <c r="AH172" i="7"/>
  <c r="AL172" i="7"/>
  <c r="AP172" i="7"/>
  <c r="AQ172" i="7"/>
  <c r="AK172" i="7"/>
  <c r="AO172" i="7"/>
  <c r="AJ172" i="7"/>
  <c r="AN172" i="7"/>
  <c r="AI172" i="7"/>
  <c r="AM172" i="7"/>
  <c r="AA172" i="7"/>
  <c r="Y172" i="7"/>
  <c r="O172" i="7"/>
  <c r="N172" i="7"/>
  <c r="M172" i="7"/>
  <c r="L172" i="7"/>
  <c r="K172" i="7"/>
  <c r="J172" i="7"/>
  <c r="I172" i="7"/>
  <c r="H172" i="7"/>
  <c r="F172" i="7"/>
  <c r="E172" i="7"/>
  <c r="D172" i="7"/>
  <c r="C172" i="7"/>
  <c r="B172" i="7"/>
  <c r="A172" i="7"/>
  <c r="AB171" i="7"/>
  <c r="Z171" i="7"/>
  <c r="AC171" i="7"/>
  <c r="G171" i="7"/>
  <c r="AE171" i="7"/>
  <c r="AF171" i="7"/>
  <c r="AH171" i="7"/>
  <c r="AL171" i="7"/>
  <c r="AP171" i="7"/>
  <c r="AQ171" i="7"/>
  <c r="AK171" i="7"/>
  <c r="AO171" i="7"/>
  <c r="AJ171" i="7"/>
  <c r="AN171" i="7"/>
  <c r="AI171" i="7"/>
  <c r="AM171" i="7"/>
  <c r="AA171" i="7"/>
  <c r="Y171" i="7"/>
  <c r="O171" i="7"/>
  <c r="N171" i="7"/>
  <c r="M171" i="7"/>
  <c r="L171" i="7"/>
  <c r="K171" i="7"/>
  <c r="J171" i="7"/>
  <c r="I171" i="7"/>
  <c r="H171" i="7"/>
  <c r="F171" i="7"/>
  <c r="E171" i="7"/>
  <c r="D171" i="7"/>
  <c r="C171" i="7"/>
  <c r="B171" i="7"/>
  <c r="A171" i="7"/>
  <c r="AB170" i="7"/>
  <c r="Z170" i="7"/>
  <c r="AC170" i="7"/>
  <c r="G170" i="7"/>
  <c r="AE170" i="7"/>
  <c r="AF170" i="7"/>
  <c r="AH170" i="7"/>
  <c r="AL170" i="7"/>
  <c r="AP170" i="7"/>
  <c r="AQ170" i="7"/>
  <c r="AK170" i="7"/>
  <c r="AO170" i="7"/>
  <c r="AJ170" i="7"/>
  <c r="AN170" i="7"/>
  <c r="AI170" i="7"/>
  <c r="AM170" i="7"/>
  <c r="AA170" i="7"/>
  <c r="Y170" i="7"/>
  <c r="O170" i="7"/>
  <c r="N170" i="7"/>
  <c r="M170" i="7"/>
  <c r="L170" i="7"/>
  <c r="K170" i="7"/>
  <c r="J170" i="7"/>
  <c r="I170" i="7"/>
  <c r="H170" i="7"/>
  <c r="F170" i="7"/>
  <c r="E170" i="7"/>
  <c r="D170" i="7"/>
  <c r="C170" i="7"/>
  <c r="B170" i="7"/>
  <c r="A170" i="7"/>
  <c r="AB169" i="7"/>
  <c r="Z169" i="7"/>
  <c r="AC169" i="7"/>
  <c r="G169" i="7"/>
  <c r="AE169" i="7"/>
  <c r="AF169" i="7"/>
  <c r="AH169" i="7"/>
  <c r="AL169" i="7"/>
  <c r="AP169" i="7"/>
  <c r="AQ169" i="7"/>
  <c r="AK169" i="7"/>
  <c r="AO169" i="7"/>
  <c r="AJ169" i="7"/>
  <c r="AN169" i="7"/>
  <c r="AI169" i="7"/>
  <c r="AM169" i="7"/>
  <c r="AA169" i="7"/>
  <c r="Y169" i="7"/>
  <c r="O169" i="7"/>
  <c r="N169" i="7"/>
  <c r="M169" i="7"/>
  <c r="L169" i="7"/>
  <c r="K169" i="7"/>
  <c r="J169" i="7"/>
  <c r="I169" i="7"/>
  <c r="H169" i="7"/>
  <c r="F169" i="7"/>
  <c r="E169" i="7"/>
  <c r="D169" i="7"/>
  <c r="C169" i="7"/>
  <c r="B169" i="7"/>
  <c r="A169" i="7"/>
  <c r="AB168" i="7"/>
  <c r="Z168" i="7"/>
  <c r="AC168" i="7"/>
  <c r="G168" i="7"/>
  <c r="AE168" i="7"/>
  <c r="AF168" i="7"/>
  <c r="AH168" i="7"/>
  <c r="AL168" i="7"/>
  <c r="AP168" i="7"/>
  <c r="AQ168" i="7"/>
  <c r="AK168" i="7"/>
  <c r="AO168" i="7"/>
  <c r="AJ168" i="7"/>
  <c r="AN168" i="7"/>
  <c r="AI168" i="7"/>
  <c r="AM168" i="7"/>
  <c r="AA168" i="7"/>
  <c r="Y168" i="7"/>
  <c r="O168" i="7"/>
  <c r="N168" i="7"/>
  <c r="M168" i="7"/>
  <c r="L168" i="7"/>
  <c r="K168" i="7"/>
  <c r="J168" i="7"/>
  <c r="I168" i="7"/>
  <c r="H168" i="7"/>
  <c r="F168" i="7"/>
  <c r="E168" i="7"/>
  <c r="D168" i="7"/>
  <c r="C168" i="7"/>
  <c r="B168" i="7"/>
  <c r="A168" i="7"/>
  <c r="AB167" i="7"/>
  <c r="Z167" i="7"/>
  <c r="AC167" i="7"/>
  <c r="G167" i="7"/>
  <c r="AE167" i="7"/>
  <c r="AF167" i="7"/>
  <c r="AH167" i="7"/>
  <c r="AL167" i="7"/>
  <c r="AP167" i="7"/>
  <c r="AQ167" i="7"/>
  <c r="AK167" i="7"/>
  <c r="AO167" i="7"/>
  <c r="AJ167" i="7"/>
  <c r="AN167" i="7"/>
  <c r="AI167" i="7"/>
  <c r="AM167" i="7"/>
  <c r="AA167" i="7"/>
  <c r="Y167" i="7"/>
  <c r="O167" i="7"/>
  <c r="N167" i="7"/>
  <c r="M167" i="7"/>
  <c r="L167" i="7"/>
  <c r="K167" i="7"/>
  <c r="J167" i="7"/>
  <c r="I167" i="7"/>
  <c r="H167" i="7"/>
  <c r="F167" i="7"/>
  <c r="E167" i="7"/>
  <c r="D167" i="7"/>
  <c r="C167" i="7"/>
  <c r="B167" i="7"/>
  <c r="A167" i="7"/>
  <c r="AB166" i="7"/>
  <c r="Z166" i="7"/>
  <c r="AC166" i="7"/>
  <c r="G166" i="7"/>
  <c r="AE166" i="7"/>
  <c r="AF166" i="7"/>
  <c r="AH166" i="7"/>
  <c r="AL166" i="7"/>
  <c r="AP166" i="7"/>
  <c r="AQ166" i="7"/>
  <c r="AK166" i="7"/>
  <c r="AO166" i="7"/>
  <c r="AJ166" i="7"/>
  <c r="AN166" i="7"/>
  <c r="AI166" i="7"/>
  <c r="AM166" i="7"/>
  <c r="AA166" i="7"/>
  <c r="Y166" i="7"/>
  <c r="O166" i="7"/>
  <c r="N166" i="7"/>
  <c r="M166" i="7"/>
  <c r="L166" i="7"/>
  <c r="K166" i="7"/>
  <c r="J166" i="7"/>
  <c r="I166" i="7"/>
  <c r="H166" i="7"/>
  <c r="F166" i="7"/>
  <c r="E166" i="7"/>
  <c r="D166" i="7"/>
  <c r="C166" i="7"/>
  <c r="B166" i="7"/>
  <c r="A166" i="7"/>
  <c r="AB165" i="7"/>
  <c r="Z165" i="7"/>
  <c r="AC165" i="7"/>
  <c r="G165" i="7"/>
  <c r="AE165" i="7"/>
  <c r="AF165" i="7"/>
  <c r="AH165" i="7"/>
  <c r="AL165" i="7"/>
  <c r="AP165" i="7"/>
  <c r="AQ165" i="7"/>
  <c r="AK165" i="7"/>
  <c r="AO165" i="7"/>
  <c r="AJ165" i="7"/>
  <c r="AN165" i="7"/>
  <c r="AI165" i="7"/>
  <c r="AM165" i="7"/>
  <c r="AA165" i="7"/>
  <c r="Y165" i="7"/>
  <c r="O165" i="7"/>
  <c r="N165" i="7"/>
  <c r="M165" i="7"/>
  <c r="L165" i="7"/>
  <c r="K165" i="7"/>
  <c r="J165" i="7"/>
  <c r="I165" i="7"/>
  <c r="H165" i="7"/>
  <c r="F165" i="7"/>
  <c r="E165" i="7"/>
  <c r="D165" i="7"/>
  <c r="C165" i="7"/>
  <c r="B165" i="7"/>
  <c r="A165" i="7"/>
  <c r="AB164" i="7"/>
  <c r="Z164" i="7"/>
  <c r="AC164" i="7"/>
  <c r="G164" i="7"/>
  <c r="AE164" i="7"/>
  <c r="AF164" i="7"/>
  <c r="AH164" i="7"/>
  <c r="AL164" i="7"/>
  <c r="AP164" i="7"/>
  <c r="AQ164" i="7"/>
  <c r="AK164" i="7"/>
  <c r="AO164" i="7"/>
  <c r="AJ164" i="7"/>
  <c r="AN164" i="7"/>
  <c r="AI164" i="7"/>
  <c r="AM164" i="7"/>
  <c r="AA164" i="7"/>
  <c r="Y164" i="7"/>
  <c r="O164" i="7"/>
  <c r="N164" i="7"/>
  <c r="M164" i="7"/>
  <c r="L164" i="7"/>
  <c r="K164" i="7"/>
  <c r="J164" i="7"/>
  <c r="I164" i="7"/>
  <c r="H164" i="7"/>
  <c r="F164" i="7"/>
  <c r="E164" i="7"/>
  <c r="D164" i="7"/>
  <c r="C164" i="7"/>
  <c r="B164" i="7"/>
  <c r="A164" i="7"/>
  <c r="AB163" i="7"/>
  <c r="Z163" i="7"/>
  <c r="AC163" i="7"/>
  <c r="G163" i="7"/>
  <c r="AE163" i="7"/>
  <c r="AF163" i="7"/>
  <c r="AH163" i="7"/>
  <c r="AL163" i="7"/>
  <c r="AP163" i="7"/>
  <c r="AQ163" i="7"/>
  <c r="AK163" i="7"/>
  <c r="AO163" i="7"/>
  <c r="AJ163" i="7"/>
  <c r="AN163" i="7"/>
  <c r="AI163" i="7"/>
  <c r="AM163" i="7"/>
  <c r="AA163" i="7"/>
  <c r="Y163" i="7"/>
  <c r="O163" i="7"/>
  <c r="N163" i="7"/>
  <c r="M163" i="7"/>
  <c r="L163" i="7"/>
  <c r="K163" i="7"/>
  <c r="J163" i="7"/>
  <c r="I163" i="7"/>
  <c r="H163" i="7"/>
  <c r="F163" i="7"/>
  <c r="E163" i="7"/>
  <c r="D163" i="7"/>
  <c r="C163" i="7"/>
  <c r="B163" i="7"/>
  <c r="A163" i="7"/>
  <c r="AB162" i="7"/>
  <c r="Z162" i="7"/>
  <c r="AC162" i="7"/>
  <c r="G162" i="7"/>
  <c r="AE162" i="7"/>
  <c r="AF162" i="7"/>
  <c r="AH162" i="7"/>
  <c r="AL162" i="7"/>
  <c r="AP162" i="7"/>
  <c r="AQ162" i="7"/>
  <c r="AK162" i="7"/>
  <c r="AO162" i="7"/>
  <c r="AJ162" i="7"/>
  <c r="AN162" i="7"/>
  <c r="AI162" i="7"/>
  <c r="AM162" i="7"/>
  <c r="AA162" i="7"/>
  <c r="Y162" i="7"/>
  <c r="O162" i="7"/>
  <c r="N162" i="7"/>
  <c r="M162" i="7"/>
  <c r="L162" i="7"/>
  <c r="K162" i="7"/>
  <c r="J162" i="7"/>
  <c r="I162" i="7"/>
  <c r="H162" i="7"/>
  <c r="F162" i="7"/>
  <c r="E162" i="7"/>
  <c r="D162" i="7"/>
  <c r="C162" i="7"/>
  <c r="B162" i="7"/>
  <c r="A162" i="7"/>
  <c r="AB161" i="7"/>
  <c r="Z161" i="7"/>
  <c r="AC161" i="7"/>
  <c r="G161" i="7"/>
  <c r="AE161" i="7"/>
  <c r="AF161" i="7"/>
  <c r="AH161" i="7"/>
  <c r="AL161" i="7"/>
  <c r="AP161" i="7"/>
  <c r="AQ161" i="7"/>
  <c r="AK161" i="7"/>
  <c r="AO161" i="7"/>
  <c r="AJ161" i="7"/>
  <c r="AN161" i="7"/>
  <c r="AI161" i="7"/>
  <c r="AM161" i="7"/>
  <c r="AA161" i="7"/>
  <c r="Y161" i="7"/>
  <c r="O161" i="7"/>
  <c r="N161" i="7"/>
  <c r="M161" i="7"/>
  <c r="L161" i="7"/>
  <c r="K161" i="7"/>
  <c r="J161" i="7"/>
  <c r="I161" i="7"/>
  <c r="H161" i="7"/>
  <c r="F161" i="7"/>
  <c r="E161" i="7"/>
  <c r="D161" i="7"/>
  <c r="C161" i="7"/>
  <c r="B161" i="7"/>
  <c r="A161" i="7"/>
  <c r="AB160" i="7"/>
  <c r="Z160" i="7"/>
  <c r="AC160" i="7"/>
  <c r="G160" i="7"/>
  <c r="AE160" i="7"/>
  <c r="AF160" i="7"/>
  <c r="AH160" i="7"/>
  <c r="AL160" i="7"/>
  <c r="AP160" i="7"/>
  <c r="AQ160" i="7"/>
  <c r="AK160" i="7"/>
  <c r="AO160" i="7"/>
  <c r="AJ160" i="7"/>
  <c r="AN160" i="7"/>
  <c r="AI160" i="7"/>
  <c r="AM160" i="7"/>
  <c r="AA160" i="7"/>
  <c r="Y160" i="7"/>
  <c r="O160" i="7"/>
  <c r="N160" i="7"/>
  <c r="M160" i="7"/>
  <c r="L160" i="7"/>
  <c r="K160" i="7"/>
  <c r="J160" i="7"/>
  <c r="I160" i="7"/>
  <c r="H160" i="7"/>
  <c r="F160" i="7"/>
  <c r="E160" i="7"/>
  <c r="D160" i="7"/>
  <c r="C160" i="7"/>
  <c r="B160" i="7"/>
  <c r="A160" i="7"/>
  <c r="AB159" i="7"/>
  <c r="Z159" i="7"/>
  <c r="AC159" i="7"/>
  <c r="G159" i="7"/>
  <c r="AE159" i="7"/>
  <c r="AF159" i="7"/>
  <c r="AH159" i="7"/>
  <c r="AL159" i="7"/>
  <c r="AP159" i="7"/>
  <c r="AQ159" i="7"/>
  <c r="AK159" i="7"/>
  <c r="AO159" i="7"/>
  <c r="AJ159" i="7"/>
  <c r="AN159" i="7"/>
  <c r="AI159" i="7"/>
  <c r="AM159" i="7"/>
  <c r="AA159" i="7"/>
  <c r="Y159" i="7"/>
  <c r="O159" i="7"/>
  <c r="N159" i="7"/>
  <c r="M159" i="7"/>
  <c r="L159" i="7"/>
  <c r="K159" i="7"/>
  <c r="J159" i="7"/>
  <c r="I159" i="7"/>
  <c r="H159" i="7"/>
  <c r="F159" i="7"/>
  <c r="E159" i="7"/>
  <c r="D159" i="7"/>
  <c r="C159" i="7"/>
  <c r="B159" i="7"/>
  <c r="A159" i="7"/>
  <c r="AB158" i="7"/>
  <c r="Z158" i="7"/>
  <c r="AC158" i="7"/>
  <c r="G158" i="7"/>
  <c r="AE158" i="7"/>
  <c r="AF158" i="7"/>
  <c r="AH158" i="7"/>
  <c r="AL158" i="7"/>
  <c r="AP158" i="7"/>
  <c r="AQ158" i="7"/>
  <c r="AK158" i="7"/>
  <c r="AO158" i="7"/>
  <c r="AJ158" i="7"/>
  <c r="AN158" i="7"/>
  <c r="AI158" i="7"/>
  <c r="AM158" i="7"/>
  <c r="AA158" i="7"/>
  <c r="Y158" i="7"/>
  <c r="O158" i="7"/>
  <c r="N158" i="7"/>
  <c r="M158" i="7"/>
  <c r="L158" i="7"/>
  <c r="K158" i="7"/>
  <c r="J158" i="7"/>
  <c r="I158" i="7"/>
  <c r="H158" i="7"/>
  <c r="F158" i="7"/>
  <c r="E158" i="7"/>
  <c r="D158" i="7"/>
  <c r="C158" i="7"/>
  <c r="B158" i="7"/>
  <c r="A158" i="7"/>
  <c r="AB157" i="7"/>
  <c r="Z157" i="7"/>
  <c r="AC157" i="7"/>
  <c r="G157" i="7"/>
  <c r="AE157" i="7"/>
  <c r="AF157" i="7"/>
  <c r="AH157" i="7"/>
  <c r="AL157" i="7"/>
  <c r="AP157" i="7"/>
  <c r="AQ157" i="7"/>
  <c r="AK157" i="7"/>
  <c r="AO157" i="7"/>
  <c r="AJ157" i="7"/>
  <c r="AN157" i="7"/>
  <c r="AI157" i="7"/>
  <c r="AM157" i="7"/>
  <c r="AA157" i="7"/>
  <c r="Y157" i="7"/>
  <c r="O157" i="7"/>
  <c r="N157" i="7"/>
  <c r="M157" i="7"/>
  <c r="L157" i="7"/>
  <c r="K157" i="7"/>
  <c r="J157" i="7"/>
  <c r="I157" i="7"/>
  <c r="H157" i="7"/>
  <c r="F157" i="7"/>
  <c r="E157" i="7"/>
  <c r="D157" i="7"/>
  <c r="C157" i="7"/>
  <c r="B157" i="7"/>
  <c r="A157" i="7"/>
  <c r="AB156" i="7"/>
  <c r="Z156" i="7"/>
  <c r="AC156" i="7"/>
  <c r="G156" i="7"/>
  <c r="AE156" i="7"/>
  <c r="AF156" i="7"/>
  <c r="AH156" i="7"/>
  <c r="AL156" i="7"/>
  <c r="AP156" i="7"/>
  <c r="AQ156" i="7"/>
  <c r="AK156" i="7"/>
  <c r="AO156" i="7"/>
  <c r="AJ156" i="7"/>
  <c r="AN156" i="7"/>
  <c r="AI156" i="7"/>
  <c r="AM156" i="7"/>
  <c r="AA156" i="7"/>
  <c r="Y156" i="7"/>
  <c r="O156" i="7"/>
  <c r="N156" i="7"/>
  <c r="M156" i="7"/>
  <c r="L156" i="7"/>
  <c r="K156" i="7"/>
  <c r="J156" i="7"/>
  <c r="I156" i="7"/>
  <c r="H156" i="7"/>
  <c r="F156" i="7"/>
  <c r="E156" i="7"/>
  <c r="D156" i="7"/>
  <c r="C156" i="7"/>
  <c r="B156" i="7"/>
  <c r="A156" i="7"/>
  <c r="AB155" i="7"/>
  <c r="Z155" i="7"/>
  <c r="AC155" i="7"/>
  <c r="G155" i="7"/>
  <c r="AE155" i="7"/>
  <c r="AF155" i="7"/>
  <c r="AH155" i="7"/>
  <c r="AL155" i="7"/>
  <c r="AP155" i="7"/>
  <c r="AQ155" i="7"/>
  <c r="AK155" i="7"/>
  <c r="AO155" i="7"/>
  <c r="AJ155" i="7"/>
  <c r="AN155" i="7"/>
  <c r="AI155" i="7"/>
  <c r="AM155" i="7"/>
  <c r="AA155" i="7"/>
  <c r="Y155" i="7"/>
  <c r="O155" i="7"/>
  <c r="N155" i="7"/>
  <c r="M155" i="7"/>
  <c r="L155" i="7"/>
  <c r="K155" i="7"/>
  <c r="J155" i="7"/>
  <c r="I155" i="7"/>
  <c r="H155" i="7"/>
  <c r="F155" i="7"/>
  <c r="E155" i="7"/>
  <c r="D155" i="7"/>
  <c r="C155" i="7"/>
  <c r="B155" i="7"/>
  <c r="A155" i="7"/>
  <c r="AB154" i="7"/>
  <c r="Z154" i="7"/>
  <c r="AC154" i="7"/>
  <c r="G154" i="7"/>
  <c r="AE154" i="7"/>
  <c r="AF154" i="7"/>
  <c r="AH154" i="7"/>
  <c r="AL154" i="7"/>
  <c r="AP154" i="7"/>
  <c r="AQ154" i="7"/>
  <c r="AK154" i="7"/>
  <c r="AO154" i="7"/>
  <c r="AJ154" i="7"/>
  <c r="AN154" i="7"/>
  <c r="AI154" i="7"/>
  <c r="AM154" i="7"/>
  <c r="AA154" i="7"/>
  <c r="Y154" i="7"/>
  <c r="O154" i="7"/>
  <c r="N154" i="7"/>
  <c r="M154" i="7"/>
  <c r="L154" i="7"/>
  <c r="K154" i="7"/>
  <c r="J154" i="7"/>
  <c r="I154" i="7"/>
  <c r="H154" i="7"/>
  <c r="F154" i="7"/>
  <c r="E154" i="7"/>
  <c r="D154" i="7"/>
  <c r="C154" i="7"/>
  <c r="B154" i="7"/>
  <c r="A154" i="7"/>
  <c r="AB153" i="7"/>
  <c r="Z153" i="7"/>
  <c r="AC153" i="7"/>
  <c r="G153" i="7"/>
  <c r="AE153" i="7"/>
  <c r="AF153" i="7"/>
  <c r="AH153" i="7"/>
  <c r="AL153" i="7"/>
  <c r="AP153" i="7"/>
  <c r="AQ153" i="7"/>
  <c r="AK153" i="7"/>
  <c r="AO153" i="7"/>
  <c r="AJ153" i="7"/>
  <c r="AN153" i="7"/>
  <c r="AI153" i="7"/>
  <c r="AM153" i="7"/>
  <c r="AA153" i="7"/>
  <c r="Y153" i="7"/>
  <c r="O153" i="7"/>
  <c r="N153" i="7"/>
  <c r="M153" i="7"/>
  <c r="L153" i="7"/>
  <c r="K153" i="7"/>
  <c r="J153" i="7"/>
  <c r="I153" i="7"/>
  <c r="H153" i="7"/>
  <c r="F153" i="7"/>
  <c r="E153" i="7"/>
  <c r="D153" i="7"/>
  <c r="C153" i="7"/>
  <c r="B153" i="7"/>
  <c r="A153" i="7"/>
  <c r="AB152" i="7"/>
  <c r="Z152" i="7"/>
  <c r="AC152" i="7"/>
  <c r="G152" i="7"/>
  <c r="AE152" i="7"/>
  <c r="AF152" i="7"/>
  <c r="AH152" i="7"/>
  <c r="AL152" i="7"/>
  <c r="AP152" i="7"/>
  <c r="AQ152" i="7"/>
  <c r="AK152" i="7"/>
  <c r="AO152" i="7"/>
  <c r="AJ152" i="7"/>
  <c r="AN152" i="7"/>
  <c r="AI152" i="7"/>
  <c r="AM152" i="7"/>
  <c r="AA152" i="7"/>
  <c r="Y152" i="7"/>
  <c r="O152" i="7"/>
  <c r="N152" i="7"/>
  <c r="M152" i="7"/>
  <c r="L152" i="7"/>
  <c r="K152" i="7"/>
  <c r="J152" i="7"/>
  <c r="I152" i="7"/>
  <c r="H152" i="7"/>
  <c r="F152" i="7"/>
  <c r="E152" i="7"/>
  <c r="D152" i="7"/>
  <c r="C152" i="7"/>
  <c r="B152" i="7"/>
  <c r="A152" i="7"/>
  <c r="AB151" i="7"/>
  <c r="Z151" i="7"/>
  <c r="AC151" i="7"/>
  <c r="G151" i="7"/>
  <c r="AE151" i="7"/>
  <c r="AF151" i="7"/>
  <c r="AH151" i="7"/>
  <c r="AL151" i="7"/>
  <c r="AP151" i="7"/>
  <c r="AQ151" i="7"/>
  <c r="AK151" i="7"/>
  <c r="AO151" i="7"/>
  <c r="AJ151" i="7"/>
  <c r="AN151" i="7"/>
  <c r="AI151" i="7"/>
  <c r="AM151" i="7"/>
  <c r="AA151" i="7"/>
  <c r="Y151" i="7"/>
  <c r="O151" i="7"/>
  <c r="N151" i="7"/>
  <c r="M151" i="7"/>
  <c r="L151" i="7"/>
  <c r="K151" i="7"/>
  <c r="J151" i="7"/>
  <c r="I151" i="7"/>
  <c r="H151" i="7"/>
  <c r="F151" i="7"/>
  <c r="E151" i="7"/>
  <c r="D151" i="7"/>
  <c r="C151" i="7"/>
  <c r="B151" i="7"/>
  <c r="A151" i="7"/>
  <c r="AB150" i="7"/>
  <c r="Z150" i="7"/>
  <c r="AC150" i="7"/>
  <c r="G150" i="7"/>
  <c r="AE150" i="7"/>
  <c r="AF150" i="7"/>
  <c r="AH150" i="7"/>
  <c r="AL150" i="7"/>
  <c r="AP150" i="7"/>
  <c r="AQ150" i="7"/>
  <c r="AK150" i="7"/>
  <c r="AO150" i="7"/>
  <c r="AJ150" i="7"/>
  <c r="AN150" i="7"/>
  <c r="AI150" i="7"/>
  <c r="AM150" i="7"/>
  <c r="AA150" i="7"/>
  <c r="Y150" i="7"/>
  <c r="O150" i="7"/>
  <c r="N150" i="7"/>
  <c r="M150" i="7"/>
  <c r="L150" i="7"/>
  <c r="K150" i="7"/>
  <c r="J150" i="7"/>
  <c r="I150" i="7"/>
  <c r="H150" i="7"/>
  <c r="F150" i="7"/>
  <c r="E150" i="7"/>
  <c r="D150" i="7"/>
  <c r="C150" i="7"/>
  <c r="B150" i="7"/>
  <c r="A150" i="7"/>
  <c r="AB149" i="7"/>
  <c r="Z149" i="7"/>
  <c r="AC149" i="7"/>
  <c r="G149" i="7"/>
  <c r="AE149" i="7"/>
  <c r="AF149" i="7"/>
  <c r="AH149" i="7"/>
  <c r="AL149" i="7"/>
  <c r="AP149" i="7"/>
  <c r="AQ149" i="7"/>
  <c r="AK149" i="7"/>
  <c r="AO149" i="7"/>
  <c r="AJ149" i="7"/>
  <c r="AN149" i="7"/>
  <c r="AI149" i="7"/>
  <c r="AM149" i="7"/>
  <c r="AA149" i="7"/>
  <c r="Y149" i="7"/>
  <c r="O149" i="7"/>
  <c r="N149" i="7"/>
  <c r="M149" i="7"/>
  <c r="L149" i="7"/>
  <c r="K149" i="7"/>
  <c r="J149" i="7"/>
  <c r="I149" i="7"/>
  <c r="H149" i="7"/>
  <c r="F149" i="7"/>
  <c r="E149" i="7"/>
  <c r="D149" i="7"/>
  <c r="C149" i="7"/>
  <c r="B149" i="7"/>
  <c r="A149" i="7"/>
  <c r="AB148" i="7"/>
  <c r="Z148" i="7"/>
  <c r="AC148" i="7"/>
  <c r="G148" i="7"/>
  <c r="AE148" i="7"/>
  <c r="AF148" i="7"/>
  <c r="AH148" i="7"/>
  <c r="AL148" i="7"/>
  <c r="AP148" i="7"/>
  <c r="AQ148" i="7"/>
  <c r="AK148" i="7"/>
  <c r="AO148" i="7"/>
  <c r="AJ148" i="7"/>
  <c r="AN148" i="7"/>
  <c r="AI148" i="7"/>
  <c r="AM148" i="7"/>
  <c r="AA148" i="7"/>
  <c r="Y148" i="7"/>
  <c r="O148" i="7"/>
  <c r="N148" i="7"/>
  <c r="M148" i="7"/>
  <c r="L148" i="7"/>
  <c r="K148" i="7"/>
  <c r="J148" i="7"/>
  <c r="I148" i="7"/>
  <c r="H148" i="7"/>
  <c r="F148" i="7"/>
  <c r="E148" i="7"/>
  <c r="D148" i="7"/>
  <c r="C148" i="7"/>
  <c r="B148" i="7"/>
  <c r="A148" i="7"/>
  <c r="AB147" i="7"/>
  <c r="Z147" i="7"/>
  <c r="AC147" i="7"/>
  <c r="G147" i="7"/>
  <c r="AE147" i="7"/>
  <c r="AF147" i="7"/>
  <c r="AH147" i="7"/>
  <c r="AL147" i="7"/>
  <c r="AP147" i="7"/>
  <c r="AQ147" i="7"/>
  <c r="AK147" i="7"/>
  <c r="AO147" i="7"/>
  <c r="AJ147" i="7"/>
  <c r="AN147" i="7"/>
  <c r="AI147" i="7"/>
  <c r="AM147" i="7"/>
  <c r="AA147" i="7"/>
  <c r="Y147" i="7"/>
  <c r="O147" i="7"/>
  <c r="N147" i="7"/>
  <c r="M147" i="7"/>
  <c r="L147" i="7"/>
  <c r="K147" i="7"/>
  <c r="J147" i="7"/>
  <c r="I147" i="7"/>
  <c r="H147" i="7"/>
  <c r="F147" i="7"/>
  <c r="E147" i="7"/>
  <c r="D147" i="7"/>
  <c r="C147" i="7"/>
  <c r="B147" i="7"/>
  <c r="A147" i="7"/>
  <c r="AB146" i="7"/>
  <c r="Z146" i="7"/>
  <c r="AC146" i="7"/>
  <c r="G146" i="7"/>
  <c r="AE146" i="7"/>
  <c r="AF146" i="7"/>
  <c r="AH146" i="7"/>
  <c r="AL146" i="7"/>
  <c r="AP146" i="7"/>
  <c r="AQ146" i="7"/>
  <c r="AK146" i="7"/>
  <c r="AO146" i="7"/>
  <c r="AJ146" i="7"/>
  <c r="AN146" i="7"/>
  <c r="AI146" i="7"/>
  <c r="AM146" i="7"/>
  <c r="AA146" i="7"/>
  <c r="Y146" i="7"/>
  <c r="O146" i="7"/>
  <c r="N146" i="7"/>
  <c r="M146" i="7"/>
  <c r="L146" i="7"/>
  <c r="K146" i="7"/>
  <c r="J146" i="7"/>
  <c r="I146" i="7"/>
  <c r="H146" i="7"/>
  <c r="F146" i="7"/>
  <c r="E146" i="7"/>
  <c r="D146" i="7"/>
  <c r="C146" i="7"/>
  <c r="B146" i="7"/>
  <c r="A146" i="7"/>
  <c r="AB145" i="7"/>
  <c r="Z145" i="7"/>
  <c r="AC145" i="7"/>
  <c r="G145" i="7"/>
  <c r="AE145" i="7"/>
  <c r="AF145" i="7"/>
  <c r="AH145" i="7"/>
  <c r="AL145" i="7"/>
  <c r="AP145" i="7"/>
  <c r="AQ145" i="7"/>
  <c r="AK145" i="7"/>
  <c r="AO145" i="7"/>
  <c r="AJ145" i="7"/>
  <c r="AN145" i="7"/>
  <c r="AI145" i="7"/>
  <c r="AM145" i="7"/>
  <c r="AA145" i="7"/>
  <c r="Y145" i="7"/>
  <c r="O145" i="7"/>
  <c r="N145" i="7"/>
  <c r="M145" i="7"/>
  <c r="L145" i="7"/>
  <c r="K145" i="7"/>
  <c r="J145" i="7"/>
  <c r="I145" i="7"/>
  <c r="H145" i="7"/>
  <c r="F145" i="7"/>
  <c r="E145" i="7"/>
  <c r="D145" i="7"/>
  <c r="C145" i="7"/>
  <c r="B145" i="7"/>
  <c r="A145" i="7"/>
  <c r="AB144" i="7"/>
  <c r="Z144" i="7"/>
  <c r="AC144" i="7"/>
  <c r="G144" i="7"/>
  <c r="AE144" i="7"/>
  <c r="AF144" i="7"/>
  <c r="AH144" i="7"/>
  <c r="AL144" i="7"/>
  <c r="AP144" i="7"/>
  <c r="AQ144" i="7"/>
  <c r="AK144" i="7"/>
  <c r="AO144" i="7"/>
  <c r="AJ144" i="7"/>
  <c r="AN144" i="7"/>
  <c r="AI144" i="7"/>
  <c r="AM144" i="7"/>
  <c r="AA144" i="7"/>
  <c r="Y144" i="7"/>
  <c r="O144" i="7"/>
  <c r="N144" i="7"/>
  <c r="M144" i="7"/>
  <c r="L144" i="7"/>
  <c r="K144" i="7"/>
  <c r="J144" i="7"/>
  <c r="I144" i="7"/>
  <c r="H144" i="7"/>
  <c r="F144" i="7"/>
  <c r="E144" i="7"/>
  <c r="D144" i="7"/>
  <c r="C144" i="7"/>
  <c r="B144" i="7"/>
  <c r="A144" i="7"/>
  <c r="AB143" i="7"/>
  <c r="Z143" i="7"/>
  <c r="AC143" i="7"/>
  <c r="G143" i="7"/>
  <c r="AE143" i="7"/>
  <c r="AF143" i="7"/>
  <c r="AH143" i="7"/>
  <c r="AL143" i="7"/>
  <c r="AP143" i="7"/>
  <c r="AQ143" i="7"/>
  <c r="AK143" i="7"/>
  <c r="AO143" i="7"/>
  <c r="AJ143" i="7"/>
  <c r="AN143" i="7"/>
  <c r="AI143" i="7"/>
  <c r="AM143" i="7"/>
  <c r="AA143" i="7"/>
  <c r="Y143" i="7"/>
  <c r="O143" i="7"/>
  <c r="N143" i="7"/>
  <c r="M143" i="7"/>
  <c r="L143" i="7"/>
  <c r="K143" i="7"/>
  <c r="J143" i="7"/>
  <c r="I143" i="7"/>
  <c r="H143" i="7"/>
  <c r="F143" i="7"/>
  <c r="E143" i="7"/>
  <c r="D143" i="7"/>
  <c r="C143" i="7"/>
  <c r="B143" i="7"/>
  <c r="A143" i="7"/>
  <c r="AB142" i="7"/>
  <c r="Z142" i="7"/>
  <c r="AC142" i="7"/>
  <c r="G142" i="7"/>
  <c r="AE142" i="7"/>
  <c r="AF142" i="7"/>
  <c r="AH142" i="7"/>
  <c r="AL142" i="7"/>
  <c r="AP142" i="7"/>
  <c r="AQ142" i="7"/>
  <c r="AK142" i="7"/>
  <c r="AO142" i="7"/>
  <c r="AJ142" i="7"/>
  <c r="AN142" i="7"/>
  <c r="AI142" i="7"/>
  <c r="AM142" i="7"/>
  <c r="AA142" i="7"/>
  <c r="Y142" i="7"/>
  <c r="O142" i="7"/>
  <c r="N142" i="7"/>
  <c r="M142" i="7"/>
  <c r="L142" i="7"/>
  <c r="K142" i="7"/>
  <c r="J142" i="7"/>
  <c r="I142" i="7"/>
  <c r="H142" i="7"/>
  <c r="F142" i="7"/>
  <c r="E142" i="7"/>
  <c r="D142" i="7"/>
  <c r="C142" i="7"/>
  <c r="B142" i="7"/>
  <c r="A142" i="7"/>
  <c r="AB141" i="7"/>
  <c r="Z141" i="7"/>
  <c r="AC141" i="7"/>
  <c r="G141" i="7"/>
  <c r="AE141" i="7"/>
  <c r="AF141" i="7"/>
  <c r="AH141" i="7"/>
  <c r="AL141" i="7"/>
  <c r="AP141" i="7"/>
  <c r="AQ141" i="7"/>
  <c r="AK141" i="7"/>
  <c r="AO141" i="7"/>
  <c r="AJ141" i="7"/>
  <c r="AN141" i="7"/>
  <c r="AI141" i="7"/>
  <c r="AM141" i="7"/>
  <c r="AA141" i="7"/>
  <c r="Y141" i="7"/>
  <c r="O141" i="7"/>
  <c r="N141" i="7"/>
  <c r="M141" i="7"/>
  <c r="L141" i="7"/>
  <c r="K141" i="7"/>
  <c r="J141" i="7"/>
  <c r="I141" i="7"/>
  <c r="H141" i="7"/>
  <c r="F141" i="7"/>
  <c r="E141" i="7"/>
  <c r="D141" i="7"/>
  <c r="C141" i="7"/>
  <c r="B141" i="7"/>
  <c r="A141" i="7"/>
  <c r="AB140" i="7"/>
  <c r="Z140" i="7"/>
  <c r="AC140" i="7"/>
  <c r="G140" i="7"/>
  <c r="AE140" i="7"/>
  <c r="AF140" i="7"/>
  <c r="AH140" i="7"/>
  <c r="AL140" i="7"/>
  <c r="AP140" i="7"/>
  <c r="AQ140" i="7"/>
  <c r="AK140" i="7"/>
  <c r="AO140" i="7"/>
  <c r="AJ140" i="7"/>
  <c r="AN140" i="7"/>
  <c r="AI140" i="7"/>
  <c r="AM140" i="7"/>
  <c r="AA140" i="7"/>
  <c r="Y140" i="7"/>
  <c r="O140" i="7"/>
  <c r="N140" i="7"/>
  <c r="M140" i="7"/>
  <c r="L140" i="7"/>
  <c r="K140" i="7"/>
  <c r="J140" i="7"/>
  <c r="I140" i="7"/>
  <c r="H140" i="7"/>
  <c r="F140" i="7"/>
  <c r="E140" i="7"/>
  <c r="D140" i="7"/>
  <c r="C140" i="7"/>
  <c r="B140" i="7"/>
  <c r="A140" i="7"/>
  <c r="AB139" i="7"/>
  <c r="Z139" i="7"/>
  <c r="AC139" i="7"/>
  <c r="G139" i="7"/>
  <c r="AE139" i="7"/>
  <c r="AF139" i="7"/>
  <c r="AH139" i="7"/>
  <c r="AL139" i="7"/>
  <c r="AP139" i="7"/>
  <c r="AQ139" i="7"/>
  <c r="AK139" i="7"/>
  <c r="AO139" i="7"/>
  <c r="AJ139" i="7"/>
  <c r="AN139" i="7"/>
  <c r="AI139" i="7"/>
  <c r="AM139" i="7"/>
  <c r="AA139" i="7"/>
  <c r="Y139" i="7"/>
  <c r="O139" i="7"/>
  <c r="N139" i="7"/>
  <c r="M139" i="7"/>
  <c r="L139" i="7"/>
  <c r="K139" i="7"/>
  <c r="J139" i="7"/>
  <c r="I139" i="7"/>
  <c r="H139" i="7"/>
  <c r="F139" i="7"/>
  <c r="E139" i="7"/>
  <c r="D139" i="7"/>
  <c r="C139" i="7"/>
  <c r="B139" i="7"/>
  <c r="A139" i="7"/>
  <c r="AB138" i="7"/>
  <c r="Z138" i="7"/>
  <c r="AC138" i="7"/>
  <c r="G138" i="7"/>
  <c r="AE138" i="7"/>
  <c r="AF138" i="7"/>
  <c r="AH138" i="7"/>
  <c r="AL138" i="7"/>
  <c r="AP138" i="7"/>
  <c r="AQ138" i="7"/>
  <c r="AK138" i="7"/>
  <c r="AO138" i="7"/>
  <c r="AJ138" i="7"/>
  <c r="AN138" i="7"/>
  <c r="AI138" i="7"/>
  <c r="AM138" i="7"/>
  <c r="AA138" i="7"/>
  <c r="Y138" i="7"/>
  <c r="O138" i="7"/>
  <c r="N138" i="7"/>
  <c r="M138" i="7"/>
  <c r="L138" i="7"/>
  <c r="K138" i="7"/>
  <c r="J138" i="7"/>
  <c r="I138" i="7"/>
  <c r="H138" i="7"/>
  <c r="F138" i="7"/>
  <c r="E138" i="7"/>
  <c r="D138" i="7"/>
  <c r="C138" i="7"/>
  <c r="B138" i="7"/>
  <c r="A138" i="7"/>
  <c r="AB137" i="7"/>
  <c r="Z137" i="7"/>
  <c r="AC137" i="7"/>
  <c r="G137" i="7"/>
  <c r="AE137" i="7"/>
  <c r="AF137" i="7"/>
  <c r="AH137" i="7"/>
  <c r="AL137" i="7"/>
  <c r="AP137" i="7"/>
  <c r="AQ137" i="7"/>
  <c r="AK137" i="7"/>
  <c r="AO137" i="7"/>
  <c r="AJ137" i="7"/>
  <c r="AN137" i="7"/>
  <c r="AI137" i="7"/>
  <c r="AM137" i="7"/>
  <c r="AA137" i="7"/>
  <c r="Y137" i="7"/>
  <c r="O137" i="7"/>
  <c r="N137" i="7"/>
  <c r="M137" i="7"/>
  <c r="L137" i="7"/>
  <c r="K137" i="7"/>
  <c r="J137" i="7"/>
  <c r="I137" i="7"/>
  <c r="H137" i="7"/>
  <c r="F137" i="7"/>
  <c r="E137" i="7"/>
  <c r="D137" i="7"/>
  <c r="C137" i="7"/>
  <c r="B137" i="7"/>
  <c r="A137" i="7"/>
  <c r="AB136" i="7"/>
  <c r="Z136" i="7"/>
  <c r="AC136" i="7"/>
  <c r="G136" i="7"/>
  <c r="AE136" i="7"/>
  <c r="AF136" i="7"/>
  <c r="AH136" i="7"/>
  <c r="AL136" i="7"/>
  <c r="AP136" i="7"/>
  <c r="AQ136" i="7"/>
  <c r="AK136" i="7"/>
  <c r="AO136" i="7"/>
  <c r="AJ136" i="7"/>
  <c r="AN136" i="7"/>
  <c r="AI136" i="7"/>
  <c r="AM136" i="7"/>
  <c r="AA136" i="7"/>
  <c r="Y136" i="7"/>
  <c r="O136" i="7"/>
  <c r="N136" i="7"/>
  <c r="M136" i="7"/>
  <c r="L136" i="7"/>
  <c r="K136" i="7"/>
  <c r="J136" i="7"/>
  <c r="I136" i="7"/>
  <c r="H136" i="7"/>
  <c r="F136" i="7"/>
  <c r="E136" i="7"/>
  <c r="D136" i="7"/>
  <c r="C136" i="7"/>
  <c r="B136" i="7"/>
  <c r="A136" i="7"/>
  <c r="AB135" i="7"/>
  <c r="Z135" i="7"/>
  <c r="AC135" i="7"/>
  <c r="G135" i="7"/>
  <c r="AE135" i="7"/>
  <c r="AF135" i="7"/>
  <c r="AH135" i="7"/>
  <c r="AL135" i="7"/>
  <c r="AP135" i="7"/>
  <c r="AQ135" i="7"/>
  <c r="AK135" i="7"/>
  <c r="AO135" i="7"/>
  <c r="AJ135" i="7"/>
  <c r="AN135" i="7"/>
  <c r="AI135" i="7"/>
  <c r="AM135" i="7"/>
  <c r="AA135" i="7"/>
  <c r="Y135" i="7"/>
  <c r="O135" i="7"/>
  <c r="N135" i="7"/>
  <c r="M135" i="7"/>
  <c r="L135" i="7"/>
  <c r="K135" i="7"/>
  <c r="J135" i="7"/>
  <c r="I135" i="7"/>
  <c r="H135" i="7"/>
  <c r="F135" i="7"/>
  <c r="E135" i="7"/>
  <c r="D135" i="7"/>
  <c r="C135" i="7"/>
  <c r="B135" i="7"/>
  <c r="A135" i="7"/>
  <c r="AB134" i="7"/>
  <c r="Z134" i="7"/>
  <c r="AC134" i="7"/>
  <c r="G134" i="7"/>
  <c r="AE134" i="7"/>
  <c r="AF134" i="7"/>
  <c r="AH134" i="7"/>
  <c r="AL134" i="7"/>
  <c r="AP134" i="7"/>
  <c r="AQ134" i="7"/>
  <c r="AK134" i="7"/>
  <c r="AO134" i="7"/>
  <c r="AJ134" i="7"/>
  <c r="AN134" i="7"/>
  <c r="AI134" i="7"/>
  <c r="AM134" i="7"/>
  <c r="AA134" i="7"/>
  <c r="Y134" i="7"/>
  <c r="O134" i="7"/>
  <c r="N134" i="7"/>
  <c r="M134" i="7"/>
  <c r="L134" i="7"/>
  <c r="K134" i="7"/>
  <c r="J134" i="7"/>
  <c r="I134" i="7"/>
  <c r="H134" i="7"/>
  <c r="F134" i="7"/>
  <c r="E134" i="7"/>
  <c r="D134" i="7"/>
  <c r="C134" i="7"/>
  <c r="B134" i="7"/>
  <c r="A134" i="7"/>
  <c r="AB133" i="7"/>
  <c r="Z133" i="7"/>
  <c r="AC133" i="7"/>
  <c r="G133" i="7"/>
  <c r="AE133" i="7"/>
  <c r="AF133" i="7"/>
  <c r="AH133" i="7"/>
  <c r="AL133" i="7"/>
  <c r="AP133" i="7"/>
  <c r="AQ133" i="7"/>
  <c r="AK133" i="7"/>
  <c r="AO133" i="7"/>
  <c r="AJ133" i="7"/>
  <c r="AN133" i="7"/>
  <c r="AI133" i="7"/>
  <c r="AM133" i="7"/>
  <c r="AA133" i="7"/>
  <c r="Y133" i="7"/>
  <c r="O133" i="7"/>
  <c r="N133" i="7"/>
  <c r="M133" i="7"/>
  <c r="L133" i="7"/>
  <c r="K133" i="7"/>
  <c r="J133" i="7"/>
  <c r="I133" i="7"/>
  <c r="H133" i="7"/>
  <c r="F133" i="7"/>
  <c r="E133" i="7"/>
  <c r="D133" i="7"/>
  <c r="C133" i="7"/>
  <c r="B133" i="7"/>
  <c r="A133" i="7"/>
  <c r="AB132" i="7"/>
  <c r="Z132" i="7"/>
  <c r="AC132" i="7"/>
  <c r="G132" i="7"/>
  <c r="AE132" i="7"/>
  <c r="AF132" i="7"/>
  <c r="AH132" i="7"/>
  <c r="AL132" i="7"/>
  <c r="AP132" i="7"/>
  <c r="AQ132" i="7"/>
  <c r="AK132" i="7"/>
  <c r="AO132" i="7"/>
  <c r="AJ132" i="7"/>
  <c r="AN132" i="7"/>
  <c r="AI132" i="7"/>
  <c r="AM132" i="7"/>
  <c r="AA132" i="7"/>
  <c r="Y132" i="7"/>
  <c r="O132" i="7"/>
  <c r="N132" i="7"/>
  <c r="M132" i="7"/>
  <c r="L132" i="7"/>
  <c r="K132" i="7"/>
  <c r="J132" i="7"/>
  <c r="I132" i="7"/>
  <c r="H132" i="7"/>
  <c r="F132" i="7"/>
  <c r="E132" i="7"/>
  <c r="D132" i="7"/>
  <c r="C132" i="7"/>
  <c r="B132" i="7"/>
  <c r="A132" i="7"/>
  <c r="AB131" i="7"/>
  <c r="Z131" i="7"/>
  <c r="AC131" i="7"/>
  <c r="G131" i="7"/>
  <c r="AE131" i="7"/>
  <c r="AF131" i="7"/>
  <c r="AH131" i="7"/>
  <c r="AL131" i="7"/>
  <c r="AP131" i="7"/>
  <c r="AQ131" i="7"/>
  <c r="AK131" i="7"/>
  <c r="AO131" i="7"/>
  <c r="AJ131" i="7"/>
  <c r="AN131" i="7"/>
  <c r="AI131" i="7"/>
  <c r="AM131" i="7"/>
  <c r="AA131" i="7"/>
  <c r="Y131" i="7"/>
  <c r="O131" i="7"/>
  <c r="N131" i="7"/>
  <c r="M131" i="7"/>
  <c r="L131" i="7"/>
  <c r="K131" i="7"/>
  <c r="J131" i="7"/>
  <c r="I131" i="7"/>
  <c r="H131" i="7"/>
  <c r="F131" i="7"/>
  <c r="E131" i="7"/>
  <c r="D131" i="7"/>
  <c r="C131" i="7"/>
  <c r="B131" i="7"/>
  <c r="A131" i="7"/>
  <c r="AB130" i="7"/>
  <c r="Z130" i="7"/>
  <c r="AC130" i="7"/>
  <c r="G130" i="7"/>
  <c r="AE130" i="7"/>
  <c r="AF130" i="7"/>
  <c r="AH130" i="7"/>
  <c r="AL130" i="7"/>
  <c r="AP130" i="7"/>
  <c r="AQ130" i="7"/>
  <c r="AK130" i="7"/>
  <c r="AO130" i="7"/>
  <c r="AJ130" i="7"/>
  <c r="AN130" i="7"/>
  <c r="AI130" i="7"/>
  <c r="AM130" i="7"/>
  <c r="AA130" i="7"/>
  <c r="Y130" i="7"/>
  <c r="O130" i="7"/>
  <c r="N130" i="7"/>
  <c r="M130" i="7"/>
  <c r="L130" i="7"/>
  <c r="K130" i="7"/>
  <c r="J130" i="7"/>
  <c r="I130" i="7"/>
  <c r="H130" i="7"/>
  <c r="F130" i="7"/>
  <c r="E130" i="7"/>
  <c r="D130" i="7"/>
  <c r="C130" i="7"/>
  <c r="B130" i="7"/>
  <c r="A130" i="7"/>
  <c r="AB129" i="7"/>
  <c r="Z129" i="7"/>
  <c r="AC129" i="7"/>
  <c r="G129" i="7"/>
  <c r="AE129" i="7"/>
  <c r="AF129" i="7"/>
  <c r="AH129" i="7"/>
  <c r="AL129" i="7"/>
  <c r="AP129" i="7"/>
  <c r="AQ129" i="7"/>
  <c r="AK129" i="7"/>
  <c r="AO129" i="7"/>
  <c r="AJ129" i="7"/>
  <c r="AN129" i="7"/>
  <c r="AI129" i="7"/>
  <c r="AM129" i="7"/>
  <c r="AA129" i="7"/>
  <c r="Y129" i="7"/>
  <c r="O129" i="7"/>
  <c r="N129" i="7"/>
  <c r="M129" i="7"/>
  <c r="L129" i="7"/>
  <c r="K129" i="7"/>
  <c r="J129" i="7"/>
  <c r="I129" i="7"/>
  <c r="H129" i="7"/>
  <c r="F129" i="7"/>
  <c r="E129" i="7"/>
  <c r="D129" i="7"/>
  <c r="C129" i="7"/>
  <c r="B129" i="7"/>
  <c r="A129" i="7"/>
  <c r="AB128" i="7"/>
  <c r="Z128" i="7"/>
  <c r="AC128" i="7"/>
  <c r="G128" i="7"/>
  <c r="AE128" i="7"/>
  <c r="AF128" i="7"/>
  <c r="AH128" i="7"/>
  <c r="AL128" i="7"/>
  <c r="AP128" i="7"/>
  <c r="AQ128" i="7"/>
  <c r="AK128" i="7"/>
  <c r="AO128" i="7"/>
  <c r="AJ128" i="7"/>
  <c r="AN128" i="7"/>
  <c r="AI128" i="7"/>
  <c r="AM128" i="7"/>
  <c r="AA128" i="7"/>
  <c r="Y128" i="7"/>
  <c r="O128" i="7"/>
  <c r="N128" i="7"/>
  <c r="M128" i="7"/>
  <c r="L128" i="7"/>
  <c r="K128" i="7"/>
  <c r="J128" i="7"/>
  <c r="I128" i="7"/>
  <c r="H128" i="7"/>
  <c r="F128" i="7"/>
  <c r="E128" i="7"/>
  <c r="D128" i="7"/>
  <c r="C128" i="7"/>
  <c r="B128" i="7"/>
  <c r="A128" i="7"/>
  <c r="AB127" i="7"/>
  <c r="Z127" i="7"/>
  <c r="AC127" i="7"/>
  <c r="G127" i="7"/>
  <c r="AE127" i="7"/>
  <c r="AF127" i="7"/>
  <c r="AH127" i="7"/>
  <c r="AL127" i="7"/>
  <c r="AP127" i="7"/>
  <c r="AQ127" i="7"/>
  <c r="AK127" i="7"/>
  <c r="AO127" i="7"/>
  <c r="AJ127" i="7"/>
  <c r="AN127" i="7"/>
  <c r="AI127" i="7"/>
  <c r="AM127" i="7"/>
  <c r="AA127" i="7"/>
  <c r="Y127" i="7"/>
  <c r="O127" i="7"/>
  <c r="N127" i="7"/>
  <c r="M127" i="7"/>
  <c r="L127" i="7"/>
  <c r="K127" i="7"/>
  <c r="J127" i="7"/>
  <c r="I127" i="7"/>
  <c r="H127" i="7"/>
  <c r="F127" i="7"/>
  <c r="E127" i="7"/>
  <c r="D127" i="7"/>
  <c r="C127" i="7"/>
  <c r="B127" i="7"/>
  <c r="A127" i="7"/>
  <c r="AB126" i="7"/>
  <c r="Z126" i="7"/>
  <c r="AC126" i="7"/>
  <c r="G126" i="7"/>
  <c r="AE126" i="7"/>
  <c r="AF126" i="7"/>
  <c r="AH126" i="7"/>
  <c r="AL126" i="7"/>
  <c r="AP126" i="7"/>
  <c r="AQ126" i="7"/>
  <c r="AK126" i="7"/>
  <c r="AO126" i="7"/>
  <c r="AJ126" i="7"/>
  <c r="AN126" i="7"/>
  <c r="AI126" i="7"/>
  <c r="AM126" i="7"/>
  <c r="AA126" i="7"/>
  <c r="Y126" i="7"/>
  <c r="O126" i="7"/>
  <c r="N126" i="7"/>
  <c r="M126" i="7"/>
  <c r="L126" i="7"/>
  <c r="K126" i="7"/>
  <c r="J126" i="7"/>
  <c r="I126" i="7"/>
  <c r="H126" i="7"/>
  <c r="F126" i="7"/>
  <c r="E126" i="7"/>
  <c r="D126" i="7"/>
  <c r="C126" i="7"/>
  <c r="B126" i="7"/>
  <c r="A126" i="7"/>
  <c r="AB125" i="7"/>
  <c r="Z125" i="7"/>
  <c r="AC125" i="7"/>
  <c r="G125" i="7"/>
  <c r="AE125" i="7"/>
  <c r="AF125" i="7"/>
  <c r="AH125" i="7"/>
  <c r="AL125" i="7"/>
  <c r="AP125" i="7"/>
  <c r="AQ125" i="7"/>
  <c r="AK125" i="7"/>
  <c r="AO125" i="7"/>
  <c r="AJ125" i="7"/>
  <c r="AN125" i="7"/>
  <c r="AI125" i="7"/>
  <c r="AM125" i="7"/>
  <c r="AA125" i="7"/>
  <c r="Y125" i="7"/>
  <c r="O125" i="7"/>
  <c r="N125" i="7"/>
  <c r="M125" i="7"/>
  <c r="L125" i="7"/>
  <c r="K125" i="7"/>
  <c r="J125" i="7"/>
  <c r="I125" i="7"/>
  <c r="H125" i="7"/>
  <c r="F125" i="7"/>
  <c r="E125" i="7"/>
  <c r="D125" i="7"/>
  <c r="C125" i="7"/>
  <c r="B125" i="7"/>
  <c r="A125" i="7"/>
  <c r="AB124" i="7"/>
  <c r="Z124" i="7"/>
  <c r="AC124" i="7"/>
  <c r="G124" i="7"/>
  <c r="AE124" i="7"/>
  <c r="AF124" i="7"/>
  <c r="AH124" i="7"/>
  <c r="AL124" i="7"/>
  <c r="AP124" i="7"/>
  <c r="AQ124" i="7"/>
  <c r="AK124" i="7"/>
  <c r="AO124" i="7"/>
  <c r="AJ124" i="7"/>
  <c r="AN124" i="7"/>
  <c r="AI124" i="7"/>
  <c r="AM124" i="7"/>
  <c r="AA124" i="7"/>
  <c r="Y124" i="7"/>
  <c r="O124" i="7"/>
  <c r="N124" i="7"/>
  <c r="M124" i="7"/>
  <c r="L124" i="7"/>
  <c r="K124" i="7"/>
  <c r="J124" i="7"/>
  <c r="I124" i="7"/>
  <c r="H124" i="7"/>
  <c r="F124" i="7"/>
  <c r="E124" i="7"/>
  <c r="D124" i="7"/>
  <c r="C124" i="7"/>
  <c r="B124" i="7"/>
  <c r="A124" i="7"/>
  <c r="AB123" i="7"/>
  <c r="Z123" i="7"/>
  <c r="AC123" i="7"/>
  <c r="G123" i="7"/>
  <c r="AE123" i="7"/>
  <c r="AF123" i="7"/>
  <c r="AH123" i="7"/>
  <c r="AL123" i="7"/>
  <c r="AP123" i="7"/>
  <c r="AQ123" i="7"/>
  <c r="AK123" i="7"/>
  <c r="AO123" i="7"/>
  <c r="AJ123" i="7"/>
  <c r="AN123" i="7"/>
  <c r="AI123" i="7"/>
  <c r="AM123" i="7"/>
  <c r="AA123" i="7"/>
  <c r="Y123" i="7"/>
  <c r="O123" i="7"/>
  <c r="N123" i="7"/>
  <c r="M123" i="7"/>
  <c r="L123" i="7"/>
  <c r="K123" i="7"/>
  <c r="J123" i="7"/>
  <c r="I123" i="7"/>
  <c r="H123" i="7"/>
  <c r="F123" i="7"/>
  <c r="E123" i="7"/>
  <c r="D123" i="7"/>
  <c r="C123" i="7"/>
  <c r="B123" i="7"/>
  <c r="A123" i="7"/>
  <c r="AB122" i="7"/>
  <c r="Z122" i="7"/>
  <c r="AC122" i="7"/>
  <c r="G122" i="7"/>
  <c r="AE122" i="7"/>
  <c r="AF122" i="7"/>
  <c r="AH122" i="7"/>
  <c r="AL122" i="7"/>
  <c r="AP122" i="7"/>
  <c r="AQ122" i="7"/>
  <c r="AK122" i="7"/>
  <c r="AO122" i="7"/>
  <c r="AJ122" i="7"/>
  <c r="AN122" i="7"/>
  <c r="AI122" i="7"/>
  <c r="AM122" i="7"/>
  <c r="AA122" i="7"/>
  <c r="Y122" i="7"/>
  <c r="O122" i="7"/>
  <c r="N122" i="7"/>
  <c r="M122" i="7"/>
  <c r="L122" i="7"/>
  <c r="K122" i="7"/>
  <c r="J122" i="7"/>
  <c r="I122" i="7"/>
  <c r="H122" i="7"/>
  <c r="F122" i="7"/>
  <c r="E122" i="7"/>
  <c r="D122" i="7"/>
  <c r="C122" i="7"/>
  <c r="B122" i="7"/>
  <c r="A122" i="7"/>
  <c r="AB121" i="7"/>
  <c r="Z121" i="7"/>
  <c r="AC121" i="7"/>
  <c r="G121" i="7"/>
  <c r="AE121" i="7"/>
  <c r="AF121" i="7"/>
  <c r="AH121" i="7"/>
  <c r="AL121" i="7"/>
  <c r="AP121" i="7"/>
  <c r="AQ121" i="7"/>
  <c r="AK121" i="7"/>
  <c r="AO121" i="7"/>
  <c r="AJ121" i="7"/>
  <c r="AN121" i="7"/>
  <c r="AI121" i="7"/>
  <c r="AM121" i="7"/>
  <c r="AA121" i="7"/>
  <c r="Y121" i="7"/>
  <c r="O121" i="7"/>
  <c r="N121" i="7"/>
  <c r="M121" i="7"/>
  <c r="L121" i="7"/>
  <c r="K121" i="7"/>
  <c r="J121" i="7"/>
  <c r="I121" i="7"/>
  <c r="H121" i="7"/>
  <c r="F121" i="7"/>
  <c r="E121" i="7"/>
  <c r="D121" i="7"/>
  <c r="C121" i="7"/>
  <c r="B121" i="7"/>
  <c r="A121" i="7"/>
  <c r="AB120" i="7"/>
  <c r="Z120" i="7"/>
  <c r="AC120" i="7"/>
  <c r="G120" i="7"/>
  <c r="AE120" i="7"/>
  <c r="AF120" i="7"/>
  <c r="AH120" i="7"/>
  <c r="AL120" i="7"/>
  <c r="AP120" i="7"/>
  <c r="AQ120" i="7"/>
  <c r="AK120" i="7"/>
  <c r="AO120" i="7"/>
  <c r="AJ120" i="7"/>
  <c r="AN120" i="7"/>
  <c r="AI120" i="7"/>
  <c r="AM120" i="7"/>
  <c r="AA120" i="7"/>
  <c r="Y120" i="7"/>
  <c r="O120" i="7"/>
  <c r="N120" i="7"/>
  <c r="M120" i="7"/>
  <c r="L120" i="7"/>
  <c r="K120" i="7"/>
  <c r="J120" i="7"/>
  <c r="I120" i="7"/>
  <c r="H120" i="7"/>
  <c r="F120" i="7"/>
  <c r="E120" i="7"/>
  <c r="D120" i="7"/>
  <c r="C120" i="7"/>
  <c r="B120" i="7"/>
  <c r="A120" i="7"/>
  <c r="AB119" i="7"/>
  <c r="Z119" i="7"/>
  <c r="AC119" i="7"/>
  <c r="G119" i="7"/>
  <c r="AE119" i="7"/>
  <c r="AF119" i="7"/>
  <c r="AH119" i="7"/>
  <c r="AL119" i="7"/>
  <c r="AP119" i="7"/>
  <c r="AQ119" i="7"/>
  <c r="AK119" i="7"/>
  <c r="AO119" i="7"/>
  <c r="AJ119" i="7"/>
  <c r="AN119" i="7"/>
  <c r="AI119" i="7"/>
  <c r="AM119" i="7"/>
  <c r="AA119" i="7"/>
  <c r="Y119" i="7"/>
  <c r="O119" i="7"/>
  <c r="N119" i="7"/>
  <c r="M119" i="7"/>
  <c r="L119" i="7"/>
  <c r="K119" i="7"/>
  <c r="J119" i="7"/>
  <c r="I119" i="7"/>
  <c r="H119" i="7"/>
  <c r="F119" i="7"/>
  <c r="E119" i="7"/>
  <c r="D119" i="7"/>
  <c r="C119" i="7"/>
  <c r="B119" i="7"/>
  <c r="A119" i="7"/>
  <c r="AB118" i="7"/>
  <c r="Z118" i="7"/>
  <c r="AC118" i="7"/>
  <c r="G118" i="7"/>
  <c r="AE118" i="7"/>
  <c r="AF118" i="7"/>
  <c r="AH118" i="7"/>
  <c r="AL118" i="7"/>
  <c r="AP118" i="7"/>
  <c r="AQ118" i="7"/>
  <c r="AK118" i="7"/>
  <c r="AO118" i="7"/>
  <c r="AJ118" i="7"/>
  <c r="AN118" i="7"/>
  <c r="AI118" i="7"/>
  <c r="AM118" i="7"/>
  <c r="AA118" i="7"/>
  <c r="Y118" i="7"/>
  <c r="O118" i="7"/>
  <c r="N118" i="7"/>
  <c r="M118" i="7"/>
  <c r="L118" i="7"/>
  <c r="K118" i="7"/>
  <c r="J118" i="7"/>
  <c r="I118" i="7"/>
  <c r="H118" i="7"/>
  <c r="F118" i="7"/>
  <c r="E118" i="7"/>
  <c r="D118" i="7"/>
  <c r="C118" i="7"/>
  <c r="B118" i="7"/>
  <c r="A118" i="7"/>
  <c r="AB117" i="7"/>
  <c r="Z117" i="7"/>
  <c r="AC117" i="7"/>
  <c r="G117" i="7"/>
  <c r="AE117" i="7"/>
  <c r="AF117" i="7"/>
  <c r="AH117" i="7"/>
  <c r="AL117" i="7"/>
  <c r="AP117" i="7"/>
  <c r="AQ117" i="7"/>
  <c r="AK117" i="7"/>
  <c r="AO117" i="7"/>
  <c r="AJ117" i="7"/>
  <c r="AN117" i="7"/>
  <c r="AI117" i="7"/>
  <c r="AM117" i="7"/>
  <c r="AA117" i="7"/>
  <c r="Y117" i="7"/>
  <c r="O117" i="7"/>
  <c r="N117" i="7"/>
  <c r="M117" i="7"/>
  <c r="L117" i="7"/>
  <c r="K117" i="7"/>
  <c r="J117" i="7"/>
  <c r="I117" i="7"/>
  <c r="H117" i="7"/>
  <c r="F117" i="7"/>
  <c r="E117" i="7"/>
  <c r="D117" i="7"/>
  <c r="C117" i="7"/>
  <c r="B117" i="7"/>
  <c r="A117" i="7"/>
  <c r="AB116" i="7"/>
  <c r="Z116" i="7"/>
  <c r="AC116" i="7"/>
  <c r="G116" i="7"/>
  <c r="AE116" i="7"/>
  <c r="AF116" i="7"/>
  <c r="AH116" i="7"/>
  <c r="AL116" i="7"/>
  <c r="AP116" i="7"/>
  <c r="AQ116" i="7"/>
  <c r="AK116" i="7"/>
  <c r="AO116" i="7"/>
  <c r="AJ116" i="7"/>
  <c r="AN116" i="7"/>
  <c r="AI116" i="7"/>
  <c r="AM116" i="7"/>
  <c r="AA116" i="7"/>
  <c r="Y116" i="7"/>
  <c r="O116" i="7"/>
  <c r="N116" i="7"/>
  <c r="M116" i="7"/>
  <c r="L116" i="7"/>
  <c r="K116" i="7"/>
  <c r="J116" i="7"/>
  <c r="I116" i="7"/>
  <c r="H116" i="7"/>
  <c r="F116" i="7"/>
  <c r="E116" i="7"/>
  <c r="D116" i="7"/>
  <c r="C116" i="7"/>
  <c r="B116" i="7"/>
  <c r="A116" i="7"/>
  <c r="AB115" i="7"/>
  <c r="Z115" i="7"/>
  <c r="AC115" i="7"/>
  <c r="G115" i="7"/>
  <c r="AE115" i="7"/>
  <c r="AF115" i="7"/>
  <c r="AH115" i="7"/>
  <c r="AL115" i="7"/>
  <c r="AP115" i="7"/>
  <c r="AQ115" i="7"/>
  <c r="AK115" i="7"/>
  <c r="AO115" i="7"/>
  <c r="AJ115" i="7"/>
  <c r="AN115" i="7"/>
  <c r="AI115" i="7"/>
  <c r="AM115" i="7"/>
  <c r="AA115" i="7"/>
  <c r="Y115" i="7"/>
  <c r="O115" i="7"/>
  <c r="N115" i="7"/>
  <c r="M115" i="7"/>
  <c r="L115" i="7"/>
  <c r="K115" i="7"/>
  <c r="J115" i="7"/>
  <c r="I115" i="7"/>
  <c r="H115" i="7"/>
  <c r="F115" i="7"/>
  <c r="E115" i="7"/>
  <c r="D115" i="7"/>
  <c r="C115" i="7"/>
  <c r="B115" i="7"/>
  <c r="A115" i="7"/>
  <c r="AB114" i="7"/>
  <c r="Z114" i="7"/>
  <c r="AC114" i="7"/>
  <c r="G114" i="7"/>
  <c r="AE114" i="7"/>
  <c r="AF114" i="7"/>
  <c r="AH114" i="7"/>
  <c r="AL114" i="7"/>
  <c r="AP114" i="7"/>
  <c r="AQ114" i="7"/>
  <c r="AK114" i="7"/>
  <c r="AO114" i="7"/>
  <c r="AJ114" i="7"/>
  <c r="AN114" i="7"/>
  <c r="AI114" i="7"/>
  <c r="AM114" i="7"/>
  <c r="AA114" i="7"/>
  <c r="Y114" i="7"/>
  <c r="O114" i="7"/>
  <c r="N114" i="7"/>
  <c r="M114" i="7"/>
  <c r="L114" i="7"/>
  <c r="K114" i="7"/>
  <c r="J114" i="7"/>
  <c r="I114" i="7"/>
  <c r="H114" i="7"/>
  <c r="F114" i="7"/>
  <c r="E114" i="7"/>
  <c r="D114" i="7"/>
  <c r="C114" i="7"/>
  <c r="B114" i="7"/>
  <c r="A114" i="7"/>
  <c r="AB113" i="7"/>
  <c r="Z113" i="7"/>
  <c r="AC113" i="7"/>
  <c r="G113" i="7"/>
  <c r="AE113" i="7"/>
  <c r="AF113" i="7"/>
  <c r="AH113" i="7"/>
  <c r="AL113" i="7"/>
  <c r="AP113" i="7"/>
  <c r="AQ113" i="7"/>
  <c r="AK113" i="7"/>
  <c r="AO113" i="7"/>
  <c r="AJ113" i="7"/>
  <c r="AN113" i="7"/>
  <c r="AI113" i="7"/>
  <c r="AM113" i="7"/>
  <c r="AA113" i="7"/>
  <c r="Y113" i="7"/>
  <c r="O113" i="7"/>
  <c r="N113" i="7"/>
  <c r="M113" i="7"/>
  <c r="L113" i="7"/>
  <c r="K113" i="7"/>
  <c r="J113" i="7"/>
  <c r="I113" i="7"/>
  <c r="H113" i="7"/>
  <c r="F113" i="7"/>
  <c r="E113" i="7"/>
  <c r="D113" i="7"/>
  <c r="C113" i="7"/>
  <c r="B113" i="7"/>
  <c r="A113" i="7"/>
  <c r="AB112" i="7"/>
  <c r="Z112" i="7"/>
  <c r="AC112" i="7"/>
  <c r="G112" i="7"/>
  <c r="AE112" i="7"/>
  <c r="AF112" i="7"/>
  <c r="AH112" i="7"/>
  <c r="AL112" i="7"/>
  <c r="AP112" i="7"/>
  <c r="AQ112" i="7"/>
  <c r="AK112" i="7"/>
  <c r="AO112" i="7"/>
  <c r="AJ112" i="7"/>
  <c r="AN112" i="7"/>
  <c r="AI112" i="7"/>
  <c r="AM112" i="7"/>
  <c r="AA112" i="7"/>
  <c r="Y112" i="7"/>
  <c r="O112" i="7"/>
  <c r="N112" i="7"/>
  <c r="M112" i="7"/>
  <c r="L112" i="7"/>
  <c r="K112" i="7"/>
  <c r="J112" i="7"/>
  <c r="I112" i="7"/>
  <c r="H112" i="7"/>
  <c r="F112" i="7"/>
  <c r="E112" i="7"/>
  <c r="D112" i="7"/>
  <c r="C112" i="7"/>
  <c r="B112" i="7"/>
  <c r="A112" i="7"/>
  <c r="AB111" i="7"/>
  <c r="Z111" i="7"/>
  <c r="AC111" i="7"/>
  <c r="G111" i="7"/>
  <c r="AE111" i="7"/>
  <c r="AF111" i="7"/>
  <c r="AH111" i="7"/>
  <c r="AL111" i="7"/>
  <c r="AP111" i="7"/>
  <c r="AQ111" i="7"/>
  <c r="AK111" i="7"/>
  <c r="AO111" i="7"/>
  <c r="AJ111" i="7"/>
  <c r="AN111" i="7"/>
  <c r="AI111" i="7"/>
  <c r="AM111" i="7"/>
  <c r="AA111" i="7"/>
  <c r="Y111" i="7"/>
  <c r="O111" i="7"/>
  <c r="N111" i="7"/>
  <c r="M111" i="7"/>
  <c r="L111" i="7"/>
  <c r="K111" i="7"/>
  <c r="J111" i="7"/>
  <c r="I111" i="7"/>
  <c r="H111" i="7"/>
  <c r="F111" i="7"/>
  <c r="E111" i="7"/>
  <c r="D111" i="7"/>
  <c r="C111" i="7"/>
  <c r="B111" i="7"/>
  <c r="A111" i="7"/>
  <c r="AB110" i="7"/>
  <c r="Z110" i="7"/>
  <c r="AC110" i="7"/>
  <c r="G110" i="7"/>
  <c r="AE110" i="7"/>
  <c r="AF110" i="7"/>
  <c r="AH110" i="7"/>
  <c r="AL110" i="7"/>
  <c r="AP110" i="7"/>
  <c r="AQ110" i="7"/>
  <c r="AK110" i="7"/>
  <c r="AO110" i="7"/>
  <c r="AJ110" i="7"/>
  <c r="AN110" i="7"/>
  <c r="AI110" i="7"/>
  <c r="AM110" i="7"/>
  <c r="AA110" i="7"/>
  <c r="Y110" i="7"/>
  <c r="O110" i="7"/>
  <c r="N110" i="7"/>
  <c r="M110" i="7"/>
  <c r="L110" i="7"/>
  <c r="K110" i="7"/>
  <c r="J110" i="7"/>
  <c r="I110" i="7"/>
  <c r="H110" i="7"/>
  <c r="F110" i="7"/>
  <c r="E110" i="7"/>
  <c r="D110" i="7"/>
  <c r="C110" i="7"/>
  <c r="B110" i="7"/>
  <c r="A110" i="7"/>
  <c r="AB109" i="7"/>
  <c r="Z109" i="7"/>
  <c r="AC109" i="7"/>
  <c r="G109" i="7"/>
  <c r="AE109" i="7"/>
  <c r="AF109" i="7"/>
  <c r="AH109" i="7"/>
  <c r="AL109" i="7"/>
  <c r="AP109" i="7"/>
  <c r="AQ109" i="7"/>
  <c r="AK109" i="7"/>
  <c r="AO109" i="7"/>
  <c r="AJ109" i="7"/>
  <c r="AN109" i="7"/>
  <c r="AI109" i="7"/>
  <c r="AM109" i="7"/>
  <c r="AA109" i="7"/>
  <c r="Y109" i="7"/>
  <c r="O109" i="7"/>
  <c r="N109" i="7"/>
  <c r="M109" i="7"/>
  <c r="L109" i="7"/>
  <c r="K109" i="7"/>
  <c r="J109" i="7"/>
  <c r="I109" i="7"/>
  <c r="H109" i="7"/>
  <c r="F109" i="7"/>
  <c r="E109" i="7"/>
  <c r="D109" i="7"/>
  <c r="C109" i="7"/>
  <c r="B109" i="7"/>
  <c r="A109" i="7"/>
  <c r="AB108" i="7"/>
  <c r="Z108" i="7"/>
  <c r="AC108" i="7"/>
  <c r="G108" i="7"/>
  <c r="AE108" i="7"/>
  <c r="AF108" i="7"/>
  <c r="AH108" i="7"/>
  <c r="AL108" i="7"/>
  <c r="AP108" i="7"/>
  <c r="AQ108" i="7"/>
  <c r="AK108" i="7"/>
  <c r="AO108" i="7"/>
  <c r="AJ108" i="7"/>
  <c r="AN108" i="7"/>
  <c r="AI108" i="7"/>
  <c r="AM108" i="7"/>
  <c r="AA108" i="7"/>
  <c r="Y108" i="7"/>
  <c r="O108" i="7"/>
  <c r="N108" i="7"/>
  <c r="M108" i="7"/>
  <c r="L108" i="7"/>
  <c r="K108" i="7"/>
  <c r="J108" i="7"/>
  <c r="I108" i="7"/>
  <c r="H108" i="7"/>
  <c r="F108" i="7"/>
  <c r="E108" i="7"/>
  <c r="D108" i="7"/>
  <c r="C108" i="7"/>
  <c r="B108" i="7"/>
  <c r="A108" i="7"/>
  <c r="AB107" i="7"/>
  <c r="Z107" i="7"/>
  <c r="AC107" i="7"/>
  <c r="G107" i="7"/>
  <c r="AE107" i="7"/>
  <c r="AF107" i="7"/>
  <c r="AH107" i="7"/>
  <c r="AL107" i="7"/>
  <c r="AP107" i="7"/>
  <c r="AQ107" i="7"/>
  <c r="AK107" i="7"/>
  <c r="AO107" i="7"/>
  <c r="AJ107" i="7"/>
  <c r="AN107" i="7"/>
  <c r="AI107" i="7"/>
  <c r="AM107" i="7"/>
  <c r="AA107" i="7"/>
  <c r="Y107" i="7"/>
  <c r="O107" i="7"/>
  <c r="N107" i="7"/>
  <c r="M107" i="7"/>
  <c r="L107" i="7"/>
  <c r="K107" i="7"/>
  <c r="J107" i="7"/>
  <c r="I107" i="7"/>
  <c r="H107" i="7"/>
  <c r="F107" i="7"/>
  <c r="E107" i="7"/>
  <c r="D107" i="7"/>
  <c r="C107" i="7"/>
  <c r="B107" i="7"/>
  <c r="A107" i="7"/>
  <c r="AB106" i="7"/>
  <c r="Z106" i="7"/>
  <c r="AC106" i="7"/>
  <c r="G106" i="7"/>
  <c r="AE106" i="7"/>
  <c r="AF106" i="7"/>
  <c r="AH106" i="7"/>
  <c r="AL106" i="7"/>
  <c r="AP106" i="7"/>
  <c r="AQ106" i="7"/>
  <c r="AK106" i="7"/>
  <c r="AO106" i="7"/>
  <c r="AJ106" i="7"/>
  <c r="AN106" i="7"/>
  <c r="AI106" i="7"/>
  <c r="AM106" i="7"/>
  <c r="AA106" i="7"/>
  <c r="Y106" i="7"/>
  <c r="O106" i="7"/>
  <c r="N106" i="7"/>
  <c r="M106" i="7"/>
  <c r="L106" i="7"/>
  <c r="K106" i="7"/>
  <c r="J106" i="7"/>
  <c r="I106" i="7"/>
  <c r="H106" i="7"/>
  <c r="F106" i="7"/>
  <c r="E106" i="7"/>
  <c r="D106" i="7"/>
  <c r="C106" i="7"/>
  <c r="B106" i="7"/>
  <c r="A106" i="7"/>
  <c r="AB105" i="7"/>
  <c r="Z105" i="7"/>
  <c r="AC105" i="7"/>
  <c r="G105" i="7"/>
  <c r="AE105" i="7"/>
  <c r="AF105" i="7"/>
  <c r="AH105" i="7"/>
  <c r="AL105" i="7"/>
  <c r="AP105" i="7"/>
  <c r="AQ105" i="7"/>
  <c r="AK105" i="7"/>
  <c r="AO105" i="7"/>
  <c r="AJ105" i="7"/>
  <c r="AN105" i="7"/>
  <c r="AI105" i="7"/>
  <c r="AM105" i="7"/>
  <c r="AA105" i="7"/>
  <c r="Y105" i="7"/>
  <c r="O105" i="7"/>
  <c r="N105" i="7"/>
  <c r="M105" i="7"/>
  <c r="L105" i="7"/>
  <c r="K105" i="7"/>
  <c r="J105" i="7"/>
  <c r="I105" i="7"/>
  <c r="H105" i="7"/>
  <c r="F105" i="7"/>
  <c r="E105" i="7"/>
  <c r="D105" i="7"/>
  <c r="C105" i="7"/>
  <c r="B105" i="7"/>
  <c r="A105" i="7"/>
  <c r="AB104" i="7"/>
  <c r="Z104" i="7"/>
  <c r="AC104" i="7"/>
  <c r="G104" i="7"/>
  <c r="AE104" i="7"/>
  <c r="AF104" i="7"/>
  <c r="AH104" i="7"/>
  <c r="AL104" i="7"/>
  <c r="AP104" i="7"/>
  <c r="AQ104" i="7"/>
  <c r="AK104" i="7"/>
  <c r="AO104" i="7"/>
  <c r="AJ104" i="7"/>
  <c r="AN104" i="7"/>
  <c r="AI104" i="7"/>
  <c r="AM104" i="7"/>
  <c r="AA104" i="7"/>
  <c r="Y104" i="7"/>
  <c r="O104" i="7"/>
  <c r="N104" i="7"/>
  <c r="M104" i="7"/>
  <c r="L104" i="7"/>
  <c r="K104" i="7"/>
  <c r="J104" i="7"/>
  <c r="I104" i="7"/>
  <c r="H104" i="7"/>
  <c r="F104" i="7"/>
  <c r="E104" i="7"/>
  <c r="D104" i="7"/>
  <c r="C104" i="7"/>
  <c r="B104" i="7"/>
  <c r="A104" i="7"/>
  <c r="AB103" i="7"/>
  <c r="Z103" i="7"/>
  <c r="AC103" i="7"/>
  <c r="G103" i="7"/>
  <c r="AE103" i="7"/>
  <c r="AF103" i="7"/>
  <c r="AH103" i="7"/>
  <c r="AL103" i="7"/>
  <c r="AP103" i="7"/>
  <c r="AQ103" i="7"/>
  <c r="AK103" i="7"/>
  <c r="AO103" i="7"/>
  <c r="AJ103" i="7"/>
  <c r="AN103" i="7"/>
  <c r="AI103" i="7"/>
  <c r="AM103" i="7"/>
  <c r="AA103" i="7"/>
  <c r="Y103" i="7"/>
  <c r="O103" i="7"/>
  <c r="N103" i="7"/>
  <c r="M103" i="7"/>
  <c r="L103" i="7"/>
  <c r="K103" i="7"/>
  <c r="J103" i="7"/>
  <c r="I103" i="7"/>
  <c r="H103" i="7"/>
  <c r="F103" i="7"/>
  <c r="E103" i="7"/>
  <c r="D103" i="7"/>
  <c r="C103" i="7"/>
  <c r="B103" i="7"/>
  <c r="A103" i="7"/>
  <c r="AB102" i="7"/>
  <c r="Z102" i="7"/>
  <c r="AC102" i="7"/>
  <c r="G102" i="7"/>
  <c r="AE102" i="7"/>
  <c r="AF102" i="7"/>
  <c r="AH102" i="7"/>
  <c r="AL102" i="7"/>
  <c r="AP102" i="7"/>
  <c r="AQ102" i="7"/>
  <c r="AK102" i="7"/>
  <c r="AO102" i="7"/>
  <c r="AJ102" i="7"/>
  <c r="AN102" i="7"/>
  <c r="AI102" i="7"/>
  <c r="AM102" i="7"/>
  <c r="AA102" i="7"/>
  <c r="Y102" i="7"/>
  <c r="O102" i="7"/>
  <c r="N102" i="7"/>
  <c r="M102" i="7"/>
  <c r="L102" i="7"/>
  <c r="K102" i="7"/>
  <c r="J102" i="7"/>
  <c r="I102" i="7"/>
  <c r="H102" i="7"/>
  <c r="F102" i="7"/>
  <c r="E102" i="7"/>
  <c r="D102" i="7"/>
  <c r="C102" i="7"/>
  <c r="B102" i="7"/>
  <c r="A102" i="7"/>
  <c r="AB101" i="7"/>
  <c r="Z101" i="7"/>
  <c r="AC101" i="7"/>
  <c r="G101" i="7"/>
  <c r="AE101" i="7"/>
  <c r="AF101" i="7"/>
  <c r="AH101" i="7"/>
  <c r="AL101" i="7"/>
  <c r="AP101" i="7"/>
  <c r="AQ101" i="7"/>
  <c r="AK101" i="7"/>
  <c r="AO101" i="7"/>
  <c r="AJ101" i="7"/>
  <c r="AN101" i="7"/>
  <c r="AI101" i="7"/>
  <c r="AM101" i="7"/>
  <c r="AA101" i="7"/>
  <c r="Y101" i="7"/>
  <c r="O101" i="7"/>
  <c r="N101" i="7"/>
  <c r="M101" i="7"/>
  <c r="L101" i="7"/>
  <c r="K101" i="7"/>
  <c r="J101" i="7"/>
  <c r="I101" i="7"/>
  <c r="H101" i="7"/>
  <c r="F101" i="7"/>
  <c r="E101" i="7"/>
  <c r="D101" i="7"/>
  <c r="C101" i="7"/>
  <c r="B101" i="7"/>
  <c r="A101" i="7"/>
  <c r="AB100" i="7"/>
  <c r="Z100" i="7"/>
  <c r="AC100" i="7"/>
  <c r="G100" i="7"/>
  <c r="AE100" i="7"/>
  <c r="AF100" i="7"/>
  <c r="AH100" i="7"/>
  <c r="AL100" i="7"/>
  <c r="AP100" i="7"/>
  <c r="AQ100" i="7"/>
  <c r="AK100" i="7"/>
  <c r="AO100" i="7"/>
  <c r="AJ100" i="7"/>
  <c r="AN100" i="7"/>
  <c r="AI100" i="7"/>
  <c r="AM100" i="7"/>
  <c r="AA100" i="7"/>
  <c r="Y100" i="7"/>
  <c r="O100" i="7"/>
  <c r="N100" i="7"/>
  <c r="M100" i="7"/>
  <c r="L100" i="7"/>
  <c r="K100" i="7"/>
  <c r="J100" i="7"/>
  <c r="I100" i="7"/>
  <c r="H100" i="7"/>
  <c r="F100" i="7"/>
  <c r="E100" i="7"/>
  <c r="D100" i="7"/>
  <c r="C100" i="7"/>
  <c r="B100" i="7"/>
  <c r="A100" i="7"/>
  <c r="AB99" i="7"/>
  <c r="Z99" i="7"/>
  <c r="AC99" i="7"/>
  <c r="G99" i="7"/>
  <c r="AE99" i="7"/>
  <c r="AF99" i="7"/>
  <c r="AH99" i="7"/>
  <c r="AL99" i="7"/>
  <c r="AP99" i="7"/>
  <c r="AQ99" i="7"/>
  <c r="AK99" i="7"/>
  <c r="AO99" i="7"/>
  <c r="AJ99" i="7"/>
  <c r="AN99" i="7"/>
  <c r="AI99" i="7"/>
  <c r="AM99" i="7"/>
  <c r="AA99" i="7"/>
  <c r="Y99" i="7"/>
  <c r="O99" i="7"/>
  <c r="N99" i="7"/>
  <c r="M99" i="7"/>
  <c r="L99" i="7"/>
  <c r="K99" i="7"/>
  <c r="J99" i="7"/>
  <c r="I99" i="7"/>
  <c r="H99" i="7"/>
  <c r="F99" i="7"/>
  <c r="E99" i="7"/>
  <c r="D99" i="7"/>
  <c r="C99" i="7"/>
  <c r="B99" i="7"/>
  <c r="A99" i="7"/>
  <c r="AB98" i="7"/>
  <c r="Z98" i="7"/>
  <c r="AC98" i="7"/>
  <c r="G98" i="7"/>
  <c r="AE98" i="7"/>
  <c r="AF98" i="7"/>
  <c r="AH98" i="7"/>
  <c r="AL98" i="7"/>
  <c r="AP98" i="7"/>
  <c r="AQ98" i="7"/>
  <c r="AK98" i="7"/>
  <c r="AO98" i="7"/>
  <c r="AJ98" i="7"/>
  <c r="AN98" i="7"/>
  <c r="AI98" i="7"/>
  <c r="AM98" i="7"/>
  <c r="AA98" i="7"/>
  <c r="Y98" i="7"/>
  <c r="O98" i="7"/>
  <c r="N98" i="7"/>
  <c r="M98" i="7"/>
  <c r="L98" i="7"/>
  <c r="K98" i="7"/>
  <c r="J98" i="7"/>
  <c r="I98" i="7"/>
  <c r="H98" i="7"/>
  <c r="F98" i="7"/>
  <c r="E98" i="7"/>
  <c r="D98" i="7"/>
  <c r="C98" i="7"/>
  <c r="B98" i="7"/>
  <c r="A98" i="7"/>
  <c r="AB97" i="7"/>
  <c r="Z97" i="7"/>
  <c r="AC97" i="7"/>
  <c r="G97" i="7"/>
  <c r="AE97" i="7"/>
  <c r="AF97" i="7"/>
  <c r="AH97" i="7"/>
  <c r="AL97" i="7"/>
  <c r="AP97" i="7"/>
  <c r="AQ97" i="7"/>
  <c r="AK97" i="7"/>
  <c r="AO97" i="7"/>
  <c r="AJ97" i="7"/>
  <c r="AN97" i="7"/>
  <c r="AI97" i="7"/>
  <c r="AM97" i="7"/>
  <c r="AA97" i="7"/>
  <c r="Y97" i="7"/>
  <c r="O97" i="7"/>
  <c r="N97" i="7"/>
  <c r="M97" i="7"/>
  <c r="L97" i="7"/>
  <c r="K97" i="7"/>
  <c r="J97" i="7"/>
  <c r="I97" i="7"/>
  <c r="H97" i="7"/>
  <c r="F97" i="7"/>
  <c r="E97" i="7"/>
  <c r="D97" i="7"/>
  <c r="C97" i="7"/>
  <c r="B97" i="7"/>
  <c r="A97" i="7"/>
  <c r="AB96" i="7"/>
  <c r="Z96" i="7"/>
  <c r="AC96" i="7"/>
  <c r="G96" i="7"/>
  <c r="AE96" i="7"/>
  <c r="AF96" i="7"/>
  <c r="AH96" i="7"/>
  <c r="AL96" i="7"/>
  <c r="AP96" i="7"/>
  <c r="AQ96" i="7"/>
  <c r="AK96" i="7"/>
  <c r="AO96" i="7"/>
  <c r="AJ96" i="7"/>
  <c r="AN96" i="7"/>
  <c r="AI96" i="7"/>
  <c r="AM96" i="7"/>
  <c r="AA96" i="7"/>
  <c r="Y96" i="7"/>
  <c r="O96" i="7"/>
  <c r="N96" i="7"/>
  <c r="M96" i="7"/>
  <c r="L96" i="7"/>
  <c r="K96" i="7"/>
  <c r="J96" i="7"/>
  <c r="I96" i="7"/>
  <c r="H96" i="7"/>
  <c r="F96" i="7"/>
  <c r="E96" i="7"/>
  <c r="D96" i="7"/>
  <c r="C96" i="7"/>
  <c r="B96" i="7"/>
  <c r="A96" i="7"/>
  <c r="AB95" i="7"/>
  <c r="Z95" i="7"/>
  <c r="AC95" i="7"/>
  <c r="G95" i="7"/>
  <c r="AE95" i="7"/>
  <c r="AF95" i="7"/>
  <c r="AH95" i="7"/>
  <c r="AL95" i="7"/>
  <c r="AP95" i="7"/>
  <c r="AQ95" i="7"/>
  <c r="AK95" i="7"/>
  <c r="AO95" i="7"/>
  <c r="AJ95" i="7"/>
  <c r="AN95" i="7"/>
  <c r="AI95" i="7"/>
  <c r="AM95" i="7"/>
  <c r="AA95" i="7"/>
  <c r="Y95" i="7"/>
  <c r="O95" i="7"/>
  <c r="N95" i="7"/>
  <c r="M95" i="7"/>
  <c r="L95" i="7"/>
  <c r="K95" i="7"/>
  <c r="J95" i="7"/>
  <c r="I95" i="7"/>
  <c r="H95" i="7"/>
  <c r="F95" i="7"/>
  <c r="E95" i="7"/>
  <c r="D95" i="7"/>
  <c r="C95" i="7"/>
  <c r="B95" i="7"/>
  <c r="A95" i="7"/>
  <c r="AB94" i="7"/>
  <c r="Z94" i="7"/>
  <c r="AC94" i="7"/>
  <c r="G94" i="7"/>
  <c r="AE94" i="7"/>
  <c r="AF94" i="7"/>
  <c r="AH94" i="7"/>
  <c r="AL94" i="7"/>
  <c r="AP94" i="7"/>
  <c r="AQ94" i="7"/>
  <c r="AK94" i="7"/>
  <c r="AO94" i="7"/>
  <c r="AJ94" i="7"/>
  <c r="AN94" i="7"/>
  <c r="AI94" i="7"/>
  <c r="AM94" i="7"/>
  <c r="AA94" i="7"/>
  <c r="Y94" i="7"/>
  <c r="O94" i="7"/>
  <c r="N94" i="7"/>
  <c r="M94" i="7"/>
  <c r="L94" i="7"/>
  <c r="K94" i="7"/>
  <c r="J94" i="7"/>
  <c r="I94" i="7"/>
  <c r="H94" i="7"/>
  <c r="F94" i="7"/>
  <c r="E94" i="7"/>
  <c r="D94" i="7"/>
  <c r="C94" i="7"/>
  <c r="B94" i="7"/>
  <c r="A94" i="7"/>
  <c r="AB93" i="7"/>
  <c r="Z93" i="7"/>
  <c r="AC93" i="7"/>
  <c r="G93" i="7"/>
  <c r="AE93" i="7"/>
  <c r="AF93" i="7"/>
  <c r="AH93" i="7"/>
  <c r="AL93" i="7"/>
  <c r="AP93" i="7"/>
  <c r="AQ93" i="7"/>
  <c r="AK93" i="7"/>
  <c r="AO93" i="7"/>
  <c r="AJ93" i="7"/>
  <c r="AN93" i="7"/>
  <c r="AI93" i="7"/>
  <c r="AM93" i="7"/>
  <c r="AA93" i="7"/>
  <c r="Y93" i="7"/>
  <c r="O93" i="7"/>
  <c r="N93" i="7"/>
  <c r="M93" i="7"/>
  <c r="L93" i="7"/>
  <c r="K93" i="7"/>
  <c r="J93" i="7"/>
  <c r="I93" i="7"/>
  <c r="H93" i="7"/>
  <c r="F93" i="7"/>
  <c r="E93" i="7"/>
  <c r="D93" i="7"/>
  <c r="C93" i="7"/>
  <c r="B93" i="7"/>
  <c r="A93" i="7"/>
  <c r="AB92" i="7"/>
  <c r="Z92" i="7"/>
  <c r="AC92" i="7"/>
  <c r="G92" i="7"/>
  <c r="AE92" i="7"/>
  <c r="AF92" i="7"/>
  <c r="AH92" i="7"/>
  <c r="AL92" i="7"/>
  <c r="AP92" i="7"/>
  <c r="AQ92" i="7"/>
  <c r="AK92" i="7"/>
  <c r="AO92" i="7"/>
  <c r="AJ92" i="7"/>
  <c r="AN92" i="7"/>
  <c r="AI92" i="7"/>
  <c r="AM92" i="7"/>
  <c r="AA92" i="7"/>
  <c r="Y92" i="7"/>
  <c r="O92" i="7"/>
  <c r="N92" i="7"/>
  <c r="M92" i="7"/>
  <c r="L92" i="7"/>
  <c r="K92" i="7"/>
  <c r="J92" i="7"/>
  <c r="I92" i="7"/>
  <c r="H92" i="7"/>
  <c r="F92" i="7"/>
  <c r="E92" i="7"/>
  <c r="D92" i="7"/>
  <c r="C92" i="7"/>
  <c r="B92" i="7"/>
  <c r="A92" i="7"/>
  <c r="AB91" i="7"/>
  <c r="Z91" i="7"/>
  <c r="AC91" i="7"/>
  <c r="G91" i="7"/>
  <c r="AE91" i="7"/>
  <c r="AF91" i="7"/>
  <c r="AH91" i="7"/>
  <c r="AL91" i="7"/>
  <c r="AP91" i="7"/>
  <c r="AQ91" i="7"/>
  <c r="AK91" i="7"/>
  <c r="AO91" i="7"/>
  <c r="AJ91" i="7"/>
  <c r="AN91" i="7"/>
  <c r="AI91" i="7"/>
  <c r="AM91" i="7"/>
  <c r="AA91" i="7"/>
  <c r="Y91" i="7"/>
  <c r="O91" i="7"/>
  <c r="N91" i="7"/>
  <c r="M91" i="7"/>
  <c r="L91" i="7"/>
  <c r="K91" i="7"/>
  <c r="J91" i="7"/>
  <c r="I91" i="7"/>
  <c r="H91" i="7"/>
  <c r="F91" i="7"/>
  <c r="E91" i="7"/>
  <c r="D91" i="7"/>
  <c r="C91" i="7"/>
  <c r="B91" i="7"/>
  <c r="A91" i="7"/>
  <c r="AB90" i="7"/>
  <c r="Z90" i="7"/>
  <c r="AC90" i="7"/>
  <c r="G90" i="7"/>
  <c r="AE90" i="7"/>
  <c r="AF90" i="7"/>
  <c r="AH90" i="7"/>
  <c r="AL90" i="7"/>
  <c r="AP90" i="7"/>
  <c r="AQ90" i="7"/>
  <c r="AK90" i="7"/>
  <c r="AO90" i="7"/>
  <c r="AJ90" i="7"/>
  <c r="AN90" i="7"/>
  <c r="AI90" i="7"/>
  <c r="AM90" i="7"/>
  <c r="AA90" i="7"/>
  <c r="Y90" i="7"/>
  <c r="O90" i="7"/>
  <c r="N90" i="7"/>
  <c r="M90" i="7"/>
  <c r="L90" i="7"/>
  <c r="K90" i="7"/>
  <c r="J90" i="7"/>
  <c r="I90" i="7"/>
  <c r="H90" i="7"/>
  <c r="F90" i="7"/>
  <c r="E90" i="7"/>
  <c r="D90" i="7"/>
  <c r="C90" i="7"/>
  <c r="B90" i="7"/>
  <c r="A90" i="7"/>
  <c r="AB89" i="7"/>
  <c r="Z89" i="7"/>
  <c r="AC89" i="7"/>
  <c r="G89" i="7"/>
  <c r="AE89" i="7"/>
  <c r="AF89" i="7"/>
  <c r="AH89" i="7"/>
  <c r="AL89" i="7"/>
  <c r="AP89" i="7"/>
  <c r="AQ89" i="7"/>
  <c r="AK89" i="7"/>
  <c r="AO89" i="7"/>
  <c r="AJ89" i="7"/>
  <c r="AN89" i="7"/>
  <c r="AI89" i="7"/>
  <c r="AM89" i="7"/>
  <c r="AA89" i="7"/>
  <c r="Y89" i="7"/>
  <c r="O89" i="7"/>
  <c r="N89" i="7"/>
  <c r="M89" i="7"/>
  <c r="L89" i="7"/>
  <c r="K89" i="7"/>
  <c r="J89" i="7"/>
  <c r="I89" i="7"/>
  <c r="H89" i="7"/>
  <c r="F89" i="7"/>
  <c r="E89" i="7"/>
  <c r="D89" i="7"/>
  <c r="C89" i="7"/>
  <c r="B89" i="7"/>
  <c r="A89" i="7"/>
  <c r="AB88" i="7"/>
  <c r="Z88" i="7"/>
  <c r="AC88" i="7"/>
  <c r="G88" i="7"/>
  <c r="AE88" i="7"/>
  <c r="AF88" i="7"/>
  <c r="AH88" i="7"/>
  <c r="AL88" i="7"/>
  <c r="AP88" i="7"/>
  <c r="AQ88" i="7"/>
  <c r="AK88" i="7"/>
  <c r="AO88" i="7"/>
  <c r="AJ88" i="7"/>
  <c r="AN88" i="7"/>
  <c r="AI88" i="7"/>
  <c r="AM88" i="7"/>
  <c r="AA88" i="7"/>
  <c r="Y88" i="7"/>
  <c r="O88" i="7"/>
  <c r="N88" i="7"/>
  <c r="M88" i="7"/>
  <c r="L88" i="7"/>
  <c r="K88" i="7"/>
  <c r="J88" i="7"/>
  <c r="I88" i="7"/>
  <c r="H88" i="7"/>
  <c r="F88" i="7"/>
  <c r="E88" i="7"/>
  <c r="D88" i="7"/>
  <c r="C88" i="7"/>
  <c r="B88" i="7"/>
  <c r="A88" i="7"/>
  <c r="AB87" i="7"/>
  <c r="Z87" i="7"/>
  <c r="AC87" i="7"/>
  <c r="G87" i="7"/>
  <c r="AE87" i="7"/>
  <c r="AF87" i="7"/>
  <c r="AH87" i="7"/>
  <c r="AL87" i="7"/>
  <c r="AP87" i="7"/>
  <c r="AQ87" i="7"/>
  <c r="AK87" i="7"/>
  <c r="AO87" i="7"/>
  <c r="AJ87" i="7"/>
  <c r="AN87" i="7"/>
  <c r="AI87" i="7"/>
  <c r="AM87" i="7"/>
  <c r="AA87" i="7"/>
  <c r="Y87" i="7"/>
  <c r="O87" i="7"/>
  <c r="N87" i="7"/>
  <c r="M87" i="7"/>
  <c r="L87" i="7"/>
  <c r="K87" i="7"/>
  <c r="J87" i="7"/>
  <c r="I87" i="7"/>
  <c r="H87" i="7"/>
  <c r="F87" i="7"/>
  <c r="E87" i="7"/>
  <c r="D87" i="7"/>
  <c r="C87" i="7"/>
  <c r="B87" i="7"/>
  <c r="A87" i="7"/>
  <c r="AB86" i="7"/>
  <c r="Z86" i="7"/>
  <c r="AC86" i="7"/>
  <c r="G86" i="7"/>
  <c r="AE86" i="7"/>
  <c r="AF86" i="7"/>
  <c r="AH86" i="7"/>
  <c r="AL86" i="7"/>
  <c r="AP86" i="7"/>
  <c r="AQ86" i="7"/>
  <c r="AK86" i="7"/>
  <c r="AO86" i="7"/>
  <c r="AJ86" i="7"/>
  <c r="AN86" i="7"/>
  <c r="AI86" i="7"/>
  <c r="AM86" i="7"/>
  <c r="AA86" i="7"/>
  <c r="Y86" i="7"/>
  <c r="O86" i="7"/>
  <c r="N86" i="7"/>
  <c r="M86" i="7"/>
  <c r="L86" i="7"/>
  <c r="K86" i="7"/>
  <c r="J86" i="7"/>
  <c r="I86" i="7"/>
  <c r="H86" i="7"/>
  <c r="F86" i="7"/>
  <c r="E86" i="7"/>
  <c r="D86" i="7"/>
  <c r="C86" i="7"/>
  <c r="B86" i="7"/>
  <c r="A86" i="7"/>
  <c r="AB85" i="7"/>
  <c r="Z85" i="7"/>
  <c r="AC85" i="7"/>
  <c r="G85" i="7"/>
  <c r="AE85" i="7"/>
  <c r="AF85" i="7"/>
  <c r="AH85" i="7"/>
  <c r="AL85" i="7"/>
  <c r="AP85" i="7"/>
  <c r="AQ85" i="7"/>
  <c r="AK85" i="7"/>
  <c r="AO85" i="7"/>
  <c r="AJ85" i="7"/>
  <c r="AN85" i="7"/>
  <c r="AI85" i="7"/>
  <c r="AM85" i="7"/>
  <c r="AA85" i="7"/>
  <c r="Y85" i="7"/>
  <c r="O85" i="7"/>
  <c r="N85" i="7"/>
  <c r="M85" i="7"/>
  <c r="L85" i="7"/>
  <c r="K85" i="7"/>
  <c r="J85" i="7"/>
  <c r="I85" i="7"/>
  <c r="H85" i="7"/>
  <c r="F85" i="7"/>
  <c r="E85" i="7"/>
  <c r="D85" i="7"/>
  <c r="C85" i="7"/>
  <c r="B85" i="7"/>
  <c r="A85" i="7"/>
  <c r="AB84" i="7"/>
  <c r="Z84" i="7"/>
  <c r="AC84" i="7"/>
  <c r="G84" i="7"/>
  <c r="AE84" i="7"/>
  <c r="AF84" i="7"/>
  <c r="AH84" i="7"/>
  <c r="AL84" i="7"/>
  <c r="AP84" i="7"/>
  <c r="AQ84" i="7"/>
  <c r="AK84" i="7"/>
  <c r="AO84" i="7"/>
  <c r="AJ84" i="7"/>
  <c r="AN84" i="7"/>
  <c r="AI84" i="7"/>
  <c r="AM84" i="7"/>
  <c r="AA84" i="7"/>
  <c r="Y84" i="7"/>
  <c r="O84" i="7"/>
  <c r="N84" i="7"/>
  <c r="M84" i="7"/>
  <c r="L84" i="7"/>
  <c r="K84" i="7"/>
  <c r="J84" i="7"/>
  <c r="I84" i="7"/>
  <c r="H84" i="7"/>
  <c r="F84" i="7"/>
  <c r="E84" i="7"/>
  <c r="D84" i="7"/>
  <c r="C84" i="7"/>
  <c r="B84" i="7"/>
  <c r="A84" i="7"/>
  <c r="AB83" i="7"/>
  <c r="Z83" i="7"/>
  <c r="AC83" i="7"/>
  <c r="G83" i="7"/>
  <c r="AE83" i="7"/>
  <c r="AF83" i="7"/>
  <c r="AH83" i="7"/>
  <c r="AL83" i="7"/>
  <c r="AP83" i="7"/>
  <c r="AQ83" i="7"/>
  <c r="AK83" i="7"/>
  <c r="AO83" i="7"/>
  <c r="AJ83" i="7"/>
  <c r="AN83" i="7"/>
  <c r="AI83" i="7"/>
  <c r="AM83" i="7"/>
  <c r="AA83" i="7"/>
  <c r="Y83" i="7"/>
  <c r="O83" i="7"/>
  <c r="N83" i="7"/>
  <c r="M83" i="7"/>
  <c r="L83" i="7"/>
  <c r="K83" i="7"/>
  <c r="J83" i="7"/>
  <c r="I83" i="7"/>
  <c r="H83" i="7"/>
  <c r="F83" i="7"/>
  <c r="E83" i="7"/>
  <c r="D83" i="7"/>
  <c r="C83" i="7"/>
  <c r="B83" i="7"/>
  <c r="A83" i="7"/>
  <c r="AB82" i="7"/>
  <c r="Z82" i="7"/>
  <c r="AC82" i="7"/>
  <c r="G82" i="7"/>
  <c r="AE82" i="7"/>
  <c r="AF82" i="7"/>
  <c r="AH82" i="7"/>
  <c r="AL82" i="7"/>
  <c r="AP82" i="7"/>
  <c r="AQ82" i="7"/>
  <c r="AK82" i="7"/>
  <c r="AO82" i="7"/>
  <c r="AJ82" i="7"/>
  <c r="AN82" i="7"/>
  <c r="AI82" i="7"/>
  <c r="AM82" i="7"/>
  <c r="AA82" i="7"/>
  <c r="Y82" i="7"/>
  <c r="O82" i="7"/>
  <c r="N82" i="7"/>
  <c r="M82" i="7"/>
  <c r="L82" i="7"/>
  <c r="K82" i="7"/>
  <c r="J82" i="7"/>
  <c r="I82" i="7"/>
  <c r="H82" i="7"/>
  <c r="F82" i="7"/>
  <c r="E82" i="7"/>
  <c r="D82" i="7"/>
  <c r="C82" i="7"/>
  <c r="B82" i="7"/>
  <c r="A82" i="7"/>
  <c r="AB81" i="7"/>
  <c r="Z81" i="7"/>
  <c r="AC81" i="7"/>
  <c r="G81" i="7"/>
  <c r="AE81" i="7"/>
  <c r="AF81" i="7"/>
  <c r="AH81" i="7"/>
  <c r="AL81" i="7"/>
  <c r="AP81" i="7"/>
  <c r="AQ81" i="7"/>
  <c r="AK81" i="7"/>
  <c r="AO81" i="7"/>
  <c r="AJ81" i="7"/>
  <c r="AN81" i="7"/>
  <c r="AI81" i="7"/>
  <c r="AM81" i="7"/>
  <c r="AA81" i="7"/>
  <c r="Y81" i="7"/>
  <c r="O81" i="7"/>
  <c r="N81" i="7"/>
  <c r="M81" i="7"/>
  <c r="L81" i="7"/>
  <c r="K81" i="7"/>
  <c r="J81" i="7"/>
  <c r="I81" i="7"/>
  <c r="H81" i="7"/>
  <c r="F81" i="7"/>
  <c r="E81" i="7"/>
  <c r="D81" i="7"/>
  <c r="C81" i="7"/>
  <c r="B81" i="7"/>
  <c r="A81" i="7"/>
  <c r="AB80" i="7"/>
  <c r="Z80" i="7"/>
  <c r="AC80" i="7"/>
  <c r="G80" i="7"/>
  <c r="AE80" i="7"/>
  <c r="AF80" i="7"/>
  <c r="AH80" i="7"/>
  <c r="AL80" i="7"/>
  <c r="AP80" i="7"/>
  <c r="AQ80" i="7"/>
  <c r="AK80" i="7"/>
  <c r="AO80" i="7"/>
  <c r="AJ80" i="7"/>
  <c r="AN80" i="7"/>
  <c r="AI80" i="7"/>
  <c r="AM80" i="7"/>
  <c r="AA80" i="7"/>
  <c r="Y80" i="7"/>
  <c r="O80" i="7"/>
  <c r="N80" i="7"/>
  <c r="M80" i="7"/>
  <c r="L80" i="7"/>
  <c r="K80" i="7"/>
  <c r="J80" i="7"/>
  <c r="I80" i="7"/>
  <c r="H80" i="7"/>
  <c r="F80" i="7"/>
  <c r="E80" i="7"/>
  <c r="D80" i="7"/>
  <c r="C80" i="7"/>
  <c r="B80" i="7"/>
  <c r="A80" i="7"/>
  <c r="AB79" i="7"/>
  <c r="Z79" i="7"/>
  <c r="AC79" i="7"/>
  <c r="G79" i="7"/>
  <c r="AE79" i="7"/>
  <c r="AF79" i="7"/>
  <c r="AH79" i="7"/>
  <c r="AL79" i="7"/>
  <c r="AP79" i="7"/>
  <c r="AQ79" i="7"/>
  <c r="AK79" i="7"/>
  <c r="AO79" i="7"/>
  <c r="AJ79" i="7"/>
  <c r="AN79" i="7"/>
  <c r="AI79" i="7"/>
  <c r="AM79" i="7"/>
  <c r="AA79" i="7"/>
  <c r="Y79" i="7"/>
  <c r="O79" i="7"/>
  <c r="N79" i="7"/>
  <c r="M79" i="7"/>
  <c r="L79" i="7"/>
  <c r="K79" i="7"/>
  <c r="J79" i="7"/>
  <c r="I79" i="7"/>
  <c r="H79" i="7"/>
  <c r="F79" i="7"/>
  <c r="E79" i="7"/>
  <c r="D79" i="7"/>
  <c r="C79" i="7"/>
  <c r="B79" i="7"/>
  <c r="A79" i="7"/>
  <c r="AB78" i="7"/>
  <c r="Z78" i="7"/>
  <c r="AC78" i="7"/>
  <c r="G78" i="7"/>
  <c r="AE78" i="7"/>
  <c r="AF78" i="7"/>
  <c r="AH78" i="7"/>
  <c r="AL78" i="7"/>
  <c r="AP78" i="7"/>
  <c r="AQ78" i="7"/>
  <c r="AK78" i="7"/>
  <c r="AO78" i="7"/>
  <c r="AJ78" i="7"/>
  <c r="AN78" i="7"/>
  <c r="AI78" i="7"/>
  <c r="AM78" i="7"/>
  <c r="AA78" i="7"/>
  <c r="Y78" i="7"/>
  <c r="O78" i="7"/>
  <c r="N78" i="7"/>
  <c r="M78" i="7"/>
  <c r="L78" i="7"/>
  <c r="K78" i="7"/>
  <c r="J78" i="7"/>
  <c r="I78" i="7"/>
  <c r="H78" i="7"/>
  <c r="F78" i="7"/>
  <c r="E78" i="7"/>
  <c r="D78" i="7"/>
  <c r="C78" i="7"/>
  <c r="B78" i="7"/>
  <c r="A78" i="7"/>
  <c r="AB77" i="7"/>
  <c r="Z77" i="7"/>
  <c r="AC77" i="7"/>
  <c r="G77" i="7"/>
  <c r="AE77" i="7"/>
  <c r="AF77" i="7"/>
  <c r="AH77" i="7"/>
  <c r="AL77" i="7"/>
  <c r="AP77" i="7"/>
  <c r="AQ77" i="7"/>
  <c r="AK77" i="7"/>
  <c r="AO77" i="7"/>
  <c r="AJ77" i="7"/>
  <c r="AN77" i="7"/>
  <c r="AI77" i="7"/>
  <c r="AM77" i="7"/>
  <c r="AA77" i="7"/>
  <c r="Y77" i="7"/>
  <c r="O77" i="7"/>
  <c r="N77" i="7"/>
  <c r="M77" i="7"/>
  <c r="L77" i="7"/>
  <c r="K77" i="7"/>
  <c r="J77" i="7"/>
  <c r="I77" i="7"/>
  <c r="H77" i="7"/>
  <c r="F77" i="7"/>
  <c r="E77" i="7"/>
  <c r="D77" i="7"/>
  <c r="C77" i="7"/>
  <c r="B77" i="7"/>
  <c r="A77" i="7"/>
  <c r="AB76" i="7"/>
  <c r="Z76" i="7"/>
  <c r="AC76" i="7"/>
  <c r="G76" i="7"/>
  <c r="AE76" i="7"/>
  <c r="AF76" i="7"/>
  <c r="AH76" i="7"/>
  <c r="AL76" i="7"/>
  <c r="AP76" i="7"/>
  <c r="AQ76" i="7"/>
  <c r="AK76" i="7"/>
  <c r="AO76" i="7"/>
  <c r="AJ76" i="7"/>
  <c r="AN76" i="7"/>
  <c r="AI76" i="7"/>
  <c r="AM76" i="7"/>
  <c r="AA76" i="7"/>
  <c r="Y76" i="7"/>
  <c r="O76" i="7"/>
  <c r="N76" i="7"/>
  <c r="M76" i="7"/>
  <c r="L76" i="7"/>
  <c r="K76" i="7"/>
  <c r="J76" i="7"/>
  <c r="I76" i="7"/>
  <c r="H76" i="7"/>
  <c r="F76" i="7"/>
  <c r="E76" i="7"/>
  <c r="D76" i="7"/>
  <c r="C76" i="7"/>
  <c r="B76" i="7"/>
  <c r="A76" i="7"/>
  <c r="AB75" i="7"/>
  <c r="Z75" i="7"/>
  <c r="AC75" i="7"/>
  <c r="G75" i="7"/>
  <c r="AE75" i="7"/>
  <c r="AF75" i="7"/>
  <c r="AH75" i="7"/>
  <c r="AL75" i="7"/>
  <c r="AP75" i="7"/>
  <c r="AQ75" i="7"/>
  <c r="AK75" i="7"/>
  <c r="AO75" i="7"/>
  <c r="AJ75" i="7"/>
  <c r="AN75" i="7"/>
  <c r="AI75" i="7"/>
  <c r="AM75" i="7"/>
  <c r="AA75" i="7"/>
  <c r="Y75" i="7"/>
  <c r="O75" i="7"/>
  <c r="N75" i="7"/>
  <c r="M75" i="7"/>
  <c r="L75" i="7"/>
  <c r="K75" i="7"/>
  <c r="J75" i="7"/>
  <c r="I75" i="7"/>
  <c r="H75" i="7"/>
  <c r="F75" i="7"/>
  <c r="E75" i="7"/>
  <c r="D75" i="7"/>
  <c r="C75" i="7"/>
  <c r="B75" i="7"/>
  <c r="A75" i="7"/>
  <c r="AB74" i="7"/>
  <c r="Z74" i="7"/>
  <c r="AC74" i="7"/>
  <c r="G74" i="7"/>
  <c r="AE74" i="7"/>
  <c r="AF74" i="7"/>
  <c r="AH74" i="7"/>
  <c r="AL74" i="7"/>
  <c r="AP74" i="7"/>
  <c r="AQ74" i="7"/>
  <c r="AK74" i="7"/>
  <c r="AO74" i="7"/>
  <c r="AJ74" i="7"/>
  <c r="AN74" i="7"/>
  <c r="AI74" i="7"/>
  <c r="AM74" i="7"/>
  <c r="AA74" i="7"/>
  <c r="Y74" i="7"/>
  <c r="O74" i="7"/>
  <c r="N74" i="7"/>
  <c r="M74" i="7"/>
  <c r="L74" i="7"/>
  <c r="K74" i="7"/>
  <c r="J74" i="7"/>
  <c r="I74" i="7"/>
  <c r="H74" i="7"/>
  <c r="F74" i="7"/>
  <c r="E74" i="7"/>
  <c r="D74" i="7"/>
  <c r="C74" i="7"/>
  <c r="B74" i="7"/>
  <c r="A74" i="7"/>
  <c r="AB73" i="7"/>
  <c r="Z73" i="7"/>
  <c r="AC73" i="7"/>
  <c r="G73" i="7"/>
  <c r="AE73" i="7"/>
  <c r="AF73" i="7"/>
  <c r="AH73" i="7"/>
  <c r="AL73" i="7"/>
  <c r="AP73" i="7"/>
  <c r="AQ73" i="7"/>
  <c r="AK73" i="7"/>
  <c r="AO73" i="7"/>
  <c r="AJ73" i="7"/>
  <c r="AN73" i="7"/>
  <c r="AI73" i="7"/>
  <c r="AM73" i="7"/>
  <c r="AA73" i="7"/>
  <c r="Y73" i="7"/>
  <c r="O73" i="7"/>
  <c r="N73" i="7"/>
  <c r="M73" i="7"/>
  <c r="L73" i="7"/>
  <c r="K73" i="7"/>
  <c r="J73" i="7"/>
  <c r="I73" i="7"/>
  <c r="H73" i="7"/>
  <c r="F73" i="7"/>
  <c r="E73" i="7"/>
  <c r="D73" i="7"/>
  <c r="C73" i="7"/>
  <c r="B73" i="7"/>
  <c r="A73" i="7"/>
  <c r="AB72" i="7"/>
  <c r="Z72" i="7"/>
  <c r="AC72" i="7"/>
  <c r="G72" i="7"/>
  <c r="AE72" i="7"/>
  <c r="AF72" i="7"/>
  <c r="AH72" i="7"/>
  <c r="AL72" i="7"/>
  <c r="AP72" i="7"/>
  <c r="AQ72" i="7"/>
  <c r="AK72" i="7"/>
  <c r="AO72" i="7"/>
  <c r="AJ72" i="7"/>
  <c r="AN72" i="7"/>
  <c r="AI72" i="7"/>
  <c r="AM72" i="7"/>
  <c r="AA72" i="7"/>
  <c r="Y72" i="7"/>
  <c r="O72" i="7"/>
  <c r="N72" i="7"/>
  <c r="M72" i="7"/>
  <c r="L72" i="7"/>
  <c r="K72" i="7"/>
  <c r="J72" i="7"/>
  <c r="I72" i="7"/>
  <c r="H72" i="7"/>
  <c r="F72" i="7"/>
  <c r="E72" i="7"/>
  <c r="D72" i="7"/>
  <c r="C72" i="7"/>
  <c r="B72" i="7"/>
  <c r="A72" i="7"/>
  <c r="AB71" i="7"/>
  <c r="Z71" i="7"/>
  <c r="AC71" i="7"/>
  <c r="G71" i="7"/>
  <c r="AE71" i="7"/>
  <c r="AF71" i="7"/>
  <c r="AH71" i="7"/>
  <c r="AL71" i="7"/>
  <c r="AP71" i="7"/>
  <c r="AQ71" i="7"/>
  <c r="AK71" i="7"/>
  <c r="AO71" i="7"/>
  <c r="AJ71" i="7"/>
  <c r="AN71" i="7"/>
  <c r="AI71" i="7"/>
  <c r="AM71" i="7"/>
  <c r="AA71" i="7"/>
  <c r="Y71" i="7"/>
  <c r="O71" i="7"/>
  <c r="N71" i="7"/>
  <c r="M71" i="7"/>
  <c r="L71" i="7"/>
  <c r="K71" i="7"/>
  <c r="J71" i="7"/>
  <c r="I71" i="7"/>
  <c r="H71" i="7"/>
  <c r="F71" i="7"/>
  <c r="E71" i="7"/>
  <c r="D71" i="7"/>
  <c r="C71" i="7"/>
  <c r="B71" i="7"/>
  <c r="A71" i="7"/>
  <c r="AB70" i="7"/>
  <c r="Z70" i="7"/>
  <c r="AC70" i="7"/>
  <c r="G70" i="7"/>
  <c r="AE70" i="7"/>
  <c r="AF70" i="7"/>
  <c r="AH70" i="7"/>
  <c r="AL70" i="7"/>
  <c r="AP70" i="7"/>
  <c r="AQ70" i="7"/>
  <c r="AK70" i="7"/>
  <c r="AO70" i="7"/>
  <c r="AJ70" i="7"/>
  <c r="AN70" i="7"/>
  <c r="AI70" i="7"/>
  <c r="AM70" i="7"/>
  <c r="AA70" i="7"/>
  <c r="Y70" i="7"/>
  <c r="O70" i="7"/>
  <c r="N70" i="7"/>
  <c r="M70" i="7"/>
  <c r="L70" i="7"/>
  <c r="K70" i="7"/>
  <c r="J70" i="7"/>
  <c r="I70" i="7"/>
  <c r="H70" i="7"/>
  <c r="F70" i="7"/>
  <c r="E70" i="7"/>
  <c r="D70" i="7"/>
  <c r="C70" i="7"/>
  <c r="B70" i="7"/>
  <c r="A70" i="7"/>
  <c r="AB69" i="7"/>
  <c r="Z69" i="7"/>
  <c r="AC69" i="7"/>
  <c r="G69" i="7"/>
  <c r="AE69" i="7"/>
  <c r="AF69" i="7"/>
  <c r="AH69" i="7"/>
  <c r="AL69" i="7"/>
  <c r="AP69" i="7"/>
  <c r="AQ69" i="7"/>
  <c r="AK69" i="7"/>
  <c r="AO69" i="7"/>
  <c r="AJ69" i="7"/>
  <c r="AN69" i="7"/>
  <c r="AI69" i="7"/>
  <c r="AM69" i="7"/>
  <c r="AA69" i="7"/>
  <c r="Y69" i="7"/>
  <c r="O69" i="7"/>
  <c r="N69" i="7"/>
  <c r="M69" i="7"/>
  <c r="L69" i="7"/>
  <c r="K69" i="7"/>
  <c r="J69" i="7"/>
  <c r="I69" i="7"/>
  <c r="H69" i="7"/>
  <c r="F69" i="7"/>
  <c r="E69" i="7"/>
  <c r="D69" i="7"/>
  <c r="C69" i="7"/>
  <c r="B69" i="7"/>
  <c r="A69" i="7"/>
  <c r="AB68" i="7"/>
  <c r="Z68" i="7"/>
  <c r="AC68" i="7"/>
  <c r="G68" i="7"/>
  <c r="AE68" i="7"/>
  <c r="AF68" i="7"/>
  <c r="AH68" i="7"/>
  <c r="AL68" i="7"/>
  <c r="AP68" i="7"/>
  <c r="AQ68" i="7"/>
  <c r="AK68" i="7"/>
  <c r="AO68" i="7"/>
  <c r="AJ68" i="7"/>
  <c r="AN68" i="7"/>
  <c r="AI68" i="7"/>
  <c r="AM68" i="7"/>
  <c r="AA68" i="7"/>
  <c r="Y68" i="7"/>
  <c r="O68" i="7"/>
  <c r="N68" i="7"/>
  <c r="M68" i="7"/>
  <c r="L68" i="7"/>
  <c r="K68" i="7"/>
  <c r="J68" i="7"/>
  <c r="I68" i="7"/>
  <c r="H68" i="7"/>
  <c r="F68" i="7"/>
  <c r="E68" i="7"/>
  <c r="D68" i="7"/>
  <c r="C68" i="7"/>
  <c r="B68" i="7"/>
  <c r="A68" i="7"/>
  <c r="AB67" i="7"/>
  <c r="Z67" i="7"/>
  <c r="AC67" i="7"/>
  <c r="G67" i="7"/>
  <c r="AE67" i="7"/>
  <c r="AF67" i="7"/>
  <c r="AH67" i="7"/>
  <c r="AL67" i="7"/>
  <c r="AP67" i="7"/>
  <c r="AQ67" i="7"/>
  <c r="AK67" i="7"/>
  <c r="AO67" i="7"/>
  <c r="AJ67" i="7"/>
  <c r="AN67" i="7"/>
  <c r="AI67" i="7"/>
  <c r="AM67" i="7"/>
  <c r="AA67" i="7"/>
  <c r="Y67" i="7"/>
  <c r="O67" i="7"/>
  <c r="N67" i="7"/>
  <c r="M67" i="7"/>
  <c r="L67" i="7"/>
  <c r="K67" i="7"/>
  <c r="J67" i="7"/>
  <c r="I67" i="7"/>
  <c r="H67" i="7"/>
  <c r="F67" i="7"/>
  <c r="E67" i="7"/>
  <c r="D67" i="7"/>
  <c r="C67" i="7"/>
  <c r="B67" i="7"/>
  <c r="A67" i="7"/>
  <c r="AB66" i="7"/>
  <c r="Z66" i="7"/>
  <c r="AC66" i="7"/>
  <c r="G66" i="7"/>
  <c r="AE66" i="7"/>
  <c r="AF66" i="7"/>
  <c r="AH66" i="7"/>
  <c r="AL66" i="7"/>
  <c r="AP66" i="7"/>
  <c r="AQ66" i="7"/>
  <c r="AK66" i="7"/>
  <c r="AO66" i="7"/>
  <c r="AJ66" i="7"/>
  <c r="AN66" i="7"/>
  <c r="AI66" i="7"/>
  <c r="AM66" i="7"/>
  <c r="AA66" i="7"/>
  <c r="Y66" i="7"/>
  <c r="O66" i="7"/>
  <c r="N66" i="7"/>
  <c r="M66" i="7"/>
  <c r="L66" i="7"/>
  <c r="K66" i="7"/>
  <c r="J66" i="7"/>
  <c r="I66" i="7"/>
  <c r="H66" i="7"/>
  <c r="F66" i="7"/>
  <c r="E66" i="7"/>
  <c r="D66" i="7"/>
  <c r="C66" i="7"/>
  <c r="B66" i="7"/>
  <c r="A66" i="7"/>
  <c r="AB65" i="7"/>
  <c r="Z65" i="7"/>
  <c r="AC65" i="7"/>
  <c r="G65" i="7"/>
  <c r="AE65" i="7"/>
  <c r="AF65" i="7"/>
  <c r="AH65" i="7"/>
  <c r="AL65" i="7"/>
  <c r="AP65" i="7"/>
  <c r="AQ65" i="7"/>
  <c r="AK65" i="7"/>
  <c r="AO65" i="7"/>
  <c r="AJ65" i="7"/>
  <c r="AN65" i="7"/>
  <c r="AI65" i="7"/>
  <c r="AM65" i="7"/>
  <c r="AA65" i="7"/>
  <c r="Y65" i="7"/>
  <c r="O65" i="7"/>
  <c r="N65" i="7"/>
  <c r="M65" i="7"/>
  <c r="L65" i="7"/>
  <c r="K65" i="7"/>
  <c r="J65" i="7"/>
  <c r="I65" i="7"/>
  <c r="H65" i="7"/>
  <c r="F65" i="7"/>
  <c r="E65" i="7"/>
  <c r="D65" i="7"/>
  <c r="C65" i="7"/>
  <c r="B65" i="7"/>
  <c r="A65" i="7"/>
  <c r="AB64" i="7"/>
  <c r="Z64" i="7"/>
  <c r="AC64" i="7"/>
  <c r="G64" i="7"/>
  <c r="AE64" i="7"/>
  <c r="AF64" i="7"/>
  <c r="AH64" i="7"/>
  <c r="AL64" i="7"/>
  <c r="AP64" i="7"/>
  <c r="AQ64" i="7"/>
  <c r="AK64" i="7"/>
  <c r="AO64" i="7"/>
  <c r="AJ64" i="7"/>
  <c r="AN64" i="7"/>
  <c r="AI64" i="7"/>
  <c r="AM64" i="7"/>
  <c r="AA64" i="7"/>
  <c r="Y64" i="7"/>
  <c r="O64" i="7"/>
  <c r="N64" i="7"/>
  <c r="M64" i="7"/>
  <c r="L64" i="7"/>
  <c r="K64" i="7"/>
  <c r="J64" i="7"/>
  <c r="I64" i="7"/>
  <c r="H64" i="7"/>
  <c r="F64" i="7"/>
  <c r="E64" i="7"/>
  <c r="D64" i="7"/>
  <c r="C64" i="7"/>
  <c r="B64" i="7"/>
  <c r="A64" i="7"/>
  <c r="AB63" i="7"/>
  <c r="Z63" i="7"/>
  <c r="AC63" i="7"/>
  <c r="G63" i="7"/>
  <c r="AE63" i="7"/>
  <c r="AF63" i="7"/>
  <c r="AH63" i="7"/>
  <c r="AL63" i="7"/>
  <c r="AP63" i="7"/>
  <c r="AQ63" i="7"/>
  <c r="AK63" i="7"/>
  <c r="AO63" i="7"/>
  <c r="AJ63" i="7"/>
  <c r="AN63" i="7"/>
  <c r="AI63" i="7"/>
  <c r="AM63" i="7"/>
  <c r="AA63" i="7"/>
  <c r="Y63" i="7"/>
  <c r="O63" i="7"/>
  <c r="N63" i="7"/>
  <c r="M63" i="7"/>
  <c r="L63" i="7"/>
  <c r="K63" i="7"/>
  <c r="J63" i="7"/>
  <c r="I63" i="7"/>
  <c r="H63" i="7"/>
  <c r="F63" i="7"/>
  <c r="E63" i="7"/>
  <c r="D63" i="7"/>
  <c r="C63" i="7"/>
  <c r="B63" i="7"/>
  <c r="A63" i="7"/>
  <c r="AB62" i="7"/>
  <c r="Z62" i="7"/>
  <c r="AC62" i="7"/>
  <c r="G62" i="7"/>
  <c r="AE62" i="7"/>
  <c r="AF62" i="7"/>
  <c r="AH62" i="7"/>
  <c r="AL62" i="7"/>
  <c r="AP62" i="7"/>
  <c r="AQ62" i="7"/>
  <c r="AK62" i="7"/>
  <c r="AO62" i="7"/>
  <c r="AJ62" i="7"/>
  <c r="AN62" i="7"/>
  <c r="AI62" i="7"/>
  <c r="AM62" i="7"/>
  <c r="AA62" i="7"/>
  <c r="Y62" i="7"/>
  <c r="O62" i="7"/>
  <c r="N62" i="7"/>
  <c r="M62" i="7"/>
  <c r="L62" i="7"/>
  <c r="K62" i="7"/>
  <c r="J62" i="7"/>
  <c r="I62" i="7"/>
  <c r="H62" i="7"/>
  <c r="F62" i="7"/>
  <c r="E62" i="7"/>
  <c r="D62" i="7"/>
  <c r="C62" i="7"/>
  <c r="B62" i="7"/>
  <c r="A62" i="7"/>
  <c r="AB61" i="7"/>
  <c r="Z61" i="7"/>
  <c r="AC61" i="7"/>
  <c r="G61" i="7"/>
  <c r="AE61" i="7"/>
  <c r="AF61" i="7"/>
  <c r="AH61" i="7"/>
  <c r="AL61" i="7"/>
  <c r="AP61" i="7"/>
  <c r="AQ61" i="7"/>
  <c r="AK61" i="7"/>
  <c r="AO61" i="7"/>
  <c r="AJ61" i="7"/>
  <c r="AN61" i="7"/>
  <c r="AI61" i="7"/>
  <c r="AM61" i="7"/>
  <c r="AA61" i="7"/>
  <c r="Y61" i="7"/>
  <c r="O61" i="7"/>
  <c r="N61" i="7"/>
  <c r="M61" i="7"/>
  <c r="L61" i="7"/>
  <c r="K61" i="7"/>
  <c r="J61" i="7"/>
  <c r="I61" i="7"/>
  <c r="H61" i="7"/>
  <c r="F61" i="7"/>
  <c r="E61" i="7"/>
  <c r="D61" i="7"/>
  <c r="C61" i="7"/>
  <c r="B61" i="7"/>
  <c r="A61" i="7"/>
  <c r="AB60" i="7"/>
  <c r="Z60" i="7"/>
  <c r="AC60" i="7"/>
  <c r="G60" i="7"/>
  <c r="AE60" i="7"/>
  <c r="AF60" i="7"/>
  <c r="AH60" i="7"/>
  <c r="AL60" i="7"/>
  <c r="AP60" i="7"/>
  <c r="AQ60" i="7"/>
  <c r="AK60" i="7"/>
  <c r="AO60" i="7"/>
  <c r="AJ60" i="7"/>
  <c r="AN60" i="7"/>
  <c r="AI60" i="7"/>
  <c r="AM60" i="7"/>
  <c r="AA60" i="7"/>
  <c r="Y60" i="7"/>
  <c r="O60" i="7"/>
  <c r="N60" i="7"/>
  <c r="M60" i="7"/>
  <c r="L60" i="7"/>
  <c r="K60" i="7"/>
  <c r="J60" i="7"/>
  <c r="I60" i="7"/>
  <c r="H60" i="7"/>
  <c r="F60" i="7"/>
  <c r="E60" i="7"/>
  <c r="D60" i="7"/>
  <c r="C60" i="7"/>
  <c r="B60" i="7"/>
  <c r="A60" i="7"/>
  <c r="AB59" i="7"/>
  <c r="Z59" i="7"/>
  <c r="AC59" i="7"/>
  <c r="G59" i="7"/>
  <c r="AE59" i="7"/>
  <c r="AF59" i="7"/>
  <c r="AH59" i="7"/>
  <c r="AL59" i="7"/>
  <c r="AP59" i="7"/>
  <c r="AQ59" i="7"/>
  <c r="AK59" i="7"/>
  <c r="AO59" i="7"/>
  <c r="AJ59" i="7"/>
  <c r="AN59" i="7"/>
  <c r="AI59" i="7"/>
  <c r="AM59" i="7"/>
  <c r="AA59" i="7"/>
  <c r="Y59" i="7"/>
  <c r="O59" i="7"/>
  <c r="N59" i="7"/>
  <c r="M59" i="7"/>
  <c r="L59" i="7"/>
  <c r="K59" i="7"/>
  <c r="J59" i="7"/>
  <c r="I59" i="7"/>
  <c r="H59" i="7"/>
  <c r="F59" i="7"/>
  <c r="E59" i="7"/>
  <c r="D59" i="7"/>
  <c r="C59" i="7"/>
  <c r="B59" i="7"/>
  <c r="A59" i="7"/>
  <c r="AB58" i="7"/>
  <c r="Z58" i="7"/>
  <c r="AC58" i="7"/>
  <c r="G58" i="7"/>
  <c r="AE58" i="7"/>
  <c r="AF58" i="7"/>
  <c r="AH58" i="7"/>
  <c r="AL58" i="7"/>
  <c r="AP58" i="7"/>
  <c r="AQ58" i="7"/>
  <c r="AK58" i="7"/>
  <c r="AO58" i="7"/>
  <c r="AJ58" i="7"/>
  <c r="AN58" i="7"/>
  <c r="AI58" i="7"/>
  <c r="AM58" i="7"/>
  <c r="AA58" i="7"/>
  <c r="Y58" i="7"/>
  <c r="O58" i="7"/>
  <c r="N58" i="7"/>
  <c r="M58" i="7"/>
  <c r="L58" i="7"/>
  <c r="K58" i="7"/>
  <c r="J58" i="7"/>
  <c r="I58" i="7"/>
  <c r="H58" i="7"/>
  <c r="F58" i="7"/>
  <c r="E58" i="7"/>
  <c r="D58" i="7"/>
  <c r="C58" i="7"/>
  <c r="B58" i="7"/>
  <c r="A58" i="7"/>
  <c r="AB57" i="7"/>
  <c r="Z57" i="7"/>
  <c r="AC57" i="7"/>
  <c r="G57" i="7"/>
  <c r="AE57" i="7"/>
  <c r="AF57" i="7"/>
  <c r="AH57" i="7"/>
  <c r="AL57" i="7"/>
  <c r="AP57" i="7"/>
  <c r="AQ57" i="7"/>
  <c r="AK57" i="7"/>
  <c r="AO57" i="7"/>
  <c r="AJ57" i="7"/>
  <c r="AN57" i="7"/>
  <c r="AI57" i="7"/>
  <c r="AM57" i="7"/>
  <c r="AA57" i="7"/>
  <c r="Y57" i="7"/>
  <c r="O57" i="7"/>
  <c r="N57" i="7"/>
  <c r="M57" i="7"/>
  <c r="L57" i="7"/>
  <c r="K57" i="7"/>
  <c r="J57" i="7"/>
  <c r="I57" i="7"/>
  <c r="H57" i="7"/>
  <c r="F57" i="7"/>
  <c r="E57" i="7"/>
  <c r="D57" i="7"/>
  <c r="C57" i="7"/>
  <c r="B57" i="7"/>
  <c r="A57" i="7"/>
  <c r="AB56" i="7"/>
  <c r="Z56" i="7"/>
  <c r="AC56" i="7"/>
  <c r="G56" i="7"/>
  <c r="AE56" i="7"/>
  <c r="AF56" i="7"/>
  <c r="AH56" i="7"/>
  <c r="AL56" i="7"/>
  <c r="AP56" i="7"/>
  <c r="AQ56" i="7"/>
  <c r="AK56" i="7"/>
  <c r="AO56" i="7"/>
  <c r="AJ56" i="7"/>
  <c r="AN56" i="7"/>
  <c r="AI56" i="7"/>
  <c r="AM56" i="7"/>
  <c r="AA56" i="7"/>
  <c r="Y56" i="7"/>
  <c r="O56" i="7"/>
  <c r="N56" i="7"/>
  <c r="M56" i="7"/>
  <c r="L56" i="7"/>
  <c r="K56" i="7"/>
  <c r="J56" i="7"/>
  <c r="I56" i="7"/>
  <c r="H56" i="7"/>
  <c r="F56" i="7"/>
  <c r="E56" i="7"/>
  <c r="D56" i="7"/>
  <c r="C56" i="7"/>
  <c r="B56" i="7"/>
  <c r="A56" i="7"/>
  <c r="AB55" i="7"/>
  <c r="Z55" i="7"/>
  <c r="AC55" i="7"/>
  <c r="G55" i="7"/>
  <c r="AE55" i="7"/>
  <c r="AF55" i="7"/>
  <c r="AH55" i="7"/>
  <c r="AL55" i="7"/>
  <c r="AP55" i="7"/>
  <c r="AQ55" i="7"/>
  <c r="AK55" i="7"/>
  <c r="AO55" i="7"/>
  <c r="AJ55" i="7"/>
  <c r="AN55" i="7"/>
  <c r="AI55" i="7"/>
  <c r="AM55" i="7"/>
  <c r="AA55" i="7"/>
  <c r="Y55" i="7"/>
  <c r="O55" i="7"/>
  <c r="N55" i="7"/>
  <c r="M55" i="7"/>
  <c r="L55" i="7"/>
  <c r="K55" i="7"/>
  <c r="J55" i="7"/>
  <c r="I55" i="7"/>
  <c r="H55" i="7"/>
  <c r="F55" i="7"/>
  <c r="E55" i="7"/>
  <c r="D55" i="7"/>
  <c r="C55" i="7"/>
  <c r="B55" i="7"/>
  <c r="A55" i="7"/>
  <c r="AB54" i="7"/>
  <c r="Z54" i="7"/>
  <c r="AC54" i="7"/>
  <c r="G54" i="7"/>
  <c r="AE54" i="7"/>
  <c r="AF54" i="7"/>
  <c r="AH54" i="7"/>
  <c r="AL54" i="7"/>
  <c r="AP54" i="7"/>
  <c r="AQ54" i="7"/>
  <c r="AK54" i="7"/>
  <c r="AO54" i="7"/>
  <c r="AJ54" i="7"/>
  <c r="AN54" i="7"/>
  <c r="AI54" i="7"/>
  <c r="AM54" i="7"/>
  <c r="AA54" i="7"/>
  <c r="Y54" i="7"/>
  <c r="O54" i="7"/>
  <c r="N54" i="7"/>
  <c r="M54" i="7"/>
  <c r="L54" i="7"/>
  <c r="K54" i="7"/>
  <c r="J54" i="7"/>
  <c r="I54" i="7"/>
  <c r="H54" i="7"/>
  <c r="F54" i="7"/>
  <c r="E54" i="7"/>
  <c r="D54" i="7"/>
  <c r="C54" i="7"/>
  <c r="B54" i="7"/>
  <c r="A54" i="7"/>
  <c r="AB53" i="7"/>
  <c r="Z53" i="7"/>
  <c r="AC53" i="7"/>
  <c r="G53" i="7"/>
  <c r="AE53" i="7"/>
  <c r="AF53" i="7"/>
  <c r="AH53" i="7"/>
  <c r="AL53" i="7"/>
  <c r="AP53" i="7"/>
  <c r="AQ53" i="7"/>
  <c r="AK53" i="7"/>
  <c r="AO53" i="7"/>
  <c r="AJ53" i="7"/>
  <c r="AN53" i="7"/>
  <c r="AI53" i="7"/>
  <c r="AM53" i="7"/>
  <c r="AA53" i="7"/>
  <c r="Y53" i="7"/>
  <c r="O53" i="7"/>
  <c r="N53" i="7"/>
  <c r="M53" i="7"/>
  <c r="L53" i="7"/>
  <c r="K53" i="7"/>
  <c r="J53" i="7"/>
  <c r="I53" i="7"/>
  <c r="H53" i="7"/>
  <c r="F53" i="7"/>
  <c r="E53" i="7"/>
  <c r="D53" i="7"/>
  <c r="C53" i="7"/>
  <c r="B53" i="7"/>
  <c r="A53" i="7"/>
  <c r="AB52" i="7"/>
  <c r="Z52" i="7"/>
  <c r="AC52" i="7"/>
  <c r="G52" i="7"/>
  <c r="AE52" i="7"/>
  <c r="AF52" i="7"/>
  <c r="AH52" i="7"/>
  <c r="AL52" i="7"/>
  <c r="AP52" i="7"/>
  <c r="AQ52" i="7"/>
  <c r="AK52" i="7"/>
  <c r="AO52" i="7"/>
  <c r="AJ52" i="7"/>
  <c r="AN52" i="7"/>
  <c r="AI52" i="7"/>
  <c r="AM52" i="7"/>
  <c r="AA52" i="7"/>
  <c r="Y52" i="7"/>
  <c r="O52" i="7"/>
  <c r="N52" i="7"/>
  <c r="M52" i="7"/>
  <c r="L52" i="7"/>
  <c r="K52" i="7"/>
  <c r="J52" i="7"/>
  <c r="I52" i="7"/>
  <c r="H52" i="7"/>
  <c r="F52" i="7"/>
  <c r="E52" i="7"/>
  <c r="D52" i="7"/>
  <c r="C52" i="7"/>
  <c r="B52" i="7"/>
  <c r="A52" i="7"/>
  <c r="AB51" i="7"/>
  <c r="Z51" i="7"/>
  <c r="AC51" i="7"/>
  <c r="G51" i="7"/>
  <c r="AE51" i="7"/>
  <c r="AF51" i="7"/>
  <c r="AH51" i="7"/>
  <c r="AL51" i="7"/>
  <c r="AP51" i="7"/>
  <c r="AQ51" i="7"/>
  <c r="AK51" i="7"/>
  <c r="AO51" i="7"/>
  <c r="AJ51" i="7"/>
  <c r="AN51" i="7"/>
  <c r="AI51" i="7"/>
  <c r="AM51" i="7"/>
  <c r="AA51" i="7"/>
  <c r="Y51" i="7"/>
  <c r="O51" i="7"/>
  <c r="N51" i="7"/>
  <c r="M51" i="7"/>
  <c r="L51" i="7"/>
  <c r="K51" i="7"/>
  <c r="J51" i="7"/>
  <c r="I51" i="7"/>
  <c r="H51" i="7"/>
  <c r="F51" i="7"/>
  <c r="E51" i="7"/>
  <c r="D51" i="7"/>
  <c r="C51" i="7"/>
  <c r="B51" i="7"/>
  <c r="A51" i="7"/>
  <c r="AB50" i="7"/>
  <c r="Z50" i="7"/>
  <c r="AC50" i="7"/>
  <c r="G50" i="7"/>
  <c r="AE50" i="7"/>
  <c r="AF50" i="7"/>
  <c r="AH50" i="7"/>
  <c r="AL50" i="7"/>
  <c r="AP50" i="7"/>
  <c r="AQ50" i="7"/>
  <c r="AK50" i="7"/>
  <c r="AO50" i="7"/>
  <c r="AJ50" i="7"/>
  <c r="AN50" i="7"/>
  <c r="AI50" i="7"/>
  <c r="AM50" i="7"/>
  <c r="AA50" i="7"/>
  <c r="Y50" i="7"/>
  <c r="O50" i="7"/>
  <c r="N50" i="7"/>
  <c r="M50" i="7"/>
  <c r="L50" i="7"/>
  <c r="K50" i="7"/>
  <c r="J50" i="7"/>
  <c r="I50" i="7"/>
  <c r="H50" i="7"/>
  <c r="F50" i="7"/>
  <c r="E50" i="7"/>
  <c r="D50" i="7"/>
  <c r="C50" i="7"/>
  <c r="B50" i="7"/>
  <c r="A50" i="7"/>
  <c r="AB49" i="7"/>
  <c r="Z49" i="7"/>
  <c r="AC49" i="7"/>
  <c r="G49" i="7"/>
  <c r="AE49" i="7"/>
  <c r="AF49" i="7"/>
  <c r="AH49" i="7"/>
  <c r="AL49" i="7"/>
  <c r="AP49" i="7"/>
  <c r="AQ49" i="7"/>
  <c r="AK49" i="7"/>
  <c r="AO49" i="7"/>
  <c r="AJ49" i="7"/>
  <c r="AN49" i="7"/>
  <c r="AI49" i="7"/>
  <c r="AM49" i="7"/>
  <c r="AA49" i="7"/>
  <c r="Y49" i="7"/>
  <c r="O49" i="7"/>
  <c r="N49" i="7"/>
  <c r="M49" i="7"/>
  <c r="L49" i="7"/>
  <c r="K49" i="7"/>
  <c r="J49" i="7"/>
  <c r="I49" i="7"/>
  <c r="H49" i="7"/>
  <c r="F49" i="7"/>
  <c r="E49" i="7"/>
  <c r="D49" i="7"/>
  <c r="C49" i="7"/>
  <c r="B49" i="7"/>
  <c r="A49" i="7"/>
  <c r="AB48" i="7"/>
  <c r="Z48" i="7"/>
  <c r="AC48" i="7"/>
  <c r="G48" i="7"/>
  <c r="AE48" i="7"/>
  <c r="AF48" i="7"/>
  <c r="AH48" i="7"/>
  <c r="AL48" i="7"/>
  <c r="AP48" i="7"/>
  <c r="AQ48" i="7"/>
  <c r="AK48" i="7"/>
  <c r="AO48" i="7"/>
  <c r="AJ48" i="7"/>
  <c r="AN48" i="7"/>
  <c r="AI48" i="7"/>
  <c r="AM48" i="7"/>
  <c r="AA48" i="7"/>
  <c r="Y48" i="7"/>
  <c r="O48" i="7"/>
  <c r="N48" i="7"/>
  <c r="M48" i="7"/>
  <c r="L48" i="7"/>
  <c r="K48" i="7"/>
  <c r="J48" i="7"/>
  <c r="I48" i="7"/>
  <c r="H48" i="7"/>
  <c r="F48" i="7"/>
  <c r="E48" i="7"/>
  <c r="D48" i="7"/>
  <c r="C48" i="7"/>
  <c r="B48" i="7"/>
  <c r="A48" i="7"/>
  <c r="AB47" i="7"/>
  <c r="Z47" i="7"/>
  <c r="AC47" i="7"/>
  <c r="G47" i="7"/>
  <c r="AE47" i="7"/>
  <c r="AF47" i="7"/>
  <c r="AH47" i="7"/>
  <c r="AL47" i="7"/>
  <c r="AP47" i="7"/>
  <c r="AQ47" i="7"/>
  <c r="AK47" i="7"/>
  <c r="AO47" i="7"/>
  <c r="AJ47" i="7"/>
  <c r="AN47" i="7"/>
  <c r="AI47" i="7"/>
  <c r="AM47" i="7"/>
  <c r="AA47" i="7"/>
  <c r="Y47" i="7"/>
  <c r="O47" i="7"/>
  <c r="N47" i="7"/>
  <c r="M47" i="7"/>
  <c r="L47" i="7"/>
  <c r="K47" i="7"/>
  <c r="J47" i="7"/>
  <c r="I47" i="7"/>
  <c r="H47" i="7"/>
  <c r="F47" i="7"/>
  <c r="E47" i="7"/>
  <c r="D47" i="7"/>
  <c r="C47" i="7"/>
  <c r="B47" i="7"/>
  <c r="A47" i="7"/>
  <c r="AB46" i="7"/>
  <c r="Z46" i="7"/>
  <c r="AC46" i="7"/>
  <c r="G46" i="7"/>
  <c r="AE46" i="7"/>
  <c r="AF46" i="7"/>
  <c r="AH46" i="7"/>
  <c r="AL46" i="7"/>
  <c r="AP46" i="7"/>
  <c r="AQ46" i="7"/>
  <c r="AK46" i="7"/>
  <c r="AO46" i="7"/>
  <c r="AJ46" i="7"/>
  <c r="AN46" i="7"/>
  <c r="AI46" i="7"/>
  <c r="AM46" i="7"/>
  <c r="AA46" i="7"/>
  <c r="Y46" i="7"/>
  <c r="O46" i="7"/>
  <c r="N46" i="7"/>
  <c r="M46" i="7"/>
  <c r="L46" i="7"/>
  <c r="K46" i="7"/>
  <c r="J46" i="7"/>
  <c r="I46" i="7"/>
  <c r="H46" i="7"/>
  <c r="F46" i="7"/>
  <c r="E46" i="7"/>
  <c r="D46" i="7"/>
  <c r="C46" i="7"/>
  <c r="B46" i="7"/>
  <c r="A46" i="7"/>
  <c r="AB45" i="7"/>
  <c r="Z45" i="7"/>
  <c r="AC45" i="7"/>
  <c r="G45" i="7"/>
  <c r="AE45" i="7"/>
  <c r="AF45" i="7"/>
  <c r="AH45" i="7"/>
  <c r="AL45" i="7"/>
  <c r="AP45" i="7"/>
  <c r="AQ45" i="7"/>
  <c r="AK45" i="7"/>
  <c r="AO45" i="7"/>
  <c r="AJ45" i="7"/>
  <c r="AN45" i="7"/>
  <c r="AI45" i="7"/>
  <c r="AM45" i="7"/>
  <c r="AA45" i="7"/>
  <c r="Y45" i="7"/>
  <c r="O45" i="7"/>
  <c r="N45" i="7"/>
  <c r="M45" i="7"/>
  <c r="L45" i="7"/>
  <c r="K45" i="7"/>
  <c r="J45" i="7"/>
  <c r="I45" i="7"/>
  <c r="H45" i="7"/>
  <c r="F45" i="7"/>
  <c r="E45" i="7"/>
  <c r="D45" i="7"/>
  <c r="C45" i="7"/>
  <c r="B45" i="7"/>
  <c r="A45" i="7"/>
  <c r="AB44" i="7"/>
  <c r="Z44" i="7"/>
  <c r="AC44" i="7"/>
  <c r="G44" i="7"/>
  <c r="AE44" i="7"/>
  <c r="AF44" i="7"/>
  <c r="AH44" i="7"/>
  <c r="AL44" i="7"/>
  <c r="AP44" i="7"/>
  <c r="AQ44" i="7"/>
  <c r="AK44" i="7"/>
  <c r="AO44" i="7"/>
  <c r="AJ44" i="7"/>
  <c r="AN44" i="7"/>
  <c r="AI44" i="7"/>
  <c r="AM44" i="7"/>
  <c r="AA44" i="7"/>
  <c r="Y44" i="7"/>
  <c r="O44" i="7"/>
  <c r="N44" i="7"/>
  <c r="M44" i="7"/>
  <c r="L44" i="7"/>
  <c r="K44" i="7"/>
  <c r="J44" i="7"/>
  <c r="I44" i="7"/>
  <c r="H44" i="7"/>
  <c r="F44" i="7"/>
  <c r="E44" i="7"/>
  <c r="D44" i="7"/>
  <c r="C44" i="7"/>
  <c r="B44" i="7"/>
  <c r="A44" i="7"/>
  <c r="AB43" i="7"/>
  <c r="Z43" i="7"/>
  <c r="AC43" i="7"/>
  <c r="G43" i="7"/>
  <c r="AE43" i="7"/>
  <c r="AF43" i="7"/>
  <c r="AH43" i="7"/>
  <c r="AL43" i="7"/>
  <c r="AP43" i="7"/>
  <c r="AQ43" i="7"/>
  <c r="AK43" i="7"/>
  <c r="AO43" i="7"/>
  <c r="AJ43" i="7"/>
  <c r="AN43" i="7"/>
  <c r="AI43" i="7"/>
  <c r="AM43" i="7"/>
  <c r="AA43" i="7"/>
  <c r="Y43" i="7"/>
  <c r="O43" i="7"/>
  <c r="N43" i="7"/>
  <c r="M43" i="7"/>
  <c r="L43" i="7"/>
  <c r="K43" i="7"/>
  <c r="J43" i="7"/>
  <c r="I43" i="7"/>
  <c r="H43" i="7"/>
  <c r="F43" i="7"/>
  <c r="E43" i="7"/>
  <c r="D43" i="7"/>
  <c r="C43" i="7"/>
  <c r="B43" i="7"/>
  <c r="A43" i="7"/>
  <c r="AB42" i="7"/>
  <c r="Z42" i="7"/>
  <c r="AC42" i="7"/>
  <c r="G42" i="7"/>
  <c r="AE42" i="7"/>
  <c r="AF42" i="7"/>
  <c r="AH42" i="7"/>
  <c r="AL42" i="7"/>
  <c r="AP42" i="7"/>
  <c r="AQ42" i="7"/>
  <c r="AK42" i="7"/>
  <c r="AO42" i="7"/>
  <c r="AJ42" i="7"/>
  <c r="AN42" i="7"/>
  <c r="AI42" i="7"/>
  <c r="AM42" i="7"/>
  <c r="AA42" i="7"/>
  <c r="Y42" i="7"/>
  <c r="O42" i="7"/>
  <c r="N42" i="7"/>
  <c r="M42" i="7"/>
  <c r="L42" i="7"/>
  <c r="K42" i="7"/>
  <c r="J42" i="7"/>
  <c r="I42" i="7"/>
  <c r="H42" i="7"/>
  <c r="F42" i="7"/>
  <c r="E42" i="7"/>
  <c r="D42" i="7"/>
  <c r="C42" i="7"/>
  <c r="B42" i="7"/>
  <c r="A42" i="7"/>
  <c r="AB41" i="7"/>
  <c r="Z41" i="7"/>
  <c r="AC41" i="7"/>
  <c r="G41" i="7"/>
  <c r="AE41" i="7"/>
  <c r="AF41" i="7"/>
  <c r="AH41" i="7"/>
  <c r="AL41" i="7"/>
  <c r="AP41" i="7"/>
  <c r="AQ41" i="7"/>
  <c r="AK41" i="7"/>
  <c r="AO41" i="7"/>
  <c r="AJ41" i="7"/>
  <c r="AN41" i="7"/>
  <c r="AI41" i="7"/>
  <c r="AM41" i="7"/>
  <c r="AA41" i="7"/>
  <c r="Y41" i="7"/>
  <c r="O41" i="7"/>
  <c r="N41" i="7"/>
  <c r="M41" i="7"/>
  <c r="L41" i="7"/>
  <c r="K41" i="7"/>
  <c r="J41" i="7"/>
  <c r="I41" i="7"/>
  <c r="H41" i="7"/>
  <c r="F41" i="7"/>
  <c r="E41" i="7"/>
  <c r="D41" i="7"/>
  <c r="C41" i="7"/>
  <c r="B41" i="7"/>
  <c r="A41" i="7"/>
  <c r="AB40" i="7"/>
  <c r="Z40" i="7"/>
  <c r="AC40" i="7"/>
  <c r="G40" i="7"/>
  <c r="AE40" i="7"/>
  <c r="AF40" i="7"/>
  <c r="AH40" i="7"/>
  <c r="AL40" i="7"/>
  <c r="AP40" i="7"/>
  <c r="AQ40" i="7"/>
  <c r="AK40" i="7"/>
  <c r="AO40" i="7"/>
  <c r="AJ40" i="7"/>
  <c r="AN40" i="7"/>
  <c r="AI40" i="7"/>
  <c r="AM40" i="7"/>
  <c r="AA40" i="7"/>
  <c r="Y40" i="7"/>
  <c r="O40" i="7"/>
  <c r="N40" i="7"/>
  <c r="M40" i="7"/>
  <c r="L40" i="7"/>
  <c r="K40" i="7"/>
  <c r="J40" i="7"/>
  <c r="I40" i="7"/>
  <c r="H40" i="7"/>
  <c r="F40" i="7"/>
  <c r="E40" i="7"/>
  <c r="D40" i="7"/>
  <c r="C40" i="7"/>
  <c r="B40" i="7"/>
  <c r="A40" i="7"/>
  <c r="AB39" i="7"/>
  <c r="Z39" i="7"/>
  <c r="AC39" i="7"/>
  <c r="G39" i="7"/>
  <c r="AE39" i="7"/>
  <c r="AF39" i="7"/>
  <c r="AH39" i="7"/>
  <c r="AL39" i="7"/>
  <c r="AP39" i="7"/>
  <c r="AQ39" i="7"/>
  <c r="AK39" i="7"/>
  <c r="AO39" i="7"/>
  <c r="AJ39" i="7"/>
  <c r="AN39" i="7"/>
  <c r="AI39" i="7"/>
  <c r="AM39" i="7"/>
  <c r="AA39" i="7"/>
  <c r="Y39" i="7"/>
  <c r="O39" i="7"/>
  <c r="N39" i="7"/>
  <c r="M39" i="7"/>
  <c r="L39" i="7"/>
  <c r="K39" i="7"/>
  <c r="J39" i="7"/>
  <c r="I39" i="7"/>
  <c r="H39" i="7"/>
  <c r="F39" i="7"/>
  <c r="E39" i="7"/>
  <c r="D39" i="7"/>
  <c r="C39" i="7"/>
  <c r="B39" i="7"/>
  <c r="A39" i="7"/>
  <c r="AB38" i="7"/>
  <c r="Z38" i="7"/>
  <c r="AC38" i="7"/>
  <c r="G38" i="7"/>
  <c r="AE38" i="7"/>
  <c r="AF38" i="7"/>
  <c r="AH38" i="7"/>
  <c r="AL38" i="7"/>
  <c r="AP38" i="7"/>
  <c r="AQ38" i="7"/>
  <c r="AK38" i="7"/>
  <c r="AO38" i="7"/>
  <c r="AJ38" i="7"/>
  <c r="AN38" i="7"/>
  <c r="AI38" i="7"/>
  <c r="AM38" i="7"/>
  <c r="AA38" i="7"/>
  <c r="Y38" i="7"/>
  <c r="O38" i="7"/>
  <c r="N38" i="7"/>
  <c r="M38" i="7"/>
  <c r="L38" i="7"/>
  <c r="K38" i="7"/>
  <c r="J38" i="7"/>
  <c r="I38" i="7"/>
  <c r="H38" i="7"/>
  <c r="F38" i="7"/>
  <c r="E38" i="7"/>
  <c r="D38" i="7"/>
  <c r="C38" i="7"/>
  <c r="B38" i="7"/>
  <c r="A38" i="7"/>
  <c r="AB37" i="7"/>
  <c r="Z37" i="7"/>
  <c r="AC37" i="7"/>
  <c r="G37" i="7"/>
  <c r="AE37" i="7"/>
  <c r="AF37" i="7"/>
  <c r="AH37" i="7"/>
  <c r="AL37" i="7"/>
  <c r="AP37" i="7"/>
  <c r="AQ37" i="7"/>
  <c r="AK37" i="7"/>
  <c r="AO37" i="7"/>
  <c r="AJ37" i="7"/>
  <c r="AN37" i="7"/>
  <c r="AI37" i="7"/>
  <c r="AM37" i="7"/>
  <c r="AA37" i="7"/>
  <c r="Y37" i="7"/>
  <c r="O37" i="7"/>
  <c r="N37" i="7"/>
  <c r="M37" i="7"/>
  <c r="L37" i="7"/>
  <c r="K37" i="7"/>
  <c r="J37" i="7"/>
  <c r="I37" i="7"/>
  <c r="H37" i="7"/>
  <c r="F37" i="7"/>
  <c r="E37" i="7"/>
  <c r="D37" i="7"/>
  <c r="C37" i="7"/>
  <c r="B37" i="7"/>
  <c r="A37" i="7"/>
  <c r="AB36" i="7"/>
  <c r="Z36" i="7"/>
  <c r="AC36" i="7"/>
  <c r="G36" i="7"/>
  <c r="AE36" i="7"/>
  <c r="AF36" i="7"/>
  <c r="AH36" i="7"/>
  <c r="AL36" i="7"/>
  <c r="AP36" i="7"/>
  <c r="AQ36" i="7"/>
  <c r="AK36" i="7"/>
  <c r="AO36" i="7"/>
  <c r="AJ36" i="7"/>
  <c r="AN36" i="7"/>
  <c r="AI36" i="7"/>
  <c r="AM36" i="7"/>
  <c r="AA36" i="7"/>
  <c r="Y36" i="7"/>
  <c r="O36" i="7"/>
  <c r="N36" i="7"/>
  <c r="M36" i="7"/>
  <c r="L36" i="7"/>
  <c r="K36" i="7"/>
  <c r="J36" i="7"/>
  <c r="I36" i="7"/>
  <c r="H36" i="7"/>
  <c r="F36" i="7"/>
  <c r="E36" i="7"/>
  <c r="D36" i="7"/>
  <c r="C36" i="7"/>
  <c r="B36" i="7"/>
  <c r="A36" i="7"/>
  <c r="AB35" i="7"/>
  <c r="Z35" i="7"/>
  <c r="AC35" i="7"/>
  <c r="G35" i="7"/>
  <c r="AE35" i="7"/>
  <c r="AF35" i="7"/>
  <c r="AH35" i="7"/>
  <c r="AL35" i="7"/>
  <c r="AP35" i="7"/>
  <c r="AQ35" i="7"/>
  <c r="AK35" i="7"/>
  <c r="AO35" i="7"/>
  <c r="AJ35" i="7"/>
  <c r="AN35" i="7"/>
  <c r="AI35" i="7"/>
  <c r="AM35" i="7"/>
  <c r="AA35" i="7"/>
  <c r="Y35" i="7"/>
  <c r="O35" i="7"/>
  <c r="N35" i="7"/>
  <c r="M35" i="7"/>
  <c r="L35" i="7"/>
  <c r="K35" i="7"/>
  <c r="J35" i="7"/>
  <c r="I35" i="7"/>
  <c r="H35" i="7"/>
  <c r="F35" i="7"/>
  <c r="E35" i="7"/>
  <c r="D35" i="7"/>
  <c r="C35" i="7"/>
  <c r="B35" i="7"/>
  <c r="A35" i="7"/>
  <c r="AB34" i="7"/>
  <c r="Z34" i="7"/>
  <c r="AC34" i="7"/>
  <c r="G34" i="7"/>
  <c r="AE34" i="7"/>
  <c r="AF34" i="7"/>
  <c r="AH34" i="7"/>
  <c r="AL34" i="7"/>
  <c r="AP34" i="7"/>
  <c r="AQ34" i="7"/>
  <c r="AK34" i="7"/>
  <c r="AO34" i="7"/>
  <c r="AJ34" i="7"/>
  <c r="AN34" i="7"/>
  <c r="AI34" i="7"/>
  <c r="AM34" i="7"/>
  <c r="AA34" i="7"/>
  <c r="Y34" i="7"/>
  <c r="O34" i="7"/>
  <c r="N34" i="7"/>
  <c r="M34" i="7"/>
  <c r="L34" i="7"/>
  <c r="K34" i="7"/>
  <c r="J34" i="7"/>
  <c r="I34" i="7"/>
  <c r="H34" i="7"/>
  <c r="F34" i="7"/>
  <c r="E34" i="7"/>
  <c r="D34" i="7"/>
  <c r="C34" i="7"/>
  <c r="B34" i="7"/>
  <c r="A34" i="7"/>
  <c r="AB33" i="7"/>
  <c r="Z33" i="7"/>
  <c r="AC33" i="7"/>
  <c r="G33" i="7"/>
  <c r="AE33" i="7"/>
  <c r="AF33" i="7"/>
  <c r="AH33" i="7"/>
  <c r="AL33" i="7"/>
  <c r="AP33" i="7"/>
  <c r="AQ33" i="7"/>
  <c r="AK33" i="7"/>
  <c r="AO33" i="7"/>
  <c r="AJ33" i="7"/>
  <c r="AN33" i="7"/>
  <c r="AI33" i="7"/>
  <c r="AM33" i="7"/>
  <c r="AA33" i="7"/>
  <c r="Y33" i="7"/>
  <c r="O33" i="7"/>
  <c r="N33" i="7"/>
  <c r="M33" i="7"/>
  <c r="L33" i="7"/>
  <c r="K33" i="7"/>
  <c r="J33" i="7"/>
  <c r="I33" i="7"/>
  <c r="H33" i="7"/>
  <c r="F33" i="7"/>
  <c r="E33" i="7"/>
  <c r="D33" i="7"/>
  <c r="C33" i="7"/>
  <c r="B33" i="7"/>
  <c r="A33" i="7"/>
  <c r="AB32" i="7"/>
  <c r="Z32" i="7"/>
  <c r="AC32" i="7"/>
  <c r="G32" i="7"/>
  <c r="AE32" i="7"/>
  <c r="AF32" i="7"/>
  <c r="AH32" i="7"/>
  <c r="AL32" i="7"/>
  <c r="AP32" i="7"/>
  <c r="AQ32" i="7"/>
  <c r="AK32" i="7"/>
  <c r="AO32" i="7"/>
  <c r="AJ32" i="7"/>
  <c r="AN32" i="7"/>
  <c r="AI32" i="7"/>
  <c r="AM32" i="7"/>
  <c r="AA32" i="7"/>
  <c r="Y32" i="7"/>
  <c r="O32" i="7"/>
  <c r="N32" i="7"/>
  <c r="M32" i="7"/>
  <c r="L32" i="7"/>
  <c r="K32" i="7"/>
  <c r="J32" i="7"/>
  <c r="I32" i="7"/>
  <c r="H32" i="7"/>
  <c r="F32" i="7"/>
  <c r="E32" i="7"/>
  <c r="D32" i="7"/>
  <c r="C32" i="7"/>
  <c r="B32" i="7"/>
  <c r="A32" i="7"/>
  <c r="AB31" i="7"/>
  <c r="Z31" i="7"/>
  <c r="AC31" i="7"/>
  <c r="G31" i="7"/>
  <c r="AE31" i="7"/>
  <c r="AF31" i="7"/>
  <c r="AH31" i="7"/>
  <c r="AL31" i="7"/>
  <c r="AP31" i="7"/>
  <c r="AQ31" i="7"/>
  <c r="AK31" i="7"/>
  <c r="AO31" i="7"/>
  <c r="AJ31" i="7"/>
  <c r="AN31" i="7"/>
  <c r="AI31" i="7"/>
  <c r="AM31" i="7"/>
  <c r="AA31" i="7"/>
  <c r="Y31" i="7"/>
  <c r="O31" i="7"/>
  <c r="N31" i="7"/>
  <c r="M31" i="7"/>
  <c r="L31" i="7"/>
  <c r="K31" i="7"/>
  <c r="J31" i="7"/>
  <c r="I31" i="7"/>
  <c r="H31" i="7"/>
  <c r="F31" i="7"/>
  <c r="E31" i="7"/>
  <c r="D31" i="7"/>
  <c r="C31" i="7"/>
  <c r="B31" i="7"/>
  <c r="A31" i="7"/>
  <c r="AB30" i="7"/>
  <c r="Z30" i="7"/>
  <c r="AC30" i="7"/>
  <c r="G30" i="7"/>
  <c r="AE30" i="7"/>
  <c r="AF30" i="7"/>
  <c r="AH30" i="7"/>
  <c r="AL30" i="7"/>
  <c r="AP30" i="7"/>
  <c r="AQ30" i="7"/>
  <c r="AK30" i="7"/>
  <c r="AO30" i="7"/>
  <c r="AJ30" i="7"/>
  <c r="AN30" i="7"/>
  <c r="AI30" i="7"/>
  <c r="AM30" i="7"/>
  <c r="AA30" i="7"/>
  <c r="Y30" i="7"/>
  <c r="O30" i="7"/>
  <c r="N30" i="7"/>
  <c r="M30" i="7"/>
  <c r="L30" i="7"/>
  <c r="K30" i="7"/>
  <c r="J30" i="7"/>
  <c r="I30" i="7"/>
  <c r="H30" i="7"/>
  <c r="F30" i="7"/>
  <c r="E30" i="7"/>
  <c r="D30" i="7"/>
  <c r="C30" i="7"/>
  <c r="B30" i="7"/>
  <c r="A30" i="7"/>
  <c r="AB29" i="7"/>
  <c r="Z29" i="7"/>
  <c r="AC29" i="7"/>
  <c r="G29" i="7"/>
  <c r="AE29" i="7"/>
  <c r="AF29" i="7"/>
  <c r="AH29" i="7"/>
  <c r="AL29" i="7"/>
  <c r="AP29" i="7"/>
  <c r="AQ29" i="7"/>
  <c r="AK29" i="7"/>
  <c r="AO29" i="7"/>
  <c r="AJ29" i="7"/>
  <c r="AN29" i="7"/>
  <c r="AI29" i="7"/>
  <c r="AM29" i="7"/>
  <c r="AA29" i="7"/>
  <c r="Y29" i="7"/>
  <c r="O29" i="7"/>
  <c r="N29" i="7"/>
  <c r="M29" i="7"/>
  <c r="L29" i="7"/>
  <c r="K29" i="7"/>
  <c r="J29" i="7"/>
  <c r="I29" i="7"/>
  <c r="H29" i="7"/>
  <c r="F29" i="7"/>
  <c r="E29" i="7"/>
  <c r="D29" i="7"/>
  <c r="C29" i="7"/>
  <c r="B29" i="7"/>
  <c r="A29" i="7"/>
  <c r="AB28" i="7"/>
  <c r="Z28" i="7"/>
  <c r="AC28" i="7"/>
  <c r="G28" i="7"/>
  <c r="AE28" i="7"/>
  <c r="AF28" i="7"/>
  <c r="AH28" i="7"/>
  <c r="AL28" i="7"/>
  <c r="AP28" i="7"/>
  <c r="AQ28" i="7"/>
  <c r="AK28" i="7"/>
  <c r="AO28" i="7"/>
  <c r="AJ28" i="7"/>
  <c r="AN28" i="7"/>
  <c r="AI28" i="7"/>
  <c r="AM28" i="7"/>
  <c r="AA28" i="7"/>
  <c r="Y28" i="7"/>
  <c r="O28" i="7"/>
  <c r="N28" i="7"/>
  <c r="M28" i="7"/>
  <c r="L28" i="7"/>
  <c r="K28" i="7"/>
  <c r="J28" i="7"/>
  <c r="I28" i="7"/>
  <c r="H28" i="7"/>
  <c r="F28" i="7"/>
  <c r="E28" i="7"/>
  <c r="D28" i="7"/>
  <c r="C28" i="7"/>
  <c r="B28" i="7"/>
  <c r="A28" i="7"/>
  <c r="AB27" i="7"/>
  <c r="Z27" i="7"/>
  <c r="AC27" i="7"/>
  <c r="G27" i="7"/>
  <c r="AE27" i="7"/>
  <c r="AF27" i="7"/>
  <c r="AH27" i="7"/>
  <c r="AL27" i="7"/>
  <c r="AP27" i="7"/>
  <c r="AQ27" i="7"/>
  <c r="AK27" i="7"/>
  <c r="AO27" i="7"/>
  <c r="AJ27" i="7"/>
  <c r="AN27" i="7"/>
  <c r="AI27" i="7"/>
  <c r="AM27" i="7"/>
  <c r="AA27" i="7"/>
  <c r="Y27" i="7"/>
  <c r="O27" i="7"/>
  <c r="N27" i="7"/>
  <c r="M27" i="7"/>
  <c r="L27" i="7"/>
  <c r="K27" i="7"/>
  <c r="J27" i="7"/>
  <c r="I27" i="7"/>
  <c r="H27" i="7"/>
  <c r="F27" i="7"/>
  <c r="E27" i="7"/>
  <c r="D27" i="7"/>
  <c r="C27" i="7"/>
  <c r="B27" i="7"/>
  <c r="A27" i="7"/>
  <c r="AB26" i="7"/>
  <c r="Z26" i="7"/>
  <c r="AC26" i="7"/>
  <c r="G26" i="7"/>
  <c r="AE26" i="7"/>
  <c r="AF26" i="7"/>
  <c r="AH26" i="7"/>
  <c r="AL26" i="7"/>
  <c r="AP26" i="7"/>
  <c r="AQ26" i="7"/>
  <c r="AK26" i="7"/>
  <c r="AO26" i="7"/>
  <c r="AJ26" i="7"/>
  <c r="AN26" i="7"/>
  <c r="AI26" i="7"/>
  <c r="AM26" i="7"/>
  <c r="AA26" i="7"/>
  <c r="Y26" i="7"/>
  <c r="O26" i="7"/>
  <c r="N26" i="7"/>
  <c r="M26" i="7"/>
  <c r="L26" i="7"/>
  <c r="K26" i="7"/>
  <c r="J26" i="7"/>
  <c r="I26" i="7"/>
  <c r="H26" i="7"/>
  <c r="F26" i="7"/>
  <c r="E26" i="7"/>
  <c r="D26" i="7"/>
  <c r="C26" i="7"/>
  <c r="B26" i="7"/>
  <c r="A26" i="7"/>
  <c r="AB25" i="7"/>
  <c r="Z25" i="7"/>
  <c r="AC25" i="7"/>
  <c r="G25" i="7"/>
  <c r="AE25" i="7"/>
  <c r="AF25" i="7"/>
  <c r="AH25" i="7"/>
  <c r="AL25" i="7"/>
  <c r="AP25" i="7"/>
  <c r="AQ25" i="7"/>
  <c r="AK25" i="7"/>
  <c r="AO25" i="7"/>
  <c r="AJ25" i="7"/>
  <c r="AN25" i="7"/>
  <c r="AI25" i="7"/>
  <c r="AM25" i="7"/>
  <c r="AA25" i="7"/>
  <c r="Y25" i="7"/>
  <c r="O25" i="7"/>
  <c r="N25" i="7"/>
  <c r="M25" i="7"/>
  <c r="L25" i="7"/>
  <c r="K25" i="7"/>
  <c r="J25" i="7"/>
  <c r="I25" i="7"/>
  <c r="H25" i="7"/>
  <c r="F25" i="7"/>
  <c r="E25" i="7"/>
  <c r="D25" i="7"/>
  <c r="C25" i="7"/>
  <c r="B25" i="7"/>
  <c r="A25" i="7"/>
  <c r="AB24" i="7"/>
  <c r="Z24" i="7"/>
  <c r="AC24" i="7"/>
  <c r="G24" i="7"/>
  <c r="AE24" i="7"/>
  <c r="AF24" i="7"/>
  <c r="AH24" i="7"/>
  <c r="AL24" i="7"/>
  <c r="AP24" i="7"/>
  <c r="AQ24" i="7"/>
  <c r="AK24" i="7"/>
  <c r="AO24" i="7"/>
  <c r="AJ24" i="7"/>
  <c r="AN24" i="7"/>
  <c r="AI24" i="7"/>
  <c r="AM24" i="7"/>
  <c r="AA24" i="7"/>
  <c r="Y24" i="7"/>
  <c r="O24" i="7"/>
  <c r="N24" i="7"/>
  <c r="M24" i="7"/>
  <c r="L24" i="7"/>
  <c r="K24" i="7"/>
  <c r="J24" i="7"/>
  <c r="I24" i="7"/>
  <c r="H24" i="7"/>
  <c r="F24" i="7"/>
  <c r="E24" i="7"/>
  <c r="D24" i="7"/>
  <c r="C24" i="7"/>
  <c r="B24" i="7"/>
  <c r="A24" i="7"/>
  <c r="AB23" i="7"/>
  <c r="Z23" i="7"/>
  <c r="AC23" i="7"/>
  <c r="G23" i="7"/>
  <c r="AE23" i="7"/>
  <c r="AF23" i="7"/>
  <c r="AH23" i="7"/>
  <c r="AL23" i="7"/>
  <c r="AP23" i="7"/>
  <c r="AQ23" i="7"/>
  <c r="AK23" i="7"/>
  <c r="AO23" i="7"/>
  <c r="AJ23" i="7"/>
  <c r="AN23" i="7"/>
  <c r="AI23" i="7"/>
  <c r="AM23" i="7"/>
  <c r="AA23" i="7"/>
  <c r="Y23" i="7"/>
  <c r="O23" i="7"/>
  <c r="N23" i="7"/>
  <c r="M23" i="7"/>
  <c r="L23" i="7"/>
  <c r="K23" i="7"/>
  <c r="J23" i="7"/>
  <c r="I23" i="7"/>
  <c r="H23" i="7"/>
  <c r="F23" i="7"/>
  <c r="E23" i="7"/>
  <c r="D23" i="7"/>
  <c r="C23" i="7"/>
  <c r="B23" i="7"/>
  <c r="A23" i="7"/>
  <c r="AB22" i="7"/>
  <c r="Z22" i="7"/>
  <c r="AC22" i="7"/>
  <c r="G22" i="7"/>
  <c r="AE22" i="7"/>
  <c r="AF22" i="7"/>
  <c r="AH22" i="7"/>
  <c r="AL22" i="7"/>
  <c r="AP22" i="7"/>
  <c r="AQ22" i="7"/>
  <c r="AK22" i="7"/>
  <c r="AO22" i="7"/>
  <c r="AJ22" i="7"/>
  <c r="AN22" i="7"/>
  <c r="AI22" i="7"/>
  <c r="AM22" i="7"/>
  <c r="AA22" i="7"/>
  <c r="Y22" i="7"/>
  <c r="O22" i="7"/>
  <c r="N22" i="7"/>
  <c r="M22" i="7"/>
  <c r="L22" i="7"/>
  <c r="K22" i="7"/>
  <c r="J22" i="7"/>
  <c r="I22" i="7"/>
  <c r="H22" i="7"/>
  <c r="F22" i="7"/>
  <c r="E22" i="7"/>
  <c r="D22" i="7"/>
  <c r="C22" i="7"/>
  <c r="B22" i="7"/>
  <c r="A22" i="7"/>
  <c r="AB21" i="7"/>
  <c r="Z21" i="7"/>
  <c r="AC21" i="7"/>
  <c r="G21" i="7"/>
  <c r="AE21" i="7"/>
  <c r="AF21" i="7"/>
  <c r="AH21" i="7"/>
  <c r="AL21" i="7"/>
  <c r="AP21" i="7"/>
  <c r="AQ21" i="7"/>
  <c r="AK21" i="7"/>
  <c r="AO21" i="7"/>
  <c r="AJ21" i="7"/>
  <c r="AN21" i="7"/>
  <c r="AI21" i="7"/>
  <c r="AM21" i="7"/>
  <c r="AA21" i="7"/>
  <c r="Y21" i="7"/>
  <c r="O21" i="7"/>
  <c r="N21" i="7"/>
  <c r="M21" i="7"/>
  <c r="L21" i="7"/>
  <c r="K21" i="7"/>
  <c r="J21" i="7"/>
  <c r="I21" i="7"/>
  <c r="H21" i="7"/>
  <c r="F21" i="7"/>
  <c r="E21" i="7"/>
  <c r="D21" i="7"/>
  <c r="C21" i="7"/>
  <c r="B21" i="7"/>
  <c r="A21" i="7"/>
  <c r="AB20" i="7"/>
  <c r="Z20" i="7"/>
  <c r="AC20" i="7"/>
  <c r="G20" i="7"/>
  <c r="AE20" i="7"/>
  <c r="AF20" i="7"/>
  <c r="AH20" i="7"/>
  <c r="AL20" i="7"/>
  <c r="AP20" i="7"/>
  <c r="AQ20" i="7"/>
  <c r="AK20" i="7"/>
  <c r="AO20" i="7"/>
  <c r="AJ20" i="7"/>
  <c r="AN20" i="7"/>
  <c r="AI20" i="7"/>
  <c r="AM20" i="7"/>
  <c r="AA20" i="7"/>
  <c r="Y20" i="7"/>
  <c r="O20" i="7"/>
  <c r="N20" i="7"/>
  <c r="M20" i="7"/>
  <c r="L20" i="7"/>
  <c r="K20" i="7"/>
  <c r="J20" i="7"/>
  <c r="I20" i="7"/>
  <c r="H20" i="7"/>
  <c r="F20" i="7"/>
  <c r="E20" i="7"/>
  <c r="D20" i="7"/>
  <c r="C20" i="7"/>
  <c r="B20" i="7"/>
  <c r="A20" i="7"/>
  <c r="AB19" i="7"/>
  <c r="Z19" i="7"/>
  <c r="AC19" i="7"/>
  <c r="G19" i="7"/>
  <c r="AE19" i="7"/>
  <c r="AF19" i="7"/>
  <c r="AH19" i="7"/>
  <c r="AL19" i="7"/>
  <c r="AP19" i="7"/>
  <c r="AQ19" i="7"/>
  <c r="AK19" i="7"/>
  <c r="AO19" i="7"/>
  <c r="AJ19" i="7"/>
  <c r="AN19" i="7"/>
  <c r="AI19" i="7"/>
  <c r="AM19" i="7"/>
  <c r="AA19" i="7"/>
  <c r="Y19" i="7"/>
  <c r="O19" i="7"/>
  <c r="N19" i="7"/>
  <c r="M19" i="7"/>
  <c r="L19" i="7"/>
  <c r="K19" i="7"/>
  <c r="J19" i="7"/>
  <c r="I19" i="7"/>
  <c r="H19" i="7"/>
  <c r="F19" i="7"/>
  <c r="E19" i="7"/>
  <c r="D19" i="7"/>
  <c r="C19" i="7"/>
  <c r="B19" i="7"/>
  <c r="A19" i="7"/>
  <c r="AB18" i="7"/>
  <c r="Z18" i="7"/>
  <c r="AC18" i="7"/>
  <c r="G18" i="7"/>
  <c r="AE18" i="7"/>
  <c r="AF18" i="7"/>
  <c r="AH18" i="7"/>
  <c r="AL18" i="7"/>
  <c r="AP18" i="7"/>
  <c r="AQ18" i="7"/>
  <c r="AK18" i="7"/>
  <c r="AO18" i="7"/>
  <c r="AJ18" i="7"/>
  <c r="AN18" i="7"/>
  <c r="AI18" i="7"/>
  <c r="AM18" i="7"/>
  <c r="AA18" i="7"/>
  <c r="Y18" i="7"/>
  <c r="O18" i="7"/>
  <c r="N18" i="7"/>
  <c r="M18" i="7"/>
  <c r="L18" i="7"/>
  <c r="K18" i="7"/>
  <c r="J18" i="7"/>
  <c r="I18" i="7"/>
  <c r="H18" i="7"/>
  <c r="F18" i="7"/>
  <c r="E18" i="7"/>
  <c r="D18" i="7"/>
  <c r="C18" i="7"/>
  <c r="B18" i="7"/>
  <c r="A18" i="7"/>
  <c r="AB17" i="7"/>
  <c r="Z17" i="7"/>
  <c r="AC17" i="7"/>
  <c r="G17" i="7"/>
  <c r="AE17" i="7"/>
  <c r="AF17" i="7"/>
  <c r="AH17" i="7"/>
  <c r="AL17" i="7"/>
  <c r="AP17" i="7"/>
  <c r="AQ17" i="7"/>
  <c r="AK17" i="7"/>
  <c r="AO17" i="7"/>
  <c r="AJ17" i="7"/>
  <c r="AN17" i="7"/>
  <c r="AI17" i="7"/>
  <c r="AM17" i="7"/>
  <c r="AA17" i="7"/>
  <c r="Y17" i="7"/>
  <c r="O17" i="7"/>
  <c r="N17" i="7"/>
  <c r="M17" i="7"/>
  <c r="L17" i="7"/>
  <c r="K17" i="7"/>
  <c r="J17" i="7"/>
  <c r="I17" i="7"/>
  <c r="H17" i="7"/>
  <c r="F17" i="7"/>
  <c r="E17" i="7"/>
  <c r="D17" i="7"/>
  <c r="C17" i="7"/>
  <c r="B17" i="7"/>
  <c r="A17" i="7"/>
  <c r="AB16" i="7"/>
  <c r="Z16" i="7"/>
  <c r="AC16" i="7"/>
  <c r="G16" i="7"/>
  <c r="AE16" i="7"/>
  <c r="AF16" i="7"/>
  <c r="AH16" i="7"/>
  <c r="AL16" i="7"/>
  <c r="AP16" i="7"/>
  <c r="AQ16" i="7"/>
  <c r="AK16" i="7"/>
  <c r="AO16" i="7"/>
  <c r="AJ16" i="7"/>
  <c r="AN16" i="7"/>
  <c r="AI16" i="7"/>
  <c r="AM16" i="7"/>
  <c r="AA16" i="7"/>
  <c r="Y16" i="7"/>
  <c r="O16" i="7"/>
  <c r="N16" i="7"/>
  <c r="M16" i="7"/>
  <c r="L16" i="7"/>
  <c r="K16" i="7"/>
  <c r="J16" i="7"/>
  <c r="I16" i="7"/>
  <c r="H16" i="7"/>
  <c r="F16" i="7"/>
  <c r="E16" i="7"/>
  <c r="D16" i="7"/>
  <c r="C16" i="7"/>
  <c r="B16" i="7"/>
  <c r="A16" i="7"/>
  <c r="AB15" i="7"/>
  <c r="Z15" i="7"/>
  <c r="AC15" i="7"/>
  <c r="G15" i="7"/>
  <c r="AE15" i="7"/>
  <c r="AF15" i="7"/>
  <c r="AH15" i="7"/>
  <c r="AL15" i="7"/>
  <c r="AP15" i="7"/>
  <c r="AQ15" i="7"/>
  <c r="AK15" i="7"/>
  <c r="AO15" i="7"/>
  <c r="AJ15" i="7"/>
  <c r="AN15" i="7"/>
  <c r="AI15" i="7"/>
  <c r="AM15" i="7"/>
  <c r="AA15" i="7"/>
  <c r="Y15" i="7"/>
  <c r="O15" i="7"/>
  <c r="N15" i="7"/>
  <c r="M15" i="7"/>
  <c r="L15" i="7"/>
  <c r="K15" i="7"/>
  <c r="J15" i="7"/>
  <c r="I15" i="7"/>
  <c r="H15" i="7"/>
  <c r="F15" i="7"/>
  <c r="E15" i="7"/>
  <c r="D15" i="7"/>
  <c r="C15" i="7"/>
  <c r="B15" i="7"/>
  <c r="A15" i="7"/>
  <c r="AB14" i="7"/>
  <c r="Z14" i="7"/>
  <c r="AC14" i="7"/>
  <c r="G14" i="7"/>
  <c r="AE14" i="7"/>
  <c r="AF14" i="7"/>
  <c r="AH14" i="7"/>
  <c r="AL14" i="7"/>
  <c r="AP14" i="7"/>
  <c r="AQ14" i="7"/>
  <c r="AK14" i="7"/>
  <c r="AO14" i="7"/>
  <c r="AJ14" i="7"/>
  <c r="AN14" i="7"/>
  <c r="AI14" i="7"/>
  <c r="AM14" i="7"/>
  <c r="AA14" i="7"/>
  <c r="Y14" i="7"/>
  <c r="O14" i="7"/>
  <c r="N14" i="7"/>
  <c r="M14" i="7"/>
  <c r="L14" i="7"/>
  <c r="K14" i="7"/>
  <c r="J14" i="7"/>
  <c r="I14" i="7"/>
  <c r="H14" i="7"/>
  <c r="F14" i="7"/>
  <c r="E14" i="7"/>
  <c r="D14" i="7"/>
  <c r="C14" i="7"/>
  <c r="B14" i="7"/>
  <c r="A14" i="7"/>
  <c r="AB13" i="7"/>
  <c r="Z13" i="7"/>
  <c r="AC13" i="7"/>
  <c r="G13" i="7"/>
  <c r="AE13" i="7"/>
  <c r="AF13" i="7"/>
  <c r="AH13" i="7"/>
  <c r="AL13" i="7"/>
  <c r="AP13" i="7"/>
  <c r="AQ13" i="7"/>
  <c r="AK13" i="7"/>
  <c r="AO13" i="7"/>
  <c r="AJ13" i="7"/>
  <c r="AN13" i="7"/>
  <c r="AI13" i="7"/>
  <c r="AM13" i="7"/>
  <c r="AA13" i="7"/>
  <c r="Y13" i="7"/>
  <c r="O13" i="7"/>
  <c r="N13" i="7"/>
  <c r="M13" i="7"/>
  <c r="L13" i="7"/>
  <c r="K13" i="7"/>
  <c r="J13" i="7"/>
  <c r="I13" i="7"/>
  <c r="H13" i="7"/>
  <c r="F13" i="7"/>
  <c r="E13" i="7"/>
  <c r="D13" i="7"/>
  <c r="C13" i="7"/>
  <c r="B13" i="7"/>
  <c r="A13" i="7"/>
  <c r="AB12" i="7"/>
  <c r="Z12" i="7"/>
  <c r="AC12" i="7"/>
  <c r="G12" i="7"/>
  <c r="AE12" i="7"/>
  <c r="AF12" i="7"/>
  <c r="AH12" i="7"/>
  <c r="AL12" i="7"/>
  <c r="AP12" i="7"/>
  <c r="AQ12" i="7"/>
  <c r="AK12" i="7"/>
  <c r="AO12" i="7"/>
  <c r="AJ12" i="7"/>
  <c r="AN12" i="7"/>
  <c r="AI12" i="7"/>
  <c r="AM12" i="7"/>
  <c r="AA12" i="7"/>
  <c r="Y12" i="7"/>
  <c r="O12" i="7"/>
  <c r="N12" i="7"/>
  <c r="M12" i="7"/>
  <c r="L12" i="7"/>
  <c r="K12" i="7"/>
  <c r="J12" i="7"/>
  <c r="I12" i="7"/>
  <c r="H12" i="7"/>
  <c r="F12" i="7"/>
  <c r="E12" i="7"/>
  <c r="D12" i="7"/>
  <c r="C12" i="7"/>
  <c r="B12" i="7"/>
  <c r="A12" i="7"/>
  <c r="AB11" i="7"/>
  <c r="Z11" i="7"/>
  <c r="AC11" i="7"/>
  <c r="G11" i="7"/>
  <c r="AE11" i="7"/>
  <c r="AF11" i="7"/>
  <c r="AH11" i="7"/>
  <c r="AL11" i="7"/>
  <c r="AP11" i="7"/>
  <c r="AQ11" i="7"/>
  <c r="AK11" i="7"/>
  <c r="AO11" i="7"/>
  <c r="AJ11" i="7"/>
  <c r="AN11" i="7"/>
  <c r="AI11" i="7"/>
  <c r="AM11" i="7"/>
  <c r="AA11" i="7"/>
  <c r="Y11" i="7"/>
  <c r="O11" i="7"/>
  <c r="N11" i="7"/>
  <c r="M11" i="7"/>
  <c r="L11" i="7"/>
  <c r="K11" i="7"/>
  <c r="J11" i="7"/>
  <c r="I11" i="7"/>
  <c r="H11" i="7"/>
  <c r="F11" i="7"/>
  <c r="E11" i="7"/>
  <c r="D11" i="7"/>
  <c r="C11" i="7"/>
  <c r="B11" i="7"/>
  <c r="A11" i="7"/>
  <c r="AB10" i="7"/>
  <c r="Z10" i="7"/>
  <c r="AC10" i="7"/>
  <c r="G10" i="7"/>
  <c r="AE10" i="7"/>
  <c r="AF10" i="7"/>
  <c r="AH10" i="7"/>
  <c r="AL10" i="7"/>
  <c r="AP10" i="7"/>
  <c r="AQ10" i="7"/>
  <c r="AK10" i="7"/>
  <c r="AO10" i="7"/>
  <c r="AJ10" i="7"/>
  <c r="AN10" i="7"/>
  <c r="AI10" i="7"/>
  <c r="AM10" i="7"/>
  <c r="AA10" i="7"/>
  <c r="Y10" i="7"/>
  <c r="O10" i="7"/>
  <c r="N10" i="7"/>
  <c r="M10" i="7"/>
  <c r="L10" i="7"/>
  <c r="K10" i="7"/>
  <c r="J10" i="7"/>
  <c r="I10" i="7"/>
  <c r="H10" i="7"/>
  <c r="F10" i="7"/>
  <c r="E10" i="7"/>
  <c r="D10" i="7"/>
  <c r="C10" i="7"/>
  <c r="B10" i="7"/>
  <c r="A10" i="7"/>
  <c r="AB9" i="7"/>
  <c r="Z9" i="7"/>
  <c r="AC9" i="7"/>
  <c r="G9" i="7"/>
  <c r="AE9" i="7"/>
  <c r="AF9" i="7"/>
  <c r="AH9" i="7"/>
  <c r="AL9" i="7"/>
  <c r="AP9" i="7"/>
  <c r="AQ9" i="7"/>
  <c r="AK9" i="7"/>
  <c r="AO9" i="7"/>
  <c r="AJ9" i="7"/>
  <c r="AN9" i="7"/>
  <c r="AI9" i="7"/>
  <c r="AM9" i="7"/>
  <c r="AA9" i="7"/>
  <c r="Y9" i="7"/>
  <c r="O9" i="7"/>
  <c r="N9" i="7"/>
  <c r="M9" i="7"/>
  <c r="L9" i="7"/>
  <c r="K9" i="7"/>
  <c r="J9" i="7"/>
  <c r="I9" i="7"/>
  <c r="H9" i="7"/>
  <c r="F9" i="7"/>
  <c r="E9" i="7"/>
  <c r="D9" i="7"/>
  <c r="C9" i="7"/>
  <c r="B9" i="7"/>
  <c r="A9" i="7"/>
  <c r="AB8" i="7"/>
  <c r="Z8" i="7"/>
  <c r="AC8" i="7"/>
  <c r="G8" i="7"/>
  <c r="AE8" i="7"/>
  <c r="AF8" i="7"/>
  <c r="AH8" i="7"/>
  <c r="AL8" i="7"/>
  <c r="AP8" i="7"/>
  <c r="AQ8" i="7"/>
  <c r="AK8" i="7"/>
  <c r="AO8" i="7"/>
  <c r="AJ8" i="7"/>
  <c r="AN8" i="7"/>
  <c r="AI8" i="7"/>
  <c r="AM8" i="7"/>
  <c r="AA8" i="7"/>
  <c r="Y8" i="7"/>
  <c r="O8" i="7"/>
  <c r="N8" i="7"/>
  <c r="M8" i="7"/>
  <c r="L8" i="7"/>
  <c r="K8" i="7"/>
  <c r="J8" i="7"/>
  <c r="I8" i="7"/>
  <c r="H8" i="7"/>
  <c r="F8" i="7"/>
  <c r="E8" i="7"/>
  <c r="D8" i="7"/>
  <c r="C8" i="7"/>
  <c r="B8" i="7"/>
  <c r="A8" i="7"/>
  <c r="AB7" i="7"/>
  <c r="Z7" i="7"/>
  <c r="AC7" i="7"/>
  <c r="G7" i="7"/>
  <c r="AE7" i="7"/>
  <c r="AF7" i="7"/>
  <c r="AH7" i="7"/>
  <c r="AL7" i="7"/>
  <c r="AP7" i="7"/>
  <c r="AQ7" i="7"/>
  <c r="AK7" i="7"/>
  <c r="AO7" i="7"/>
  <c r="AJ7" i="7"/>
  <c r="AN7" i="7"/>
  <c r="AI7" i="7"/>
  <c r="AM7" i="7"/>
  <c r="AA7" i="7"/>
  <c r="Y7" i="7"/>
  <c r="O7" i="7"/>
  <c r="N7" i="7"/>
  <c r="M7" i="7"/>
  <c r="L7" i="7"/>
  <c r="K7" i="7"/>
  <c r="J7" i="7"/>
  <c r="I7" i="7"/>
  <c r="H7" i="7"/>
  <c r="F7" i="7"/>
  <c r="E7" i="7"/>
  <c r="D7" i="7"/>
  <c r="C7" i="7"/>
  <c r="B7" i="7"/>
  <c r="A7" i="7"/>
  <c r="AB6" i="7"/>
  <c r="Z6" i="7"/>
  <c r="AC6" i="7"/>
  <c r="G6" i="7"/>
  <c r="AE6" i="7"/>
  <c r="AF6" i="7"/>
  <c r="AH6" i="7"/>
  <c r="AL6" i="7"/>
  <c r="AP6" i="7"/>
  <c r="AQ6" i="7"/>
  <c r="AK6" i="7"/>
  <c r="AO6" i="7"/>
  <c r="AJ6" i="7"/>
  <c r="AN6" i="7"/>
  <c r="AI6" i="7"/>
  <c r="AM6" i="7"/>
  <c r="AA6" i="7"/>
  <c r="Y6" i="7"/>
  <c r="O6" i="7"/>
  <c r="N6" i="7"/>
  <c r="M6" i="7"/>
  <c r="L6" i="7"/>
  <c r="K6" i="7"/>
  <c r="J6" i="7"/>
  <c r="I6" i="7"/>
  <c r="H6" i="7"/>
  <c r="F6" i="7"/>
  <c r="E6" i="7"/>
  <c r="D6" i="7"/>
  <c r="C6" i="7"/>
  <c r="B6" i="7"/>
  <c r="A6" i="7"/>
  <c r="AB5" i="7"/>
  <c r="Z5" i="7"/>
  <c r="AC5" i="7"/>
  <c r="G5" i="7"/>
  <c r="AE5" i="7"/>
  <c r="AF5" i="7"/>
  <c r="AH5" i="7"/>
  <c r="AL5" i="7"/>
  <c r="AP5" i="7"/>
  <c r="AQ5" i="7"/>
  <c r="AK5" i="7"/>
  <c r="AO5" i="7"/>
  <c r="AJ5" i="7"/>
  <c r="AN5" i="7"/>
  <c r="AI5" i="7"/>
  <c r="AM5" i="7"/>
  <c r="AA5" i="7"/>
  <c r="Y5" i="7"/>
  <c r="O5" i="7"/>
  <c r="N5" i="7"/>
  <c r="M5" i="7"/>
  <c r="L5" i="7"/>
  <c r="K5" i="7"/>
  <c r="J5" i="7"/>
  <c r="I5" i="7"/>
  <c r="H5" i="7"/>
  <c r="F5" i="7"/>
  <c r="E5" i="7"/>
  <c r="D5" i="7"/>
  <c r="C5" i="7"/>
  <c r="B5" i="7"/>
  <c r="A5" i="7"/>
  <c r="AB4" i="7"/>
  <c r="Z4" i="7"/>
  <c r="AC4" i="7"/>
  <c r="G4" i="7"/>
  <c r="AE4" i="7"/>
  <c r="AF4" i="7"/>
  <c r="AH4" i="7"/>
  <c r="AL4" i="7"/>
  <c r="AP4" i="7"/>
  <c r="AQ4" i="7"/>
  <c r="AK4" i="7"/>
  <c r="AO4" i="7"/>
  <c r="AJ4" i="7"/>
  <c r="AN4" i="7"/>
  <c r="AI4" i="7"/>
  <c r="AM4" i="7"/>
  <c r="AA4" i="7"/>
  <c r="Y4" i="7"/>
  <c r="X4" i="7"/>
  <c r="W4" i="7"/>
  <c r="V4" i="7"/>
  <c r="U4" i="7"/>
  <c r="T4" i="7"/>
  <c r="S4" i="7"/>
  <c r="R4" i="7"/>
  <c r="Q4" i="7"/>
  <c r="P4" i="7"/>
  <c r="O4" i="7"/>
  <c r="N4" i="7"/>
  <c r="M4" i="7"/>
  <c r="L4" i="7"/>
  <c r="K4" i="7"/>
  <c r="J4" i="7"/>
  <c r="I4" i="7"/>
  <c r="H4" i="7"/>
  <c r="F4" i="7"/>
  <c r="E4" i="7"/>
  <c r="D4" i="7"/>
  <c r="C4" i="7"/>
  <c r="B4" i="7"/>
  <c r="A4" i="7"/>
  <c r="AQ3" i="7"/>
  <c r="R2" i="7"/>
  <c r="Q2" i="7"/>
  <c r="K2" i="7"/>
  <c r="AE1" i="7"/>
  <c r="AC1" i="7"/>
  <c r="G4" i="5"/>
  <c r="AE4" i="5"/>
  <c r="G5" i="5"/>
  <c r="AE5" i="5"/>
  <c r="G6" i="5"/>
  <c r="AE6" i="5"/>
  <c r="G7" i="5"/>
  <c r="AE7" i="5"/>
  <c r="G8" i="5"/>
  <c r="AE8" i="5"/>
  <c r="G9" i="5"/>
  <c r="AE9" i="5"/>
  <c r="G10" i="5"/>
  <c r="AE10" i="5"/>
  <c r="G11" i="5"/>
  <c r="AE11" i="5"/>
  <c r="G12" i="5"/>
  <c r="AE12" i="5"/>
  <c r="G13" i="5"/>
  <c r="AE13" i="5"/>
  <c r="G14" i="5"/>
  <c r="AE14" i="5"/>
  <c r="G15" i="5"/>
  <c r="AE15" i="5"/>
  <c r="G16" i="5"/>
  <c r="AE16" i="5"/>
  <c r="G17" i="5"/>
  <c r="AE17" i="5"/>
  <c r="G18" i="5"/>
  <c r="AE18" i="5"/>
  <c r="G19" i="5"/>
  <c r="AE19" i="5"/>
  <c r="G20" i="5"/>
  <c r="AE20" i="5"/>
  <c r="G21" i="5"/>
  <c r="AE21" i="5"/>
  <c r="G22" i="5"/>
  <c r="AE22" i="5"/>
  <c r="G23" i="5"/>
  <c r="AE23" i="5"/>
  <c r="G24" i="5"/>
  <c r="AE24" i="5"/>
  <c r="G25" i="5"/>
  <c r="AE25" i="5"/>
  <c r="G26" i="5"/>
  <c r="AE26" i="5"/>
  <c r="G27" i="5"/>
  <c r="AE27" i="5"/>
  <c r="G28" i="5"/>
  <c r="AE28" i="5"/>
  <c r="G29" i="5"/>
  <c r="AE29" i="5"/>
  <c r="G30" i="5"/>
  <c r="AE30" i="5"/>
  <c r="G31" i="5"/>
  <c r="AE31" i="5"/>
  <c r="G32" i="5"/>
  <c r="AE32" i="5"/>
  <c r="G33" i="5"/>
  <c r="AE33" i="5"/>
  <c r="G34" i="5"/>
  <c r="AE34" i="5"/>
  <c r="G35" i="5"/>
  <c r="AE35" i="5"/>
  <c r="G36" i="5"/>
  <c r="AE36" i="5"/>
  <c r="G37" i="5"/>
  <c r="AE37" i="5"/>
  <c r="G38" i="5"/>
  <c r="AE38" i="5"/>
  <c r="G39" i="5"/>
  <c r="AE39" i="5"/>
  <c r="G40" i="5"/>
  <c r="AE40" i="5"/>
  <c r="G41" i="5"/>
  <c r="AE41" i="5"/>
  <c r="G42" i="5"/>
  <c r="AE42" i="5"/>
  <c r="G43" i="5"/>
  <c r="AE43" i="5"/>
  <c r="G44" i="5"/>
  <c r="AE44" i="5"/>
  <c r="G45" i="5"/>
  <c r="AE45" i="5"/>
  <c r="G46" i="5"/>
  <c r="AE46" i="5"/>
  <c r="G47" i="5"/>
  <c r="AE47" i="5"/>
  <c r="G48" i="5"/>
  <c r="AE48" i="5"/>
  <c r="G49" i="5"/>
  <c r="AE49" i="5"/>
  <c r="G50" i="5"/>
  <c r="AE50" i="5"/>
  <c r="G51" i="5"/>
  <c r="AE51" i="5"/>
  <c r="G52" i="5"/>
  <c r="AE52" i="5"/>
  <c r="G53" i="5"/>
  <c r="AE53" i="5"/>
  <c r="G54" i="5"/>
  <c r="AE54" i="5"/>
  <c r="G55" i="5"/>
  <c r="AE55" i="5"/>
  <c r="G56" i="5"/>
  <c r="AE56" i="5"/>
  <c r="G57" i="5"/>
  <c r="AE57" i="5"/>
  <c r="G58" i="5"/>
  <c r="AE58" i="5"/>
  <c r="G59" i="5"/>
  <c r="AE59" i="5"/>
  <c r="G60" i="5"/>
  <c r="AE60" i="5"/>
  <c r="G61" i="5"/>
  <c r="AE61" i="5"/>
  <c r="G62" i="5"/>
  <c r="AE62" i="5"/>
  <c r="G63" i="5"/>
  <c r="AE63" i="5"/>
  <c r="G64" i="5"/>
  <c r="AE64" i="5"/>
  <c r="G65" i="5"/>
  <c r="AE65" i="5"/>
  <c r="G66" i="5"/>
  <c r="AE66" i="5"/>
  <c r="G67" i="5"/>
  <c r="AE67" i="5"/>
  <c r="G68" i="5"/>
  <c r="AE68" i="5"/>
  <c r="G69" i="5"/>
  <c r="AE69" i="5"/>
  <c r="G70" i="5"/>
  <c r="AE70" i="5"/>
  <c r="G71" i="5"/>
  <c r="AE71" i="5"/>
  <c r="G72" i="5"/>
  <c r="AE72" i="5"/>
  <c r="G73" i="5"/>
  <c r="AE73" i="5"/>
  <c r="G74" i="5"/>
  <c r="AE74" i="5"/>
  <c r="G75" i="5"/>
  <c r="AE75" i="5"/>
  <c r="G76" i="5"/>
  <c r="AE76" i="5"/>
  <c r="G77" i="5"/>
  <c r="AE77" i="5"/>
  <c r="G78" i="5"/>
  <c r="AE78" i="5"/>
  <c r="G79" i="5"/>
  <c r="AE79" i="5"/>
  <c r="G80" i="5"/>
  <c r="AE80" i="5"/>
  <c r="G81" i="5"/>
  <c r="AE81" i="5"/>
  <c r="G82" i="5"/>
  <c r="AE82" i="5"/>
  <c r="G83" i="5"/>
  <c r="AE83" i="5"/>
  <c r="G84" i="5"/>
  <c r="AE84" i="5"/>
  <c r="G85" i="5"/>
  <c r="AE85" i="5"/>
  <c r="G86" i="5"/>
  <c r="AE86" i="5"/>
  <c r="G87" i="5"/>
  <c r="AE87" i="5"/>
  <c r="G88" i="5"/>
  <c r="AE88" i="5"/>
  <c r="G89" i="5"/>
  <c r="AE89" i="5"/>
  <c r="G90" i="5"/>
  <c r="AE90" i="5"/>
  <c r="G91" i="5"/>
  <c r="AE91" i="5"/>
  <c r="G92" i="5"/>
  <c r="AE92" i="5"/>
  <c r="G93" i="5"/>
  <c r="AE93" i="5"/>
  <c r="G94" i="5"/>
  <c r="AE94" i="5"/>
  <c r="G95" i="5"/>
  <c r="AE95" i="5"/>
  <c r="G96" i="5"/>
  <c r="AE96" i="5"/>
  <c r="G97" i="5"/>
  <c r="AE97" i="5"/>
  <c r="G98" i="5"/>
  <c r="AE98" i="5"/>
  <c r="G99" i="5"/>
  <c r="AE99" i="5"/>
  <c r="G100" i="5"/>
  <c r="AE100" i="5"/>
  <c r="G101" i="5"/>
  <c r="AE101" i="5"/>
  <c r="G102" i="5"/>
  <c r="AE102" i="5"/>
  <c r="G103" i="5"/>
  <c r="AE103" i="5"/>
  <c r="G104" i="5"/>
  <c r="AE104" i="5"/>
  <c r="G105" i="5"/>
  <c r="AE105" i="5"/>
  <c r="G106" i="5"/>
  <c r="AE106" i="5"/>
  <c r="G107" i="5"/>
  <c r="AE107" i="5"/>
  <c r="G108" i="5"/>
  <c r="AE108" i="5"/>
  <c r="G109" i="5"/>
  <c r="AE109" i="5"/>
  <c r="G110" i="5"/>
  <c r="AE110" i="5"/>
  <c r="G111" i="5"/>
  <c r="AE111" i="5"/>
  <c r="G112" i="5"/>
  <c r="AE112" i="5"/>
  <c r="G113" i="5"/>
  <c r="AE113" i="5"/>
  <c r="G114" i="5"/>
  <c r="AE114" i="5"/>
  <c r="G115" i="5"/>
  <c r="AE115" i="5"/>
  <c r="G116" i="5"/>
  <c r="AE116" i="5"/>
  <c r="G117" i="5"/>
  <c r="AE117" i="5"/>
  <c r="G118" i="5"/>
  <c r="AE118" i="5"/>
  <c r="G119" i="5"/>
  <c r="AE119" i="5"/>
  <c r="G120" i="5"/>
  <c r="AE120" i="5"/>
  <c r="G121" i="5"/>
  <c r="AE121" i="5"/>
  <c r="G122" i="5"/>
  <c r="AE122" i="5"/>
  <c r="G123" i="5"/>
  <c r="AE123" i="5"/>
  <c r="G124" i="5"/>
  <c r="AE124" i="5"/>
  <c r="G125" i="5"/>
  <c r="AE125" i="5"/>
  <c r="G126" i="5"/>
  <c r="AE126" i="5"/>
  <c r="G127" i="5"/>
  <c r="AE127" i="5"/>
  <c r="G128" i="5"/>
  <c r="AE128" i="5"/>
  <c r="G129" i="5"/>
  <c r="AE129" i="5"/>
  <c r="G130" i="5"/>
  <c r="AE130" i="5"/>
  <c r="G131" i="5"/>
  <c r="AE131" i="5"/>
  <c r="G132" i="5"/>
  <c r="AE132" i="5"/>
  <c r="G133" i="5"/>
  <c r="AE133" i="5"/>
  <c r="G134" i="5"/>
  <c r="AE134" i="5"/>
  <c r="G135" i="5"/>
  <c r="AE135" i="5"/>
  <c r="G136" i="5"/>
  <c r="AE136" i="5"/>
  <c r="G137" i="5"/>
  <c r="AE137" i="5"/>
  <c r="G138" i="5"/>
  <c r="AE138" i="5"/>
  <c r="G139" i="5"/>
  <c r="AE139" i="5"/>
  <c r="G140" i="5"/>
  <c r="AE140" i="5"/>
  <c r="G141" i="5"/>
  <c r="AE141" i="5"/>
  <c r="G142" i="5"/>
  <c r="AE142" i="5"/>
  <c r="G143" i="5"/>
  <c r="AE143" i="5"/>
  <c r="G144" i="5"/>
  <c r="AE144" i="5"/>
  <c r="G145" i="5"/>
  <c r="AE145" i="5"/>
  <c r="G146" i="5"/>
  <c r="AE146" i="5"/>
  <c r="G147" i="5"/>
  <c r="AE147" i="5"/>
  <c r="G148" i="5"/>
  <c r="AE148" i="5"/>
  <c r="G149" i="5"/>
  <c r="AE149" i="5"/>
  <c r="G150" i="5"/>
  <c r="AE150" i="5"/>
  <c r="G151" i="5"/>
  <c r="AE151" i="5"/>
  <c r="G152" i="5"/>
  <c r="AE152" i="5"/>
  <c r="G153" i="5"/>
  <c r="AE153" i="5"/>
  <c r="G154" i="5"/>
  <c r="AE154" i="5"/>
  <c r="G155" i="5"/>
  <c r="AE155" i="5"/>
  <c r="G156" i="5"/>
  <c r="AE156" i="5"/>
  <c r="G157" i="5"/>
  <c r="AE157" i="5"/>
  <c r="G158" i="5"/>
  <c r="AE158" i="5"/>
  <c r="G159" i="5"/>
  <c r="AE159" i="5"/>
  <c r="G160" i="5"/>
  <c r="AE160" i="5"/>
  <c r="G161" i="5"/>
  <c r="AE161" i="5"/>
  <c r="G162" i="5"/>
  <c r="AE162" i="5"/>
  <c r="G163" i="5"/>
  <c r="AE163" i="5"/>
  <c r="G164" i="5"/>
  <c r="AE164" i="5"/>
  <c r="G165" i="5"/>
  <c r="AE165" i="5"/>
  <c r="G166" i="5"/>
  <c r="AE166" i="5"/>
  <c r="G167" i="5"/>
  <c r="AE167" i="5"/>
  <c r="G168" i="5"/>
  <c r="AE168" i="5"/>
  <c r="G169" i="5"/>
  <c r="AE169" i="5"/>
  <c r="G170" i="5"/>
  <c r="AE170" i="5"/>
  <c r="G171" i="5"/>
  <c r="AE171" i="5"/>
  <c r="G172" i="5"/>
  <c r="AE172" i="5"/>
  <c r="G173" i="5"/>
  <c r="AE173" i="5"/>
  <c r="G174" i="5"/>
  <c r="AE174" i="5"/>
  <c r="G175" i="5"/>
  <c r="AE175" i="5"/>
  <c r="G176" i="5"/>
  <c r="AE176" i="5"/>
  <c r="G177" i="5"/>
  <c r="AE177" i="5"/>
  <c r="G178" i="5"/>
  <c r="AE178" i="5"/>
  <c r="G179" i="5"/>
  <c r="AE179" i="5"/>
  <c r="G180" i="5"/>
  <c r="AE180" i="5"/>
  <c r="G181" i="5"/>
  <c r="AE181" i="5"/>
  <c r="G182" i="5"/>
  <c r="AE182" i="5"/>
  <c r="G183" i="5"/>
  <c r="AE183" i="5"/>
  <c r="G184" i="5"/>
  <c r="AE184" i="5"/>
  <c r="G185" i="5"/>
  <c r="AE185" i="5"/>
  <c r="G186" i="5"/>
  <c r="AE186" i="5"/>
  <c r="G187" i="5"/>
  <c r="AE187" i="5"/>
  <c r="G188" i="5"/>
  <c r="AE188" i="5"/>
  <c r="G189" i="5"/>
  <c r="AE189" i="5"/>
  <c r="G190" i="5"/>
  <c r="AE190" i="5"/>
  <c r="G191" i="5"/>
  <c r="AE191" i="5"/>
  <c r="G192" i="5"/>
  <c r="AE192" i="5"/>
  <c r="G193" i="5"/>
  <c r="AE193" i="5"/>
  <c r="G194" i="5"/>
  <c r="AE194" i="5"/>
  <c r="G195" i="5"/>
  <c r="AE195" i="5"/>
  <c r="G196" i="5"/>
  <c r="AE196" i="5"/>
  <c r="G197" i="5"/>
  <c r="AE197" i="5"/>
  <c r="G198" i="5"/>
  <c r="AE198" i="5"/>
  <c r="G199" i="5"/>
  <c r="AE199" i="5"/>
  <c r="G200" i="5"/>
  <c r="AE200" i="5"/>
  <c r="G201" i="5"/>
  <c r="AE201" i="5"/>
  <c r="G202" i="5"/>
  <c r="AE202" i="5"/>
  <c r="G203" i="5"/>
  <c r="AE203" i="5"/>
  <c r="G204" i="5"/>
  <c r="AE204" i="5"/>
  <c r="G205" i="5"/>
  <c r="AE205" i="5"/>
  <c r="G206" i="5"/>
  <c r="AE206" i="5"/>
  <c r="G207" i="5"/>
  <c r="AE207" i="5"/>
  <c r="G208" i="5"/>
  <c r="AE208" i="5"/>
  <c r="G209" i="5"/>
  <c r="AE209" i="5"/>
  <c r="G210" i="5"/>
  <c r="AE210" i="5"/>
  <c r="G211" i="5"/>
  <c r="AE211" i="5"/>
  <c r="G212" i="5"/>
  <c r="AE212" i="5"/>
  <c r="G213" i="5"/>
  <c r="AE213" i="5"/>
  <c r="G214" i="5"/>
  <c r="AE214" i="5"/>
  <c r="G215" i="5"/>
  <c r="AE215" i="5"/>
  <c r="G216" i="5"/>
  <c r="AE216" i="5"/>
  <c r="G217" i="5"/>
  <c r="AE217" i="5"/>
  <c r="G218" i="5"/>
  <c r="AE218" i="5"/>
  <c r="G219" i="5"/>
  <c r="AE219" i="5"/>
  <c r="G220" i="5"/>
  <c r="AE220" i="5"/>
  <c r="G221" i="5"/>
  <c r="AE221" i="5"/>
  <c r="G222" i="5"/>
  <c r="AE222" i="5"/>
  <c r="G223" i="5"/>
  <c r="AE223" i="5"/>
  <c r="G224" i="5"/>
  <c r="AE224" i="5"/>
  <c r="G225" i="5"/>
  <c r="AE225" i="5"/>
  <c r="G226" i="5"/>
  <c r="AE226" i="5"/>
  <c r="G227" i="5"/>
  <c r="AE227" i="5"/>
  <c r="G228" i="5"/>
  <c r="AE228" i="5"/>
  <c r="G229" i="5"/>
  <c r="AE229" i="5"/>
  <c r="G230" i="5"/>
  <c r="AE230" i="5"/>
  <c r="G231" i="5"/>
  <c r="AE231" i="5"/>
  <c r="G232" i="5"/>
  <c r="AE232" i="5"/>
  <c r="G233" i="5"/>
  <c r="AE233" i="5"/>
  <c r="G234" i="5"/>
  <c r="AE234" i="5"/>
  <c r="G235" i="5"/>
  <c r="AE235" i="5"/>
  <c r="G236" i="5"/>
  <c r="AE236" i="5"/>
  <c r="G237" i="5"/>
  <c r="AE237" i="5"/>
  <c r="G238" i="5"/>
  <c r="AE238" i="5"/>
  <c r="G239" i="5"/>
  <c r="AE239" i="5"/>
  <c r="G240" i="5"/>
  <c r="AE240" i="5"/>
  <c r="G241" i="5"/>
  <c r="AE241" i="5"/>
  <c r="G242" i="5"/>
  <c r="AE242" i="5"/>
  <c r="G243" i="5"/>
  <c r="AE243" i="5"/>
  <c r="G244" i="5"/>
  <c r="AE244" i="5"/>
  <c r="G245" i="5"/>
  <c r="AE245" i="5"/>
  <c r="G246" i="5"/>
  <c r="AE246" i="5"/>
  <c r="G247" i="5"/>
  <c r="AE247" i="5"/>
  <c r="AE1" i="5"/>
  <c r="AB5" i="5"/>
  <c r="Z5" i="5"/>
  <c r="AC5" i="5"/>
  <c r="AD5" i="5"/>
  <c r="AF5" i="5"/>
  <c r="AH5" i="5"/>
  <c r="AL5" i="5"/>
  <c r="AP5" i="5"/>
  <c r="AQ5" i="5"/>
  <c r="AB6" i="5"/>
  <c r="Z6" i="5"/>
  <c r="AC6" i="5"/>
  <c r="AD6" i="5"/>
  <c r="AF6" i="5"/>
  <c r="AH6" i="5"/>
  <c r="AL6" i="5"/>
  <c r="AP6" i="5"/>
  <c r="AQ6" i="5"/>
  <c r="AB7" i="5"/>
  <c r="Z7" i="5"/>
  <c r="AC7" i="5"/>
  <c r="AD7" i="5"/>
  <c r="AF7" i="5"/>
  <c r="AH7" i="5"/>
  <c r="AL7" i="5"/>
  <c r="AP7" i="5"/>
  <c r="AQ7" i="5"/>
  <c r="AB8" i="5"/>
  <c r="Z8" i="5"/>
  <c r="AC8" i="5"/>
  <c r="AD8" i="5"/>
  <c r="AF8" i="5"/>
  <c r="AH8" i="5"/>
  <c r="AL8" i="5"/>
  <c r="AP8" i="5"/>
  <c r="AQ8" i="5"/>
  <c r="AB9" i="5"/>
  <c r="Z9" i="5"/>
  <c r="AC9" i="5"/>
  <c r="AD9" i="5"/>
  <c r="AF9" i="5"/>
  <c r="AH9" i="5"/>
  <c r="AL9" i="5"/>
  <c r="AP9" i="5"/>
  <c r="AQ9" i="5"/>
  <c r="AB10" i="5"/>
  <c r="Z10" i="5"/>
  <c r="AC10" i="5"/>
  <c r="AD10" i="5"/>
  <c r="AF10" i="5"/>
  <c r="AH10" i="5"/>
  <c r="AL10" i="5"/>
  <c r="AP10" i="5"/>
  <c r="AQ10" i="5"/>
  <c r="AB11" i="5"/>
  <c r="Z11" i="5"/>
  <c r="AC11" i="5"/>
  <c r="AD11" i="5"/>
  <c r="AF11" i="5"/>
  <c r="AH11" i="5"/>
  <c r="AL11" i="5"/>
  <c r="AP11" i="5"/>
  <c r="AQ11" i="5"/>
  <c r="AB12" i="5"/>
  <c r="Z12" i="5"/>
  <c r="AC12" i="5"/>
  <c r="AD12" i="5"/>
  <c r="AF12" i="5"/>
  <c r="AH12" i="5"/>
  <c r="AL12" i="5"/>
  <c r="AP12" i="5"/>
  <c r="AQ12" i="5"/>
  <c r="AB13" i="5"/>
  <c r="Z13" i="5"/>
  <c r="AC13" i="5"/>
  <c r="AD13" i="5"/>
  <c r="AF13" i="5"/>
  <c r="AH13" i="5"/>
  <c r="AL13" i="5"/>
  <c r="AP13" i="5"/>
  <c r="AQ13" i="5"/>
  <c r="AB14" i="5"/>
  <c r="Z14" i="5"/>
  <c r="AC14" i="5"/>
  <c r="AD14" i="5"/>
  <c r="AF14" i="5"/>
  <c r="AH14" i="5"/>
  <c r="AL14" i="5"/>
  <c r="AP14" i="5"/>
  <c r="AQ14" i="5"/>
  <c r="AB15" i="5"/>
  <c r="Z15" i="5"/>
  <c r="AC15" i="5"/>
  <c r="AD15" i="5"/>
  <c r="AF15" i="5"/>
  <c r="AH15" i="5"/>
  <c r="AL15" i="5"/>
  <c r="AP15" i="5"/>
  <c r="AQ15" i="5"/>
  <c r="AB16" i="5"/>
  <c r="Z16" i="5"/>
  <c r="AC16" i="5"/>
  <c r="AD16" i="5"/>
  <c r="AF16" i="5"/>
  <c r="AH16" i="5"/>
  <c r="AL16" i="5"/>
  <c r="AP16" i="5"/>
  <c r="AQ16" i="5"/>
  <c r="AB17" i="5"/>
  <c r="Z17" i="5"/>
  <c r="AC17" i="5"/>
  <c r="AD17" i="5"/>
  <c r="AF17" i="5"/>
  <c r="AH17" i="5"/>
  <c r="AL17" i="5"/>
  <c r="AP17" i="5"/>
  <c r="AQ17" i="5"/>
  <c r="AB18" i="5"/>
  <c r="Z18" i="5"/>
  <c r="AC18" i="5"/>
  <c r="AD18" i="5"/>
  <c r="AF18" i="5"/>
  <c r="AH18" i="5"/>
  <c r="AL18" i="5"/>
  <c r="AP18" i="5"/>
  <c r="AQ18" i="5"/>
  <c r="AB19" i="5"/>
  <c r="Z19" i="5"/>
  <c r="AC19" i="5"/>
  <c r="AD19" i="5"/>
  <c r="AF19" i="5"/>
  <c r="AH19" i="5"/>
  <c r="AL19" i="5"/>
  <c r="AP19" i="5"/>
  <c r="AQ19" i="5"/>
  <c r="AB20" i="5"/>
  <c r="Z20" i="5"/>
  <c r="AC20" i="5"/>
  <c r="AD20" i="5"/>
  <c r="AF20" i="5"/>
  <c r="AH20" i="5"/>
  <c r="AL20" i="5"/>
  <c r="AP20" i="5"/>
  <c r="AQ20" i="5"/>
  <c r="AB21" i="5"/>
  <c r="Z21" i="5"/>
  <c r="AC21" i="5"/>
  <c r="AD21" i="5"/>
  <c r="AF21" i="5"/>
  <c r="AH21" i="5"/>
  <c r="AL21" i="5"/>
  <c r="AP21" i="5"/>
  <c r="AQ21" i="5"/>
  <c r="AB22" i="5"/>
  <c r="Z22" i="5"/>
  <c r="AC22" i="5"/>
  <c r="AD22" i="5"/>
  <c r="AF22" i="5"/>
  <c r="AH22" i="5"/>
  <c r="AL22" i="5"/>
  <c r="AP22" i="5"/>
  <c r="AQ22" i="5"/>
  <c r="AB23" i="5"/>
  <c r="Z23" i="5"/>
  <c r="AC23" i="5"/>
  <c r="AD23" i="5"/>
  <c r="AF23" i="5"/>
  <c r="AH23" i="5"/>
  <c r="AL23" i="5"/>
  <c r="AP23" i="5"/>
  <c r="AQ23" i="5"/>
  <c r="AB24" i="5"/>
  <c r="Z24" i="5"/>
  <c r="AC24" i="5"/>
  <c r="AD24" i="5"/>
  <c r="AF24" i="5"/>
  <c r="AH24" i="5"/>
  <c r="AL24" i="5"/>
  <c r="AP24" i="5"/>
  <c r="AQ24" i="5"/>
  <c r="AB25" i="5"/>
  <c r="Z25" i="5"/>
  <c r="AC25" i="5"/>
  <c r="AD25" i="5"/>
  <c r="AF25" i="5"/>
  <c r="AH25" i="5"/>
  <c r="AL25" i="5"/>
  <c r="AP25" i="5"/>
  <c r="AQ25" i="5"/>
  <c r="AB26" i="5"/>
  <c r="Z26" i="5"/>
  <c r="AC26" i="5"/>
  <c r="AD26" i="5"/>
  <c r="AF26" i="5"/>
  <c r="AH26" i="5"/>
  <c r="AL26" i="5"/>
  <c r="AP26" i="5"/>
  <c r="AQ26" i="5"/>
  <c r="AB27" i="5"/>
  <c r="Z27" i="5"/>
  <c r="AC27" i="5"/>
  <c r="AD27" i="5"/>
  <c r="AF27" i="5"/>
  <c r="AH27" i="5"/>
  <c r="AL27" i="5"/>
  <c r="AP27" i="5"/>
  <c r="AQ27" i="5"/>
  <c r="AB28" i="5"/>
  <c r="Z28" i="5"/>
  <c r="AC28" i="5"/>
  <c r="AD28" i="5"/>
  <c r="AF28" i="5"/>
  <c r="AH28" i="5"/>
  <c r="AL28" i="5"/>
  <c r="AP28" i="5"/>
  <c r="AQ28" i="5"/>
  <c r="AB29" i="5"/>
  <c r="Z29" i="5"/>
  <c r="AC29" i="5"/>
  <c r="AD29" i="5"/>
  <c r="AF29" i="5"/>
  <c r="AH29" i="5"/>
  <c r="AL29" i="5"/>
  <c r="AP29" i="5"/>
  <c r="AQ29" i="5"/>
  <c r="AB30" i="5"/>
  <c r="Z30" i="5"/>
  <c r="AC30" i="5"/>
  <c r="AD30" i="5"/>
  <c r="AF30" i="5"/>
  <c r="AH30" i="5"/>
  <c r="AL30" i="5"/>
  <c r="AP30" i="5"/>
  <c r="AQ30" i="5"/>
  <c r="AB31" i="5"/>
  <c r="Z31" i="5"/>
  <c r="AC31" i="5"/>
  <c r="AD31" i="5"/>
  <c r="AF31" i="5"/>
  <c r="AH31" i="5"/>
  <c r="AL31" i="5"/>
  <c r="AP31" i="5"/>
  <c r="AQ31" i="5"/>
  <c r="AB32" i="5"/>
  <c r="Z32" i="5"/>
  <c r="AC32" i="5"/>
  <c r="AD32" i="5"/>
  <c r="AF32" i="5"/>
  <c r="AH32" i="5"/>
  <c r="AL32" i="5"/>
  <c r="AP32" i="5"/>
  <c r="AQ32" i="5"/>
  <c r="AB33" i="5"/>
  <c r="Z33" i="5"/>
  <c r="AC33" i="5"/>
  <c r="AD33" i="5"/>
  <c r="AF33" i="5"/>
  <c r="AH33" i="5"/>
  <c r="AL33" i="5"/>
  <c r="AP33" i="5"/>
  <c r="AQ33" i="5"/>
  <c r="AB34" i="5"/>
  <c r="Z34" i="5"/>
  <c r="AC34" i="5"/>
  <c r="AD34" i="5"/>
  <c r="AF34" i="5"/>
  <c r="AH34" i="5"/>
  <c r="AL34" i="5"/>
  <c r="AP34" i="5"/>
  <c r="AQ34" i="5"/>
  <c r="AB35" i="5"/>
  <c r="Z35" i="5"/>
  <c r="AC35" i="5"/>
  <c r="AD35" i="5"/>
  <c r="AF35" i="5"/>
  <c r="AH35" i="5"/>
  <c r="AL35" i="5"/>
  <c r="AP35" i="5"/>
  <c r="AQ35" i="5"/>
  <c r="AB36" i="5"/>
  <c r="Z36" i="5"/>
  <c r="AC36" i="5"/>
  <c r="AD36" i="5"/>
  <c r="AF36" i="5"/>
  <c r="AH36" i="5"/>
  <c r="AL36" i="5"/>
  <c r="AP36" i="5"/>
  <c r="AQ36" i="5"/>
  <c r="AB37" i="5"/>
  <c r="Z37" i="5"/>
  <c r="AC37" i="5"/>
  <c r="AD37" i="5"/>
  <c r="AF37" i="5"/>
  <c r="AH37" i="5"/>
  <c r="AL37" i="5"/>
  <c r="AP37" i="5"/>
  <c r="AQ37" i="5"/>
  <c r="AB38" i="5"/>
  <c r="Z38" i="5"/>
  <c r="AC38" i="5"/>
  <c r="AD38" i="5"/>
  <c r="AF38" i="5"/>
  <c r="AH38" i="5"/>
  <c r="AL38" i="5"/>
  <c r="AP38" i="5"/>
  <c r="AQ38" i="5"/>
  <c r="AB39" i="5"/>
  <c r="Z39" i="5"/>
  <c r="AC39" i="5"/>
  <c r="AD39" i="5"/>
  <c r="AF39" i="5"/>
  <c r="AH39" i="5"/>
  <c r="AL39" i="5"/>
  <c r="AP39" i="5"/>
  <c r="AQ39" i="5"/>
  <c r="AB40" i="5"/>
  <c r="Z40" i="5"/>
  <c r="AC40" i="5"/>
  <c r="AD40" i="5"/>
  <c r="AF40" i="5"/>
  <c r="AH40" i="5"/>
  <c r="AL40" i="5"/>
  <c r="AP40" i="5"/>
  <c r="AQ40" i="5"/>
  <c r="AB41" i="5"/>
  <c r="Z41" i="5"/>
  <c r="AC41" i="5"/>
  <c r="AD41" i="5"/>
  <c r="AF41" i="5"/>
  <c r="AH41" i="5"/>
  <c r="AL41" i="5"/>
  <c r="AP41" i="5"/>
  <c r="AQ41" i="5"/>
  <c r="AB42" i="5"/>
  <c r="Z42" i="5"/>
  <c r="AC42" i="5"/>
  <c r="AD42" i="5"/>
  <c r="AF42" i="5"/>
  <c r="AH42" i="5"/>
  <c r="AL42" i="5"/>
  <c r="AP42" i="5"/>
  <c r="AQ42" i="5"/>
  <c r="AB43" i="5"/>
  <c r="Z43" i="5"/>
  <c r="AC43" i="5"/>
  <c r="AD43" i="5"/>
  <c r="AF43" i="5"/>
  <c r="AH43" i="5"/>
  <c r="AL43" i="5"/>
  <c r="AP43" i="5"/>
  <c r="AQ43" i="5"/>
  <c r="AB44" i="5"/>
  <c r="Z44" i="5"/>
  <c r="AC44" i="5"/>
  <c r="AD44" i="5"/>
  <c r="AF44" i="5"/>
  <c r="AH44" i="5"/>
  <c r="AL44" i="5"/>
  <c r="AP44" i="5"/>
  <c r="AQ44" i="5"/>
  <c r="AB45" i="5"/>
  <c r="Z45" i="5"/>
  <c r="AC45" i="5"/>
  <c r="AD45" i="5"/>
  <c r="AF45" i="5"/>
  <c r="AH45" i="5"/>
  <c r="AL45" i="5"/>
  <c r="AP45" i="5"/>
  <c r="AQ45" i="5"/>
  <c r="AB46" i="5"/>
  <c r="Z46" i="5"/>
  <c r="AC46" i="5"/>
  <c r="AD46" i="5"/>
  <c r="AF46" i="5"/>
  <c r="AH46" i="5"/>
  <c r="AL46" i="5"/>
  <c r="AP46" i="5"/>
  <c r="AQ46" i="5"/>
  <c r="AB47" i="5"/>
  <c r="Z47" i="5"/>
  <c r="AC47" i="5"/>
  <c r="AD47" i="5"/>
  <c r="AF47" i="5"/>
  <c r="AH47" i="5"/>
  <c r="AL47" i="5"/>
  <c r="AP47" i="5"/>
  <c r="AQ47" i="5"/>
  <c r="AB48" i="5"/>
  <c r="Z48" i="5"/>
  <c r="AC48" i="5"/>
  <c r="AD48" i="5"/>
  <c r="AF48" i="5"/>
  <c r="AH48" i="5"/>
  <c r="AL48" i="5"/>
  <c r="AP48" i="5"/>
  <c r="AQ48" i="5"/>
  <c r="AB49" i="5"/>
  <c r="Z49" i="5"/>
  <c r="AC49" i="5"/>
  <c r="AD49" i="5"/>
  <c r="AF49" i="5"/>
  <c r="AH49" i="5"/>
  <c r="AL49" i="5"/>
  <c r="AP49" i="5"/>
  <c r="AQ49" i="5"/>
  <c r="AB50" i="5"/>
  <c r="Z50" i="5"/>
  <c r="AC50" i="5"/>
  <c r="AD50" i="5"/>
  <c r="AF50" i="5"/>
  <c r="AH50" i="5"/>
  <c r="AL50" i="5"/>
  <c r="AP50" i="5"/>
  <c r="AQ50" i="5"/>
  <c r="AB51" i="5"/>
  <c r="Z51" i="5"/>
  <c r="AC51" i="5"/>
  <c r="AD51" i="5"/>
  <c r="AF51" i="5"/>
  <c r="AH51" i="5"/>
  <c r="AL51" i="5"/>
  <c r="AP51" i="5"/>
  <c r="AQ51" i="5"/>
  <c r="AB52" i="5"/>
  <c r="Z52" i="5"/>
  <c r="AC52" i="5"/>
  <c r="AD52" i="5"/>
  <c r="AF52" i="5"/>
  <c r="AH52" i="5"/>
  <c r="AL52" i="5"/>
  <c r="AP52" i="5"/>
  <c r="AQ52" i="5"/>
  <c r="AB53" i="5"/>
  <c r="Z53" i="5"/>
  <c r="AC53" i="5"/>
  <c r="AD53" i="5"/>
  <c r="AF53" i="5"/>
  <c r="AH53" i="5"/>
  <c r="AL53" i="5"/>
  <c r="AP53" i="5"/>
  <c r="AQ53" i="5"/>
  <c r="AB54" i="5"/>
  <c r="Z54" i="5"/>
  <c r="AC54" i="5"/>
  <c r="AD54" i="5"/>
  <c r="AF54" i="5"/>
  <c r="AH54" i="5"/>
  <c r="AL54" i="5"/>
  <c r="AP54" i="5"/>
  <c r="AQ54" i="5"/>
  <c r="AB55" i="5"/>
  <c r="Z55" i="5"/>
  <c r="AC55" i="5"/>
  <c r="AD55" i="5"/>
  <c r="AF55" i="5"/>
  <c r="AH55" i="5"/>
  <c r="AL55" i="5"/>
  <c r="AP55" i="5"/>
  <c r="AQ55" i="5"/>
  <c r="AB56" i="5"/>
  <c r="Z56" i="5"/>
  <c r="AC56" i="5"/>
  <c r="AD56" i="5"/>
  <c r="AF56" i="5"/>
  <c r="AH56" i="5"/>
  <c r="AL56" i="5"/>
  <c r="AP56" i="5"/>
  <c r="AQ56" i="5"/>
  <c r="AB57" i="5"/>
  <c r="Z57" i="5"/>
  <c r="AC57" i="5"/>
  <c r="AD57" i="5"/>
  <c r="AF57" i="5"/>
  <c r="AH57" i="5"/>
  <c r="AL57" i="5"/>
  <c r="AP57" i="5"/>
  <c r="AQ57" i="5"/>
  <c r="AB58" i="5"/>
  <c r="Z58" i="5"/>
  <c r="AC58" i="5"/>
  <c r="AD58" i="5"/>
  <c r="AF58" i="5"/>
  <c r="AH58" i="5"/>
  <c r="AL58" i="5"/>
  <c r="AP58" i="5"/>
  <c r="AQ58" i="5"/>
  <c r="AB59" i="5"/>
  <c r="Z59" i="5"/>
  <c r="AC59" i="5"/>
  <c r="AD59" i="5"/>
  <c r="AF59" i="5"/>
  <c r="AH59" i="5"/>
  <c r="AL59" i="5"/>
  <c r="AP59" i="5"/>
  <c r="AQ59" i="5"/>
  <c r="AB60" i="5"/>
  <c r="Z60" i="5"/>
  <c r="AC60" i="5"/>
  <c r="AD60" i="5"/>
  <c r="AF60" i="5"/>
  <c r="AH60" i="5"/>
  <c r="AL60" i="5"/>
  <c r="AP60" i="5"/>
  <c r="AQ60" i="5"/>
  <c r="AB61" i="5"/>
  <c r="Z61" i="5"/>
  <c r="AC61" i="5"/>
  <c r="AD61" i="5"/>
  <c r="AF61" i="5"/>
  <c r="AH61" i="5"/>
  <c r="AL61" i="5"/>
  <c r="AP61" i="5"/>
  <c r="AQ61" i="5"/>
  <c r="AB62" i="5"/>
  <c r="Z62" i="5"/>
  <c r="AC62" i="5"/>
  <c r="AD62" i="5"/>
  <c r="AF62" i="5"/>
  <c r="AH62" i="5"/>
  <c r="AL62" i="5"/>
  <c r="AP62" i="5"/>
  <c r="AQ62" i="5"/>
  <c r="AB63" i="5"/>
  <c r="Z63" i="5"/>
  <c r="AC63" i="5"/>
  <c r="AD63" i="5"/>
  <c r="AF63" i="5"/>
  <c r="AH63" i="5"/>
  <c r="AL63" i="5"/>
  <c r="AP63" i="5"/>
  <c r="AQ63" i="5"/>
  <c r="AB64" i="5"/>
  <c r="Z64" i="5"/>
  <c r="AC64" i="5"/>
  <c r="AD64" i="5"/>
  <c r="AF64" i="5"/>
  <c r="AH64" i="5"/>
  <c r="AL64" i="5"/>
  <c r="AP64" i="5"/>
  <c r="AQ64" i="5"/>
  <c r="AB65" i="5"/>
  <c r="Z65" i="5"/>
  <c r="AC65" i="5"/>
  <c r="AD65" i="5"/>
  <c r="AF65" i="5"/>
  <c r="AH65" i="5"/>
  <c r="AL65" i="5"/>
  <c r="AP65" i="5"/>
  <c r="AQ65" i="5"/>
  <c r="AB66" i="5"/>
  <c r="Z66" i="5"/>
  <c r="AC66" i="5"/>
  <c r="AD66" i="5"/>
  <c r="AF66" i="5"/>
  <c r="AH66" i="5"/>
  <c r="AL66" i="5"/>
  <c r="AP66" i="5"/>
  <c r="AQ66" i="5"/>
  <c r="AB67" i="5"/>
  <c r="Z67" i="5"/>
  <c r="AC67" i="5"/>
  <c r="AD67" i="5"/>
  <c r="AF67" i="5"/>
  <c r="AH67" i="5"/>
  <c r="AL67" i="5"/>
  <c r="AP67" i="5"/>
  <c r="AQ67" i="5"/>
  <c r="AB68" i="5"/>
  <c r="Z68" i="5"/>
  <c r="AC68" i="5"/>
  <c r="AD68" i="5"/>
  <c r="AF68" i="5"/>
  <c r="AH68" i="5"/>
  <c r="AL68" i="5"/>
  <c r="AP68" i="5"/>
  <c r="AQ68" i="5"/>
  <c r="AB69" i="5"/>
  <c r="Z69" i="5"/>
  <c r="AC69" i="5"/>
  <c r="AD69" i="5"/>
  <c r="AF69" i="5"/>
  <c r="AH69" i="5"/>
  <c r="AL69" i="5"/>
  <c r="AP69" i="5"/>
  <c r="AQ69" i="5"/>
  <c r="AB70" i="5"/>
  <c r="Z70" i="5"/>
  <c r="AC70" i="5"/>
  <c r="AD70" i="5"/>
  <c r="AF70" i="5"/>
  <c r="AH70" i="5"/>
  <c r="AL70" i="5"/>
  <c r="AP70" i="5"/>
  <c r="AQ70" i="5"/>
  <c r="AB71" i="5"/>
  <c r="Z71" i="5"/>
  <c r="AC71" i="5"/>
  <c r="AD71" i="5"/>
  <c r="AF71" i="5"/>
  <c r="AH71" i="5"/>
  <c r="AL71" i="5"/>
  <c r="AP71" i="5"/>
  <c r="AQ71" i="5"/>
  <c r="AB72" i="5"/>
  <c r="Z72" i="5"/>
  <c r="AC72" i="5"/>
  <c r="AD72" i="5"/>
  <c r="AF72" i="5"/>
  <c r="AH72" i="5"/>
  <c r="AL72" i="5"/>
  <c r="AP72" i="5"/>
  <c r="AQ72" i="5"/>
  <c r="AB73" i="5"/>
  <c r="Z73" i="5"/>
  <c r="AC73" i="5"/>
  <c r="AD73" i="5"/>
  <c r="AF73" i="5"/>
  <c r="AH73" i="5"/>
  <c r="AL73" i="5"/>
  <c r="AP73" i="5"/>
  <c r="AQ73" i="5"/>
  <c r="AB74" i="5"/>
  <c r="Z74" i="5"/>
  <c r="AC74" i="5"/>
  <c r="AD74" i="5"/>
  <c r="AF74" i="5"/>
  <c r="AH74" i="5"/>
  <c r="AL74" i="5"/>
  <c r="AP74" i="5"/>
  <c r="AQ74" i="5"/>
  <c r="AB75" i="5"/>
  <c r="Z75" i="5"/>
  <c r="AC75" i="5"/>
  <c r="AD75" i="5"/>
  <c r="AF75" i="5"/>
  <c r="AH75" i="5"/>
  <c r="AL75" i="5"/>
  <c r="AP75" i="5"/>
  <c r="AQ75" i="5"/>
  <c r="AB76" i="5"/>
  <c r="Z76" i="5"/>
  <c r="AC76" i="5"/>
  <c r="AD76" i="5"/>
  <c r="AF76" i="5"/>
  <c r="AH76" i="5"/>
  <c r="AL76" i="5"/>
  <c r="AP76" i="5"/>
  <c r="AQ76" i="5"/>
  <c r="AB77" i="5"/>
  <c r="Z77" i="5"/>
  <c r="AC77" i="5"/>
  <c r="AD77" i="5"/>
  <c r="AF77" i="5"/>
  <c r="AH77" i="5"/>
  <c r="AL77" i="5"/>
  <c r="AP77" i="5"/>
  <c r="AQ77" i="5"/>
  <c r="AB78" i="5"/>
  <c r="Z78" i="5"/>
  <c r="AC78" i="5"/>
  <c r="AD78" i="5"/>
  <c r="AF78" i="5"/>
  <c r="AH78" i="5"/>
  <c r="AL78" i="5"/>
  <c r="AP78" i="5"/>
  <c r="AQ78" i="5"/>
  <c r="AB79" i="5"/>
  <c r="Z79" i="5"/>
  <c r="AC79" i="5"/>
  <c r="AD79" i="5"/>
  <c r="AF79" i="5"/>
  <c r="AH79" i="5"/>
  <c r="AL79" i="5"/>
  <c r="AP79" i="5"/>
  <c r="AQ79" i="5"/>
  <c r="AB80" i="5"/>
  <c r="Z80" i="5"/>
  <c r="AC80" i="5"/>
  <c r="AD80" i="5"/>
  <c r="AF80" i="5"/>
  <c r="AH80" i="5"/>
  <c r="AL80" i="5"/>
  <c r="AP80" i="5"/>
  <c r="AQ80" i="5"/>
  <c r="AB81" i="5"/>
  <c r="Z81" i="5"/>
  <c r="AC81" i="5"/>
  <c r="AD81" i="5"/>
  <c r="AF81" i="5"/>
  <c r="AH81" i="5"/>
  <c r="AL81" i="5"/>
  <c r="AP81" i="5"/>
  <c r="AQ81" i="5"/>
  <c r="AB82" i="5"/>
  <c r="Z82" i="5"/>
  <c r="AC82" i="5"/>
  <c r="AD82" i="5"/>
  <c r="AF82" i="5"/>
  <c r="AH82" i="5"/>
  <c r="AL82" i="5"/>
  <c r="AP82" i="5"/>
  <c r="AQ82" i="5"/>
  <c r="AB83" i="5"/>
  <c r="Z83" i="5"/>
  <c r="AC83" i="5"/>
  <c r="AD83" i="5"/>
  <c r="AF83" i="5"/>
  <c r="AH83" i="5"/>
  <c r="AL83" i="5"/>
  <c r="AP83" i="5"/>
  <c r="AQ83" i="5"/>
  <c r="AB84" i="5"/>
  <c r="Z84" i="5"/>
  <c r="AC84" i="5"/>
  <c r="AD84" i="5"/>
  <c r="AF84" i="5"/>
  <c r="AH84" i="5"/>
  <c r="AL84" i="5"/>
  <c r="AP84" i="5"/>
  <c r="AQ84" i="5"/>
  <c r="AB85" i="5"/>
  <c r="Z85" i="5"/>
  <c r="AC85" i="5"/>
  <c r="AD85" i="5"/>
  <c r="AF85" i="5"/>
  <c r="AH85" i="5"/>
  <c r="AL85" i="5"/>
  <c r="AP85" i="5"/>
  <c r="AQ85" i="5"/>
  <c r="AB86" i="5"/>
  <c r="Z86" i="5"/>
  <c r="AC86" i="5"/>
  <c r="AD86" i="5"/>
  <c r="AF86" i="5"/>
  <c r="AH86" i="5"/>
  <c r="AL86" i="5"/>
  <c r="AP86" i="5"/>
  <c r="AQ86" i="5"/>
  <c r="AB87" i="5"/>
  <c r="Z87" i="5"/>
  <c r="AC87" i="5"/>
  <c r="AD87" i="5"/>
  <c r="AF87" i="5"/>
  <c r="AH87" i="5"/>
  <c r="AL87" i="5"/>
  <c r="AP87" i="5"/>
  <c r="AQ87" i="5"/>
  <c r="AB88" i="5"/>
  <c r="Z88" i="5"/>
  <c r="AC88" i="5"/>
  <c r="AD88" i="5"/>
  <c r="AF88" i="5"/>
  <c r="AH88" i="5"/>
  <c r="AL88" i="5"/>
  <c r="AP88" i="5"/>
  <c r="AQ88" i="5"/>
  <c r="AB89" i="5"/>
  <c r="Z89" i="5"/>
  <c r="AC89" i="5"/>
  <c r="AD89" i="5"/>
  <c r="AF89" i="5"/>
  <c r="AH89" i="5"/>
  <c r="AL89" i="5"/>
  <c r="AP89" i="5"/>
  <c r="AQ89" i="5"/>
  <c r="AB90" i="5"/>
  <c r="Z90" i="5"/>
  <c r="AC90" i="5"/>
  <c r="AD90" i="5"/>
  <c r="AF90" i="5"/>
  <c r="AH90" i="5"/>
  <c r="AL90" i="5"/>
  <c r="AP90" i="5"/>
  <c r="AQ90" i="5"/>
  <c r="AB91" i="5"/>
  <c r="Z91" i="5"/>
  <c r="AC91" i="5"/>
  <c r="AD91" i="5"/>
  <c r="AF91" i="5"/>
  <c r="AH91" i="5"/>
  <c r="AL91" i="5"/>
  <c r="AP91" i="5"/>
  <c r="AQ91" i="5"/>
  <c r="AB92" i="5"/>
  <c r="Z92" i="5"/>
  <c r="AC92" i="5"/>
  <c r="AD92" i="5"/>
  <c r="AF92" i="5"/>
  <c r="AH92" i="5"/>
  <c r="AL92" i="5"/>
  <c r="AP92" i="5"/>
  <c r="AQ92" i="5"/>
  <c r="AB93" i="5"/>
  <c r="Z93" i="5"/>
  <c r="AC93" i="5"/>
  <c r="AD93" i="5"/>
  <c r="AF93" i="5"/>
  <c r="AH93" i="5"/>
  <c r="AL93" i="5"/>
  <c r="AP93" i="5"/>
  <c r="AQ93" i="5"/>
  <c r="AB94" i="5"/>
  <c r="Z94" i="5"/>
  <c r="AC94" i="5"/>
  <c r="AD94" i="5"/>
  <c r="AF94" i="5"/>
  <c r="AH94" i="5"/>
  <c r="AL94" i="5"/>
  <c r="AP94" i="5"/>
  <c r="AQ94" i="5"/>
  <c r="AB95" i="5"/>
  <c r="Z95" i="5"/>
  <c r="AC95" i="5"/>
  <c r="AD95" i="5"/>
  <c r="AF95" i="5"/>
  <c r="AH95" i="5"/>
  <c r="AL95" i="5"/>
  <c r="AP95" i="5"/>
  <c r="AQ95" i="5"/>
  <c r="AB96" i="5"/>
  <c r="Z96" i="5"/>
  <c r="AC96" i="5"/>
  <c r="AD96" i="5"/>
  <c r="AF96" i="5"/>
  <c r="AH96" i="5"/>
  <c r="AL96" i="5"/>
  <c r="AP96" i="5"/>
  <c r="AQ96" i="5"/>
  <c r="AB97" i="5"/>
  <c r="Z97" i="5"/>
  <c r="AC97" i="5"/>
  <c r="AD97" i="5"/>
  <c r="AF97" i="5"/>
  <c r="AH97" i="5"/>
  <c r="AL97" i="5"/>
  <c r="AP97" i="5"/>
  <c r="AQ97" i="5"/>
  <c r="AB98" i="5"/>
  <c r="Z98" i="5"/>
  <c r="AC98" i="5"/>
  <c r="AD98" i="5"/>
  <c r="AF98" i="5"/>
  <c r="AH98" i="5"/>
  <c r="AL98" i="5"/>
  <c r="AP98" i="5"/>
  <c r="AQ98" i="5"/>
  <c r="AB99" i="5"/>
  <c r="Z99" i="5"/>
  <c r="AC99" i="5"/>
  <c r="AD99" i="5"/>
  <c r="AF99" i="5"/>
  <c r="AH99" i="5"/>
  <c r="AL99" i="5"/>
  <c r="AP99" i="5"/>
  <c r="AQ99" i="5"/>
  <c r="AB100" i="5"/>
  <c r="Z100" i="5"/>
  <c r="AC100" i="5"/>
  <c r="AD100" i="5"/>
  <c r="AF100" i="5"/>
  <c r="AH100" i="5"/>
  <c r="AL100" i="5"/>
  <c r="AP100" i="5"/>
  <c r="AQ100" i="5"/>
  <c r="AB101" i="5"/>
  <c r="Z101" i="5"/>
  <c r="AC101" i="5"/>
  <c r="AD101" i="5"/>
  <c r="AF101" i="5"/>
  <c r="AH101" i="5"/>
  <c r="AL101" i="5"/>
  <c r="AP101" i="5"/>
  <c r="AQ101" i="5"/>
  <c r="AB102" i="5"/>
  <c r="Z102" i="5"/>
  <c r="AC102" i="5"/>
  <c r="AD102" i="5"/>
  <c r="AF102" i="5"/>
  <c r="AH102" i="5"/>
  <c r="AL102" i="5"/>
  <c r="AP102" i="5"/>
  <c r="AQ102" i="5"/>
  <c r="AB103" i="5"/>
  <c r="Z103" i="5"/>
  <c r="AC103" i="5"/>
  <c r="AD103" i="5"/>
  <c r="AF103" i="5"/>
  <c r="AH103" i="5"/>
  <c r="AL103" i="5"/>
  <c r="AP103" i="5"/>
  <c r="AQ103" i="5"/>
  <c r="AB104" i="5"/>
  <c r="Z104" i="5"/>
  <c r="AC104" i="5"/>
  <c r="AD104" i="5"/>
  <c r="AF104" i="5"/>
  <c r="AH104" i="5"/>
  <c r="AL104" i="5"/>
  <c r="AP104" i="5"/>
  <c r="AQ104" i="5"/>
  <c r="AB105" i="5"/>
  <c r="Z105" i="5"/>
  <c r="AC105" i="5"/>
  <c r="AD105" i="5"/>
  <c r="AF105" i="5"/>
  <c r="AH105" i="5"/>
  <c r="AL105" i="5"/>
  <c r="AP105" i="5"/>
  <c r="AQ105" i="5"/>
  <c r="AB106" i="5"/>
  <c r="Z106" i="5"/>
  <c r="AC106" i="5"/>
  <c r="AD106" i="5"/>
  <c r="AF106" i="5"/>
  <c r="AH106" i="5"/>
  <c r="AL106" i="5"/>
  <c r="AP106" i="5"/>
  <c r="AQ106" i="5"/>
  <c r="AB107" i="5"/>
  <c r="Z107" i="5"/>
  <c r="AC107" i="5"/>
  <c r="AD107" i="5"/>
  <c r="AF107" i="5"/>
  <c r="AH107" i="5"/>
  <c r="AL107" i="5"/>
  <c r="AP107" i="5"/>
  <c r="AQ107" i="5"/>
  <c r="AB108" i="5"/>
  <c r="Z108" i="5"/>
  <c r="AC108" i="5"/>
  <c r="AD108" i="5"/>
  <c r="AF108" i="5"/>
  <c r="AH108" i="5"/>
  <c r="AL108" i="5"/>
  <c r="AP108" i="5"/>
  <c r="AQ108" i="5"/>
  <c r="AB109" i="5"/>
  <c r="Z109" i="5"/>
  <c r="AC109" i="5"/>
  <c r="AD109" i="5"/>
  <c r="AF109" i="5"/>
  <c r="AH109" i="5"/>
  <c r="AL109" i="5"/>
  <c r="AP109" i="5"/>
  <c r="AQ109" i="5"/>
  <c r="AB110" i="5"/>
  <c r="Z110" i="5"/>
  <c r="AC110" i="5"/>
  <c r="AD110" i="5"/>
  <c r="AF110" i="5"/>
  <c r="AH110" i="5"/>
  <c r="AL110" i="5"/>
  <c r="AP110" i="5"/>
  <c r="AQ110" i="5"/>
  <c r="AB111" i="5"/>
  <c r="Z111" i="5"/>
  <c r="AC111" i="5"/>
  <c r="AD111" i="5"/>
  <c r="AF111" i="5"/>
  <c r="AH111" i="5"/>
  <c r="AL111" i="5"/>
  <c r="AP111" i="5"/>
  <c r="AQ111" i="5"/>
  <c r="AB112" i="5"/>
  <c r="Z112" i="5"/>
  <c r="AC112" i="5"/>
  <c r="AD112" i="5"/>
  <c r="AF112" i="5"/>
  <c r="AH112" i="5"/>
  <c r="AL112" i="5"/>
  <c r="AP112" i="5"/>
  <c r="AQ112" i="5"/>
  <c r="AB113" i="5"/>
  <c r="Z113" i="5"/>
  <c r="AC113" i="5"/>
  <c r="AD113" i="5"/>
  <c r="AF113" i="5"/>
  <c r="AH113" i="5"/>
  <c r="AL113" i="5"/>
  <c r="AP113" i="5"/>
  <c r="AQ113" i="5"/>
  <c r="AB114" i="5"/>
  <c r="Z114" i="5"/>
  <c r="AC114" i="5"/>
  <c r="AD114" i="5"/>
  <c r="AF114" i="5"/>
  <c r="AH114" i="5"/>
  <c r="AL114" i="5"/>
  <c r="AP114" i="5"/>
  <c r="AQ114" i="5"/>
  <c r="AB115" i="5"/>
  <c r="Z115" i="5"/>
  <c r="AC115" i="5"/>
  <c r="AD115" i="5"/>
  <c r="AF115" i="5"/>
  <c r="AH115" i="5"/>
  <c r="AL115" i="5"/>
  <c r="AP115" i="5"/>
  <c r="AQ115" i="5"/>
  <c r="AB116" i="5"/>
  <c r="Z116" i="5"/>
  <c r="AC116" i="5"/>
  <c r="AD116" i="5"/>
  <c r="AF116" i="5"/>
  <c r="AH116" i="5"/>
  <c r="AL116" i="5"/>
  <c r="AP116" i="5"/>
  <c r="AQ116" i="5"/>
  <c r="AB117" i="5"/>
  <c r="Z117" i="5"/>
  <c r="AC117" i="5"/>
  <c r="AD117" i="5"/>
  <c r="AF117" i="5"/>
  <c r="AH117" i="5"/>
  <c r="AL117" i="5"/>
  <c r="AP117" i="5"/>
  <c r="AQ117" i="5"/>
  <c r="AB118" i="5"/>
  <c r="Z118" i="5"/>
  <c r="AC118" i="5"/>
  <c r="AD118" i="5"/>
  <c r="AF118" i="5"/>
  <c r="AH118" i="5"/>
  <c r="AL118" i="5"/>
  <c r="AP118" i="5"/>
  <c r="AQ118" i="5"/>
  <c r="AB119" i="5"/>
  <c r="Z119" i="5"/>
  <c r="AC119" i="5"/>
  <c r="AD119" i="5"/>
  <c r="AF119" i="5"/>
  <c r="AH119" i="5"/>
  <c r="AL119" i="5"/>
  <c r="AP119" i="5"/>
  <c r="AQ119" i="5"/>
  <c r="AB120" i="5"/>
  <c r="Z120" i="5"/>
  <c r="AC120" i="5"/>
  <c r="AD120" i="5"/>
  <c r="AF120" i="5"/>
  <c r="AH120" i="5"/>
  <c r="AL120" i="5"/>
  <c r="AP120" i="5"/>
  <c r="AQ120" i="5"/>
  <c r="AB121" i="5"/>
  <c r="Z121" i="5"/>
  <c r="AC121" i="5"/>
  <c r="AD121" i="5"/>
  <c r="AF121" i="5"/>
  <c r="AH121" i="5"/>
  <c r="AL121" i="5"/>
  <c r="AP121" i="5"/>
  <c r="AQ121" i="5"/>
  <c r="AB122" i="5"/>
  <c r="Z122" i="5"/>
  <c r="AC122" i="5"/>
  <c r="AD122" i="5"/>
  <c r="AF122" i="5"/>
  <c r="AH122" i="5"/>
  <c r="AL122" i="5"/>
  <c r="AP122" i="5"/>
  <c r="AQ122" i="5"/>
  <c r="AB123" i="5"/>
  <c r="Z123" i="5"/>
  <c r="AC123" i="5"/>
  <c r="AD123" i="5"/>
  <c r="AF123" i="5"/>
  <c r="AH123" i="5"/>
  <c r="AL123" i="5"/>
  <c r="AP123" i="5"/>
  <c r="AQ123" i="5"/>
  <c r="AB124" i="5"/>
  <c r="Z124" i="5"/>
  <c r="AC124" i="5"/>
  <c r="AD124" i="5"/>
  <c r="AF124" i="5"/>
  <c r="AH124" i="5"/>
  <c r="AL124" i="5"/>
  <c r="AP124" i="5"/>
  <c r="AQ124" i="5"/>
  <c r="AB125" i="5"/>
  <c r="Z125" i="5"/>
  <c r="AC125" i="5"/>
  <c r="AD125" i="5"/>
  <c r="AF125" i="5"/>
  <c r="AH125" i="5"/>
  <c r="AL125" i="5"/>
  <c r="AP125" i="5"/>
  <c r="AQ125" i="5"/>
  <c r="AB126" i="5"/>
  <c r="Z126" i="5"/>
  <c r="AC126" i="5"/>
  <c r="AD126" i="5"/>
  <c r="AF126" i="5"/>
  <c r="AH126" i="5"/>
  <c r="AL126" i="5"/>
  <c r="AP126" i="5"/>
  <c r="AQ126" i="5"/>
  <c r="AB127" i="5"/>
  <c r="Z127" i="5"/>
  <c r="AC127" i="5"/>
  <c r="AD127" i="5"/>
  <c r="AF127" i="5"/>
  <c r="AH127" i="5"/>
  <c r="AL127" i="5"/>
  <c r="AP127" i="5"/>
  <c r="AQ127" i="5"/>
  <c r="AB128" i="5"/>
  <c r="Z128" i="5"/>
  <c r="AC128" i="5"/>
  <c r="AD128" i="5"/>
  <c r="AF128" i="5"/>
  <c r="AH128" i="5"/>
  <c r="AL128" i="5"/>
  <c r="AP128" i="5"/>
  <c r="AQ128" i="5"/>
  <c r="AB129" i="5"/>
  <c r="Z129" i="5"/>
  <c r="AC129" i="5"/>
  <c r="AD129" i="5"/>
  <c r="AF129" i="5"/>
  <c r="AH129" i="5"/>
  <c r="AL129" i="5"/>
  <c r="AP129" i="5"/>
  <c r="AQ129" i="5"/>
  <c r="AB130" i="5"/>
  <c r="Z130" i="5"/>
  <c r="AC130" i="5"/>
  <c r="AD130" i="5"/>
  <c r="AF130" i="5"/>
  <c r="AH130" i="5"/>
  <c r="AL130" i="5"/>
  <c r="AP130" i="5"/>
  <c r="AQ130" i="5"/>
  <c r="AB131" i="5"/>
  <c r="Z131" i="5"/>
  <c r="AC131" i="5"/>
  <c r="AD131" i="5"/>
  <c r="AF131" i="5"/>
  <c r="AH131" i="5"/>
  <c r="AL131" i="5"/>
  <c r="AP131" i="5"/>
  <c r="AQ131" i="5"/>
  <c r="AB132" i="5"/>
  <c r="Z132" i="5"/>
  <c r="AC132" i="5"/>
  <c r="AD132" i="5"/>
  <c r="AF132" i="5"/>
  <c r="AH132" i="5"/>
  <c r="AL132" i="5"/>
  <c r="AP132" i="5"/>
  <c r="AQ132" i="5"/>
  <c r="AB133" i="5"/>
  <c r="Z133" i="5"/>
  <c r="AC133" i="5"/>
  <c r="AD133" i="5"/>
  <c r="AF133" i="5"/>
  <c r="AH133" i="5"/>
  <c r="AL133" i="5"/>
  <c r="AP133" i="5"/>
  <c r="AQ133" i="5"/>
  <c r="AB134" i="5"/>
  <c r="Z134" i="5"/>
  <c r="AC134" i="5"/>
  <c r="AD134" i="5"/>
  <c r="AF134" i="5"/>
  <c r="AH134" i="5"/>
  <c r="AL134" i="5"/>
  <c r="AP134" i="5"/>
  <c r="AQ134" i="5"/>
  <c r="AB135" i="5"/>
  <c r="Z135" i="5"/>
  <c r="AC135" i="5"/>
  <c r="AD135" i="5"/>
  <c r="AF135" i="5"/>
  <c r="AH135" i="5"/>
  <c r="AL135" i="5"/>
  <c r="AP135" i="5"/>
  <c r="AQ135" i="5"/>
  <c r="AB136" i="5"/>
  <c r="Z136" i="5"/>
  <c r="AC136" i="5"/>
  <c r="AD136" i="5"/>
  <c r="AF136" i="5"/>
  <c r="AH136" i="5"/>
  <c r="AL136" i="5"/>
  <c r="AP136" i="5"/>
  <c r="AQ136" i="5"/>
  <c r="AB137" i="5"/>
  <c r="Z137" i="5"/>
  <c r="AC137" i="5"/>
  <c r="AD137" i="5"/>
  <c r="AF137" i="5"/>
  <c r="AH137" i="5"/>
  <c r="AL137" i="5"/>
  <c r="AP137" i="5"/>
  <c r="AQ137" i="5"/>
  <c r="AB138" i="5"/>
  <c r="Z138" i="5"/>
  <c r="AC138" i="5"/>
  <c r="AD138" i="5"/>
  <c r="AF138" i="5"/>
  <c r="AH138" i="5"/>
  <c r="AL138" i="5"/>
  <c r="AP138" i="5"/>
  <c r="AQ138" i="5"/>
  <c r="AB139" i="5"/>
  <c r="Z139" i="5"/>
  <c r="AC139" i="5"/>
  <c r="AD139" i="5"/>
  <c r="AF139" i="5"/>
  <c r="AH139" i="5"/>
  <c r="AL139" i="5"/>
  <c r="AP139" i="5"/>
  <c r="AQ139" i="5"/>
  <c r="AB140" i="5"/>
  <c r="Z140" i="5"/>
  <c r="AC140" i="5"/>
  <c r="AD140" i="5"/>
  <c r="AF140" i="5"/>
  <c r="AH140" i="5"/>
  <c r="AL140" i="5"/>
  <c r="AP140" i="5"/>
  <c r="AQ140" i="5"/>
  <c r="AB141" i="5"/>
  <c r="Z141" i="5"/>
  <c r="AC141" i="5"/>
  <c r="AD141" i="5"/>
  <c r="AF141" i="5"/>
  <c r="AH141" i="5"/>
  <c r="AL141" i="5"/>
  <c r="AP141" i="5"/>
  <c r="AQ141" i="5"/>
  <c r="AB142" i="5"/>
  <c r="Z142" i="5"/>
  <c r="AC142" i="5"/>
  <c r="AD142" i="5"/>
  <c r="AF142" i="5"/>
  <c r="AH142" i="5"/>
  <c r="AL142" i="5"/>
  <c r="AP142" i="5"/>
  <c r="AQ142" i="5"/>
  <c r="AB143" i="5"/>
  <c r="Z143" i="5"/>
  <c r="AC143" i="5"/>
  <c r="AD143" i="5"/>
  <c r="AF143" i="5"/>
  <c r="AH143" i="5"/>
  <c r="AL143" i="5"/>
  <c r="AP143" i="5"/>
  <c r="AQ143" i="5"/>
  <c r="AB144" i="5"/>
  <c r="Z144" i="5"/>
  <c r="AC144" i="5"/>
  <c r="AD144" i="5"/>
  <c r="AF144" i="5"/>
  <c r="AH144" i="5"/>
  <c r="AL144" i="5"/>
  <c r="AP144" i="5"/>
  <c r="AQ144" i="5"/>
  <c r="AB145" i="5"/>
  <c r="Z145" i="5"/>
  <c r="AC145" i="5"/>
  <c r="AD145" i="5"/>
  <c r="AF145" i="5"/>
  <c r="AH145" i="5"/>
  <c r="AL145" i="5"/>
  <c r="AP145" i="5"/>
  <c r="AQ145" i="5"/>
  <c r="AB146" i="5"/>
  <c r="Z146" i="5"/>
  <c r="AC146" i="5"/>
  <c r="AD146" i="5"/>
  <c r="AF146" i="5"/>
  <c r="AH146" i="5"/>
  <c r="AL146" i="5"/>
  <c r="AP146" i="5"/>
  <c r="AQ146" i="5"/>
  <c r="AB147" i="5"/>
  <c r="Z147" i="5"/>
  <c r="AC147" i="5"/>
  <c r="AD147" i="5"/>
  <c r="AF147" i="5"/>
  <c r="AH147" i="5"/>
  <c r="AL147" i="5"/>
  <c r="AP147" i="5"/>
  <c r="AQ147" i="5"/>
  <c r="AB148" i="5"/>
  <c r="Z148" i="5"/>
  <c r="AC148" i="5"/>
  <c r="AD148" i="5"/>
  <c r="AF148" i="5"/>
  <c r="AH148" i="5"/>
  <c r="AL148" i="5"/>
  <c r="AP148" i="5"/>
  <c r="AQ148" i="5"/>
  <c r="AB149" i="5"/>
  <c r="Z149" i="5"/>
  <c r="AC149" i="5"/>
  <c r="AD149" i="5"/>
  <c r="AF149" i="5"/>
  <c r="AH149" i="5"/>
  <c r="AL149" i="5"/>
  <c r="AP149" i="5"/>
  <c r="AQ149" i="5"/>
  <c r="AB150" i="5"/>
  <c r="Z150" i="5"/>
  <c r="AC150" i="5"/>
  <c r="AD150" i="5"/>
  <c r="AF150" i="5"/>
  <c r="AH150" i="5"/>
  <c r="AL150" i="5"/>
  <c r="AP150" i="5"/>
  <c r="AQ150" i="5"/>
  <c r="AB151" i="5"/>
  <c r="Z151" i="5"/>
  <c r="AC151" i="5"/>
  <c r="AD151" i="5"/>
  <c r="AF151" i="5"/>
  <c r="AH151" i="5"/>
  <c r="AL151" i="5"/>
  <c r="AP151" i="5"/>
  <c r="AQ151" i="5"/>
  <c r="AB152" i="5"/>
  <c r="Z152" i="5"/>
  <c r="AC152" i="5"/>
  <c r="AD152" i="5"/>
  <c r="AF152" i="5"/>
  <c r="AH152" i="5"/>
  <c r="AL152" i="5"/>
  <c r="AP152" i="5"/>
  <c r="AQ152" i="5"/>
  <c r="AB153" i="5"/>
  <c r="Z153" i="5"/>
  <c r="AC153" i="5"/>
  <c r="AD153" i="5"/>
  <c r="AF153" i="5"/>
  <c r="AH153" i="5"/>
  <c r="AL153" i="5"/>
  <c r="AP153" i="5"/>
  <c r="AQ153" i="5"/>
  <c r="AB154" i="5"/>
  <c r="Z154" i="5"/>
  <c r="AC154" i="5"/>
  <c r="AD154" i="5"/>
  <c r="AF154" i="5"/>
  <c r="AH154" i="5"/>
  <c r="AL154" i="5"/>
  <c r="AP154" i="5"/>
  <c r="AQ154" i="5"/>
  <c r="AB155" i="5"/>
  <c r="Z155" i="5"/>
  <c r="AC155" i="5"/>
  <c r="AD155" i="5"/>
  <c r="AF155" i="5"/>
  <c r="AH155" i="5"/>
  <c r="AL155" i="5"/>
  <c r="AP155" i="5"/>
  <c r="AQ155" i="5"/>
  <c r="AB156" i="5"/>
  <c r="Z156" i="5"/>
  <c r="AC156" i="5"/>
  <c r="AD156" i="5"/>
  <c r="AF156" i="5"/>
  <c r="AH156" i="5"/>
  <c r="AL156" i="5"/>
  <c r="AP156" i="5"/>
  <c r="AQ156" i="5"/>
  <c r="AB157" i="5"/>
  <c r="Z157" i="5"/>
  <c r="AC157" i="5"/>
  <c r="AD157" i="5"/>
  <c r="AF157" i="5"/>
  <c r="AH157" i="5"/>
  <c r="AL157" i="5"/>
  <c r="AP157" i="5"/>
  <c r="AQ157" i="5"/>
  <c r="AB158" i="5"/>
  <c r="Z158" i="5"/>
  <c r="AC158" i="5"/>
  <c r="AD158" i="5"/>
  <c r="AF158" i="5"/>
  <c r="AH158" i="5"/>
  <c r="AL158" i="5"/>
  <c r="AP158" i="5"/>
  <c r="AQ158" i="5"/>
  <c r="AB159" i="5"/>
  <c r="Z159" i="5"/>
  <c r="AC159" i="5"/>
  <c r="AD159" i="5"/>
  <c r="AF159" i="5"/>
  <c r="AH159" i="5"/>
  <c r="AL159" i="5"/>
  <c r="AP159" i="5"/>
  <c r="AQ159" i="5"/>
  <c r="AB160" i="5"/>
  <c r="Z160" i="5"/>
  <c r="AC160" i="5"/>
  <c r="AD160" i="5"/>
  <c r="AF160" i="5"/>
  <c r="AH160" i="5"/>
  <c r="AL160" i="5"/>
  <c r="AP160" i="5"/>
  <c r="AQ160" i="5"/>
  <c r="AB161" i="5"/>
  <c r="Z161" i="5"/>
  <c r="AC161" i="5"/>
  <c r="AD161" i="5"/>
  <c r="AF161" i="5"/>
  <c r="AH161" i="5"/>
  <c r="AL161" i="5"/>
  <c r="AP161" i="5"/>
  <c r="AQ161" i="5"/>
  <c r="AB162" i="5"/>
  <c r="Z162" i="5"/>
  <c r="AC162" i="5"/>
  <c r="AD162" i="5"/>
  <c r="AF162" i="5"/>
  <c r="AH162" i="5"/>
  <c r="AL162" i="5"/>
  <c r="AP162" i="5"/>
  <c r="AQ162" i="5"/>
  <c r="AB163" i="5"/>
  <c r="Z163" i="5"/>
  <c r="AC163" i="5"/>
  <c r="AD163" i="5"/>
  <c r="AF163" i="5"/>
  <c r="AH163" i="5"/>
  <c r="AL163" i="5"/>
  <c r="AP163" i="5"/>
  <c r="AQ163" i="5"/>
  <c r="AB164" i="5"/>
  <c r="Z164" i="5"/>
  <c r="AC164" i="5"/>
  <c r="AD164" i="5"/>
  <c r="AF164" i="5"/>
  <c r="AH164" i="5"/>
  <c r="AL164" i="5"/>
  <c r="AP164" i="5"/>
  <c r="AQ164" i="5"/>
  <c r="AB165" i="5"/>
  <c r="Z165" i="5"/>
  <c r="AC165" i="5"/>
  <c r="AD165" i="5"/>
  <c r="AF165" i="5"/>
  <c r="AH165" i="5"/>
  <c r="AL165" i="5"/>
  <c r="AP165" i="5"/>
  <c r="AQ165" i="5"/>
  <c r="AB166" i="5"/>
  <c r="Z166" i="5"/>
  <c r="AC166" i="5"/>
  <c r="AD166" i="5"/>
  <c r="AF166" i="5"/>
  <c r="AH166" i="5"/>
  <c r="AL166" i="5"/>
  <c r="AP166" i="5"/>
  <c r="AQ166" i="5"/>
  <c r="AB167" i="5"/>
  <c r="Z167" i="5"/>
  <c r="AC167" i="5"/>
  <c r="AD167" i="5"/>
  <c r="AF167" i="5"/>
  <c r="AH167" i="5"/>
  <c r="AL167" i="5"/>
  <c r="AP167" i="5"/>
  <c r="AQ167" i="5"/>
  <c r="AB168" i="5"/>
  <c r="Z168" i="5"/>
  <c r="AC168" i="5"/>
  <c r="AD168" i="5"/>
  <c r="AF168" i="5"/>
  <c r="AH168" i="5"/>
  <c r="AL168" i="5"/>
  <c r="AP168" i="5"/>
  <c r="AQ168" i="5"/>
  <c r="AB169" i="5"/>
  <c r="Z169" i="5"/>
  <c r="AC169" i="5"/>
  <c r="AD169" i="5"/>
  <c r="AF169" i="5"/>
  <c r="AH169" i="5"/>
  <c r="AL169" i="5"/>
  <c r="AP169" i="5"/>
  <c r="AQ169" i="5"/>
  <c r="AB170" i="5"/>
  <c r="Z170" i="5"/>
  <c r="AC170" i="5"/>
  <c r="AD170" i="5"/>
  <c r="AF170" i="5"/>
  <c r="AH170" i="5"/>
  <c r="AL170" i="5"/>
  <c r="AP170" i="5"/>
  <c r="AQ170" i="5"/>
  <c r="AB171" i="5"/>
  <c r="Z171" i="5"/>
  <c r="AC171" i="5"/>
  <c r="AD171" i="5"/>
  <c r="AF171" i="5"/>
  <c r="AH171" i="5"/>
  <c r="AL171" i="5"/>
  <c r="AP171" i="5"/>
  <c r="AQ171" i="5"/>
  <c r="AB172" i="5"/>
  <c r="Z172" i="5"/>
  <c r="AC172" i="5"/>
  <c r="AD172" i="5"/>
  <c r="AF172" i="5"/>
  <c r="AH172" i="5"/>
  <c r="AL172" i="5"/>
  <c r="AP172" i="5"/>
  <c r="AQ172" i="5"/>
  <c r="AB173" i="5"/>
  <c r="Z173" i="5"/>
  <c r="AC173" i="5"/>
  <c r="AD173" i="5"/>
  <c r="AF173" i="5"/>
  <c r="AH173" i="5"/>
  <c r="AL173" i="5"/>
  <c r="AP173" i="5"/>
  <c r="AQ173" i="5"/>
  <c r="AB174" i="5"/>
  <c r="Z174" i="5"/>
  <c r="AC174" i="5"/>
  <c r="AD174" i="5"/>
  <c r="AF174" i="5"/>
  <c r="AH174" i="5"/>
  <c r="AL174" i="5"/>
  <c r="AP174" i="5"/>
  <c r="AQ174" i="5"/>
  <c r="AB175" i="5"/>
  <c r="Z175" i="5"/>
  <c r="AC175" i="5"/>
  <c r="AD175" i="5"/>
  <c r="AF175" i="5"/>
  <c r="AH175" i="5"/>
  <c r="AL175" i="5"/>
  <c r="AP175" i="5"/>
  <c r="AQ175" i="5"/>
  <c r="AB176" i="5"/>
  <c r="Z176" i="5"/>
  <c r="AC176" i="5"/>
  <c r="AD176" i="5"/>
  <c r="AF176" i="5"/>
  <c r="AH176" i="5"/>
  <c r="AL176" i="5"/>
  <c r="AP176" i="5"/>
  <c r="AQ176" i="5"/>
  <c r="AB177" i="5"/>
  <c r="Z177" i="5"/>
  <c r="AC177" i="5"/>
  <c r="AD177" i="5"/>
  <c r="AF177" i="5"/>
  <c r="AH177" i="5"/>
  <c r="AL177" i="5"/>
  <c r="AP177" i="5"/>
  <c r="AQ177" i="5"/>
  <c r="AB178" i="5"/>
  <c r="Z178" i="5"/>
  <c r="AC178" i="5"/>
  <c r="AD178" i="5"/>
  <c r="AF178" i="5"/>
  <c r="AH178" i="5"/>
  <c r="AL178" i="5"/>
  <c r="AP178" i="5"/>
  <c r="AQ178" i="5"/>
  <c r="AB179" i="5"/>
  <c r="Z179" i="5"/>
  <c r="AC179" i="5"/>
  <c r="AD179" i="5"/>
  <c r="AF179" i="5"/>
  <c r="AH179" i="5"/>
  <c r="AL179" i="5"/>
  <c r="AP179" i="5"/>
  <c r="AQ179" i="5"/>
  <c r="AB180" i="5"/>
  <c r="Z180" i="5"/>
  <c r="AC180" i="5"/>
  <c r="AD180" i="5"/>
  <c r="AF180" i="5"/>
  <c r="AH180" i="5"/>
  <c r="AL180" i="5"/>
  <c r="AP180" i="5"/>
  <c r="AQ180" i="5"/>
  <c r="AB181" i="5"/>
  <c r="Z181" i="5"/>
  <c r="AC181" i="5"/>
  <c r="AD181" i="5"/>
  <c r="AF181" i="5"/>
  <c r="AH181" i="5"/>
  <c r="AL181" i="5"/>
  <c r="AP181" i="5"/>
  <c r="AQ181" i="5"/>
  <c r="AB182" i="5"/>
  <c r="Z182" i="5"/>
  <c r="AC182" i="5"/>
  <c r="AD182" i="5"/>
  <c r="AF182" i="5"/>
  <c r="AH182" i="5"/>
  <c r="AL182" i="5"/>
  <c r="AP182" i="5"/>
  <c r="AQ182" i="5"/>
  <c r="AB183" i="5"/>
  <c r="Z183" i="5"/>
  <c r="AC183" i="5"/>
  <c r="AD183" i="5"/>
  <c r="AF183" i="5"/>
  <c r="AH183" i="5"/>
  <c r="AL183" i="5"/>
  <c r="AP183" i="5"/>
  <c r="AQ183" i="5"/>
  <c r="AB184" i="5"/>
  <c r="Z184" i="5"/>
  <c r="AC184" i="5"/>
  <c r="AD184" i="5"/>
  <c r="AF184" i="5"/>
  <c r="AH184" i="5"/>
  <c r="AL184" i="5"/>
  <c r="AP184" i="5"/>
  <c r="AQ184" i="5"/>
  <c r="AB185" i="5"/>
  <c r="Z185" i="5"/>
  <c r="AC185" i="5"/>
  <c r="AD185" i="5"/>
  <c r="AF185" i="5"/>
  <c r="AH185" i="5"/>
  <c r="AL185" i="5"/>
  <c r="AP185" i="5"/>
  <c r="AQ185" i="5"/>
  <c r="AB186" i="5"/>
  <c r="Z186" i="5"/>
  <c r="AC186" i="5"/>
  <c r="AD186" i="5"/>
  <c r="AF186" i="5"/>
  <c r="AH186" i="5"/>
  <c r="AL186" i="5"/>
  <c r="AP186" i="5"/>
  <c r="AQ186" i="5"/>
  <c r="AB187" i="5"/>
  <c r="Z187" i="5"/>
  <c r="AC187" i="5"/>
  <c r="AD187" i="5"/>
  <c r="AF187" i="5"/>
  <c r="AH187" i="5"/>
  <c r="AL187" i="5"/>
  <c r="AP187" i="5"/>
  <c r="AQ187" i="5"/>
  <c r="AB188" i="5"/>
  <c r="Z188" i="5"/>
  <c r="AC188" i="5"/>
  <c r="AD188" i="5"/>
  <c r="AF188" i="5"/>
  <c r="AH188" i="5"/>
  <c r="AL188" i="5"/>
  <c r="AP188" i="5"/>
  <c r="AQ188" i="5"/>
  <c r="AB189" i="5"/>
  <c r="Z189" i="5"/>
  <c r="AC189" i="5"/>
  <c r="AD189" i="5"/>
  <c r="AF189" i="5"/>
  <c r="AH189" i="5"/>
  <c r="AL189" i="5"/>
  <c r="AP189" i="5"/>
  <c r="AQ189" i="5"/>
  <c r="AB190" i="5"/>
  <c r="Z190" i="5"/>
  <c r="AC190" i="5"/>
  <c r="AD190" i="5"/>
  <c r="AF190" i="5"/>
  <c r="AH190" i="5"/>
  <c r="AL190" i="5"/>
  <c r="AP190" i="5"/>
  <c r="AQ190" i="5"/>
  <c r="AB191" i="5"/>
  <c r="Z191" i="5"/>
  <c r="AC191" i="5"/>
  <c r="AD191" i="5"/>
  <c r="AF191" i="5"/>
  <c r="AH191" i="5"/>
  <c r="AL191" i="5"/>
  <c r="AP191" i="5"/>
  <c r="AQ191" i="5"/>
  <c r="AB192" i="5"/>
  <c r="Z192" i="5"/>
  <c r="AC192" i="5"/>
  <c r="AD192" i="5"/>
  <c r="AF192" i="5"/>
  <c r="AH192" i="5"/>
  <c r="AL192" i="5"/>
  <c r="AP192" i="5"/>
  <c r="AQ192" i="5"/>
  <c r="AB193" i="5"/>
  <c r="Z193" i="5"/>
  <c r="AC193" i="5"/>
  <c r="AD193" i="5"/>
  <c r="AF193" i="5"/>
  <c r="AH193" i="5"/>
  <c r="AL193" i="5"/>
  <c r="AP193" i="5"/>
  <c r="AQ193" i="5"/>
  <c r="AB194" i="5"/>
  <c r="Z194" i="5"/>
  <c r="AC194" i="5"/>
  <c r="AD194" i="5"/>
  <c r="AF194" i="5"/>
  <c r="AH194" i="5"/>
  <c r="AL194" i="5"/>
  <c r="AP194" i="5"/>
  <c r="AQ194" i="5"/>
  <c r="AB195" i="5"/>
  <c r="Z195" i="5"/>
  <c r="AC195" i="5"/>
  <c r="AD195" i="5"/>
  <c r="AF195" i="5"/>
  <c r="AH195" i="5"/>
  <c r="AL195" i="5"/>
  <c r="AP195" i="5"/>
  <c r="AQ195" i="5"/>
  <c r="AB196" i="5"/>
  <c r="Z196" i="5"/>
  <c r="AC196" i="5"/>
  <c r="AD196" i="5"/>
  <c r="AF196" i="5"/>
  <c r="AH196" i="5"/>
  <c r="AL196" i="5"/>
  <c r="AP196" i="5"/>
  <c r="AQ196" i="5"/>
  <c r="AB197" i="5"/>
  <c r="Z197" i="5"/>
  <c r="AC197" i="5"/>
  <c r="AD197" i="5"/>
  <c r="AF197" i="5"/>
  <c r="AH197" i="5"/>
  <c r="AL197" i="5"/>
  <c r="AP197" i="5"/>
  <c r="AQ197" i="5"/>
  <c r="AB198" i="5"/>
  <c r="Z198" i="5"/>
  <c r="AC198" i="5"/>
  <c r="AD198" i="5"/>
  <c r="AF198" i="5"/>
  <c r="AH198" i="5"/>
  <c r="AL198" i="5"/>
  <c r="AP198" i="5"/>
  <c r="AQ198" i="5"/>
  <c r="AB199" i="5"/>
  <c r="Z199" i="5"/>
  <c r="AC199" i="5"/>
  <c r="AD199" i="5"/>
  <c r="AF199" i="5"/>
  <c r="AH199" i="5"/>
  <c r="AL199" i="5"/>
  <c r="AP199" i="5"/>
  <c r="AQ199" i="5"/>
  <c r="AB200" i="5"/>
  <c r="Z200" i="5"/>
  <c r="AC200" i="5"/>
  <c r="AD200" i="5"/>
  <c r="AF200" i="5"/>
  <c r="AH200" i="5"/>
  <c r="AL200" i="5"/>
  <c r="AP200" i="5"/>
  <c r="AQ200" i="5"/>
  <c r="AB201" i="5"/>
  <c r="Z201" i="5"/>
  <c r="AC201" i="5"/>
  <c r="AD201" i="5"/>
  <c r="AF201" i="5"/>
  <c r="AH201" i="5"/>
  <c r="AL201" i="5"/>
  <c r="AP201" i="5"/>
  <c r="AQ201" i="5"/>
  <c r="AB202" i="5"/>
  <c r="Z202" i="5"/>
  <c r="AC202" i="5"/>
  <c r="AD202" i="5"/>
  <c r="AF202" i="5"/>
  <c r="AH202" i="5"/>
  <c r="AL202" i="5"/>
  <c r="AP202" i="5"/>
  <c r="AQ202" i="5"/>
  <c r="AB203" i="5"/>
  <c r="Z203" i="5"/>
  <c r="AC203" i="5"/>
  <c r="AD203" i="5"/>
  <c r="AF203" i="5"/>
  <c r="AH203" i="5"/>
  <c r="AL203" i="5"/>
  <c r="AP203" i="5"/>
  <c r="AQ203" i="5"/>
  <c r="AB204" i="5"/>
  <c r="Z204" i="5"/>
  <c r="AC204" i="5"/>
  <c r="AD204" i="5"/>
  <c r="AF204" i="5"/>
  <c r="AH204" i="5"/>
  <c r="AL204" i="5"/>
  <c r="AP204" i="5"/>
  <c r="AQ204" i="5"/>
  <c r="AB205" i="5"/>
  <c r="Z205" i="5"/>
  <c r="AC205" i="5"/>
  <c r="AD205" i="5"/>
  <c r="AF205" i="5"/>
  <c r="AH205" i="5"/>
  <c r="AL205" i="5"/>
  <c r="AP205" i="5"/>
  <c r="AQ205" i="5"/>
  <c r="AB206" i="5"/>
  <c r="Z206" i="5"/>
  <c r="AC206" i="5"/>
  <c r="AD206" i="5"/>
  <c r="AF206" i="5"/>
  <c r="AH206" i="5"/>
  <c r="AL206" i="5"/>
  <c r="AP206" i="5"/>
  <c r="AQ206" i="5"/>
  <c r="AB207" i="5"/>
  <c r="Z207" i="5"/>
  <c r="AC207" i="5"/>
  <c r="AD207" i="5"/>
  <c r="AF207" i="5"/>
  <c r="AH207" i="5"/>
  <c r="AL207" i="5"/>
  <c r="AP207" i="5"/>
  <c r="AQ207" i="5"/>
  <c r="AB208" i="5"/>
  <c r="Z208" i="5"/>
  <c r="AC208" i="5"/>
  <c r="AD208" i="5"/>
  <c r="AF208" i="5"/>
  <c r="AH208" i="5"/>
  <c r="AL208" i="5"/>
  <c r="AP208" i="5"/>
  <c r="AQ208" i="5"/>
  <c r="AB209" i="5"/>
  <c r="Z209" i="5"/>
  <c r="AC209" i="5"/>
  <c r="AD209" i="5"/>
  <c r="AF209" i="5"/>
  <c r="AH209" i="5"/>
  <c r="AL209" i="5"/>
  <c r="AP209" i="5"/>
  <c r="AQ209" i="5"/>
  <c r="AB210" i="5"/>
  <c r="Z210" i="5"/>
  <c r="AC210" i="5"/>
  <c r="AD210" i="5"/>
  <c r="AF210" i="5"/>
  <c r="AH210" i="5"/>
  <c r="AL210" i="5"/>
  <c r="AP210" i="5"/>
  <c r="AQ210" i="5"/>
  <c r="AB211" i="5"/>
  <c r="Z211" i="5"/>
  <c r="AC211" i="5"/>
  <c r="AD211" i="5"/>
  <c r="AF211" i="5"/>
  <c r="AH211" i="5"/>
  <c r="AL211" i="5"/>
  <c r="AP211" i="5"/>
  <c r="AQ211" i="5"/>
  <c r="AB212" i="5"/>
  <c r="Z212" i="5"/>
  <c r="AC212" i="5"/>
  <c r="AD212" i="5"/>
  <c r="AF212" i="5"/>
  <c r="AH212" i="5"/>
  <c r="AL212" i="5"/>
  <c r="AP212" i="5"/>
  <c r="AQ212" i="5"/>
  <c r="AB213" i="5"/>
  <c r="Z213" i="5"/>
  <c r="AC213" i="5"/>
  <c r="AD213" i="5"/>
  <c r="AF213" i="5"/>
  <c r="AH213" i="5"/>
  <c r="AL213" i="5"/>
  <c r="AP213" i="5"/>
  <c r="AQ213" i="5"/>
  <c r="AB214" i="5"/>
  <c r="Z214" i="5"/>
  <c r="AC214" i="5"/>
  <c r="AD214" i="5"/>
  <c r="AF214" i="5"/>
  <c r="AH214" i="5"/>
  <c r="AL214" i="5"/>
  <c r="AP214" i="5"/>
  <c r="AQ214" i="5"/>
  <c r="AB215" i="5"/>
  <c r="Z215" i="5"/>
  <c r="AC215" i="5"/>
  <c r="AD215" i="5"/>
  <c r="AF215" i="5"/>
  <c r="AH215" i="5"/>
  <c r="AL215" i="5"/>
  <c r="AP215" i="5"/>
  <c r="AQ215" i="5"/>
  <c r="AB216" i="5"/>
  <c r="Z216" i="5"/>
  <c r="AC216" i="5"/>
  <c r="AD216" i="5"/>
  <c r="AF216" i="5"/>
  <c r="AH216" i="5"/>
  <c r="AL216" i="5"/>
  <c r="AP216" i="5"/>
  <c r="AQ216" i="5"/>
  <c r="AB217" i="5"/>
  <c r="Z217" i="5"/>
  <c r="AC217" i="5"/>
  <c r="AD217" i="5"/>
  <c r="AF217" i="5"/>
  <c r="AH217" i="5"/>
  <c r="AL217" i="5"/>
  <c r="AP217" i="5"/>
  <c r="AQ217" i="5"/>
  <c r="AB218" i="5"/>
  <c r="Z218" i="5"/>
  <c r="AC218" i="5"/>
  <c r="AD218" i="5"/>
  <c r="AF218" i="5"/>
  <c r="AH218" i="5"/>
  <c r="AL218" i="5"/>
  <c r="AP218" i="5"/>
  <c r="AQ218" i="5"/>
  <c r="AB219" i="5"/>
  <c r="Z219" i="5"/>
  <c r="AC219" i="5"/>
  <c r="AD219" i="5"/>
  <c r="AF219" i="5"/>
  <c r="AH219" i="5"/>
  <c r="AL219" i="5"/>
  <c r="AP219" i="5"/>
  <c r="AQ219" i="5"/>
  <c r="AB220" i="5"/>
  <c r="Z220" i="5"/>
  <c r="AC220" i="5"/>
  <c r="AD220" i="5"/>
  <c r="AF220" i="5"/>
  <c r="AH220" i="5"/>
  <c r="AL220" i="5"/>
  <c r="AP220" i="5"/>
  <c r="AQ220" i="5"/>
  <c r="AB221" i="5"/>
  <c r="Z221" i="5"/>
  <c r="AC221" i="5"/>
  <c r="AD221" i="5"/>
  <c r="AF221" i="5"/>
  <c r="AH221" i="5"/>
  <c r="AL221" i="5"/>
  <c r="AP221" i="5"/>
  <c r="AQ221" i="5"/>
  <c r="AB222" i="5"/>
  <c r="Z222" i="5"/>
  <c r="AC222" i="5"/>
  <c r="AD222" i="5"/>
  <c r="AF222" i="5"/>
  <c r="AH222" i="5"/>
  <c r="AL222" i="5"/>
  <c r="AP222" i="5"/>
  <c r="AQ222" i="5"/>
  <c r="AB223" i="5"/>
  <c r="Z223" i="5"/>
  <c r="AC223" i="5"/>
  <c r="AD223" i="5"/>
  <c r="AF223" i="5"/>
  <c r="AH223" i="5"/>
  <c r="AL223" i="5"/>
  <c r="AP223" i="5"/>
  <c r="AQ223" i="5"/>
  <c r="AB224" i="5"/>
  <c r="Z224" i="5"/>
  <c r="AC224" i="5"/>
  <c r="AD224" i="5"/>
  <c r="AF224" i="5"/>
  <c r="AH224" i="5"/>
  <c r="AL224" i="5"/>
  <c r="AP224" i="5"/>
  <c r="AQ224" i="5"/>
  <c r="AB225" i="5"/>
  <c r="Z225" i="5"/>
  <c r="AC225" i="5"/>
  <c r="AD225" i="5"/>
  <c r="AF225" i="5"/>
  <c r="AH225" i="5"/>
  <c r="AL225" i="5"/>
  <c r="AP225" i="5"/>
  <c r="AQ225" i="5"/>
  <c r="AB226" i="5"/>
  <c r="Z226" i="5"/>
  <c r="AC226" i="5"/>
  <c r="AD226" i="5"/>
  <c r="AF226" i="5"/>
  <c r="AH226" i="5"/>
  <c r="AL226" i="5"/>
  <c r="AP226" i="5"/>
  <c r="AQ226" i="5"/>
  <c r="AB227" i="5"/>
  <c r="Z227" i="5"/>
  <c r="AC227" i="5"/>
  <c r="AD227" i="5"/>
  <c r="AF227" i="5"/>
  <c r="AH227" i="5"/>
  <c r="AL227" i="5"/>
  <c r="AP227" i="5"/>
  <c r="AQ227" i="5"/>
  <c r="AB228" i="5"/>
  <c r="Z228" i="5"/>
  <c r="AC228" i="5"/>
  <c r="AD228" i="5"/>
  <c r="AF228" i="5"/>
  <c r="AH228" i="5"/>
  <c r="AL228" i="5"/>
  <c r="AP228" i="5"/>
  <c r="AQ228" i="5"/>
  <c r="AB229" i="5"/>
  <c r="Z229" i="5"/>
  <c r="AC229" i="5"/>
  <c r="AD229" i="5"/>
  <c r="AF229" i="5"/>
  <c r="AH229" i="5"/>
  <c r="AL229" i="5"/>
  <c r="AP229" i="5"/>
  <c r="AQ229" i="5"/>
  <c r="AB230" i="5"/>
  <c r="Z230" i="5"/>
  <c r="AC230" i="5"/>
  <c r="AD230" i="5"/>
  <c r="AF230" i="5"/>
  <c r="AH230" i="5"/>
  <c r="AL230" i="5"/>
  <c r="AP230" i="5"/>
  <c r="AQ230" i="5"/>
  <c r="AB231" i="5"/>
  <c r="Z231" i="5"/>
  <c r="AC231" i="5"/>
  <c r="AD231" i="5"/>
  <c r="AF231" i="5"/>
  <c r="AH231" i="5"/>
  <c r="AL231" i="5"/>
  <c r="AP231" i="5"/>
  <c r="AQ231" i="5"/>
  <c r="AB232" i="5"/>
  <c r="Z232" i="5"/>
  <c r="AC232" i="5"/>
  <c r="AD232" i="5"/>
  <c r="AF232" i="5"/>
  <c r="AH232" i="5"/>
  <c r="AL232" i="5"/>
  <c r="AP232" i="5"/>
  <c r="AQ232" i="5"/>
  <c r="AB233" i="5"/>
  <c r="Z233" i="5"/>
  <c r="AC233" i="5"/>
  <c r="AD233" i="5"/>
  <c r="AF233" i="5"/>
  <c r="AH233" i="5"/>
  <c r="AL233" i="5"/>
  <c r="AP233" i="5"/>
  <c r="AQ233" i="5"/>
  <c r="AB234" i="5"/>
  <c r="Z234" i="5"/>
  <c r="AC234" i="5"/>
  <c r="AD234" i="5"/>
  <c r="AF234" i="5"/>
  <c r="AH234" i="5"/>
  <c r="AL234" i="5"/>
  <c r="AP234" i="5"/>
  <c r="AQ234" i="5"/>
  <c r="AB235" i="5"/>
  <c r="Z235" i="5"/>
  <c r="AC235" i="5"/>
  <c r="AD235" i="5"/>
  <c r="AF235" i="5"/>
  <c r="AH235" i="5"/>
  <c r="AL235" i="5"/>
  <c r="AP235" i="5"/>
  <c r="AQ235" i="5"/>
  <c r="AB236" i="5"/>
  <c r="Z236" i="5"/>
  <c r="AC236" i="5"/>
  <c r="AD236" i="5"/>
  <c r="AF236" i="5"/>
  <c r="AH236" i="5"/>
  <c r="AL236" i="5"/>
  <c r="AP236" i="5"/>
  <c r="AQ236" i="5"/>
  <c r="AB237" i="5"/>
  <c r="Z237" i="5"/>
  <c r="AC237" i="5"/>
  <c r="AD237" i="5"/>
  <c r="AF237" i="5"/>
  <c r="AH237" i="5"/>
  <c r="AL237" i="5"/>
  <c r="AP237" i="5"/>
  <c r="AQ237" i="5"/>
  <c r="AB238" i="5"/>
  <c r="Z238" i="5"/>
  <c r="AC238" i="5"/>
  <c r="AD238" i="5"/>
  <c r="AF238" i="5"/>
  <c r="AH238" i="5"/>
  <c r="AL238" i="5"/>
  <c r="AP238" i="5"/>
  <c r="AQ238" i="5"/>
  <c r="AB239" i="5"/>
  <c r="Z239" i="5"/>
  <c r="AC239" i="5"/>
  <c r="AD239" i="5"/>
  <c r="AF239" i="5"/>
  <c r="AH239" i="5"/>
  <c r="AL239" i="5"/>
  <c r="AP239" i="5"/>
  <c r="AQ239" i="5"/>
  <c r="AB240" i="5"/>
  <c r="Z240" i="5"/>
  <c r="AC240" i="5"/>
  <c r="AD240" i="5"/>
  <c r="AF240" i="5"/>
  <c r="AH240" i="5"/>
  <c r="AL240" i="5"/>
  <c r="AP240" i="5"/>
  <c r="AQ240" i="5"/>
  <c r="AB241" i="5"/>
  <c r="Z241" i="5"/>
  <c r="AC241" i="5"/>
  <c r="AD241" i="5"/>
  <c r="AF241" i="5"/>
  <c r="AH241" i="5"/>
  <c r="AL241" i="5"/>
  <c r="AP241" i="5"/>
  <c r="AQ241" i="5"/>
  <c r="AB242" i="5"/>
  <c r="Z242" i="5"/>
  <c r="AC242" i="5"/>
  <c r="AD242" i="5"/>
  <c r="AF242" i="5"/>
  <c r="AH242" i="5"/>
  <c r="AL242" i="5"/>
  <c r="AP242" i="5"/>
  <c r="AQ242" i="5"/>
  <c r="AB243" i="5"/>
  <c r="Z243" i="5"/>
  <c r="AC243" i="5"/>
  <c r="AD243" i="5"/>
  <c r="AF243" i="5"/>
  <c r="AH243" i="5"/>
  <c r="AL243" i="5"/>
  <c r="AP243" i="5"/>
  <c r="AQ243" i="5"/>
  <c r="AB244" i="5"/>
  <c r="Z244" i="5"/>
  <c r="AC244" i="5"/>
  <c r="AD244" i="5"/>
  <c r="AF244" i="5"/>
  <c r="AH244" i="5"/>
  <c r="AL244" i="5"/>
  <c r="AP244" i="5"/>
  <c r="AQ244" i="5"/>
  <c r="AB245" i="5"/>
  <c r="Z245" i="5"/>
  <c r="AC245" i="5"/>
  <c r="AD245" i="5"/>
  <c r="AF245" i="5"/>
  <c r="AH245" i="5"/>
  <c r="AL245" i="5"/>
  <c r="AP245" i="5"/>
  <c r="AQ245" i="5"/>
  <c r="AB246" i="5"/>
  <c r="Z246" i="5"/>
  <c r="AC246" i="5"/>
  <c r="AD246" i="5"/>
  <c r="AF246" i="5"/>
  <c r="AH246" i="5"/>
  <c r="AL246" i="5"/>
  <c r="AP246" i="5"/>
  <c r="AQ246" i="5"/>
  <c r="AB247" i="5"/>
  <c r="Z247" i="5"/>
  <c r="AC247" i="5"/>
  <c r="AD247" i="5"/>
  <c r="AF247" i="5"/>
  <c r="AH247" i="5"/>
  <c r="AL247" i="5"/>
  <c r="AP247" i="5"/>
  <c r="AQ247" i="5"/>
  <c r="AB4" i="5"/>
  <c r="Z4" i="5"/>
  <c r="AC4" i="5"/>
  <c r="AD4" i="5"/>
  <c r="AF4" i="5"/>
  <c r="AH4" i="5"/>
  <c r="AL4" i="5"/>
  <c r="AP4" i="5"/>
  <c r="AQ4" i="5"/>
  <c r="AQ3" i="5"/>
  <c r="AK5" i="5"/>
  <c r="AO5" i="5"/>
  <c r="AK6" i="5"/>
  <c r="AO6" i="5"/>
  <c r="AK7" i="5"/>
  <c r="AO7" i="5"/>
  <c r="AK8" i="5"/>
  <c r="AO8" i="5"/>
  <c r="AK9" i="5"/>
  <c r="AO9" i="5"/>
  <c r="AK10" i="5"/>
  <c r="AO10" i="5"/>
  <c r="AK11" i="5"/>
  <c r="AO11" i="5"/>
  <c r="AK12" i="5"/>
  <c r="AO12" i="5"/>
  <c r="AK13" i="5"/>
  <c r="AO13" i="5"/>
  <c r="AK14" i="5"/>
  <c r="AO14" i="5"/>
  <c r="AK15" i="5"/>
  <c r="AO15" i="5"/>
  <c r="AK16" i="5"/>
  <c r="AO16" i="5"/>
  <c r="AK17" i="5"/>
  <c r="AO17" i="5"/>
  <c r="AK18" i="5"/>
  <c r="AO18" i="5"/>
  <c r="AK19" i="5"/>
  <c r="AO19" i="5"/>
  <c r="AK20" i="5"/>
  <c r="AO20" i="5"/>
  <c r="AK21" i="5"/>
  <c r="AO21" i="5"/>
  <c r="AK22" i="5"/>
  <c r="AO22" i="5"/>
  <c r="AK23" i="5"/>
  <c r="AO23" i="5"/>
  <c r="AK24" i="5"/>
  <c r="AO24" i="5"/>
  <c r="AK25" i="5"/>
  <c r="AO25" i="5"/>
  <c r="AK26" i="5"/>
  <c r="AO26" i="5"/>
  <c r="AK27" i="5"/>
  <c r="AO27" i="5"/>
  <c r="AK28" i="5"/>
  <c r="AO28" i="5"/>
  <c r="AK29" i="5"/>
  <c r="AO29" i="5"/>
  <c r="AK30" i="5"/>
  <c r="AO30" i="5"/>
  <c r="AK31" i="5"/>
  <c r="AO31" i="5"/>
  <c r="AK32" i="5"/>
  <c r="AO32" i="5"/>
  <c r="AK33" i="5"/>
  <c r="AO33" i="5"/>
  <c r="AK34" i="5"/>
  <c r="AO34" i="5"/>
  <c r="AK35" i="5"/>
  <c r="AO35" i="5"/>
  <c r="AK36" i="5"/>
  <c r="AO36" i="5"/>
  <c r="AK37" i="5"/>
  <c r="AO37" i="5"/>
  <c r="AK38" i="5"/>
  <c r="AO38" i="5"/>
  <c r="AK39" i="5"/>
  <c r="AO39" i="5"/>
  <c r="AK40" i="5"/>
  <c r="AO40" i="5"/>
  <c r="AK41" i="5"/>
  <c r="AO41" i="5"/>
  <c r="AK42" i="5"/>
  <c r="AO42" i="5"/>
  <c r="AK43" i="5"/>
  <c r="AO43" i="5"/>
  <c r="AK44" i="5"/>
  <c r="AO44" i="5"/>
  <c r="AK45" i="5"/>
  <c r="AO45" i="5"/>
  <c r="AK46" i="5"/>
  <c r="AO46" i="5"/>
  <c r="AK47" i="5"/>
  <c r="AO47" i="5"/>
  <c r="AK48" i="5"/>
  <c r="AO48" i="5"/>
  <c r="AK49" i="5"/>
  <c r="AO49" i="5"/>
  <c r="AK50" i="5"/>
  <c r="AO50" i="5"/>
  <c r="AK51" i="5"/>
  <c r="AO51" i="5"/>
  <c r="AK52" i="5"/>
  <c r="AO52" i="5"/>
  <c r="AK53" i="5"/>
  <c r="AO53" i="5"/>
  <c r="AK54" i="5"/>
  <c r="AO54" i="5"/>
  <c r="AK55" i="5"/>
  <c r="AO55" i="5"/>
  <c r="AK56" i="5"/>
  <c r="AO56" i="5"/>
  <c r="AK57" i="5"/>
  <c r="AO57" i="5"/>
  <c r="AK58" i="5"/>
  <c r="AO58" i="5"/>
  <c r="AK59" i="5"/>
  <c r="AO59" i="5"/>
  <c r="AK60" i="5"/>
  <c r="AO60" i="5"/>
  <c r="AK61" i="5"/>
  <c r="AO61" i="5"/>
  <c r="AK62" i="5"/>
  <c r="AO62" i="5"/>
  <c r="AK63" i="5"/>
  <c r="AO63" i="5"/>
  <c r="AK64" i="5"/>
  <c r="AO64" i="5"/>
  <c r="AK65" i="5"/>
  <c r="AO65" i="5"/>
  <c r="AK66" i="5"/>
  <c r="AO66" i="5"/>
  <c r="AK67" i="5"/>
  <c r="AO67" i="5"/>
  <c r="AK68" i="5"/>
  <c r="AO68" i="5"/>
  <c r="AK69" i="5"/>
  <c r="AO69" i="5"/>
  <c r="AK70" i="5"/>
  <c r="AO70" i="5"/>
  <c r="AK71" i="5"/>
  <c r="AO71" i="5"/>
  <c r="AK72" i="5"/>
  <c r="AO72" i="5"/>
  <c r="AK73" i="5"/>
  <c r="AO73" i="5"/>
  <c r="AK74" i="5"/>
  <c r="AO74" i="5"/>
  <c r="AK75" i="5"/>
  <c r="AO75" i="5"/>
  <c r="AK76" i="5"/>
  <c r="AO76" i="5"/>
  <c r="AK77" i="5"/>
  <c r="AO77" i="5"/>
  <c r="AK78" i="5"/>
  <c r="AO78" i="5"/>
  <c r="AK79" i="5"/>
  <c r="AO79" i="5"/>
  <c r="AK80" i="5"/>
  <c r="AO80" i="5"/>
  <c r="AK81" i="5"/>
  <c r="AO81" i="5"/>
  <c r="AK82" i="5"/>
  <c r="AO82" i="5"/>
  <c r="AK83" i="5"/>
  <c r="AO83" i="5"/>
  <c r="AK84" i="5"/>
  <c r="AO84" i="5"/>
  <c r="AK85" i="5"/>
  <c r="AO85" i="5"/>
  <c r="AK86" i="5"/>
  <c r="AO86" i="5"/>
  <c r="AK87" i="5"/>
  <c r="AO87" i="5"/>
  <c r="AK88" i="5"/>
  <c r="AO88" i="5"/>
  <c r="AK89" i="5"/>
  <c r="AO89" i="5"/>
  <c r="AK90" i="5"/>
  <c r="AO90" i="5"/>
  <c r="AK91" i="5"/>
  <c r="AO91" i="5"/>
  <c r="AK92" i="5"/>
  <c r="AO92" i="5"/>
  <c r="AK93" i="5"/>
  <c r="AO93" i="5"/>
  <c r="AK94" i="5"/>
  <c r="AO94" i="5"/>
  <c r="AK95" i="5"/>
  <c r="AO95" i="5"/>
  <c r="AK96" i="5"/>
  <c r="AO96" i="5"/>
  <c r="AK97" i="5"/>
  <c r="AO97" i="5"/>
  <c r="AK98" i="5"/>
  <c r="AO98" i="5"/>
  <c r="AK99" i="5"/>
  <c r="AO99" i="5"/>
  <c r="AK100" i="5"/>
  <c r="AO100" i="5"/>
  <c r="AK101" i="5"/>
  <c r="AO101" i="5"/>
  <c r="AK102" i="5"/>
  <c r="AO102" i="5"/>
  <c r="AK103" i="5"/>
  <c r="AO103" i="5"/>
  <c r="AK104" i="5"/>
  <c r="AO104" i="5"/>
  <c r="AK105" i="5"/>
  <c r="AO105" i="5"/>
  <c r="AK106" i="5"/>
  <c r="AO106" i="5"/>
  <c r="AK107" i="5"/>
  <c r="AO107" i="5"/>
  <c r="AK108" i="5"/>
  <c r="AO108" i="5"/>
  <c r="AK109" i="5"/>
  <c r="AO109" i="5"/>
  <c r="AK110" i="5"/>
  <c r="AO110" i="5"/>
  <c r="AK111" i="5"/>
  <c r="AO111" i="5"/>
  <c r="AK112" i="5"/>
  <c r="AO112" i="5"/>
  <c r="AK113" i="5"/>
  <c r="AO113" i="5"/>
  <c r="AK114" i="5"/>
  <c r="AO114" i="5"/>
  <c r="AK115" i="5"/>
  <c r="AO115" i="5"/>
  <c r="AK116" i="5"/>
  <c r="AO116" i="5"/>
  <c r="AK117" i="5"/>
  <c r="AO117" i="5"/>
  <c r="AK118" i="5"/>
  <c r="AO118" i="5"/>
  <c r="AK119" i="5"/>
  <c r="AO119" i="5"/>
  <c r="AK120" i="5"/>
  <c r="AO120" i="5"/>
  <c r="AK121" i="5"/>
  <c r="AO121" i="5"/>
  <c r="AK122" i="5"/>
  <c r="AO122" i="5"/>
  <c r="AK123" i="5"/>
  <c r="AO123" i="5"/>
  <c r="AK124" i="5"/>
  <c r="AO124" i="5"/>
  <c r="AK125" i="5"/>
  <c r="AO125" i="5"/>
  <c r="AK126" i="5"/>
  <c r="AO126" i="5"/>
  <c r="AK127" i="5"/>
  <c r="AO127" i="5"/>
  <c r="AK128" i="5"/>
  <c r="AO128" i="5"/>
  <c r="AK129" i="5"/>
  <c r="AO129" i="5"/>
  <c r="AK130" i="5"/>
  <c r="AO130" i="5"/>
  <c r="AK131" i="5"/>
  <c r="AO131" i="5"/>
  <c r="AK132" i="5"/>
  <c r="AO132" i="5"/>
  <c r="AK133" i="5"/>
  <c r="AO133" i="5"/>
  <c r="AK134" i="5"/>
  <c r="AO134" i="5"/>
  <c r="AK135" i="5"/>
  <c r="AO135" i="5"/>
  <c r="AK136" i="5"/>
  <c r="AO136" i="5"/>
  <c r="AK137" i="5"/>
  <c r="AO137" i="5"/>
  <c r="AK138" i="5"/>
  <c r="AO138" i="5"/>
  <c r="AK139" i="5"/>
  <c r="AO139" i="5"/>
  <c r="AK140" i="5"/>
  <c r="AO140" i="5"/>
  <c r="AK141" i="5"/>
  <c r="AO141" i="5"/>
  <c r="AK142" i="5"/>
  <c r="AO142" i="5"/>
  <c r="AK143" i="5"/>
  <c r="AO143" i="5"/>
  <c r="AK144" i="5"/>
  <c r="AO144" i="5"/>
  <c r="AK145" i="5"/>
  <c r="AO145" i="5"/>
  <c r="AK146" i="5"/>
  <c r="AO146" i="5"/>
  <c r="AK147" i="5"/>
  <c r="AO147" i="5"/>
  <c r="AK148" i="5"/>
  <c r="AO148" i="5"/>
  <c r="AK149" i="5"/>
  <c r="AO149" i="5"/>
  <c r="AK150" i="5"/>
  <c r="AO150" i="5"/>
  <c r="AK151" i="5"/>
  <c r="AO151" i="5"/>
  <c r="AK152" i="5"/>
  <c r="AO152" i="5"/>
  <c r="AK153" i="5"/>
  <c r="AO153" i="5"/>
  <c r="AK154" i="5"/>
  <c r="AO154" i="5"/>
  <c r="AK155" i="5"/>
  <c r="AO155" i="5"/>
  <c r="AK156" i="5"/>
  <c r="AO156" i="5"/>
  <c r="AK157" i="5"/>
  <c r="AO157" i="5"/>
  <c r="AK158" i="5"/>
  <c r="AO158" i="5"/>
  <c r="AK159" i="5"/>
  <c r="AO159" i="5"/>
  <c r="AK160" i="5"/>
  <c r="AO160" i="5"/>
  <c r="AK161" i="5"/>
  <c r="AO161" i="5"/>
  <c r="AK162" i="5"/>
  <c r="AO162" i="5"/>
  <c r="AK163" i="5"/>
  <c r="AO163" i="5"/>
  <c r="AK164" i="5"/>
  <c r="AO164" i="5"/>
  <c r="AK165" i="5"/>
  <c r="AO165" i="5"/>
  <c r="AK166" i="5"/>
  <c r="AO166" i="5"/>
  <c r="AK167" i="5"/>
  <c r="AO167" i="5"/>
  <c r="AK168" i="5"/>
  <c r="AO168" i="5"/>
  <c r="AK169" i="5"/>
  <c r="AO169" i="5"/>
  <c r="AK170" i="5"/>
  <c r="AO170" i="5"/>
  <c r="AK171" i="5"/>
  <c r="AO171" i="5"/>
  <c r="AK172" i="5"/>
  <c r="AO172" i="5"/>
  <c r="AK173" i="5"/>
  <c r="AO173" i="5"/>
  <c r="AK174" i="5"/>
  <c r="AO174" i="5"/>
  <c r="AK175" i="5"/>
  <c r="AO175" i="5"/>
  <c r="AK176" i="5"/>
  <c r="AO176" i="5"/>
  <c r="AK177" i="5"/>
  <c r="AO177" i="5"/>
  <c r="AK178" i="5"/>
  <c r="AO178" i="5"/>
  <c r="AK179" i="5"/>
  <c r="AO179" i="5"/>
  <c r="AK180" i="5"/>
  <c r="AO180" i="5"/>
  <c r="AK181" i="5"/>
  <c r="AO181" i="5"/>
  <c r="AK182" i="5"/>
  <c r="AO182" i="5"/>
  <c r="AK183" i="5"/>
  <c r="AO183" i="5"/>
  <c r="AK184" i="5"/>
  <c r="AO184" i="5"/>
  <c r="AK185" i="5"/>
  <c r="AO185" i="5"/>
  <c r="AK186" i="5"/>
  <c r="AO186" i="5"/>
  <c r="AK187" i="5"/>
  <c r="AO187" i="5"/>
  <c r="AK188" i="5"/>
  <c r="AO188" i="5"/>
  <c r="AK189" i="5"/>
  <c r="AO189" i="5"/>
  <c r="AK190" i="5"/>
  <c r="AO190" i="5"/>
  <c r="AK191" i="5"/>
  <c r="AO191" i="5"/>
  <c r="AK192" i="5"/>
  <c r="AO192" i="5"/>
  <c r="AK193" i="5"/>
  <c r="AO193" i="5"/>
  <c r="AK194" i="5"/>
  <c r="AO194" i="5"/>
  <c r="AK195" i="5"/>
  <c r="AO195" i="5"/>
  <c r="AK196" i="5"/>
  <c r="AO196" i="5"/>
  <c r="AK197" i="5"/>
  <c r="AO197" i="5"/>
  <c r="AK198" i="5"/>
  <c r="AO198" i="5"/>
  <c r="AK199" i="5"/>
  <c r="AO199" i="5"/>
  <c r="AK200" i="5"/>
  <c r="AO200" i="5"/>
  <c r="AK201" i="5"/>
  <c r="AO201" i="5"/>
  <c r="AK202" i="5"/>
  <c r="AO202" i="5"/>
  <c r="AK203" i="5"/>
  <c r="AO203" i="5"/>
  <c r="AK204" i="5"/>
  <c r="AO204" i="5"/>
  <c r="AK205" i="5"/>
  <c r="AO205" i="5"/>
  <c r="AK206" i="5"/>
  <c r="AO206" i="5"/>
  <c r="AK207" i="5"/>
  <c r="AO207" i="5"/>
  <c r="AK208" i="5"/>
  <c r="AO208" i="5"/>
  <c r="AK209" i="5"/>
  <c r="AO209" i="5"/>
  <c r="AK210" i="5"/>
  <c r="AO210" i="5"/>
  <c r="AK211" i="5"/>
  <c r="AO211" i="5"/>
  <c r="AK212" i="5"/>
  <c r="AO212" i="5"/>
  <c r="AK213" i="5"/>
  <c r="AO213" i="5"/>
  <c r="AK214" i="5"/>
  <c r="AO214" i="5"/>
  <c r="AK215" i="5"/>
  <c r="AO215" i="5"/>
  <c r="AK216" i="5"/>
  <c r="AO216" i="5"/>
  <c r="AK217" i="5"/>
  <c r="AO217" i="5"/>
  <c r="AK218" i="5"/>
  <c r="AO218" i="5"/>
  <c r="AK219" i="5"/>
  <c r="AO219" i="5"/>
  <c r="AK220" i="5"/>
  <c r="AO220" i="5"/>
  <c r="AK221" i="5"/>
  <c r="AO221" i="5"/>
  <c r="AK222" i="5"/>
  <c r="AO222" i="5"/>
  <c r="AK223" i="5"/>
  <c r="AO223" i="5"/>
  <c r="AK224" i="5"/>
  <c r="AO224" i="5"/>
  <c r="AK225" i="5"/>
  <c r="AO225" i="5"/>
  <c r="AK226" i="5"/>
  <c r="AO226" i="5"/>
  <c r="AK227" i="5"/>
  <c r="AO227" i="5"/>
  <c r="AK228" i="5"/>
  <c r="AO228" i="5"/>
  <c r="AK229" i="5"/>
  <c r="AO229" i="5"/>
  <c r="AK230" i="5"/>
  <c r="AO230" i="5"/>
  <c r="AK231" i="5"/>
  <c r="AO231" i="5"/>
  <c r="AK232" i="5"/>
  <c r="AO232" i="5"/>
  <c r="AK233" i="5"/>
  <c r="AO233" i="5"/>
  <c r="AK234" i="5"/>
  <c r="AO234" i="5"/>
  <c r="AK235" i="5"/>
  <c r="AO235" i="5"/>
  <c r="AK236" i="5"/>
  <c r="AO236" i="5"/>
  <c r="AK237" i="5"/>
  <c r="AO237" i="5"/>
  <c r="AK238" i="5"/>
  <c r="AO238" i="5"/>
  <c r="AK239" i="5"/>
  <c r="AO239" i="5"/>
  <c r="AK240" i="5"/>
  <c r="AO240" i="5"/>
  <c r="AK241" i="5"/>
  <c r="AO241" i="5"/>
  <c r="AK242" i="5"/>
  <c r="AO242" i="5"/>
  <c r="AK243" i="5"/>
  <c r="AO243" i="5"/>
  <c r="AK244" i="5"/>
  <c r="AO244" i="5"/>
  <c r="AK245" i="5"/>
  <c r="AO245" i="5"/>
  <c r="AK246" i="5"/>
  <c r="AO246" i="5"/>
  <c r="AK247" i="5"/>
  <c r="AO247" i="5"/>
  <c r="AK4" i="5"/>
  <c r="AO4" i="5"/>
  <c r="AJ5" i="5"/>
  <c r="AN5" i="5"/>
  <c r="AJ6" i="5"/>
  <c r="AN6" i="5"/>
  <c r="AJ7" i="5"/>
  <c r="AN7" i="5"/>
  <c r="AJ8" i="5"/>
  <c r="AN8" i="5"/>
  <c r="AJ9" i="5"/>
  <c r="AN9" i="5"/>
  <c r="AJ10" i="5"/>
  <c r="AN10" i="5"/>
  <c r="AJ11" i="5"/>
  <c r="AN11" i="5"/>
  <c r="AJ12" i="5"/>
  <c r="AN12" i="5"/>
  <c r="AJ13" i="5"/>
  <c r="AN13" i="5"/>
  <c r="AJ14" i="5"/>
  <c r="AN14" i="5"/>
  <c r="AJ15" i="5"/>
  <c r="AN15" i="5"/>
  <c r="AJ16" i="5"/>
  <c r="AN16" i="5"/>
  <c r="AJ17" i="5"/>
  <c r="AN17" i="5"/>
  <c r="AJ18" i="5"/>
  <c r="AN18" i="5"/>
  <c r="AJ19" i="5"/>
  <c r="AN19" i="5"/>
  <c r="AJ20" i="5"/>
  <c r="AN20" i="5"/>
  <c r="AJ21" i="5"/>
  <c r="AN21" i="5"/>
  <c r="AJ22" i="5"/>
  <c r="AN22" i="5"/>
  <c r="AJ23" i="5"/>
  <c r="AN23" i="5"/>
  <c r="AJ24" i="5"/>
  <c r="AN24" i="5"/>
  <c r="AJ25" i="5"/>
  <c r="AN25" i="5"/>
  <c r="AJ26" i="5"/>
  <c r="AN26" i="5"/>
  <c r="AJ27" i="5"/>
  <c r="AN27" i="5"/>
  <c r="AJ28" i="5"/>
  <c r="AN28" i="5"/>
  <c r="AJ29" i="5"/>
  <c r="AN29" i="5"/>
  <c r="AJ30" i="5"/>
  <c r="AN30" i="5"/>
  <c r="AJ31" i="5"/>
  <c r="AN31" i="5"/>
  <c r="AJ32" i="5"/>
  <c r="AN32" i="5"/>
  <c r="AJ33" i="5"/>
  <c r="AN33" i="5"/>
  <c r="AJ34" i="5"/>
  <c r="AN34" i="5"/>
  <c r="AJ35" i="5"/>
  <c r="AN35" i="5"/>
  <c r="AJ36" i="5"/>
  <c r="AN36" i="5"/>
  <c r="AJ37" i="5"/>
  <c r="AN37" i="5"/>
  <c r="AJ38" i="5"/>
  <c r="AN38" i="5"/>
  <c r="AJ39" i="5"/>
  <c r="AN39" i="5"/>
  <c r="AJ40" i="5"/>
  <c r="AN40" i="5"/>
  <c r="AJ41" i="5"/>
  <c r="AN41" i="5"/>
  <c r="AJ42" i="5"/>
  <c r="AN42" i="5"/>
  <c r="AJ43" i="5"/>
  <c r="AN43" i="5"/>
  <c r="AJ44" i="5"/>
  <c r="AN44" i="5"/>
  <c r="AJ45" i="5"/>
  <c r="AN45" i="5"/>
  <c r="AJ46" i="5"/>
  <c r="AN46" i="5"/>
  <c r="AJ47" i="5"/>
  <c r="AN47" i="5"/>
  <c r="AJ48" i="5"/>
  <c r="AN48" i="5"/>
  <c r="AJ49" i="5"/>
  <c r="AN49" i="5"/>
  <c r="AJ50" i="5"/>
  <c r="AN50" i="5"/>
  <c r="AJ51" i="5"/>
  <c r="AN51" i="5"/>
  <c r="AJ52" i="5"/>
  <c r="AN52" i="5"/>
  <c r="AJ53" i="5"/>
  <c r="AN53" i="5"/>
  <c r="AJ54" i="5"/>
  <c r="AN54" i="5"/>
  <c r="AJ55" i="5"/>
  <c r="AN55" i="5"/>
  <c r="AJ56" i="5"/>
  <c r="AN56" i="5"/>
  <c r="AJ57" i="5"/>
  <c r="AN57" i="5"/>
  <c r="AJ58" i="5"/>
  <c r="AN58" i="5"/>
  <c r="AJ59" i="5"/>
  <c r="AN59" i="5"/>
  <c r="AJ60" i="5"/>
  <c r="AN60" i="5"/>
  <c r="AJ61" i="5"/>
  <c r="AN61" i="5"/>
  <c r="AJ62" i="5"/>
  <c r="AN62" i="5"/>
  <c r="AJ63" i="5"/>
  <c r="AN63" i="5"/>
  <c r="AJ64" i="5"/>
  <c r="AN64" i="5"/>
  <c r="AJ65" i="5"/>
  <c r="AN65" i="5"/>
  <c r="AJ66" i="5"/>
  <c r="AN66" i="5"/>
  <c r="AJ67" i="5"/>
  <c r="AN67" i="5"/>
  <c r="AJ68" i="5"/>
  <c r="AN68" i="5"/>
  <c r="AJ69" i="5"/>
  <c r="AN69" i="5"/>
  <c r="AJ70" i="5"/>
  <c r="AN70" i="5"/>
  <c r="AJ71" i="5"/>
  <c r="AN71" i="5"/>
  <c r="AJ72" i="5"/>
  <c r="AN72" i="5"/>
  <c r="AJ73" i="5"/>
  <c r="AN73" i="5"/>
  <c r="AJ74" i="5"/>
  <c r="AN74" i="5"/>
  <c r="AJ75" i="5"/>
  <c r="AN75" i="5"/>
  <c r="AJ76" i="5"/>
  <c r="AN76" i="5"/>
  <c r="AJ77" i="5"/>
  <c r="AN77" i="5"/>
  <c r="AJ78" i="5"/>
  <c r="AN78" i="5"/>
  <c r="AJ79" i="5"/>
  <c r="AN79" i="5"/>
  <c r="AJ80" i="5"/>
  <c r="AN80" i="5"/>
  <c r="AJ81" i="5"/>
  <c r="AN81" i="5"/>
  <c r="AJ82" i="5"/>
  <c r="AN82" i="5"/>
  <c r="AJ83" i="5"/>
  <c r="AN83" i="5"/>
  <c r="AJ84" i="5"/>
  <c r="AN84" i="5"/>
  <c r="AJ85" i="5"/>
  <c r="AN85" i="5"/>
  <c r="AJ86" i="5"/>
  <c r="AN86" i="5"/>
  <c r="AJ87" i="5"/>
  <c r="AN87" i="5"/>
  <c r="AJ88" i="5"/>
  <c r="AN88" i="5"/>
  <c r="AJ89" i="5"/>
  <c r="AN89" i="5"/>
  <c r="AJ90" i="5"/>
  <c r="AN90" i="5"/>
  <c r="AJ91" i="5"/>
  <c r="AN91" i="5"/>
  <c r="AJ92" i="5"/>
  <c r="AN92" i="5"/>
  <c r="AJ93" i="5"/>
  <c r="AN93" i="5"/>
  <c r="AJ94" i="5"/>
  <c r="AN94" i="5"/>
  <c r="AJ95" i="5"/>
  <c r="AN95" i="5"/>
  <c r="AJ96" i="5"/>
  <c r="AN96" i="5"/>
  <c r="AJ97" i="5"/>
  <c r="AN97" i="5"/>
  <c r="AJ98" i="5"/>
  <c r="AN98" i="5"/>
  <c r="AJ99" i="5"/>
  <c r="AN99" i="5"/>
  <c r="AJ100" i="5"/>
  <c r="AN100" i="5"/>
  <c r="AJ101" i="5"/>
  <c r="AN101" i="5"/>
  <c r="AJ102" i="5"/>
  <c r="AN102" i="5"/>
  <c r="AJ103" i="5"/>
  <c r="AN103" i="5"/>
  <c r="AJ104" i="5"/>
  <c r="AN104" i="5"/>
  <c r="AJ105" i="5"/>
  <c r="AN105" i="5"/>
  <c r="AJ106" i="5"/>
  <c r="AN106" i="5"/>
  <c r="AJ107" i="5"/>
  <c r="AN107" i="5"/>
  <c r="AJ108" i="5"/>
  <c r="AN108" i="5"/>
  <c r="AJ109" i="5"/>
  <c r="AN109" i="5"/>
  <c r="AJ110" i="5"/>
  <c r="AN110" i="5"/>
  <c r="AJ111" i="5"/>
  <c r="AN111" i="5"/>
  <c r="AJ112" i="5"/>
  <c r="AN112" i="5"/>
  <c r="AJ113" i="5"/>
  <c r="AN113" i="5"/>
  <c r="AJ114" i="5"/>
  <c r="AN114" i="5"/>
  <c r="AJ115" i="5"/>
  <c r="AN115" i="5"/>
  <c r="AJ116" i="5"/>
  <c r="AN116" i="5"/>
  <c r="AJ117" i="5"/>
  <c r="AN117" i="5"/>
  <c r="AJ118" i="5"/>
  <c r="AN118" i="5"/>
  <c r="AJ119" i="5"/>
  <c r="AN119" i="5"/>
  <c r="AJ120" i="5"/>
  <c r="AN120" i="5"/>
  <c r="AJ121" i="5"/>
  <c r="AN121" i="5"/>
  <c r="AJ122" i="5"/>
  <c r="AN122" i="5"/>
  <c r="AJ123" i="5"/>
  <c r="AN123" i="5"/>
  <c r="AJ124" i="5"/>
  <c r="AN124" i="5"/>
  <c r="AJ125" i="5"/>
  <c r="AN125" i="5"/>
  <c r="AJ126" i="5"/>
  <c r="AN126" i="5"/>
  <c r="AJ127" i="5"/>
  <c r="AN127" i="5"/>
  <c r="AJ128" i="5"/>
  <c r="AN128" i="5"/>
  <c r="AJ129" i="5"/>
  <c r="AN129" i="5"/>
  <c r="AJ130" i="5"/>
  <c r="AN130" i="5"/>
  <c r="AJ131" i="5"/>
  <c r="AN131" i="5"/>
  <c r="AJ132" i="5"/>
  <c r="AN132" i="5"/>
  <c r="AJ133" i="5"/>
  <c r="AN133" i="5"/>
  <c r="AJ134" i="5"/>
  <c r="AN134" i="5"/>
  <c r="AJ135" i="5"/>
  <c r="AN135" i="5"/>
  <c r="AJ136" i="5"/>
  <c r="AN136" i="5"/>
  <c r="AJ137" i="5"/>
  <c r="AN137" i="5"/>
  <c r="AJ138" i="5"/>
  <c r="AN138" i="5"/>
  <c r="AJ139" i="5"/>
  <c r="AN139" i="5"/>
  <c r="AJ140" i="5"/>
  <c r="AN140" i="5"/>
  <c r="AJ141" i="5"/>
  <c r="AN141" i="5"/>
  <c r="AJ142" i="5"/>
  <c r="AN142" i="5"/>
  <c r="AJ143" i="5"/>
  <c r="AN143" i="5"/>
  <c r="AJ144" i="5"/>
  <c r="AN144" i="5"/>
  <c r="AJ145" i="5"/>
  <c r="AN145" i="5"/>
  <c r="AJ146" i="5"/>
  <c r="AN146" i="5"/>
  <c r="AJ147" i="5"/>
  <c r="AN147" i="5"/>
  <c r="AJ148" i="5"/>
  <c r="AN148" i="5"/>
  <c r="AJ149" i="5"/>
  <c r="AN149" i="5"/>
  <c r="AJ150" i="5"/>
  <c r="AN150" i="5"/>
  <c r="AJ151" i="5"/>
  <c r="AN151" i="5"/>
  <c r="AJ152" i="5"/>
  <c r="AN152" i="5"/>
  <c r="AJ153" i="5"/>
  <c r="AN153" i="5"/>
  <c r="AJ154" i="5"/>
  <c r="AN154" i="5"/>
  <c r="AJ155" i="5"/>
  <c r="AN155" i="5"/>
  <c r="AJ156" i="5"/>
  <c r="AN156" i="5"/>
  <c r="AJ157" i="5"/>
  <c r="AN157" i="5"/>
  <c r="AJ158" i="5"/>
  <c r="AN158" i="5"/>
  <c r="AJ159" i="5"/>
  <c r="AN159" i="5"/>
  <c r="AJ160" i="5"/>
  <c r="AN160" i="5"/>
  <c r="AJ161" i="5"/>
  <c r="AN161" i="5"/>
  <c r="AJ162" i="5"/>
  <c r="AN162" i="5"/>
  <c r="AJ163" i="5"/>
  <c r="AN163" i="5"/>
  <c r="AJ164" i="5"/>
  <c r="AN164" i="5"/>
  <c r="AJ165" i="5"/>
  <c r="AN165" i="5"/>
  <c r="AJ166" i="5"/>
  <c r="AN166" i="5"/>
  <c r="AJ167" i="5"/>
  <c r="AN167" i="5"/>
  <c r="AJ168" i="5"/>
  <c r="AN168" i="5"/>
  <c r="AJ169" i="5"/>
  <c r="AN169" i="5"/>
  <c r="AJ170" i="5"/>
  <c r="AN170" i="5"/>
  <c r="AJ171" i="5"/>
  <c r="AN171" i="5"/>
  <c r="AJ172" i="5"/>
  <c r="AN172" i="5"/>
  <c r="AJ173" i="5"/>
  <c r="AN173" i="5"/>
  <c r="AJ174" i="5"/>
  <c r="AN174" i="5"/>
  <c r="AJ175" i="5"/>
  <c r="AN175" i="5"/>
  <c r="AJ176" i="5"/>
  <c r="AN176" i="5"/>
  <c r="AJ177" i="5"/>
  <c r="AN177" i="5"/>
  <c r="AJ178" i="5"/>
  <c r="AN178" i="5"/>
  <c r="AJ179" i="5"/>
  <c r="AN179" i="5"/>
  <c r="AJ180" i="5"/>
  <c r="AN180" i="5"/>
  <c r="AJ181" i="5"/>
  <c r="AN181" i="5"/>
  <c r="AJ182" i="5"/>
  <c r="AN182" i="5"/>
  <c r="AJ183" i="5"/>
  <c r="AN183" i="5"/>
  <c r="AJ184" i="5"/>
  <c r="AN184" i="5"/>
  <c r="AJ185" i="5"/>
  <c r="AN185" i="5"/>
  <c r="AJ186" i="5"/>
  <c r="AN186" i="5"/>
  <c r="AJ187" i="5"/>
  <c r="AN187" i="5"/>
  <c r="AJ188" i="5"/>
  <c r="AN188" i="5"/>
  <c r="AJ189" i="5"/>
  <c r="AN189" i="5"/>
  <c r="AJ190" i="5"/>
  <c r="AN190" i="5"/>
  <c r="AJ191" i="5"/>
  <c r="AN191" i="5"/>
  <c r="AJ192" i="5"/>
  <c r="AN192" i="5"/>
  <c r="AJ193" i="5"/>
  <c r="AN193" i="5"/>
  <c r="AJ194" i="5"/>
  <c r="AN194" i="5"/>
  <c r="AJ195" i="5"/>
  <c r="AN195" i="5"/>
  <c r="AJ196" i="5"/>
  <c r="AN196" i="5"/>
  <c r="AJ197" i="5"/>
  <c r="AN197" i="5"/>
  <c r="AJ198" i="5"/>
  <c r="AN198" i="5"/>
  <c r="AJ199" i="5"/>
  <c r="AN199" i="5"/>
  <c r="AJ200" i="5"/>
  <c r="AN200" i="5"/>
  <c r="AJ201" i="5"/>
  <c r="AN201" i="5"/>
  <c r="AJ202" i="5"/>
  <c r="AN202" i="5"/>
  <c r="AJ203" i="5"/>
  <c r="AN203" i="5"/>
  <c r="AJ204" i="5"/>
  <c r="AN204" i="5"/>
  <c r="AJ205" i="5"/>
  <c r="AN205" i="5"/>
  <c r="AJ206" i="5"/>
  <c r="AN206" i="5"/>
  <c r="AJ207" i="5"/>
  <c r="AN207" i="5"/>
  <c r="AJ208" i="5"/>
  <c r="AN208" i="5"/>
  <c r="AJ209" i="5"/>
  <c r="AN209" i="5"/>
  <c r="AJ210" i="5"/>
  <c r="AN210" i="5"/>
  <c r="AJ211" i="5"/>
  <c r="AN211" i="5"/>
  <c r="AJ212" i="5"/>
  <c r="AN212" i="5"/>
  <c r="AJ213" i="5"/>
  <c r="AN213" i="5"/>
  <c r="AJ214" i="5"/>
  <c r="AN214" i="5"/>
  <c r="AJ215" i="5"/>
  <c r="AN215" i="5"/>
  <c r="AJ216" i="5"/>
  <c r="AN216" i="5"/>
  <c r="AJ217" i="5"/>
  <c r="AN217" i="5"/>
  <c r="AJ218" i="5"/>
  <c r="AN218" i="5"/>
  <c r="AJ219" i="5"/>
  <c r="AN219" i="5"/>
  <c r="AJ220" i="5"/>
  <c r="AN220" i="5"/>
  <c r="AJ221" i="5"/>
  <c r="AN221" i="5"/>
  <c r="AJ222" i="5"/>
  <c r="AN222" i="5"/>
  <c r="AJ223" i="5"/>
  <c r="AN223" i="5"/>
  <c r="AJ224" i="5"/>
  <c r="AN224" i="5"/>
  <c r="AJ225" i="5"/>
  <c r="AN225" i="5"/>
  <c r="AJ226" i="5"/>
  <c r="AN226" i="5"/>
  <c r="AJ227" i="5"/>
  <c r="AN227" i="5"/>
  <c r="AJ228" i="5"/>
  <c r="AN228" i="5"/>
  <c r="AJ229" i="5"/>
  <c r="AN229" i="5"/>
  <c r="AJ230" i="5"/>
  <c r="AN230" i="5"/>
  <c r="AJ231" i="5"/>
  <c r="AN231" i="5"/>
  <c r="AJ232" i="5"/>
  <c r="AN232" i="5"/>
  <c r="AJ233" i="5"/>
  <c r="AN233" i="5"/>
  <c r="AJ234" i="5"/>
  <c r="AN234" i="5"/>
  <c r="AJ235" i="5"/>
  <c r="AN235" i="5"/>
  <c r="AJ236" i="5"/>
  <c r="AN236" i="5"/>
  <c r="AJ237" i="5"/>
  <c r="AN237" i="5"/>
  <c r="AJ238" i="5"/>
  <c r="AN238" i="5"/>
  <c r="AJ239" i="5"/>
  <c r="AN239" i="5"/>
  <c r="AJ240" i="5"/>
  <c r="AN240" i="5"/>
  <c r="AJ241" i="5"/>
  <c r="AN241" i="5"/>
  <c r="AJ242" i="5"/>
  <c r="AN242" i="5"/>
  <c r="AJ243" i="5"/>
  <c r="AN243" i="5"/>
  <c r="AJ244" i="5"/>
  <c r="AN244" i="5"/>
  <c r="AJ245" i="5"/>
  <c r="AN245" i="5"/>
  <c r="AJ246" i="5"/>
  <c r="AN246" i="5"/>
  <c r="AJ247" i="5"/>
  <c r="AN247" i="5"/>
  <c r="AJ4" i="5"/>
  <c r="AN4" i="5"/>
  <c r="AI5" i="5"/>
  <c r="AM5" i="5"/>
  <c r="AI6" i="5"/>
  <c r="AM6" i="5"/>
  <c r="AI7" i="5"/>
  <c r="AM7" i="5"/>
  <c r="AI8" i="5"/>
  <c r="AM8" i="5"/>
  <c r="AI9" i="5"/>
  <c r="AM9" i="5"/>
  <c r="AI10" i="5"/>
  <c r="AM10" i="5"/>
  <c r="AI11" i="5"/>
  <c r="AM11" i="5"/>
  <c r="AI12" i="5"/>
  <c r="AM12" i="5"/>
  <c r="AI13" i="5"/>
  <c r="AM13" i="5"/>
  <c r="AI14" i="5"/>
  <c r="AM14" i="5"/>
  <c r="AI15" i="5"/>
  <c r="AM15" i="5"/>
  <c r="AI16" i="5"/>
  <c r="AM16" i="5"/>
  <c r="AI17" i="5"/>
  <c r="AM17" i="5"/>
  <c r="AI18" i="5"/>
  <c r="AM18" i="5"/>
  <c r="AI19" i="5"/>
  <c r="AM19" i="5"/>
  <c r="AI20" i="5"/>
  <c r="AM20" i="5"/>
  <c r="AI21" i="5"/>
  <c r="AM21" i="5"/>
  <c r="AI22" i="5"/>
  <c r="AM22" i="5"/>
  <c r="AI23" i="5"/>
  <c r="AM23" i="5"/>
  <c r="AI24" i="5"/>
  <c r="AM24" i="5"/>
  <c r="AI25" i="5"/>
  <c r="AM25" i="5"/>
  <c r="AI26" i="5"/>
  <c r="AM26" i="5"/>
  <c r="AI27" i="5"/>
  <c r="AM27" i="5"/>
  <c r="AI28" i="5"/>
  <c r="AM28" i="5"/>
  <c r="AI29" i="5"/>
  <c r="AM29" i="5"/>
  <c r="AI30" i="5"/>
  <c r="AM30" i="5"/>
  <c r="AI31" i="5"/>
  <c r="AM31" i="5"/>
  <c r="AI32" i="5"/>
  <c r="AM32" i="5"/>
  <c r="AI33" i="5"/>
  <c r="AM33" i="5"/>
  <c r="AI34" i="5"/>
  <c r="AM34" i="5"/>
  <c r="AI35" i="5"/>
  <c r="AM35" i="5"/>
  <c r="AI36" i="5"/>
  <c r="AM36" i="5"/>
  <c r="AI37" i="5"/>
  <c r="AM37" i="5"/>
  <c r="AI38" i="5"/>
  <c r="AM38" i="5"/>
  <c r="AI39" i="5"/>
  <c r="AM39" i="5"/>
  <c r="AI40" i="5"/>
  <c r="AM40" i="5"/>
  <c r="AI41" i="5"/>
  <c r="AM41" i="5"/>
  <c r="AI42" i="5"/>
  <c r="AM42" i="5"/>
  <c r="AI43" i="5"/>
  <c r="AM43" i="5"/>
  <c r="AI44" i="5"/>
  <c r="AM44" i="5"/>
  <c r="AI45" i="5"/>
  <c r="AM45" i="5"/>
  <c r="AI46" i="5"/>
  <c r="AM46" i="5"/>
  <c r="AI47" i="5"/>
  <c r="AM47" i="5"/>
  <c r="AI48" i="5"/>
  <c r="AM48" i="5"/>
  <c r="AI49" i="5"/>
  <c r="AM49" i="5"/>
  <c r="AI50" i="5"/>
  <c r="AM50" i="5"/>
  <c r="AI51" i="5"/>
  <c r="AM51" i="5"/>
  <c r="AI52" i="5"/>
  <c r="AM52" i="5"/>
  <c r="AI53" i="5"/>
  <c r="AM53" i="5"/>
  <c r="AI54" i="5"/>
  <c r="AM54" i="5"/>
  <c r="AI55" i="5"/>
  <c r="AM55" i="5"/>
  <c r="AI56" i="5"/>
  <c r="AM56" i="5"/>
  <c r="AI57" i="5"/>
  <c r="AM57" i="5"/>
  <c r="AI58" i="5"/>
  <c r="AM58" i="5"/>
  <c r="AI59" i="5"/>
  <c r="AM59" i="5"/>
  <c r="AI60" i="5"/>
  <c r="AM60" i="5"/>
  <c r="AI61" i="5"/>
  <c r="AM61" i="5"/>
  <c r="AI62" i="5"/>
  <c r="AM62" i="5"/>
  <c r="AI63" i="5"/>
  <c r="AM63" i="5"/>
  <c r="AI64" i="5"/>
  <c r="AM64" i="5"/>
  <c r="AI65" i="5"/>
  <c r="AM65" i="5"/>
  <c r="AI66" i="5"/>
  <c r="AM66" i="5"/>
  <c r="AI67" i="5"/>
  <c r="AM67" i="5"/>
  <c r="AI68" i="5"/>
  <c r="AM68" i="5"/>
  <c r="AI69" i="5"/>
  <c r="AM69" i="5"/>
  <c r="AI70" i="5"/>
  <c r="AM70" i="5"/>
  <c r="AI71" i="5"/>
  <c r="AM71" i="5"/>
  <c r="AI72" i="5"/>
  <c r="AM72" i="5"/>
  <c r="AI73" i="5"/>
  <c r="AM73" i="5"/>
  <c r="AI74" i="5"/>
  <c r="AM74" i="5"/>
  <c r="AI75" i="5"/>
  <c r="AM75" i="5"/>
  <c r="AI76" i="5"/>
  <c r="AM76" i="5"/>
  <c r="AI77" i="5"/>
  <c r="AM77" i="5"/>
  <c r="AI78" i="5"/>
  <c r="AM78" i="5"/>
  <c r="AI79" i="5"/>
  <c r="AM79" i="5"/>
  <c r="AI80" i="5"/>
  <c r="AM80" i="5"/>
  <c r="AI81" i="5"/>
  <c r="AM81" i="5"/>
  <c r="AI82" i="5"/>
  <c r="AM82" i="5"/>
  <c r="AI83" i="5"/>
  <c r="AM83" i="5"/>
  <c r="AI84" i="5"/>
  <c r="AM84" i="5"/>
  <c r="AI85" i="5"/>
  <c r="AM85" i="5"/>
  <c r="AI86" i="5"/>
  <c r="AM86" i="5"/>
  <c r="AI87" i="5"/>
  <c r="AM87" i="5"/>
  <c r="AI88" i="5"/>
  <c r="AM88" i="5"/>
  <c r="AI89" i="5"/>
  <c r="AM89" i="5"/>
  <c r="AI90" i="5"/>
  <c r="AM90" i="5"/>
  <c r="AI91" i="5"/>
  <c r="AM91" i="5"/>
  <c r="AI92" i="5"/>
  <c r="AM92" i="5"/>
  <c r="AI93" i="5"/>
  <c r="AM93" i="5"/>
  <c r="AI94" i="5"/>
  <c r="AM94" i="5"/>
  <c r="AI95" i="5"/>
  <c r="AM95" i="5"/>
  <c r="AI96" i="5"/>
  <c r="AM96" i="5"/>
  <c r="AI97" i="5"/>
  <c r="AM97" i="5"/>
  <c r="AI98" i="5"/>
  <c r="AM98" i="5"/>
  <c r="AI99" i="5"/>
  <c r="AM99" i="5"/>
  <c r="AI100" i="5"/>
  <c r="AM100" i="5"/>
  <c r="AI101" i="5"/>
  <c r="AM101" i="5"/>
  <c r="AI102" i="5"/>
  <c r="AM102" i="5"/>
  <c r="AI103" i="5"/>
  <c r="AM103" i="5"/>
  <c r="AI104" i="5"/>
  <c r="AM104" i="5"/>
  <c r="AI105" i="5"/>
  <c r="AM105" i="5"/>
  <c r="AI106" i="5"/>
  <c r="AM106" i="5"/>
  <c r="AI107" i="5"/>
  <c r="AM107" i="5"/>
  <c r="AI108" i="5"/>
  <c r="AM108" i="5"/>
  <c r="AI109" i="5"/>
  <c r="AM109" i="5"/>
  <c r="AI110" i="5"/>
  <c r="AM110" i="5"/>
  <c r="AI111" i="5"/>
  <c r="AM111" i="5"/>
  <c r="AI112" i="5"/>
  <c r="AM112" i="5"/>
  <c r="AI113" i="5"/>
  <c r="AM113" i="5"/>
  <c r="AI114" i="5"/>
  <c r="AM114" i="5"/>
  <c r="AI115" i="5"/>
  <c r="AM115" i="5"/>
  <c r="AI116" i="5"/>
  <c r="AM116" i="5"/>
  <c r="AI117" i="5"/>
  <c r="AM117" i="5"/>
  <c r="AI118" i="5"/>
  <c r="AM118" i="5"/>
  <c r="AI119" i="5"/>
  <c r="AM119" i="5"/>
  <c r="AI120" i="5"/>
  <c r="AM120" i="5"/>
  <c r="AI121" i="5"/>
  <c r="AM121" i="5"/>
  <c r="AI122" i="5"/>
  <c r="AM122" i="5"/>
  <c r="AI123" i="5"/>
  <c r="AM123" i="5"/>
  <c r="AI124" i="5"/>
  <c r="AM124" i="5"/>
  <c r="AI125" i="5"/>
  <c r="AM125" i="5"/>
  <c r="AI126" i="5"/>
  <c r="AM126" i="5"/>
  <c r="AI127" i="5"/>
  <c r="AM127" i="5"/>
  <c r="AI128" i="5"/>
  <c r="AM128" i="5"/>
  <c r="AI129" i="5"/>
  <c r="AM129" i="5"/>
  <c r="AI130" i="5"/>
  <c r="AM130" i="5"/>
  <c r="AI131" i="5"/>
  <c r="AM131" i="5"/>
  <c r="AI132" i="5"/>
  <c r="AM132" i="5"/>
  <c r="AI133" i="5"/>
  <c r="AM133" i="5"/>
  <c r="AI134" i="5"/>
  <c r="AM134" i="5"/>
  <c r="AI135" i="5"/>
  <c r="AM135" i="5"/>
  <c r="AI136" i="5"/>
  <c r="AM136" i="5"/>
  <c r="AI137" i="5"/>
  <c r="AM137" i="5"/>
  <c r="AI138" i="5"/>
  <c r="AM138" i="5"/>
  <c r="AI139" i="5"/>
  <c r="AM139" i="5"/>
  <c r="AI140" i="5"/>
  <c r="AM140" i="5"/>
  <c r="AI141" i="5"/>
  <c r="AM141" i="5"/>
  <c r="AI142" i="5"/>
  <c r="AM142" i="5"/>
  <c r="AI143" i="5"/>
  <c r="AM143" i="5"/>
  <c r="AI144" i="5"/>
  <c r="AM144" i="5"/>
  <c r="AI145" i="5"/>
  <c r="AM145" i="5"/>
  <c r="AI146" i="5"/>
  <c r="AM146" i="5"/>
  <c r="AI147" i="5"/>
  <c r="AM147" i="5"/>
  <c r="AI148" i="5"/>
  <c r="AM148" i="5"/>
  <c r="AI149" i="5"/>
  <c r="AM149" i="5"/>
  <c r="AI150" i="5"/>
  <c r="AM150" i="5"/>
  <c r="AI151" i="5"/>
  <c r="AM151" i="5"/>
  <c r="AI152" i="5"/>
  <c r="AM152" i="5"/>
  <c r="AI153" i="5"/>
  <c r="AM153" i="5"/>
  <c r="AI154" i="5"/>
  <c r="AM154" i="5"/>
  <c r="AI155" i="5"/>
  <c r="AM155" i="5"/>
  <c r="AI156" i="5"/>
  <c r="AM156" i="5"/>
  <c r="AI157" i="5"/>
  <c r="AM157" i="5"/>
  <c r="AI158" i="5"/>
  <c r="AM158" i="5"/>
  <c r="AI159" i="5"/>
  <c r="AM159" i="5"/>
  <c r="AI160" i="5"/>
  <c r="AM160" i="5"/>
  <c r="AI161" i="5"/>
  <c r="AM161" i="5"/>
  <c r="AI162" i="5"/>
  <c r="AM162" i="5"/>
  <c r="AI163" i="5"/>
  <c r="AM163" i="5"/>
  <c r="AI164" i="5"/>
  <c r="AM164" i="5"/>
  <c r="AI165" i="5"/>
  <c r="AM165" i="5"/>
  <c r="AI166" i="5"/>
  <c r="AM166" i="5"/>
  <c r="AI167" i="5"/>
  <c r="AM167" i="5"/>
  <c r="AI168" i="5"/>
  <c r="AM168" i="5"/>
  <c r="AI169" i="5"/>
  <c r="AM169" i="5"/>
  <c r="AI170" i="5"/>
  <c r="AM170" i="5"/>
  <c r="AI171" i="5"/>
  <c r="AM171" i="5"/>
  <c r="AI172" i="5"/>
  <c r="AM172" i="5"/>
  <c r="AI173" i="5"/>
  <c r="AM173" i="5"/>
  <c r="AI174" i="5"/>
  <c r="AM174" i="5"/>
  <c r="AI175" i="5"/>
  <c r="AM175" i="5"/>
  <c r="AI176" i="5"/>
  <c r="AM176" i="5"/>
  <c r="AI177" i="5"/>
  <c r="AM177" i="5"/>
  <c r="AI178" i="5"/>
  <c r="AM178" i="5"/>
  <c r="AI179" i="5"/>
  <c r="AM179" i="5"/>
  <c r="AI180" i="5"/>
  <c r="AM180" i="5"/>
  <c r="AI181" i="5"/>
  <c r="AM181" i="5"/>
  <c r="AI182" i="5"/>
  <c r="AM182" i="5"/>
  <c r="AI183" i="5"/>
  <c r="AM183" i="5"/>
  <c r="AI184" i="5"/>
  <c r="AM184" i="5"/>
  <c r="AI185" i="5"/>
  <c r="AM185" i="5"/>
  <c r="AI186" i="5"/>
  <c r="AM186" i="5"/>
  <c r="AI187" i="5"/>
  <c r="AM187" i="5"/>
  <c r="AI188" i="5"/>
  <c r="AM188" i="5"/>
  <c r="AI189" i="5"/>
  <c r="AM189" i="5"/>
  <c r="AI190" i="5"/>
  <c r="AM190" i="5"/>
  <c r="AI191" i="5"/>
  <c r="AM191" i="5"/>
  <c r="AI192" i="5"/>
  <c r="AM192" i="5"/>
  <c r="AI193" i="5"/>
  <c r="AM193" i="5"/>
  <c r="AI194" i="5"/>
  <c r="AM194" i="5"/>
  <c r="AI195" i="5"/>
  <c r="AM195" i="5"/>
  <c r="AI196" i="5"/>
  <c r="AM196" i="5"/>
  <c r="AI197" i="5"/>
  <c r="AM197" i="5"/>
  <c r="AI198" i="5"/>
  <c r="AM198" i="5"/>
  <c r="AI199" i="5"/>
  <c r="AM199" i="5"/>
  <c r="AI200" i="5"/>
  <c r="AM200" i="5"/>
  <c r="AI201" i="5"/>
  <c r="AM201" i="5"/>
  <c r="AI202" i="5"/>
  <c r="AM202" i="5"/>
  <c r="AI203" i="5"/>
  <c r="AM203" i="5"/>
  <c r="AI204" i="5"/>
  <c r="AM204" i="5"/>
  <c r="AI205" i="5"/>
  <c r="AM205" i="5"/>
  <c r="AI206" i="5"/>
  <c r="AM206" i="5"/>
  <c r="AI207" i="5"/>
  <c r="AM207" i="5"/>
  <c r="AI208" i="5"/>
  <c r="AM208" i="5"/>
  <c r="AI209" i="5"/>
  <c r="AM209" i="5"/>
  <c r="AI210" i="5"/>
  <c r="AM210" i="5"/>
  <c r="AI211" i="5"/>
  <c r="AM211" i="5"/>
  <c r="AI212" i="5"/>
  <c r="AM212" i="5"/>
  <c r="AI213" i="5"/>
  <c r="AM213" i="5"/>
  <c r="AI214" i="5"/>
  <c r="AM214" i="5"/>
  <c r="AI215" i="5"/>
  <c r="AM215" i="5"/>
  <c r="AI216" i="5"/>
  <c r="AM216" i="5"/>
  <c r="AI217" i="5"/>
  <c r="AM217" i="5"/>
  <c r="AI218" i="5"/>
  <c r="AM218" i="5"/>
  <c r="AI219" i="5"/>
  <c r="AM219" i="5"/>
  <c r="AI220" i="5"/>
  <c r="AM220" i="5"/>
  <c r="AI221" i="5"/>
  <c r="AM221" i="5"/>
  <c r="AI222" i="5"/>
  <c r="AM222" i="5"/>
  <c r="AI223" i="5"/>
  <c r="AM223" i="5"/>
  <c r="AI224" i="5"/>
  <c r="AM224" i="5"/>
  <c r="AI225" i="5"/>
  <c r="AM225" i="5"/>
  <c r="AI226" i="5"/>
  <c r="AM226" i="5"/>
  <c r="AI227" i="5"/>
  <c r="AM227" i="5"/>
  <c r="AI228" i="5"/>
  <c r="AM228" i="5"/>
  <c r="AI229" i="5"/>
  <c r="AM229" i="5"/>
  <c r="AI230" i="5"/>
  <c r="AM230" i="5"/>
  <c r="AI231" i="5"/>
  <c r="AM231" i="5"/>
  <c r="AI232" i="5"/>
  <c r="AM232" i="5"/>
  <c r="AI233" i="5"/>
  <c r="AM233" i="5"/>
  <c r="AI234" i="5"/>
  <c r="AM234" i="5"/>
  <c r="AI235" i="5"/>
  <c r="AM235" i="5"/>
  <c r="AI236" i="5"/>
  <c r="AM236" i="5"/>
  <c r="AI237" i="5"/>
  <c r="AM237" i="5"/>
  <c r="AI238" i="5"/>
  <c r="AM238" i="5"/>
  <c r="AI239" i="5"/>
  <c r="AM239" i="5"/>
  <c r="AI240" i="5"/>
  <c r="AM240" i="5"/>
  <c r="AI241" i="5"/>
  <c r="AM241" i="5"/>
  <c r="AI242" i="5"/>
  <c r="AM242" i="5"/>
  <c r="AI243" i="5"/>
  <c r="AM243" i="5"/>
  <c r="AI244" i="5"/>
  <c r="AM244" i="5"/>
  <c r="AI245" i="5"/>
  <c r="AM245" i="5"/>
  <c r="AI246" i="5"/>
  <c r="AM246" i="5"/>
  <c r="AI247" i="5"/>
  <c r="AM247" i="5"/>
  <c r="AI4" i="5"/>
  <c r="AM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15" i="5"/>
  <c r="AA116" i="5"/>
  <c r="AA117" i="5"/>
  <c r="AA118" i="5"/>
  <c r="AA119" i="5"/>
  <c r="AA120" i="5"/>
  <c r="AA121" i="5"/>
  <c r="AA122" i="5"/>
  <c r="AA123" i="5"/>
  <c r="AA124" i="5"/>
  <c r="AA125" i="5"/>
  <c r="AA126" i="5"/>
  <c r="AA127" i="5"/>
  <c r="AA128" i="5"/>
  <c r="AA129" i="5"/>
  <c r="AA130" i="5"/>
  <c r="AA131" i="5"/>
  <c r="AA132" i="5"/>
  <c r="AA133" i="5"/>
  <c r="AA134" i="5"/>
  <c r="AA135" i="5"/>
  <c r="AA136" i="5"/>
  <c r="AA137" i="5"/>
  <c r="AA138" i="5"/>
  <c r="AA139" i="5"/>
  <c r="AA140" i="5"/>
  <c r="AA141" i="5"/>
  <c r="AA142" i="5"/>
  <c r="AA143" i="5"/>
  <c r="AA144" i="5"/>
  <c r="AA145" i="5"/>
  <c r="AA146" i="5"/>
  <c r="AA147" i="5"/>
  <c r="AA148" i="5"/>
  <c r="AA149" i="5"/>
  <c r="AA150" i="5"/>
  <c r="AA151" i="5"/>
  <c r="AA152" i="5"/>
  <c r="AA153" i="5"/>
  <c r="AA154" i="5"/>
  <c r="AA155" i="5"/>
  <c r="AA156" i="5"/>
  <c r="AA157" i="5"/>
  <c r="AA158" i="5"/>
  <c r="AA159" i="5"/>
  <c r="AA160" i="5"/>
  <c r="AA161" i="5"/>
  <c r="AA162" i="5"/>
  <c r="AA163" i="5"/>
  <c r="AA164" i="5"/>
  <c r="AA165" i="5"/>
  <c r="AA166" i="5"/>
  <c r="AA167" i="5"/>
  <c r="AA168" i="5"/>
  <c r="AA169" i="5"/>
  <c r="AA170" i="5"/>
  <c r="AA171" i="5"/>
  <c r="AA172" i="5"/>
  <c r="AA173" i="5"/>
  <c r="AA174" i="5"/>
  <c r="AA175" i="5"/>
  <c r="AA176" i="5"/>
  <c r="AA177" i="5"/>
  <c r="AA178" i="5"/>
  <c r="AA179" i="5"/>
  <c r="AA180" i="5"/>
  <c r="AA181" i="5"/>
  <c r="AA182" i="5"/>
  <c r="AA183" i="5"/>
  <c r="AA184" i="5"/>
  <c r="AA185" i="5"/>
  <c r="AA186" i="5"/>
  <c r="AA187" i="5"/>
  <c r="AA188" i="5"/>
  <c r="AA189" i="5"/>
  <c r="AA190" i="5"/>
  <c r="AA191" i="5"/>
  <c r="AA192" i="5"/>
  <c r="AA193" i="5"/>
  <c r="AA194" i="5"/>
  <c r="AA195" i="5"/>
  <c r="AA196" i="5"/>
  <c r="AA197" i="5"/>
  <c r="AA198" i="5"/>
  <c r="AA199" i="5"/>
  <c r="AA200" i="5"/>
  <c r="AA201" i="5"/>
  <c r="AA202" i="5"/>
  <c r="AA203" i="5"/>
  <c r="AA204" i="5"/>
  <c r="AA205" i="5"/>
  <c r="AA206" i="5"/>
  <c r="AA207" i="5"/>
  <c r="AA208" i="5"/>
  <c r="AA209" i="5"/>
  <c r="AA210" i="5"/>
  <c r="AA211" i="5"/>
  <c r="AA212" i="5"/>
  <c r="AA213" i="5"/>
  <c r="AA214" i="5"/>
  <c r="AA215" i="5"/>
  <c r="AA216" i="5"/>
  <c r="AA217" i="5"/>
  <c r="AA218" i="5"/>
  <c r="AA219" i="5"/>
  <c r="AA220" i="5"/>
  <c r="AA221" i="5"/>
  <c r="AA222" i="5"/>
  <c r="AA223" i="5"/>
  <c r="AA224" i="5"/>
  <c r="AA225" i="5"/>
  <c r="AA226" i="5"/>
  <c r="AA227" i="5"/>
  <c r="AA228" i="5"/>
  <c r="AA229" i="5"/>
  <c r="AA230" i="5"/>
  <c r="AA231" i="5"/>
  <c r="AA232" i="5"/>
  <c r="AA233" i="5"/>
  <c r="AA234" i="5"/>
  <c r="AA235" i="5"/>
  <c r="AA236" i="5"/>
  <c r="AA237" i="5"/>
  <c r="AA238" i="5"/>
  <c r="AA239" i="5"/>
  <c r="AA240" i="5"/>
  <c r="AA241" i="5"/>
  <c r="AA242" i="5"/>
  <c r="AA243" i="5"/>
  <c r="AA244" i="5"/>
  <c r="AA245" i="5"/>
  <c r="AA246" i="5"/>
  <c r="AA247" i="5"/>
  <c r="AA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51" i="5"/>
  <c r="Y52" i="5"/>
  <c r="Y53" i="5"/>
  <c r="Y54" i="5"/>
  <c r="Y55" i="5"/>
  <c r="Y56" i="5"/>
  <c r="Y57" i="5"/>
  <c r="Y58" i="5"/>
  <c r="Y59" i="5"/>
  <c r="Y60" i="5"/>
  <c r="Y61" i="5"/>
  <c r="Y62" i="5"/>
  <c r="Y63" i="5"/>
  <c r="Y64" i="5"/>
  <c r="Y65" i="5"/>
  <c r="Y66" i="5"/>
  <c r="Y67" i="5"/>
  <c r="Y68" i="5"/>
  <c r="Y69" i="5"/>
  <c r="Y70" i="5"/>
  <c r="Y71" i="5"/>
  <c r="Y72" i="5"/>
  <c r="Y73" i="5"/>
  <c r="Y74" i="5"/>
  <c r="Y75" i="5"/>
  <c r="Y76" i="5"/>
  <c r="Y77" i="5"/>
  <c r="Y78" i="5"/>
  <c r="Y79" i="5"/>
  <c r="Y80" i="5"/>
  <c r="Y81" i="5"/>
  <c r="Y82" i="5"/>
  <c r="Y83" i="5"/>
  <c r="Y84" i="5"/>
  <c r="Y85" i="5"/>
  <c r="Y86" i="5"/>
  <c r="Y87" i="5"/>
  <c r="Y88" i="5"/>
  <c r="Y89" i="5"/>
  <c r="Y90" i="5"/>
  <c r="Y91" i="5"/>
  <c r="Y92" i="5"/>
  <c r="Y93" i="5"/>
  <c r="Y94" i="5"/>
  <c r="Y95" i="5"/>
  <c r="Y96" i="5"/>
  <c r="Y97" i="5"/>
  <c r="Y98" i="5"/>
  <c r="Y99" i="5"/>
  <c r="Y100" i="5"/>
  <c r="Y101" i="5"/>
  <c r="Y102" i="5"/>
  <c r="Y103" i="5"/>
  <c r="Y104" i="5"/>
  <c r="Y105" i="5"/>
  <c r="Y106" i="5"/>
  <c r="Y107" i="5"/>
  <c r="Y108" i="5"/>
  <c r="Y109" i="5"/>
  <c r="Y110" i="5"/>
  <c r="Y111" i="5"/>
  <c r="Y112" i="5"/>
  <c r="Y113" i="5"/>
  <c r="Y114" i="5"/>
  <c r="Y115" i="5"/>
  <c r="Y116" i="5"/>
  <c r="Y117" i="5"/>
  <c r="Y118" i="5"/>
  <c r="Y119" i="5"/>
  <c r="Y120" i="5"/>
  <c r="Y121" i="5"/>
  <c r="Y122" i="5"/>
  <c r="Y123" i="5"/>
  <c r="Y124" i="5"/>
  <c r="Y125" i="5"/>
  <c r="Y126" i="5"/>
  <c r="Y127" i="5"/>
  <c r="Y128" i="5"/>
  <c r="Y129" i="5"/>
  <c r="Y130" i="5"/>
  <c r="Y131" i="5"/>
  <c r="Y132" i="5"/>
  <c r="Y133" i="5"/>
  <c r="Y134" i="5"/>
  <c r="Y135" i="5"/>
  <c r="Y136" i="5"/>
  <c r="Y137" i="5"/>
  <c r="Y138" i="5"/>
  <c r="Y139" i="5"/>
  <c r="Y140" i="5"/>
  <c r="Y141" i="5"/>
  <c r="Y142" i="5"/>
  <c r="Y143" i="5"/>
  <c r="Y144" i="5"/>
  <c r="Y145" i="5"/>
  <c r="Y146" i="5"/>
  <c r="Y147" i="5"/>
  <c r="Y148" i="5"/>
  <c r="Y149" i="5"/>
  <c r="Y150" i="5"/>
  <c r="Y151" i="5"/>
  <c r="Y152" i="5"/>
  <c r="Y153" i="5"/>
  <c r="Y154" i="5"/>
  <c r="Y155" i="5"/>
  <c r="Y156" i="5"/>
  <c r="Y157" i="5"/>
  <c r="Y158" i="5"/>
  <c r="Y159" i="5"/>
  <c r="Y160" i="5"/>
  <c r="Y161" i="5"/>
  <c r="Y162" i="5"/>
  <c r="Y163" i="5"/>
  <c r="Y164" i="5"/>
  <c r="Y165" i="5"/>
  <c r="Y166" i="5"/>
  <c r="Y167" i="5"/>
  <c r="Y168" i="5"/>
  <c r="Y169" i="5"/>
  <c r="Y170" i="5"/>
  <c r="Y171" i="5"/>
  <c r="Y172" i="5"/>
  <c r="Y173" i="5"/>
  <c r="Y174" i="5"/>
  <c r="Y175" i="5"/>
  <c r="Y176" i="5"/>
  <c r="Y177" i="5"/>
  <c r="Y178" i="5"/>
  <c r="Y179" i="5"/>
  <c r="Y180" i="5"/>
  <c r="Y181" i="5"/>
  <c r="Y182" i="5"/>
  <c r="Y183" i="5"/>
  <c r="Y184" i="5"/>
  <c r="Y185" i="5"/>
  <c r="Y186" i="5"/>
  <c r="Y187" i="5"/>
  <c r="Y188" i="5"/>
  <c r="Y189" i="5"/>
  <c r="Y190" i="5"/>
  <c r="Y191" i="5"/>
  <c r="Y192" i="5"/>
  <c r="Y193" i="5"/>
  <c r="Y194" i="5"/>
  <c r="Y195" i="5"/>
  <c r="Y196" i="5"/>
  <c r="Y197" i="5"/>
  <c r="Y198" i="5"/>
  <c r="Y199" i="5"/>
  <c r="Y200" i="5"/>
  <c r="Y201" i="5"/>
  <c r="Y202" i="5"/>
  <c r="Y203" i="5"/>
  <c r="Y204" i="5"/>
  <c r="Y205" i="5"/>
  <c r="Y206" i="5"/>
  <c r="Y207" i="5"/>
  <c r="Y208" i="5"/>
  <c r="Y209" i="5"/>
  <c r="Y210" i="5"/>
  <c r="Y211" i="5"/>
  <c r="Y212" i="5"/>
  <c r="Y213" i="5"/>
  <c r="Y214" i="5"/>
  <c r="Y215" i="5"/>
  <c r="Y216" i="5"/>
  <c r="Y217" i="5"/>
  <c r="Y218" i="5"/>
  <c r="Y219" i="5"/>
  <c r="Y220" i="5"/>
  <c r="Y221" i="5"/>
  <c r="Y222" i="5"/>
  <c r="Y223" i="5"/>
  <c r="Y224" i="5"/>
  <c r="Y225" i="5"/>
  <c r="Y226" i="5"/>
  <c r="Y227" i="5"/>
  <c r="Y228" i="5"/>
  <c r="Y229" i="5"/>
  <c r="Y230" i="5"/>
  <c r="Y231" i="5"/>
  <c r="Y232" i="5"/>
  <c r="Y233" i="5"/>
  <c r="Y234" i="5"/>
  <c r="Y235" i="5"/>
  <c r="Y236" i="5"/>
  <c r="Y237" i="5"/>
  <c r="Y238" i="5"/>
  <c r="Y239" i="5"/>
  <c r="Y240" i="5"/>
  <c r="Y241" i="5"/>
  <c r="Y242" i="5"/>
  <c r="Y243" i="5"/>
  <c r="Y244" i="5"/>
  <c r="Y245" i="5"/>
  <c r="Y246" i="5"/>
  <c r="Y247" i="5"/>
  <c r="P4" i="5"/>
  <c r="Q4" i="5"/>
  <c r="R4" i="5"/>
  <c r="S4" i="5"/>
  <c r="T4" i="5"/>
  <c r="U4" i="5"/>
  <c r="V4" i="5"/>
  <c r="W4" i="5"/>
  <c r="X4" i="5"/>
  <c r="Y4" i="5"/>
  <c r="H5" i="5"/>
  <c r="I5" i="5"/>
  <c r="J5" i="5"/>
  <c r="K5" i="5"/>
  <c r="L5" i="5"/>
  <c r="M5" i="5"/>
  <c r="N5" i="5"/>
  <c r="O5" i="5"/>
  <c r="H6" i="5"/>
  <c r="I6" i="5"/>
  <c r="J6" i="5"/>
  <c r="K6" i="5"/>
  <c r="L6" i="5"/>
  <c r="M6" i="5"/>
  <c r="N6" i="5"/>
  <c r="O6" i="5"/>
  <c r="H7" i="5"/>
  <c r="I7" i="5"/>
  <c r="J7" i="5"/>
  <c r="K7" i="5"/>
  <c r="L7" i="5"/>
  <c r="M7" i="5"/>
  <c r="N7" i="5"/>
  <c r="O7" i="5"/>
  <c r="H8" i="5"/>
  <c r="I8" i="5"/>
  <c r="J8" i="5"/>
  <c r="K8" i="5"/>
  <c r="L8" i="5"/>
  <c r="M8" i="5"/>
  <c r="N8" i="5"/>
  <c r="O8" i="5"/>
  <c r="H9" i="5"/>
  <c r="I9" i="5"/>
  <c r="J9" i="5"/>
  <c r="K9" i="5"/>
  <c r="L9" i="5"/>
  <c r="M9" i="5"/>
  <c r="N9" i="5"/>
  <c r="O9" i="5"/>
  <c r="H10" i="5"/>
  <c r="I10" i="5"/>
  <c r="J10" i="5"/>
  <c r="K10" i="5"/>
  <c r="L10" i="5"/>
  <c r="M10" i="5"/>
  <c r="N10" i="5"/>
  <c r="O10" i="5"/>
  <c r="H11" i="5"/>
  <c r="I11" i="5"/>
  <c r="J11" i="5"/>
  <c r="K11" i="5"/>
  <c r="L11" i="5"/>
  <c r="M11" i="5"/>
  <c r="N11" i="5"/>
  <c r="O11" i="5"/>
  <c r="H12" i="5"/>
  <c r="I12" i="5"/>
  <c r="J12" i="5"/>
  <c r="K12" i="5"/>
  <c r="L12" i="5"/>
  <c r="M12" i="5"/>
  <c r="N12" i="5"/>
  <c r="O12" i="5"/>
  <c r="H13" i="5"/>
  <c r="I13" i="5"/>
  <c r="J13" i="5"/>
  <c r="K13" i="5"/>
  <c r="L13" i="5"/>
  <c r="M13" i="5"/>
  <c r="N13" i="5"/>
  <c r="O13" i="5"/>
  <c r="H14" i="5"/>
  <c r="I14" i="5"/>
  <c r="J14" i="5"/>
  <c r="K14" i="5"/>
  <c r="L14" i="5"/>
  <c r="M14" i="5"/>
  <c r="N14" i="5"/>
  <c r="O14" i="5"/>
  <c r="H15" i="5"/>
  <c r="I15" i="5"/>
  <c r="J15" i="5"/>
  <c r="K15" i="5"/>
  <c r="L15" i="5"/>
  <c r="M15" i="5"/>
  <c r="N15" i="5"/>
  <c r="O15" i="5"/>
  <c r="H16" i="5"/>
  <c r="I16" i="5"/>
  <c r="J16" i="5"/>
  <c r="K16" i="5"/>
  <c r="L16" i="5"/>
  <c r="M16" i="5"/>
  <c r="N16" i="5"/>
  <c r="O16" i="5"/>
  <c r="H17" i="5"/>
  <c r="I17" i="5"/>
  <c r="J17" i="5"/>
  <c r="K17" i="5"/>
  <c r="L17" i="5"/>
  <c r="M17" i="5"/>
  <c r="N17" i="5"/>
  <c r="O17" i="5"/>
  <c r="H18" i="5"/>
  <c r="I18" i="5"/>
  <c r="J18" i="5"/>
  <c r="K18" i="5"/>
  <c r="L18" i="5"/>
  <c r="M18" i="5"/>
  <c r="N18" i="5"/>
  <c r="O18" i="5"/>
  <c r="H19" i="5"/>
  <c r="I19" i="5"/>
  <c r="J19" i="5"/>
  <c r="K19" i="5"/>
  <c r="L19" i="5"/>
  <c r="M19" i="5"/>
  <c r="N19" i="5"/>
  <c r="O19" i="5"/>
  <c r="H20" i="5"/>
  <c r="I20" i="5"/>
  <c r="J20" i="5"/>
  <c r="K20" i="5"/>
  <c r="L20" i="5"/>
  <c r="M20" i="5"/>
  <c r="N20" i="5"/>
  <c r="O20" i="5"/>
  <c r="H21" i="5"/>
  <c r="I21" i="5"/>
  <c r="J21" i="5"/>
  <c r="K21" i="5"/>
  <c r="L21" i="5"/>
  <c r="M21" i="5"/>
  <c r="N21" i="5"/>
  <c r="O21" i="5"/>
  <c r="H22" i="5"/>
  <c r="I22" i="5"/>
  <c r="J22" i="5"/>
  <c r="K22" i="5"/>
  <c r="L22" i="5"/>
  <c r="M22" i="5"/>
  <c r="N22" i="5"/>
  <c r="O22" i="5"/>
  <c r="H23" i="5"/>
  <c r="I23" i="5"/>
  <c r="J23" i="5"/>
  <c r="K23" i="5"/>
  <c r="L23" i="5"/>
  <c r="M23" i="5"/>
  <c r="N23" i="5"/>
  <c r="O23" i="5"/>
  <c r="H24" i="5"/>
  <c r="I24" i="5"/>
  <c r="J24" i="5"/>
  <c r="K24" i="5"/>
  <c r="L24" i="5"/>
  <c r="M24" i="5"/>
  <c r="N24" i="5"/>
  <c r="O24" i="5"/>
  <c r="H25" i="5"/>
  <c r="I25" i="5"/>
  <c r="J25" i="5"/>
  <c r="K25" i="5"/>
  <c r="L25" i="5"/>
  <c r="M25" i="5"/>
  <c r="N25" i="5"/>
  <c r="O25" i="5"/>
  <c r="H26" i="5"/>
  <c r="I26" i="5"/>
  <c r="J26" i="5"/>
  <c r="K26" i="5"/>
  <c r="L26" i="5"/>
  <c r="M26" i="5"/>
  <c r="N26" i="5"/>
  <c r="O26" i="5"/>
  <c r="H27" i="5"/>
  <c r="I27" i="5"/>
  <c r="J27" i="5"/>
  <c r="K27" i="5"/>
  <c r="L27" i="5"/>
  <c r="M27" i="5"/>
  <c r="N27" i="5"/>
  <c r="O27" i="5"/>
  <c r="H28" i="5"/>
  <c r="I28" i="5"/>
  <c r="J28" i="5"/>
  <c r="K28" i="5"/>
  <c r="L28" i="5"/>
  <c r="M28" i="5"/>
  <c r="N28" i="5"/>
  <c r="O28" i="5"/>
  <c r="H29" i="5"/>
  <c r="I29" i="5"/>
  <c r="J29" i="5"/>
  <c r="K29" i="5"/>
  <c r="L29" i="5"/>
  <c r="M29" i="5"/>
  <c r="N29" i="5"/>
  <c r="O29" i="5"/>
  <c r="H30" i="5"/>
  <c r="I30" i="5"/>
  <c r="J30" i="5"/>
  <c r="K30" i="5"/>
  <c r="L30" i="5"/>
  <c r="M30" i="5"/>
  <c r="N30" i="5"/>
  <c r="O30" i="5"/>
  <c r="H31" i="5"/>
  <c r="I31" i="5"/>
  <c r="J31" i="5"/>
  <c r="K31" i="5"/>
  <c r="L31" i="5"/>
  <c r="M31" i="5"/>
  <c r="N31" i="5"/>
  <c r="O31" i="5"/>
  <c r="H32" i="5"/>
  <c r="I32" i="5"/>
  <c r="J32" i="5"/>
  <c r="K32" i="5"/>
  <c r="L32" i="5"/>
  <c r="M32" i="5"/>
  <c r="N32" i="5"/>
  <c r="O32" i="5"/>
  <c r="H33" i="5"/>
  <c r="I33" i="5"/>
  <c r="J33" i="5"/>
  <c r="K33" i="5"/>
  <c r="L33" i="5"/>
  <c r="M33" i="5"/>
  <c r="N33" i="5"/>
  <c r="O33" i="5"/>
  <c r="H34" i="5"/>
  <c r="I34" i="5"/>
  <c r="J34" i="5"/>
  <c r="K34" i="5"/>
  <c r="L34" i="5"/>
  <c r="M34" i="5"/>
  <c r="N34" i="5"/>
  <c r="O34" i="5"/>
  <c r="H35" i="5"/>
  <c r="I35" i="5"/>
  <c r="J35" i="5"/>
  <c r="K35" i="5"/>
  <c r="L35" i="5"/>
  <c r="M35" i="5"/>
  <c r="N35" i="5"/>
  <c r="O35" i="5"/>
  <c r="H36" i="5"/>
  <c r="I36" i="5"/>
  <c r="J36" i="5"/>
  <c r="K36" i="5"/>
  <c r="L36" i="5"/>
  <c r="M36" i="5"/>
  <c r="N36" i="5"/>
  <c r="O36" i="5"/>
  <c r="H37" i="5"/>
  <c r="I37" i="5"/>
  <c r="J37" i="5"/>
  <c r="K37" i="5"/>
  <c r="L37" i="5"/>
  <c r="M37" i="5"/>
  <c r="N37" i="5"/>
  <c r="O37" i="5"/>
  <c r="H38" i="5"/>
  <c r="I38" i="5"/>
  <c r="J38" i="5"/>
  <c r="K38" i="5"/>
  <c r="L38" i="5"/>
  <c r="M38" i="5"/>
  <c r="N38" i="5"/>
  <c r="O38" i="5"/>
  <c r="H39" i="5"/>
  <c r="I39" i="5"/>
  <c r="J39" i="5"/>
  <c r="K39" i="5"/>
  <c r="L39" i="5"/>
  <c r="M39" i="5"/>
  <c r="N39" i="5"/>
  <c r="O39" i="5"/>
  <c r="H40" i="5"/>
  <c r="I40" i="5"/>
  <c r="J40" i="5"/>
  <c r="K40" i="5"/>
  <c r="L40" i="5"/>
  <c r="M40" i="5"/>
  <c r="N40" i="5"/>
  <c r="O40" i="5"/>
  <c r="H41" i="5"/>
  <c r="I41" i="5"/>
  <c r="J41" i="5"/>
  <c r="K41" i="5"/>
  <c r="L41" i="5"/>
  <c r="M41" i="5"/>
  <c r="N41" i="5"/>
  <c r="O41" i="5"/>
  <c r="H42" i="5"/>
  <c r="I42" i="5"/>
  <c r="J42" i="5"/>
  <c r="K42" i="5"/>
  <c r="L42" i="5"/>
  <c r="M42" i="5"/>
  <c r="N42" i="5"/>
  <c r="O42" i="5"/>
  <c r="H43" i="5"/>
  <c r="I43" i="5"/>
  <c r="J43" i="5"/>
  <c r="K43" i="5"/>
  <c r="L43" i="5"/>
  <c r="M43" i="5"/>
  <c r="N43" i="5"/>
  <c r="O43" i="5"/>
  <c r="H44" i="5"/>
  <c r="I44" i="5"/>
  <c r="J44" i="5"/>
  <c r="K44" i="5"/>
  <c r="L44" i="5"/>
  <c r="M44" i="5"/>
  <c r="N44" i="5"/>
  <c r="O44" i="5"/>
  <c r="H45" i="5"/>
  <c r="I45" i="5"/>
  <c r="J45" i="5"/>
  <c r="K45" i="5"/>
  <c r="L45" i="5"/>
  <c r="M45" i="5"/>
  <c r="N45" i="5"/>
  <c r="O45" i="5"/>
  <c r="H46" i="5"/>
  <c r="I46" i="5"/>
  <c r="J46" i="5"/>
  <c r="K46" i="5"/>
  <c r="L46" i="5"/>
  <c r="M46" i="5"/>
  <c r="N46" i="5"/>
  <c r="O46" i="5"/>
  <c r="H47" i="5"/>
  <c r="I47" i="5"/>
  <c r="J47" i="5"/>
  <c r="K47" i="5"/>
  <c r="L47" i="5"/>
  <c r="M47" i="5"/>
  <c r="N47" i="5"/>
  <c r="O47" i="5"/>
  <c r="H48" i="5"/>
  <c r="I48" i="5"/>
  <c r="J48" i="5"/>
  <c r="K48" i="5"/>
  <c r="L48" i="5"/>
  <c r="M48" i="5"/>
  <c r="N48" i="5"/>
  <c r="O48" i="5"/>
  <c r="H49" i="5"/>
  <c r="I49" i="5"/>
  <c r="J49" i="5"/>
  <c r="K49" i="5"/>
  <c r="L49" i="5"/>
  <c r="M49" i="5"/>
  <c r="N49" i="5"/>
  <c r="O49" i="5"/>
  <c r="H50" i="5"/>
  <c r="I50" i="5"/>
  <c r="J50" i="5"/>
  <c r="K50" i="5"/>
  <c r="L50" i="5"/>
  <c r="M50" i="5"/>
  <c r="N50" i="5"/>
  <c r="O50" i="5"/>
  <c r="H51" i="5"/>
  <c r="I51" i="5"/>
  <c r="J51" i="5"/>
  <c r="K51" i="5"/>
  <c r="L51" i="5"/>
  <c r="M51" i="5"/>
  <c r="N51" i="5"/>
  <c r="O51" i="5"/>
  <c r="H52" i="5"/>
  <c r="I52" i="5"/>
  <c r="J52" i="5"/>
  <c r="K52" i="5"/>
  <c r="L52" i="5"/>
  <c r="M52" i="5"/>
  <c r="N52" i="5"/>
  <c r="O52" i="5"/>
  <c r="H53" i="5"/>
  <c r="I53" i="5"/>
  <c r="J53" i="5"/>
  <c r="K53" i="5"/>
  <c r="L53" i="5"/>
  <c r="M53" i="5"/>
  <c r="N53" i="5"/>
  <c r="O53" i="5"/>
  <c r="H54" i="5"/>
  <c r="I54" i="5"/>
  <c r="J54" i="5"/>
  <c r="K54" i="5"/>
  <c r="L54" i="5"/>
  <c r="M54" i="5"/>
  <c r="N54" i="5"/>
  <c r="O54" i="5"/>
  <c r="H55" i="5"/>
  <c r="I55" i="5"/>
  <c r="J55" i="5"/>
  <c r="K55" i="5"/>
  <c r="L55" i="5"/>
  <c r="M55" i="5"/>
  <c r="N55" i="5"/>
  <c r="O55" i="5"/>
  <c r="H56" i="5"/>
  <c r="I56" i="5"/>
  <c r="J56" i="5"/>
  <c r="K56" i="5"/>
  <c r="L56" i="5"/>
  <c r="M56" i="5"/>
  <c r="N56" i="5"/>
  <c r="O56" i="5"/>
  <c r="H57" i="5"/>
  <c r="I57" i="5"/>
  <c r="J57" i="5"/>
  <c r="K57" i="5"/>
  <c r="L57" i="5"/>
  <c r="M57" i="5"/>
  <c r="N57" i="5"/>
  <c r="O57" i="5"/>
  <c r="H58" i="5"/>
  <c r="I58" i="5"/>
  <c r="J58" i="5"/>
  <c r="K58" i="5"/>
  <c r="L58" i="5"/>
  <c r="M58" i="5"/>
  <c r="N58" i="5"/>
  <c r="O58" i="5"/>
  <c r="H59" i="5"/>
  <c r="I59" i="5"/>
  <c r="J59" i="5"/>
  <c r="K59" i="5"/>
  <c r="L59" i="5"/>
  <c r="M59" i="5"/>
  <c r="N59" i="5"/>
  <c r="O59" i="5"/>
  <c r="H60" i="5"/>
  <c r="I60" i="5"/>
  <c r="J60" i="5"/>
  <c r="K60" i="5"/>
  <c r="L60" i="5"/>
  <c r="M60" i="5"/>
  <c r="N60" i="5"/>
  <c r="O60" i="5"/>
  <c r="H61" i="5"/>
  <c r="I61" i="5"/>
  <c r="J61" i="5"/>
  <c r="K61" i="5"/>
  <c r="L61" i="5"/>
  <c r="M61" i="5"/>
  <c r="N61" i="5"/>
  <c r="O61" i="5"/>
  <c r="H62" i="5"/>
  <c r="I62" i="5"/>
  <c r="J62" i="5"/>
  <c r="K62" i="5"/>
  <c r="L62" i="5"/>
  <c r="M62" i="5"/>
  <c r="N62" i="5"/>
  <c r="O62" i="5"/>
  <c r="H63" i="5"/>
  <c r="I63" i="5"/>
  <c r="J63" i="5"/>
  <c r="K63" i="5"/>
  <c r="L63" i="5"/>
  <c r="M63" i="5"/>
  <c r="N63" i="5"/>
  <c r="O63" i="5"/>
  <c r="H64" i="5"/>
  <c r="I64" i="5"/>
  <c r="J64" i="5"/>
  <c r="K64" i="5"/>
  <c r="L64" i="5"/>
  <c r="M64" i="5"/>
  <c r="N64" i="5"/>
  <c r="O64" i="5"/>
  <c r="H65" i="5"/>
  <c r="I65" i="5"/>
  <c r="J65" i="5"/>
  <c r="K65" i="5"/>
  <c r="L65" i="5"/>
  <c r="M65" i="5"/>
  <c r="N65" i="5"/>
  <c r="O65" i="5"/>
  <c r="H66" i="5"/>
  <c r="I66" i="5"/>
  <c r="J66" i="5"/>
  <c r="K66" i="5"/>
  <c r="L66" i="5"/>
  <c r="M66" i="5"/>
  <c r="N66" i="5"/>
  <c r="O66" i="5"/>
  <c r="H67" i="5"/>
  <c r="I67" i="5"/>
  <c r="J67" i="5"/>
  <c r="K67" i="5"/>
  <c r="L67" i="5"/>
  <c r="M67" i="5"/>
  <c r="N67" i="5"/>
  <c r="O67" i="5"/>
  <c r="H68" i="5"/>
  <c r="I68" i="5"/>
  <c r="J68" i="5"/>
  <c r="K68" i="5"/>
  <c r="L68" i="5"/>
  <c r="M68" i="5"/>
  <c r="N68" i="5"/>
  <c r="O68" i="5"/>
  <c r="H69" i="5"/>
  <c r="I69" i="5"/>
  <c r="J69" i="5"/>
  <c r="K69" i="5"/>
  <c r="L69" i="5"/>
  <c r="M69" i="5"/>
  <c r="N69" i="5"/>
  <c r="O69" i="5"/>
  <c r="H70" i="5"/>
  <c r="I70" i="5"/>
  <c r="J70" i="5"/>
  <c r="K70" i="5"/>
  <c r="L70" i="5"/>
  <c r="M70" i="5"/>
  <c r="N70" i="5"/>
  <c r="O70" i="5"/>
  <c r="H71" i="5"/>
  <c r="I71" i="5"/>
  <c r="J71" i="5"/>
  <c r="K71" i="5"/>
  <c r="L71" i="5"/>
  <c r="M71" i="5"/>
  <c r="N71" i="5"/>
  <c r="O71" i="5"/>
  <c r="H72" i="5"/>
  <c r="I72" i="5"/>
  <c r="J72" i="5"/>
  <c r="K72" i="5"/>
  <c r="L72" i="5"/>
  <c r="M72" i="5"/>
  <c r="N72" i="5"/>
  <c r="O72" i="5"/>
  <c r="H73" i="5"/>
  <c r="I73" i="5"/>
  <c r="J73" i="5"/>
  <c r="K73" i="5"/>
  <c r="L73" i="5"/>
  <c r="M73" i="5"/>
  <c r="N73" i="5"/>
  <c r="O73" i="5"/>
  <c r="H74" i="5"/>
  <c r="I74" i="5"/>
  <c r="J74" i="5"/>
  <c r="K74" i="5"/>
  <c r="L74" i="5"/>
  <c r="M74" i="5"/>
  <c r="N74" i="5"/>
  <c r="O74" i="5"/>
  <c r="H75" i="5"/>
  <c r="I75" i="5"/>
  <c r="J75" i="5"/>
  <c r="K75" i="5"/>
  <c r="L75" i="5"/>
  <c r="M75" i="5"/>
  <c r="N75" i="5"/>
  <c r="O75" i="5"/>
  <c r="H76" i="5"/>
  <c r="I76" i="5"/>
  <c r="J76" i="5"/>
  <c r="K76" i="5"/>
  <c r="L76" i="5"/>
  <c r="M76" i="5"/>
  <c r="N76" i="5"/>
  <c r="O76" i="5"/>
  <c r="H77" i="5"/>
  <c r="I77" i="5"/>
  <c r="J77" i="5"/>
  <c r="K77" i="5"/>
  <c r="L77" i="5"/>
  <c r="M77" i="5"/>
  <c r="N77" i="5"/>
  <c r="O77" i="5"/>
  <c r="H78" i="5"/>
  <c r="I78" i="5"/>
  <c r="J78" i="5"/>
  <c r="K78" i="5"/>
  <c r="L78" i="5"/>
  <c r="M78" i="5"/>
  <c r="N78" i="5"/>
  <c r="O78" i="5"/>
  <c r="H79" i="5"/>
  <c r="I79" i="5"/>
  <c r="J79" i="5"/>
  <c r="K79" i="5"/>
  <c r="L79" i="5"/>
  <c r="M79" i="5"/>
  <c r="N79" i="5"/>
  <c r="O79" i="5"/>
  <c r="H80" i="5"/>
  <c r="I80" i="5"/>
  <c r="J80" i="5"/>
  <c r="K80" i="5"/>
  <c r="L80" i="5"/>
  <c r="M80" i="5"/>
  <c r="N80" i="5"/>
  <c r="O80" i="5"/>
  <c r="H81" i="5"/>
  <c r="I81" i="5"/>
  <c r="J81" i="5"/>
  <c r="K81" i="5"/>
  <c r="L81" i="5"/>
  <c r="M81" i="5"/>
  <c r="N81" i="5"/>
  <c r="O81" i="5"/>
  <c r="H82" i="5"/>
  <c r="I82" i="5"/>
  <c r="J82" i="5"/>
  <c r="K82" i="5"/>
  <c r="L82" i="5"/>
  <c r="M82" i="5"/>
  <c r="N82" i="5"/>
  <c r="O82" i="5"/>
  <c r="H83" i="5"/>
  <c r="I83" i="5"/>
  <c r="J83" i="5"/>
  <c r="K83" i="5"/>
  <c r="L83" i="5"/>
  <c r="M83" i="5"/>
  <c r="N83" i="5"/>
  <c r="O83" i="5"/>
  <c r="H84" i="5"/>
  <c r="I84" i="5"/>
  <c r="J84" i="5"/>
  <c r="K84" i="5"/>
  <c r="L84" i="5"/>
  <c r="M84" i="5"/>
  <c r="N84" i="5"/>
  <c r="O84" i="5"/>
  <c r="H85" i="5"/>
  <c r="I85" i="5"/>
  <c r="J85" i="5"/>
  <c r="K85" i="5"/>
  <c r="L85" i="5"/>
  <c r="M85" i="5"/>
  <c r="N85" i="5"/>
  <c r="O85" i="5"/>
  <c r="H86" i="5"/>
  <c r="I86" i="5"/>
  <c r="J86" i="5"/>
  <c r="K86" i="5"/>
  <c r="L86" i="5"/>
  <c r="M86" i="5"/>
  <c r="N86" i="5"/>
  <c r="O86" i="5"/>
  <c r="H87" i="5"/>
  <c r="I87" i="5"/>
  <c r="J87" i="5"/>
  <c r="K87" i="5"/>
  <c r="L87" i="5"/>
  <c r="M87" i="5"/>
  <c r="N87" i="5"/>
  <c r="O87" i="5"/>
  <c r="H88" i="5"/>
  <c r="I88" i="5"/>
  <c r="J88" i="5"/>
  <c r="K88" i="5"/>
  <c r="L88" i="5"/>
  <c r="M88" i="5"/>
  <c r="N88" i="5"/>
  <c r="O88" i="5"/>
  <c r="H89" i="5"/>
  <c r="I89" i="5"/>
  <c r="J89" i="5"/>
  <c r="K89" i="5"/>
  <c r="L89" i="5"/>
  <c r="M89" i="5"/>
  <c r="N89" i="5"/>
  <c r="O89" i="5"/>
  <c r="H90" i="5"/>
  <c r="I90" i="5"/>
  <c r="J90" i="5"/>
  <c r="K90" i="5"/>
  <c r="L90" i="5"/>
  <c r="M90" i="5"/>
  <c r="N90" i="5"/>
  <c r="O90" i="5"/>
  <c r="H91" i="5"/>
  <c r="I91" i="5"/>
  <c r="J91" i="5"/>
  <c r="K91" i="5"/>
  <c r="L91" i="5"/>
  <c r="M91" i="5"/>
  <c r="N91" i="5"/>
  <c r="O91" i="5"/>
  <c r="H92" i="5"/>
  <c r="I92" i="5"/>
  <c r="J92" i="5"/>
  <c r="K92" i="5"/>
  <c r="L92" i="5"/>
  <c r="M92" i="5"/>
  <c r="N92" i="5"/>
  <c r="O92" i="5"/>
  <c r="H93" i="5"/>
  <c r="I93" i="5"/>
  <c r="J93" i="5"/>
  <c r="K93" i="5"/>
  <c r="L93" i="5"/>
  <c r="M93" i="5"/>
  <c r="N93" i="5"/>
  <c r="O93" i="5"/>
  <c r="H94" i="5"/>
  <c r="I94" i="5"/>
  <c r="J94" i="5"/>
  <c r="K94" i="5"/>
  <c r="L94" i="5"/>
  <c r="M94" i="5"/>
  <c r="N94" i="5"/>
  <c r="O94" i="5"/>
  <c r="H95" i="5"/>
  <c r="I95" i="5"/>
  <c r="J95" i="5"/>
  <c r="K95" i="5"/>
  <c r="L95" i="5"/>
  <c r="M95" i="5"/>
  <c r="N95" i="5"/>
  <c r="O95" i="5"/>
  <c r="H96" i="5"/>
  <c r="I96" i="5"/>
  <c r="J96" i="5"/>
  <c r="K96" i="5"/>
  <c r="L96" i="5"/>
  <c r="M96" i="5"/>
  <c r="N96" i="5"/>
  <c r="O96" i="5"/>
  <c r="H97" i="5"/>
  <c r="I97" i="5"/>
  <c r="J97" i="5"/>
  <c r="K97" i="5"/>
  <c r="L97" i="5"/>
  <c r="M97" i="5"/>
  <c r="N97" i="5"/>
  <c r="O97" i="5"/>
  <c r="H98" i="5"/>
  <c r="I98" i="5"/>
  <c r="J98" i="5"/>
  <c r="K98" i="5"/>
  <c r="L98" i="5"/>
  <c r="M98" i="5"/>
  <c r="N98" i="5"/>
  <c r="O98" i="5"/>
  <c r="H99" i="5"/>
  <c r="I99" i="5"/>
  <c r="J99" i="5"/>
  <c r="K99" i="5"/>
  <c r="L99" i="5"/>
  <c r="M99" i="5"/>
  <c r="N99" i="5"/>
  <c r="O99" i="5"/>
  <c r="H100" i="5"/>
  <c r="I100" i="5"/>
  <c r="J100" i="5"/>
  <c r="K100" i="5"/>
  <c r="L100" i="5"/>
  <c r="M100" i="5"/>
  <c r="N100" i="5"/>
  <c r="O100" i="5"/>
  <c r="H101" i="5"/>
  <c r="I101" i="5"/>
  <c r="J101" i="5"/>
  <c r="K101" i="5"/>
  <c r="L101" i="5"/>
  <c r="M101" i="5"/>
  <c r="N101" i="5"/>
  <c r="O101" i="5"/>
  <c r="H102" i="5"/>
  <c r="I102" i="5"/>
  <c r="J102" i="5"/>
  <c r="K102" i="5"/>
  <c r="L102" i="5"/>
  <c r="M102" i="5"/>
  <c r="N102" i="5"/>
  <c r="O102" i="5"/>
  <c r="H103" i="5"/>
  <c r="I103" i="5"/>
  <c r="J103" i="5"/>
  <c r="K103" i="5"/>
  <c r="L103" i="5"/>
  <c r="M103" i="5"/>
  <c r="N103" i="5"/>
  <c r="O103" i="5"/>
  <c r="H104" i="5"/>
  <c r="I104" i="5"/>
  <c r="J104" i="5"/>
  <c r="K104" i="5"/>
  <c r="L104" i="5"/>
  <c r="M104" i="5"/>
  <c r="N104" i="5"/>
  <c r="O104" i="5"/>
  <c r="H105" i="5"/>
  <c r="I105" i="5"/>
  <c r="J105" i="5"/>
  <c r="K105" i="5"/>
  <c r="L105" i="5"/>
  <c r="M105" i="5"/>
  <c r="N105" i="5"/>
  <c r="O105" i="5"/>
  <c r="H106" i="5"/>
  <c r="I106" i="5"/>
  <c r="J106" i="5"/>
  <c r="K106" i="5"/>
  <c r="L106" i="5"/>
  <c r="M106" i="5"/>
  <c r="N106" i="5"/>
  <c r="O106" i="5"/>
  <c r="H107" i="5"/>
  <c r="I107" i="5"/>
  <c r="J107" i="5"/>
  <c r="K107" i="5"/>
  <c r="L107" i="5"/>
  <c r="M107" i="5"/>
  <c r="N107" i="5"/>
  <c r="O107" i="5"/>
  <c r="H108" i="5"/>
  <c r="I108" i="5"/>
  <c r="J108" i="5"/>
  <c r="K108" i="5"/>
  <c r="L108" i="5"/>
  <c r="M108" i="5"/>
  <c r="N108" i="5"/>
  <c r="O108" i="5"/>
  <c r="H109" i="5"/>
  <c r="I109" i="5"/>
  <c r="J109" i="5"/>
  <c r="K109" i="5"/>
  <c r="L109" i="5"/>
  <c r="M109" i="5"/>
  <c r="N109" i="5"/>
  <c r="O109" i="5"/>
  <c r="H110" i="5"/>
  <c r="I110" i="5"/>
  <c r="J110" i="5"/>
  <c r="K110" i="5"/>
  <c r="L110" i="5"/>
  <c r="M110" i="5"/>
  <c r="N110" i="5"/>
  <c r="O110" i="5"/>
  <c r="H111" i="5"/>
  <c r="I111" i="5"/>
  <c r="J111" i="5"/>
  <c r="K111" i="5"/>
  <c r="L111" i="5"/>
  <c r="M111" i="5"/>
  <c r="N111" i="5"/>
  <c r="O111" i="5"/>
  <c r="H112" i="5"/>
  <c r="I112" i="5"/>
  <c r="J112" i="5"/>
  <c r="K112" i="5"/>
  <c r="L112" i="5"/>
  <c r="M112" i="5"/>
  <c r="N112" i="5"/>
  <c r="O112" i="5"/>
  <c r="H113" i="5"/>
  <c r="I113" i="5"/>
  <c r="J113" i="5"/>
  <c r="K113" i="5"/>
  <c r="L113" i="5"/>
  <c r="M113" i="5"/>
  <c r="N113" i="5"/>
  <c r="O113" i="5"/>
  <c r="H114" i="5"/>
  <c r="I114" i="5"/>
  <c r="J114" i="5"/>
  <c r="K114" i="5"/>
  <c r="L114" i="5"/>
  <c r="M114" i="5"/>
  <c r="N114" i="5"/>
  <c r="O114" i="5"/>
  <c r="H115" i="5"/>
  <c r="I115" i="5"/>
  <c r="J115" i="5"/>
  <c r="K115" i="5"/>
  <c r="L115" i="5"/>
  <c r="M115" i="5"/>
  <c r="N115" i="5"/>
  <c r="O115" i="5"/>
  <c r="H116" i="5"/>
  <c r="I116" i="5"/>
  <c r="J116" i="5"/>
  <c r="K116" i="5"/>
  <c r="L116" i="5"/>
  <c r="M116" i="5"/>
  <c r="N116" i="5"/>
  <c r="O116" i="5"/>
  <c r="H117" i="5"/>
  <c r="I117" i="5"/>
  <c r="J117" i="5"/>
  <c r="K117" i="5"/>
  <c r="L117" i="5"/>
  <c r="M117" i="5"/>
  <c r="N117" i="5"/>
  <c r="O117" i="5"/>
  <c r="H118" i="5"/>
  <c r="I118" i="5"/>
  <c r="J118" i="5"/>
  <c r="K118" i="5"/>
  <c r="L118" i="5"/>
  <c r="M118" i="5"/>
  <c r="N118" i="5"/>
  <c r="O118" i="5"/>
  <c r="H119" i="5"/>
  <c r="I119" i="5"/>
  <c r="J119" i="5"/>
  <c r="K119" i="5"/>
  <c r="L119" i="5"/>
  <c r="M119" i="5"/>
  <c r="N119" i="5"/>
  <c r="O119" i="5"/>
  <c r="H120" i="5"/>
  <c r="I120" i="5"/>
  <c r="J120" i="5"/>
  <c r="K120" i="5"/>
  <c r="L120" i="5"/>
  <c r="M120" i="5"/>
  <c r="N120" i="5"/>
  <c r="O120" i="5"/>
  <c r="H121" i="5"/>
  <c r="I121" i="5"/>
  <c r="J121" i="5"/>
  <c r="K121" i="5"/>
  <c r="L121" i="5"/>
  <c r="M121" i="5"/>
  <c r="N121" i="5"/>
  <c r="O121" i="5"/>
  <c r="H122" i="5"/>
  <c r="I122" i="5"/>
  <c r="J122" i="5"/>
  <c r="K122" i="5"/>
  <c r="L122" i="5"/>
  <c r="M122" i="5"/>
  <c r="N122" i="5"/>
  <c r="O122" i="5"/>
  <c r="H123" i="5"/>
  <c r="I123" i="5"/>
  <c r="J123" i="5"/>
  <c r="K123" i="5"/>
  <c r="L123" i="5"/>
  <c r="M123" i="5"/>
  <c r="N123" i="5"/>
  <c r="O123" i="5"/>
  <c r="H124" i="5"/>
  <c r="I124" i="5"/>
  <c r="J124" i="5"/>
  <c r="K124" i="5"/>
  <c r="L124" i="5"/>
  <c r="M124" i="5"/>
  <c r="N124" i="5"/>
  <c r="O124" i="5"/>
  <c r="H125" i="5"/>
  <c r="I125" i="5"/>
  <c r="J125" i="5"/>
  <c r="K125" i="5"/>
  <c r="L125" i="5"/>
  <c r="M125" i="5"/>
  <c r="N125" i="5"/>
  <c r="O125" i="5"/>
  <c r="H126" i="5"/>
  <c r="I126" i="5"/>
  <c r="J126" i="5"/>
  <c r="K126" i="5"/>
  <c r="L126" i="5"/>
  <c r="M126" i="5"/>
  <c r="N126" i="5"/>
  <c r="O126" i="5"/>
  <c r="H127" i="5"/>
  <c r="I127" i="5"/>
  <c r="J127" i="5"/>
  <c r="K127" i="5"/>
  <c r="L127" i="5"/>
  <c r="M127" i="5"/>
  <c r="N127" i="5"/>
  <c r="O127" i="5"/>
  <c r="H128" i="5"/>
  <c r="I128" i="5"/>
  <c r="J128" i="5"/>
  <c r="K128" i="5"/>
  <c r="L128" i="5"/>
  <c r="M128" i="5"/>
  <c r="N128" i="5"/>
  <c r="O128" i="5"/>
  <c r="H129" i="5"/>
  <c r="I129" i="5"/>
  <c r="J129" i="5"/>
  <c r="K129" i="5"/>
  <c r="L129" i="5"/>
  <c r="M129" i="5"/>
  <c r="N129" i="5"/>
  <c r="O129" i="5"/>
  <c r="H130" i="5"/>
  <c r="I130" i="5"/>
  <c r="J130" i="5"/>
  <c r="K130" i="5"/>
  <c r="L130" i="5"/>
  <c r="M130" i="5"/>
  <c r="N130" i="5"/>
  <c r="O130" i="5"/>
  <c r="H131" i="5"/>
  <c r="I131" i="5"/>
  <c r="J131" i="5"/>
  <c r="K131" i="5"/>
  <c r="L131" i="5"/>
  <c r="M131" i="5"/>
  <c r="N131" i="5"/>
  <c r="O131" i="5"/>
  <c r="H132" i="5"/>
  <c r="I132" i="5"/>
  <c r="J132" i="5"/>
  <c r="K132" i="5"/>
  <c r="L132" i="5"/>
  <c r="M132" i="5"/>
  <c r="N132" i="5"/>
  <c r="O132" i="5"/>
  <c r="H133" i="5"/>
  <c r="I133" i="5"/>
  <c r="J133" i="5"/>
  <c r="K133" i="5"/>
  <c r="L133" i="5"/>
  <c r="M133" i="5"/>
  <c r="N133" i="5"/>
  <c r="O133" i="5"/>
  <c r="H134" i="5"/>
  <c r="I134" i="5"/>
  <c r="J134" i="5"/>
  <c r="K134" i="5"/>
  <c r="L134" i="5"/>
  <c r="M134" i="5"/>
  <c r="N134" i="5"/>
  <c r="O134" i="5"/>
  <c r="H135" i="5"/>
  <c r="I135" i="5"/>
  <c r="J135" i="5"/>
  <c r="K135" i="5"/>
  <c r="L135" i="5"/>
  <c r="M135" i="5"/>
  <c r="N135" i="5"/>
  <c r="O135" i="5"/>
  <c r="H136" i="5"/>
  <c r="I136" i="5"/>
  <c r="J136" i="5"/>
  <c r="K136" i="5"/>
  <c r="L136" i="5"/>
  <c r="M136" i="5"/>
  <c r="N136" i="5"/>
  <c r="O136" i="5"/>
  <c r="H137" i="5"/>
  <c r="I137" i="5"/>
  <c r="J137" i="5"/>
  <c r="K137" i="5"/>
  <c r="L137" i="5"/>
  <c r="M137" i="5"/>
  <c r="N137" i="5"/>
  <c r="O137" i="5"/>
  <c r="H138" i="5"/>
  <c r="I138" i="5"/>
  <c r="J138" i="5"/>
  <c r="K138" i="5"/>
  <c r="L138" i="5"/>
  <c r="M138" i="5"/>
  <c r="N138" i="5"/>
  <c r="O138" i="5"/>
  <c r="H139" i="5"/>
  <c r="I139" i="5"/>
  <c r="J139" i="5"/>
  <c r="K139" i="5"/>
  <c r="L139" i="5"/>
  <c r="M139" i="5"/>
  <c r="N139" i="5"/>
  <c r="O139" i="5"/>
  <c r="H140" i="5"/>
  <c r="I140" i="5"/>
  <c r="J140" i="5"/>
  <c r="K140" i="5"/>
  <c r="L140" i="5"/>
  <c r="M140" i="5"/>
  <c r="N140" i="5"/>
  <c r="O140" i="5"/>
  <c r="H141" i="5"/>
  <c r="I141" i="5"/>
  <c r="J141" i="5"/>
  <c r="K141" i="5"/>
  <c r="L141" i="5"/>
  <c r="M141" i="5"/>
  <c r="N141" i="5"/>
  <c r="O141" i="5"/>
  <c r="H142" i="5"/>
  <c r="I142" i="5"/>
  <c r="J142" i="5"/>
  <c r="K142" i="5"/>
  <c r="L142" i="5"/>
  <c r="M142" i="5"/>
  <c r="N142" i="5"/>
  <c r="O142" i="5"/>
  <c r="H143" i="5"/>
  <c r="I143" i="5"/>
  <c r="J143" i="5"/>
  <c r="K143" i="5"/>
  <c r="L143" i="5"/>
  <c r="M143" i="5"/>
  <c r="N143" i="5"/>
  <c r="O143" i="5"/>
  <c r="H144" i="5"/>
  <c r="I144" i="5"/>
  <c r="J144" i="5"/>
  <c r="K144" i="5"/>
  <c r="L144" i="5"/>
  <c r="M144" i="5"/>
  <c r="N144" i="5"/>
  <c r="O144" i="5"/>
  <c r="H145" i="5"/>
  <c r="I145" i="5"/>
  <c r="J145" i="5"/>
  <c r="K145" i="5"/>
  <c r="L145" i="5"/>
  <c r="M145" i="5"/>
  <c r="N145" i="5"/>
  <c r="O145" i="5"/>
  <c r="H146" i="5"/>
  <c r="I146" i="5"/>
  <c r="J146" i="5"/>
  <c r="K146" i="5"/>
  <c r="L146" i="5"/>
  <c r="M146" i="5"/>
  <c r="N146" i="5"/>
  <c r="O146" i="5"/>
  <c r="H147" i="5"/>
  <c r="I147" i="5"/>
  <c r="J147" i="5"/>
  <c r="K147" i="5"/>
  <c r="L147" i="5"/>
  <c r="M147" i="5"/>
  <c r="N147" i="5"/>
  <c r="O147" i="5"/>
  <c r="H148" i="5"/>
  <c r="I148" i="5"/>
  <c r="J148" i="5"/>
  <c r="K148" i="5"/>
  <c r="L148" i="5"/>
  <c r="M148" i="5"/>
  <c r="N148" i="5"/>
  <c r="O148" i="5"/>
  <c r="H149" i="5"/>
  <c r="I149" i="5"/>
  <c r="J149" i="5"/>
  <c r="K149" i="5"/>
  <c r="L149" i="5"/>
  <c r="M149" i="5"/>
  <c r="N149" i="5"/>
  <c r="O149" i="5"/>
  <c r="H150" i="5"/>
  <c r="I150" i="5"/>
  <c r="J150" i="5"/>
  <c r="K150" i="5"/>
  <c r="L150" i="5"/>
  <c r="M150" i="5"/>
  <c r="N150" i="5"/>
  <c r="O150" i="5"/>
  <c r="H151" i="5"/>
  <c r="I151" i="5"/>
  <c r="J151" i="5"/>
  <c r="K151" i="5"/>
  <c r="L151" i="5"/>
  <c r="M151" i="5"/>
  <c r="N151" i="5"/>
  <c r="O151" i="5"/>
  <c r="H152" i="5"/>
  <c r="I152" i="5"/>
  <c r="J152" i="5"/>
  <c r="K152" i="5"/>
  <c r="L152" i="5"/>
  <c r="M152" i="5"/>
  <c r="N152" i="5"/>
  <c r="O152" i="5"/>
  <c r="H153" i="5"/>
  <c r="I153" i="5"/>
  <c r="J153" i="5"/>
  <c r="K153" i="5"/>
  <c r="L153" i="5"/>
  <c r="M153" i="5"/>
  <c r="N153" i="5"/>
  <c r="O153" i="5"/>
  <c r="H154" i="5"/>
  <c r="I154" i="5"/>
  <c r="J154" i="5"/>
  <c r="K154" i="5"/>
  <c r="L154" i="5"/>
  <c r="M154" i="5"/>
  <c r="N154" i="5"/>
  <c r="O154" i="5"/>
  <c r="H155" i="5"/>
  <c r="I155" i="5"/>
  <c r="J155" i="5"/>
  <c r="K155" i="5"/>
  <c r="L155" i="5"/>
  <c r="M155" i="5"/>
  <c r="N155" i="5"/>
  <c r="O155" i="5"/>
  <c r="H156" i="5"/>
  <c r="I156" i="5"/>
  <c r="J156" i="5"/>
  <c r="K156" i="5"/>
  <c r="L156" i="5"/>
  <c r="M156" i="5"/>
  <c r="N156" i="5"/>
  <c r="O156" i="5"/>
  <c r="H157" i="5"/>
  <c r="I157" i="5"/>
  <c r="J157" i="5"/>
  <c r="K157" i="5"/>
  <c r="L157" i="5"/>
  <c r="M157" i="5"/>
  <c r="N157" i="5"/>
  <c r="O157" i="5"/>
  <c r="H158" i="5"/>
  <c r="I158" i="5"/>
  <c r="J158" i="5"/>
  <c r="K158" i="5"/>
  <c r="L158" i="5"/>
  <c r="M158" i="5"/>
  <c r="N158" i="5"/>
  <c r="O158" i="5"/>
  <c r="H159" i="5"/>
  <c r="I159" i="5"/>
  <c r="J159" i="5"/>
  <c r="K159" i="5"/>
  <c r="L159" i="5"/>
  <c r="M159" i="5"/>
  <c r="N159" i="5"/>
  <c r="O159" i="5"/>
  <c r="H160" i="5"/>
  <c r="I160" i="5"/>
  <c r="J160" i="5"/>
  <c r="K160" i="5"/>
  <c r="L160" i="5"/>
  <c r="M160" i="5"/>
  <c r="N160" i="5"/>
  <c r="O160" i="5"/>
  <c r="H161" i="5"/>
  <c r="I161" i="5"/>
  <c r="J161" i="5"/>
  <c r="K161" i="5"/>
  <c r="L161" i="5"/>
  <c r="M161" i="5"/>
  <c r="N161" i="5"/>
  <c r="O161" i="5"/>
  <c r="H162" i="5"/>
  <c r="I162" i="5"/>
  <c r="J162" i="5"/>
  <c r="K162" i="5"/>
  <c r="L162" i="5"/>
  <c r="M162" i="5"/>
  <c r="N162" i="5"/>
  <c r="O162" i="5"/>
  <c r="H163" i="5"/>
  <c r="I163" i="5"/>
  <c r="J163" i="5"/>
  <c r="K163" i="5"/>
  <c r="L163" i="5"/>
  <c r="M163" i="5"/>
  <c r="N163" i="5"/>
  <c r="O163" i="5"/>
  <c r="H164" i="5"/>
  <c r="I164" i="5"/>
  <c r="J164" i="5"/>
  <c r="K164" i="5"/>
  <c r="L164" i="5"/>
  <c r="M164" i="5"/>
  <c r="N164" i="5"/>
  <c r="O164" i="5"/>
  <c r="H165" i="5"/>
  <c r="I165" i="5"/>
  <c r="J165" i="5"/>
  <c r="K165" i="5"/>
  <c r="L165" i="5"/>
  <c r="M165" i="5"/>
  <c r="N165" i="5"/>
  <c r="O165" i="5"/>
  <c r="H166" i="5"/>
  <c r="I166" i="5"/>
  <c r="J166" i="5"/>
  <c r="K166" i="5"/>
  <c r="L166" i="5"/>
  <c r="M166" i="5"/>
  <c r="N166" i="5"/>
  <c r="O166" i="5"/>
  <c r="H167" i="5"/>
  <c r="I167" i="5"/>
  <c r="J167" i="5"/>
  <c r="K167" i="5"/>
  <c r="L167" i="5"/>
  <c r="M167" i="5"/>
  <c r="N167" i="5"/>
  <c r="O167" i="5"/>
  <c r="H168" i="5"/>
  <c r="I168" i="5"/>
  <c r="J168" i="5"/>
  <c r="K168" i="5"/>
  <c r="L168" i="5"/>
  <c r="M168" i="5"/>
  <c r="N168" i="5"/>
  <c r="O168" i="5"/>
  <c r="H169" i="5"/>
  <c r="I169" i="5"/>
  <c r="J169" i="5"/>
  <c r="K169" i="5"/>
  <c r="L169" i="5"/>
  <c r="M169" i="5"/>
  <c r="N169" i="5"/>
  <c r="O169" i="5"/>
  <c r="H170" i="5"/>
  <c r="I170" i="5"/>
  <c r="J170" i="5"/>
  <c r="K170" i="5"/>
  <c r="L170" i="5"/>
  <c r="M170" i="5"/>
  <c r="N170" i="5"/>
  <c r="O170" i="5"/>
  <c r="H171" i="5"/>
  <c r="I171" i="5"/>
  <c r="J171" i="5"/>
  <c r="K171" i="5"/>
  <c r="L171" i="5"/>
  <c r="M171" i="5"/>
  <c r="N171" i="5"/>
  <c r="O171" i="5"/>
  <c r="H172" i="5"/>
  <c r="I172" i="5"/>
  <c r="J172" i="5"/>
  <c r="K172" i="5"/>
  <c r="L172" i="5"/>
  <c r="M172" i="5"/>
  <c r="N172" i="5"/>
  <c r="O172" i="5"/>
  <c r="H173" i="5"/>
  <c r="I173" i="5"/>
  <c r="J173" i="5"/>
  <c r="K173" i="5"/>
  <c r="L173" i="5"/>
  <c r="M173" i="5"/>
  <c r="N173" i="5"/>
  <c r="O173" i="5"/>
  <c r="H174" i="5"/>
  <c r="I174" i="5"/>
  <c r="J174" i="5"/>
  <c r="K174" i="5"/>
  <c r="L174" i="5"/>
  <c r="M174" i="5"/>
  <c r="N174" i="5"/>
  <c r="O174" i="5"/>
  <c r="H175" i="5"/>
  <c r="I175" i="5"/>
  <c r="J175" i="5"/>
  <c r="K175" i="5"/>
  <c r="L175" i="5"/>
  <c r="M175" i="5"/>
  <c r="N175" i="5"/>
  <c r="O175" i="5"/>
  <c r="H176" i="5"/>
  <c r="I176" i="5"/>
  <c r="J176" i="5"/>
  <c r="K176" i="5"/>
  <c r="L176" i="5"/>
  <c r="M176" i="5"/>
  <c r="N176" i="5"/>
  <c r="O176" i="5"/>
  <c r="H177" i="5"/>
  <c r="I177" i="5"/>
  <c r="J177" i="5"/>
  <c r="K177" i="5"/>
  <c r="L177" i="5"/>
  <c r="M177" i="5"/>
  <c r="N177" i="5"/>
  <c r="O177" i="5"/>
  <c r="H178" i="5"/>
  <c r="I178" i="5"/>
  <c r="J178" i="5"/>
  <c r="K178" i="5"/>
  <c r="L178" i="5"/>
  <c r="M178" i="5"/>
  <c r="N178" i="5"/>
  <c r="O178" i="5"/>
  <c r="H179" i="5"/>
  <c r="I179" i="5"/>
  <c r="J179" i="5"/>
  <c r="K179" i="5"/>
  <c r="L179" i="5"/>
  <c r="M179" i="5"/>
  <c r="N179" i="5"/>
  <c r="O179" i="5"/>
  <c r="H180" i="5"/>
  <c r="I180" i="5"/>
  <c r="J180" i="5"/>
  <c r="K180" i="5"/>
  <c r="L180" i="5"/>
  <c r="M180" i="5"/>
  <c r="N180" i="5"/>
  <c r="O180" i="5"/>
  <c r="H181" i="5"/>
  <c r="I181" i="5"/>
  <c r="J181" i="5"/>
  <c r="K181" i="5"/>
  <c r="L181" i="5"/>
  <c r="M181" i="5"/>
  <c r="N181" i="5"/>
  <c r="O181" i="5"/>
  <c r="H182" i="5"/>
  <c r="I182" i="5"/>
  <c r="J182" i="5"/>
  <c r="K182" i="5"/>
  <c r="L182" i="5"/>
  <c r="M182" i="5"/>
  <c r="N182" i="5"/>
  <c r="O182" i="5"/>
  <c r="H183" i="5"/>
  <c r="I183" i="5"/>
  <c r="J183" i="5"/>
  <c r="K183" i="5"/>
  <c r="L183" i="5"/>
  <c r="M183" i="5"/>
  <c r="N183" i="5"/>
  <c r="O183" i="5"/>
  <c r="H184" i="5"/>
  <c r="I184" i="5"/>
  <c r="J184" i="5"/>
  <c r="K184" i="5"/>
  <c r="L184" i="5"/>
  <c r="M184" i="5"/>
  <c r="N184" i="5"/>
  <c r="O184" i="5"/>
  <c r="H185" i="5"/>
  <c r="I185" i="5"/>
  <c r="J185" i="5"/>
  <c r="K185" i="5"/>
  <c r="L185" i="5"/>
  <c r="M185" i="5"/>
  <c r="N185" i="5"/>
  <c r="O185" i="5"/>
  <c r="H186" i="5"/>
  <c r="I186" i="5"/>
  <c r="J186" i="5"/>
  <c r="K186" i="5"/>
  <c r="L186" i="5"/>
  <c r="M186" i="5"/>
  <c r="N186" i="5"/>
  <c r="O186" i="5"/>
  <c r="H187" i="5"/>
  <c r="I187" i="5"/>
  <c r="J187" i="5"/>
  <c r="K187" i="5"/>
  <c r="L187" i="5"/>
  <c r="M187" i="5"/>
  <c r="N187" i="5"/>
  <c r="O187" i="5"/>
  <c r="H188" i="5"/>
  <c r="I188" i="5"/>
  <c r="J188" i="5"/>
  <c r="K188" i="5"/>
  <c r="L188" i="5"/>
  <c r="M188" i="5"/>
  <c r="N188" i="5"/>
  <c r="O188" i="5"/>
  <c r="H189" i="5"/>
  <c r="I189" i="5"/>
  <c r="J189" i="5"/>
  <c r="K189" i="5"/>
  <c r="L189" i="5"/>
  <c r="M189" i="5"/>
  <c r="N189" i="5"/>
  <c r="O189" i="5"/>
  <c r="H190" i="5"/>
  <c r="I190" i="5"/>
  <c r="J190" i="5"/>
  <c r="K190" i="5"/>
  <c r="L190" i="5"/>
  <c r="M190" i="5"/>
  <c r="N190" i="5"/>
  <c r="O190" i="5"/>
  <c r="H191" i="5"/>
  <c r="I191" i="5"/>
  <c r="J191" i="5"/>
  <c r="K191" i="5"/>
  <c r="L191" i="5"/>
  <c r="M191" i="5"/>
  <c r="N191" i="5"/>
  <c r="O191" i="5"/>
  <c r="H192" i="5"/>
  <c r="I192" i="5"/>
  <c r="J192" i="5"/>
  <c r="K192" i="5"/>
  <c r="L192" i="5"/>
  <c r="M192" i="5"/>
  <c r="N192" i="5"/>
  <c r="O192" i="5"/>
  <c r="H193" i="5"/>
  <c r="I193" i="5"/>
  <c r="J193" i="5"/>
  <c r="K193" i="5"/>
  <c r="L193" i="5"/>
  <c r="M193" i="5"/>
  <c r="N193" i="5"/>
  <c r="O193" i="5"/>
  <c r="H194" i="5"/>
  <c r="I194" i="5"/>
  <c r="J194" i="5"/>
  <c r="K194" i="5"/>
  <c r="L194" i="5"/>
  <c r="M194" i="5"/>
  <c r="N194" i="5"/>
  <c r="O194" i="5"/>
  <c r="H195" i="5"/>
  <c r="I195" i="5"/>
  <c r="J195" i="5"/>
  <c r="K195" i="5"/>
  <c r="L195" i="5"/>
  <c r="M195" i="5"/>
  <c r="N195" i="5"/>
  <c r="O195" i="5"/>
  <c r="H196" i="5"/>
  <c r="I196" i="5"/>
  <c r="J196" i="5"/>
  <c r="K196" i="5"/>
  <c r="L196" i="5"/>
  <c r="M196" i="5"/>
  <c r="N196" i="5"/>
  <c r="O196" i="5"/>
  <c r="H197" i="5"/>
  <c r="I197" i="5"/>
  <c r="J197" i="5"/>
  <c r="K197" i="5"/>
  <c r="L197" i="5"/>
  <c r="M197" i="5"/>
  <c r="N197" i="5"/>
  <c r="O197" i="5"/>
  <c r="H198" i="5"/>
  <c r="I198" i="5"/>
  <c r="J198" i="5"/>
  <c r="K198" i="5"/>
  <c r="L198" i="5"/>
  <c r="M198" i="5"/>
  <c r="N198" i="5"/>
  <c r="O198" i="5"/>
  <c r="H199" i="5"/>
  <c r="I199" i="5"/>
  <c r="J199" i="5"/>
  <c r="K199" i="5"/>
  <c r="L199" i="5"/>
  <c r="M199" i="5"/>
  <c r="N199" i="5"/>
  <c r="O199" i="5"/>
  <c r="H200" i="5"/>
  <c r="I200" i="5"/>
  <c r="J200" i="5"/>
  <c r="K200" i="5"/>
  <c r="L200" i="5"/>
  <c r="M200" i="5"/>
  <c r="N200" i="5"/>
  <c r="O200" i="5"/>
  <c r="H201" i="5"/>
  <c r="I201" i="5"/>
  <c r="J201" i="5"/>
  <c r="K201" i="5"/>
  <c r="L201" i="5"/>
  <c r="M201" i="5"/>
  <c r="N201" i="5"/>
  <c r="O201" i="5"/>
  <c r="H202" i="5"/>
  <c r="I202" i="5"/>
  <c r="J202" i="5"/>
  <c r="K202" i="5"/>
  <c r="L202" i="5"/>
  <c r="M202" i="5"/>
  <c r="N202" i="5"/>
  <c r="O202" i="5"/>
  <c r="H203" i="5"/>
  <c r="I203" i="5"/>
  <c r="J203" i="5"/>
  <c r="K203" i="5"/>
  <c r="L203" i="5"/>
  <c r="M203" i="5"/>
  <c r="N203" i="5"/>
  <c r="O203" i="5"/>
  <c r="H204" i="5"/>
  <c r="I204" i="5"/>
  <c r="J204" i="5"/>
  <c r="K204" i="5"/>
  <c r="L204" i="5"/>
  <c r="M204" i="5"/>
  <c r="N204" i="5"/>
  <c r="O204" i="5"/>
  <c r="H205" i="5"/>
  <c r="I205" i="5"/>
  <c r="J205" i="5"/>
  <c r="K205" i="5"/>
  <c r="L205" i="5"/>
  <c r="M205" i="5"/>
  <c r="N205" i="5"/>
  <c r="O205" i="5"/>
  <c r="H206" i="5"/>
  <c r="I206" i="5"/>
  <c r="J206" i="5"/>
  <c r="K206" i="5"/>
  <c r="L206" i="5"/>
  <c r="M206" i="5"/>
  <c r="N206" i="5"/>
  <c r="O206" i="5"/>
  <c r="H207" i="5"/>
  <c r="I207" i="5"/>
  <c r="J207" i="5"/>
  <c r="K207" i="5"/>
  <c r="L207" i="5"/>
  <c r="M207" i="5"/>
  <c r="N207" i="5"/>
  <c r="O207" i="5"/>
  <c r="H208" i="5"/>
  <c r="I208" i="5"/>
  <c r="J208" i="5"/>
  <c r="K208" i="5"/>
  <c r="L208" i="5"/>
  <c r="M208" i="5"/>
  <c r="N208" i="5"/>
  <c r="O208" i="5"/>
  <c r="H209" i="5"/>
  <c r="I209" i="5"/>
  <c r="J209" i="5"/>
  <c r="K209" i="5"/>
  <c r="L209" i="5"/>
  <c r="M209" i="5"/>
  <c r="N209" i="5"/>
  <c r="O209" i="5"/>
  <c r="H210" i="5"/>
  <c r="I210" i="5"/>
  <c r="J210" i="5"/>
  <c r="K210" i="5"/>
  <c r="L210" i="5"/>
  <c r="M210" i="5"/>
  <c r="N210" i="5"/>
  <c r="O210" i="5"/>
  <c r="H211" i="5"/>
  <c r="I211" i="5"/>
  <c r="J211" i="5"/>
  <c r="K211" i="5"/>
  <c r="L211" i="5"/>
  <c r="M211" i="5"/>
  <c r="N211" i="5"/>
  <c r="O211" i="5"/>
  <c r="H212" i="5"/>
  <c r="I212" i="5"/>
  <c r="J212" i="5"/>
  <c r="K212" i="5"/>
  <c r="L212" i="5"/>
  <c r="M212" i="5"/>
  <c r="N212" i="5"/>
  <c r="O212" i="5"/>
  <c r="H213" i="5"/>
  <c r="I213" i="5"/>
  <c r="J213" i="5"/>
  <c r="K213" i="5"/>
  <c r="L213" i="5"/>
  <c r="M213" i="5"/>
  <c r="N213" i="5"/>
  <c r="O213" i="5"/>
  <c r="H214" i="5"/>
  <c r="I214" i="5"/>
  <c r="J214" i="5"/>
  <c r="K214" i="5"/>
  <c r="L214" i="5"/>
  <c r="M214" i="5"/>
  <c r="N214" i="5"/>
  <c r="O214" i="5"/>
  <c r="H215" i="5"/>
  <c r="I215" i="5"/>
  <c r="J215" i="5"/>
  <c r="K215" i="5"/>
  <c r="L215" i="5"/>
  <c r="M215" i="5"/>
  <c r="N215" i="5"/>
  <c r="O215" i="5"/>
  <c r="H216" i="5"/>
  <c r="I216" i="5"/>
  <c r="J216" i="5"/>
  <c r="K216" i="5"/>
  <c r="L216" i="5"/>
  <c r="M216" i="5"/>
  <c r="N216" i="5"/>
  <c r="O216" i="5"/>
  <c r="H217" i="5"/>
  <c r="I217" i="5"/>
  <c r="J217" i="5"/>
  <c r="K217" i="5"/>
  <c r="L217" i="5"/>
  <c r="M217" i="5"/>
  <c r="N217" i="5"/>
  <c r="O217" i="5"/>
  <c r="H218" i="5"/>
  <c r="I218" i="5"/>
  <c r="J218" i="5"/>
  <c r="K218" i="5"/>
  <c r="L218" i="5"/>
  <c r="M218" i="5"/>
  <c r="N218" i="5"/>
  <c r="O218" i="5"/>
  <c r="H219" i="5"/>
  <c r="I219" i="5"/>
  <c r="J219" i="5"/>
  <c r="K219" i="5"/>
  <c r="L219" i="5"/>
  <c r="M219" i="5"/>
  <c r="N219" i="5"/>
  <c r="O219" i="5"/>
  <c r="H220" i="5"/>
  <c r="I220" i="5"/>
  <c r="J220" i="5"/>
  <c r="K220" i="5"/>
  <c r="L220" i="5"/>
  <c r="M220" i="5"/>
  <c r="N220" i="5"/>
  <c r="O220" i="5"/>
  <c r="H221" i="5"/>
  <c r="I221" i="5"/>
  <c r="J221" i="5"/>
  <c r="K221" i="5"/>
  <c r="L221" i="5"/>
  <c r="M221" i="5"/>
  <c r="N221" i="5"/>
  <c r="O221" i="5"/>
  <c r="H222" i="5"/>
  <c r="I222" i="5"/>
  <c r="J222" i="5"/>
  <c r="K222" i="5"/>
  <c r="L222" i="5"/>
  <c r="M222" i="5"/>
  <c r="N222" i="5"/>
  <c r="O222" i="5"/>
  <c r="H223" i="5"/>
  <c r="I223" i="5"/>
  <c r="J223" i="5"/>
  <c r="K223" i="5"/>
  <c r="L223" i="5"/>
  <c r="M223" i="5"/>
  <c r="N223" i="5"/>
  <c r="O223" i="5"/>
  <c r="H224" i="5"/>
  <c r="I224" i="5"/>
  <c r="J224" i="5"/>
  <c r="K224" i="5"/>
  <c r="L224" i="5"/>
  <c r="M224" i="5"/>
  <c r="N224" i="5"/>
  <c r="O224" i="5"/>
  <c r="H225" i="5"/>
  <c r="I225" i="5"/>
  <c r="J225" i="5"/>
  <c r="K225" i="5"/>
  <c r="L225" i="5"/>
  <c r="M225" i="5"/>
  <c r="N225" i="5"/>
  <c r="O225" i="5"/>
  <c r="H226" i="5"/>
  <c r="I226" i="5"/>
  <c r="J226" i="5"/>
  <c r="K226" i="5"/>
  <c r="L226" i="5"/>
  <c r="M226" i="5"/>
  <c r="N226" i="5"/>
  <c r="O226" i="5"/>
  <c r="H227" i="5"/>
  <c r="I227" i="5"/>
  <c r="J227" i="5"/>
  <c r="K227" i="5"/>
  <c r="L227" i="5"/>
  <c r="M227" i="5"/>
  <c r="N227" i="5"/>
  <c r="O227" i="5"/>
  <c r="H228" i="5"/>
  <c r="I228" i="5"/>
  <c r="J228" i="5"/>
  <c r="K228" i="5"/>
  <c r="L228" i="5"/>
  <c r="M228" i="5"/>
  <c r="N228" i="5"/>
  <c r="O228" i="5"/>
  <c r="H229" i="5"/>
  <c r="I229" i="5"/>
  <c r="J229" i="5"/>
  <c r="K229" i="5"/>
  <c r="L229" i="5"/>
  <c r="M229" i="5"/>
  <c r="N229" i="5"/>
  <c r="O229" i="5"/>
  <c r="H230" i="5"/>
  <c r="I230" i="5"/>
  <c r="J230" i="5"/>
  <c r="K230" i="5"/>
  <c r="L230" i="5"/>
  <c r="M230" i="5"/>
  <c r="N230" i="5"/>
  <c r="O230" i="5"/>
  <c r="H231" i="5"/>
  <c r="I231" i="5"/>
  <c r="J231" i="5"/>
  <c r="K231" i="5"/>
  <c r="L231" i="5"/>
  <c r="M231" i="5"/>
  <c r="N231" i="5"/>
  <c r="O231" i="5"/>
  <c r="H232" i="5"/>
  <c r="I232" i="5"/>
  <c r="J232" i="5"/>
  <c r="K232" i="5"/>
  <c r="L232" i="5"/>
  <c r="M232" i="5"/>
  <c r="N232" i="5"/>
  <c r="O232" i="5"/>
  <c r="H233" i="5"/>
  <c r="I233" i="5"/>
  <c r="J233" i="5"/>
  <c r="K233" i="5"/>
  <c r="L233" i="5"/>
  <c r="M233" i="5"/>
  <c r="N233" i="5"/>
  <c r="O233" i="5"/>
  <c r="H234" i="5"/>
  <c r="I234" i="5"/>
  <c r="J234" i="5"/>
  <c r="K234" i="5"/>
  <c r="L234" i="5"/>
  <c r="M234" i="5"/>
  <c r="N234" i="5"/>
  <c r="O234" i="5"/>
  <c r="H235" i="5"/>
  <c r="I235" i="5"/>
  <c r="J235" i="5"/>
  <c r="K235" i="5"/>
  <c r="L235" i="5"/>
  <c r="M235" i="5"/>
  <c r="N235" i="5"/>
  <c r="O235" i="5"/>
  <c r="H236" i="5"/>
  <c r="I236" i="5"/>
  <c r="J236" i="5"/>
  <c r="K236" i="5"/>
  <c r="L236" i="5"/>
  <c r="M236" i="5"/>
  <c r="N236" i="5"/>
  <c r="O236" i="5"/>
  <c r="H237" i="5"/>
  <c r="I237" i="5"/>
  <c r="J237" i="5"/>
  <c r="K237" i="5"/>
  <c r="L237" i="5"/>
  <c r="M237" i="5"/>
  <c r="N237" i="5"/>
  <c r="O237" i="5"/>
  <c r="H238" i="5"/>
  <c r="I238" i="5"/>
  <c r="J238" i="5"/>
  <c r="K238" i="5"/>
  <c r="L238" i="5"/>
  <c r="M238" i="5"/>
  <c r="N238" i="5"/>
  <c r="O238" i="5"/>
  <c r="H239" i="5"/>
  <c r="I239" i="5"/>
  <c r="J239" i="5"/>
  <c r="K239" i="5"/>
  <c r="L239" i="5"/>
  <c r="M239" i="5"/>
  <c r="N239" i="5"/>
  <c r="O239" i="5"/>
  <c r="H240" i="5"/>
  <c r="I240" i="5"/>
  <c r="J240" i="5"/>
  <c r="K240" i="5"/>
  <c r="L240" i="5"/>
  <c r="M240" i="5"/>
  <c r="N240" i="5"/>
  <c r="O240" i="5"/>
  <c r="H241" i="5"/>
  <c r="I241" i="5"/>
  <c r="J241" i="5"/>
  <c r="K241" i="5"/>
  <c r="L241" i="5"/>
  <c r="M241" i="5"/>
  <c r="N241" i="5"/>
  <c r="O241" i="5"/>
  <c r="H242" i="5"/>
  <c r="I242" i="5"/>
  <c r="J242" i="5"/>
  <c r="K242" i="5"/>
  <c r="L242" i="5"/>
  <c r="M242" i="5"/>
  <c r="N242" i="5"/>
  <c r="O242" i="5"/>
  <c r="H243" i="5"/>
  <c r="I243" i="5"/>
  <c r="J243" i="5"/>
  <c r="K243" i="5"/>
  <c r="L243" i="5"/>
  <c r="M243" i="5"/>
  <c r="N243" i="5"/>
  <c r="O243" i="5"/>
  <c r="H244" i="5"/>
  <c r="I244" i="5"/>
  <c r="J244" i="5"/>
  <c r="K244" i="5"/>
  <c r="L244" i="5"/>
  <c r="M244" i="5"/>
  <c r="N244" i="5"/>
  <c r="O244" i="5"/>
  <c r="H245" i="5"/>
  <c r="I245" i="5"/>
  <c r="J245" i="5"/>
  <c r="K245" i="5"/>
  <c r="L245" i="5"/>
  <c r="M245" i="5"/>
  <c r="N245" i="5"/>
  <c r="O245" i="5"/>
  <c r="H246" i="5"/>
  <c r="I246" i="5"/>
  <c r="J246" i="5"/>
  <c r="K246" i="5"/>
  <c r="L246" i="5"/>
  <c r="M246" i="5"/>
  <c r="N246" i="5"/>
  <c r="O246" i="5"/>
  <c r="H247" i="5"/>
  <c r="I247" i="5"/>
  <c r="J247" i="5"/>
  <c r="K247" i="5"/>
  <c r="L247" i="5"/>
  <c r="M247" i="5"/>
  <c r="N247" i="5"/>
  <c r="O247" i="5"/>
  <c r="I4" i="5"/>
  <c r="J4" i="5"/>
  <c r="K4" i="5"/>
  <c r="L4" i="5"/>
  <c r="M4" i="5"/>
  <c r="N4" i="5"/>
  <c r="O4" i="5"/>
  <c r="H4" i="5"/>
  <c r="A5" i="5"/>
  <c r="B5" i="5"/>
  <c r="C5" i="5"/>
  <c r="D5" i="5"/>
  <c r="E5" i="5"/>
  <c r="F5" i="5"/>
  <c r="A6" i="5"/>
  <c r="B6" i="5"/>
  <c r="C6" i="5"/>
  <c r="D6" i="5"/>
  <c r="E6" i="5"/>
  <c r="F6" i="5"/>
  <c r="A7" i="5"/>
  <c r="B7" i="5"/>
  <c r="C7" i="5"/>
  <c r="D7" i="5"/>
  <c r="E7" i="5"/>
  <c r="F7" i="5"/>
  <c r="A8" i="5"/>
  <c r="B8" i="5"/>
  <c r="C8" i="5"/>
  <c r="D8" i="5"/>
  <c r="E8" i="5"/>
  <c r="F8" i="5"/>
  <c r="A9" i="5"/>
  <c r="B9" i="5"/>
  <c r="C9" i="5"/>
  <c r="D9" i="5"/>
  <c r="E9" i="5"/>
  <c r="F9" i="5"/>
  <c r="A10" i="5"/>
  <c r="B10" i="5"/>
  <c r="C10" i="5"/>
  <c r="D10" i="5"/>
  <c r="E10" i="5"/>
  <c r="F10" i="5"/>
  <c r="A11" i="5"/>
  <c r="B11" i="5"/>
  <c r="C11" i="5"/>
  <c r="D11" i="5"/>
  <c r="E11" i="5"/>
  <c r="F11" i="5"/>
  <c r="A12" i="5"/>
  <c r="B12" i="5"/>
  <c r="C12" i="5"/>
  <c r="D12" i="5"/>
  <c r="E12" i="5"/>
  <c r="F12" i="5"/>
  <c r="A13" i="5"/>
  <c r="B13" i="5"/>
  <c r="C13" i="5"/>
  <c r="D13" i="5"/>
  <c r="E13" i="5"/>
  <c r="F13" i="5"/>
  <c r="A14" i="5"/>
  <c r="B14" i="5"/>
  <c r="C14" i="5"/>
  <c r="D14" i="5"/>
  <c r="E14" i="5"/>
  <c r="F14" i="5"/>
  <c r="A15" i="5"/>
  <c r="B15" i="5"/>
  <c r="C15" i="5"/>
  <c r="D15" i="5"/>
  <c r="E15" i="5"/>
  <c r="F15" i="5"/>
  <c r="A16" i="5"/>
  <c r="B16" i="5"/>
  <c r="C16" i="5"/>
  <c r="D16" i="5"/>
  <c r="E16" i="5"/>
  <c r="F16" i="5"/>
  <c r="A17" i="5"/>
  <c r="B17" i="5"/>
  <c r="C17" i="5"/>
  <c r="D17" i="5"/>
  <c r="E17" i="5"/>
  <c r="F17" i="5"/>
  <c r="A18" i="5"/>
  <c r="B18" i="5"/>
  <c r="C18" i="5"/>
  <c r="D18" i="5"/>
  <c r="E18" i="5"/>
  <c r="F18" i="5"/>
  <c r="A19" i="5"/>
  <c r="B19" i="5"/>
  <c r="C19" i="5"/>
  <c r="D19" i="5"/>
  <c r="E19" i="5"/>
  <c r="F19" i="5"/>
  <c r="A20" i="5"/>
  <c r="B20" i="5"/>
  <c r="C20" i="5"/>
  <c r="D20" i="5"/>
  <c r="E20" i="5"/>
  <c r="F20" i="5"/>
  <c r="A21" i="5"/>
  <c r="B21" i="5"/>
  <c r="C21" i="5"/>
  <c r="D21" i="5"/>
  <c r="E21" i="5"/>
  <c r="F21" i="5"/>
  <c r="A22" i="5"/>
  <c r="B22" i="5"/>
  <c r="C22" i="5"/>
  <c r="D22" i="5"/>
  <c r="E22" i="5"/>
  <c r="F22" i="5"/>
  <c r="A23" i="5"/>
  <c r="B23" i="5"/>
  <c r="C23" i="5"/>
  <c r="D23" i="5"/>
  <c r="E23" i="5"/>
  <c r="F23" i="5"/>
  <c r="A24" i="5"/>
  <c r="B24" i="5"/>
  <c r="C24" i="5"/>
  <c r="D24" i="5"/>
  <c r="E24" i="5"/>
  <c r="F24" i="5"/>
  <c r="A25" i="5"/>
  <c r="B25" i="5"/>
  <c r="C25" i="5"/>
  <c r="D25" i="5"/>
  <c r="E25" i="5"/>
  <c r="F25" i="5"/>
  <c r="A26" i="5"/>
  <c r="B26" i="5"/>
  <c r="C26" i="5"/>
  <c r="D26" i="5"/>
  <c r="E26" i="5"/>
  <c r="F26" i="5"/>
  <c r="A27" i="5"/>
  <c r="B27" i="5"/>
  <c r="C27" i="5"/>
  <c r="D27" i="5"/>
  <c r="E27" i="5"/>
  <c r="F27" i="5"/>
  <c r="A28" i="5"/>
  <c r="B28" i="5"/>
  <c r="C28" i="5"/>
  <c r="D28" i="5"/>
  <c r="E28" i="5"/>
  <c r="F28" i="5"/>
  <c r="A29" i="5"/>
  <c r="B29" i="5"/>
  <c r="C29" i="5"/>
  <c r="D29" i="5"/>
  <c r="E29" i="5"/>
  <c r="F29" i="5"/>
  <c r="A30" i="5"/>
  <c r="B30" i="5"/>
  <c r="C30" i="5"/>
  <c r="D30" i="5"/>
  <c r="E30" i="5"/>
  <c r="F30" i="5"/>
  <c r="A31" i="5"/>
  <c r="B31" i="5"/>
  <c r="C31" i="5"/>
  <c r="D31" i="5"/>
  <c r="E31" i="5"/>
  <c r="F31" i="5"/>
  <c r="A32" i="5"/>
  <c r="B32" i="5"/>
  <c r="C32" i="5"/>
  <c r="D32" i="5"/>
  <c r="E32" i="5"/>
  <c r="F32" i="5"/>
  <c r="A33" i="5"/>
  <c r="B33" i="5"/>
  <c r="C33" i="5"/>
  <c r="D33" i="5"/>
  <c r="E33" i="5"/>
  <c r="F33" i="5"/>
  <c r="A34" i="5"/>
  <c r="B34" i="5"/>
  <c r="C34" i="5"/>
  <c r="D34" i="5"/>
  <c r="E34" i="5"/>
  <c r="F34" i="5"/>
  <c r="A35" i="5"/>
  <c r="B35" i="5"/>
  <c r="C35" i="5"/>
  <c r="D35" i="5"/>
  <c r="E35" i="5"/>
  <c r="F35" i="5"/>
  <c r="A36" i="5"/>
  <c r="B36" i="5"/>
  <c r="C36" i="5"/>
  <c r="D36" i="5"/>
  <c r="E36" i="5"/>
  <c r="F36" i="5"/>
  <c r="A37" i="5"/>
  <c r="B37" i="5"/>
  <c r="C37" i="5"/>
  <c r="D37" i="5"/>
  <c r="E37" i="5"/>
  <c r="F37" i="5"/>
  <c r="A38" i="5"/>
  <c r="B38" i="5"/>
  <c r="C38" i="5"/>
  <c r="D38" i="5"/>
  <c r="E38" i="5"/>
  <c r="F38" i="5"/>
  <c r="A39" i="5"/>
  <c r="B39" i="5"/>
  <c r="C39" i="5"/>
  <c r="D39" i="5"/>
  <c r="E39" i="5"/>
  <c r="F39" i="5"/>
  <c r="A40" i="5"/>
  <c r="B40" i="5"/>
  <c r="C40" i="5"/>
  <c r="D40" i="5"/>
  <c r="E40" i="5"/>
  <c r="F40" i="5"/>
  <c r="A41" i="5"/>
  <c r="B41" i="5"/>
  <c r="C41" i="5"/>
  <c r="D41" i="5"/>
  <c r="E41" i="5"/>
  <c r="F41" i="5"/>
  <c r="A42" i="5"/>
  <c r="B42" i="5"/>
  <c r="C42" i="5"/>
  <c r="D42" i="5"/>
  <c r="E42" i="5"/>
  <c r="F42" i="5"/>
  <c r="A43" i="5"/>
  <c r="B43" i="5"/>
  <c r="C43" i="5"/>
  <c r="D43" i="5"/>
  <c r="E43" i="5"/>
  <c r="F43" i="5"/>
  <c r="A44" i="5"/>
  <c r="B44" i="5"/>
  <c r="C44" i="5"/>
  <c r="D44" i="5"/>
  <c r="E44" i="5"/>
  <c r="F44" i="5"/>
  <c r="A45" i="5"/>
  <c r="B45" i="5"/>
  <c r="C45" i="5"/>
  <c r="D45" i="5"/>
  <c r="E45" i="5"/>
  <c r="F45" i="5"/>
  <c r="A46" i="5"/>
  <c r="B46" i="5"/>
  <c r="C46" i="5"/>
  <c r="D46" i="5"/>
  <c r="E46" i="5"/>
  <c r="F46" i="5"/>
  <c r="A47" i="5"/>
  <c r="B47" i="5"/>
  <c r="C47" i="5"/>
  <c r="D47" i="5"/>
  <c r="E47" i="5"/>
  <c r="F47" i="5"/>
  <c r="A48" i="5"/>
  <c r="B48" i="5"/>
  <c r="C48" i="5"/>
  <c r="D48" i="5"/>
  <c r="E48" i="5"/>
  <c r="F48" i="5"/>
  <c r="A49" i="5"/>
  <c r="B49" i="5"/>
  <c r="C49" i="5"/>
  <c r="D49" i="5"/>
  <c r="E49" i="5"/>
  <c r="F49" i="5"/>
  <c r="A50" i="5"/>
  <c r="B50" i="5"/>
  <c r="C50" i="5"/>
  <c r="D50" i="5"/>
  <c r="E50" i="5"/>
  <c r="F50" i="5"/>
  <c r="A51" i="5"/>
  <c r="B51" i="5"/>
  <c r="C51" i="5"/>
  <c r="D51" i="5"/>
  <c r="E51" i="5"/>
  <c r="F51" i="5"/>
  <c r="A52" i="5"/>
  <c r="B52" i="5"/>
  <c r="C52" i="5"/>
  <c r="D52" i="5"/>
  <c r="E52" i="5"/>
  <c r="F52" i="5"/>
  <c r="A53" i="5"/>
  <c r="B53" i="5"/>
  <c r="C53" i="5"/>
  <c r="D53" i="5"/>
  <c r="E53" i="5"/>
  <c r="F53" i="5"/>
  <c r="A54" i="5"/>
  <c r="B54" i="5"/>
  <c r="C54" i="5"/>
  <c r="D54" i="5"/>
  <c r="E54" i="5"/>
  <c r="F54" i="5"/>
  <c r="A55" i="5"/>
  <c r="B55" i="5"/>
  <c r="C55" i="5"/>
  <c r="D55" i="5"/>
  <c r="E55" i="5"/>
  <c r="F55" i="5"/>
  <c r="A56" i="5"/>
  <c r="B56" i="5"/>
  <c r="C56" i="5"/>
  <c r="D56" i="5"/>
  <c r="E56" i="5"/>
  <c r="F56" i="5"/>
  <c r="A57" i="5"/>
  <c r="B57" i="5"/>
  <c r="C57" i="5"/>
  <c r="D57" i="5"/>
  <c r="E57" i="5"/>
  <c r="F57" i="5"/>
  <c r="A58" i="5"/>
  <c r="B58" i="5"/>
  <c r="C58" i="5"/>
  <c r="D58" i="5"/>
  <c r="E58" i="5"/>
  <c r="F58" i="5"/>
  <c r="A59" i="5"/>
  <c r="B59" i="5"/>
  <c r="C59" i="5"/>
  <c r="D59" i="5"/>
  <c r="E59" i="5"/>
  <c r="F59" i="5"/>
  <c r="A60" i="5"/>
  <c r="B60" i="5"/>
  <c r="C60" i="5"/>
  <c r="D60" i="5"/>
  <c r="E60" i="5"/>
  <c r="F60" i="5"/>
  <c r="A61" i="5"/>
  <c r="B61" i="5"/>
  <c r="C61" i="5"/>
  <c r="D61" i="5"/>
  <c r="E61" i="5"/>
  <c r="F61" i="5"/>
  <c r="A62" i="5"/>
  <c r="B62" i="5"/>
  <c r="C62" i="5"/>
  <c r="D62" i="5"/>
  <c r="E62" i="5"/>
  <c r="F62" i="5"/>
  <c r="A63" i="5"/>
  <c r="B63" i="5"/>
  <c r="C63" i="5"/>
  <c r="D63" i="5"/>
  <c r="E63" i="5"/>
  <c r="F63" i="5"/>
  <c r="A64" i="5"/>
  <c r="B64" i="5"/>
  <c r="C64" i="5"/>
  <c r="D64" i="5"/>
  <c r="E64" i="5"/>
  <c r="F64" i="5"/>
  <c r="A65" i="5"/>
  <c r="B65" i="5"/>
  <c r="C65" i="5"/>
  <c r="D65" i="5"/>
  <c r="E65" i="5"/>
  <c r="F65" i="5"/>
  <c r="A66" i="5"/>
  <c r="B66" i="5"/>
  <c r="C66" i="5"/>
  <c r="D66" i="5"/>
  <c r="E66" i="5"/>
  <c r="F66" i="5"/>
  <c r="A67" i="5"/>
  <c r="B67" i="5"/>
  <c r="C67" i="5"/>
  <c r="D67" i="5"/>
  <c r="E67" i="5"/>
  <c r="F67" i="5"/>
  <c r="A68" i="5"/>
  <c r="B68" i="5"/>
  <c r="C68" i="5"/>
  <c r="D68" i="5"/>
  <c r="E68" i="5"/>
  <c r="F68" i="5"/>
  <c r="A69" i="5"/>
  <c r="B69" i="5"/>
  <c r="C69" i="5"/>
  <c r="D69" i="5"/>
  <c r="E69" i="5"/>
  <c r="F69" i="5"/>
  <c r="A70" i="5"/>
  <c r="B70" i="5"/>
  <c r="C70" i="5"/>
  <c r="D70" i="5"/>
  <c r="E70" i="5"/>
  <c r="F70" i="5"/>
  <c r="A71" i="5"/>
  <c r="B71" i="5"/>
  <c r="C71" i="5"/>
  <c r="D71" i="5"/>
  <c r="E71" i="5"/>
  <c r="F71" i="5"/>
  <c r="A72" i="5"/>
  <c r="B72" i="5"/>
  <c r="C72" i="5"/>
  <c r="D72" i="5"/>
  <c r="E72" i="5"/>
  <c r="F72" i="5"/>
  <c r="A73" i="5"/>
  <c r="B73" i="5"/>
  <c r="C73" i="5"/>
  <c r="D73" i="5"/>
  <c r="E73" i="5"/>
  <c r="F73" i="5"/>
  <c r="A74" i="5"/>
  <c r="B74" i="5"/>
  <c r="C74" i="5"/>
  <c r="D74" i="5"/>
  <c r="E74" i="5"/>
  <c r="F74" i="5"/>
  <c r="A75" i="5"/>
  <c r="B75" i="5"/>
  <c r="C75" i="5"/>
  <c r="D75" i="5"/>
  <c r="E75" i="5"/>
  <c r="F75" i="5"/>
  <c r="A76" i="5"/>
  <c r="B76" i="5"/>
  <c r="C76" i="5"/>
  <c r="D76" i="5"/>
  <c r="E76" i="5"/>
  <c r="F76" i="5"/>
  <c r="A77" i="5"/>
  <c r="B77" i="5"/>
  <c r="C77" i="5"/>
  <c r="D77" i="5"/>
  <c r="E77" i="5"/>
  <c r="F77" i="5"/>
  <c r="A78" i="5"/>
  <c r="B78" i="5"/>
  <c r="C78" i="5"/>
  <c r="D78" i="5"/>
  <c r="E78" i="5"/>
  <c r="F78" i="5"/>
  <c r="A79" i="5"/>
  <c r="B79" i="5"/>
  <c r="C79" i="5"/>
  <c r="D79" i="5"/>
  <c r="E79" i="5"/>
  <c r="F79" i="5"/>
  <c r="A80" i="5"/>
  <c r="B80" i="5"/>
  <c r="C80" i="5"/>
  <c r="D80" i="5"/>
  <c r="E80" i="5"/>
  <c r="F80" i="5"/>
  <c r="A81" i="5"/>
  <c r="B81" i="5"/>
  <c r="C81" i="5"/>
  <c r="D81" i="5"/>
  <c r="E81" i="5"/>
  <c r="F81" i="5"/>
  <c r="A82" i="5"/>
  <c r="B82" i="5"/>
  <c r="C82" i="5"/>
  <c r="D82" i="5"/>
  <c r="E82" i="5"/>
  <c r="F82" i="5"/>
  <c r="A83" i="5"/>
  <c r="B83" i="5"/>
  <c r="C83" i="5"/>
  <c r="D83" i="5"/>
  <c r="E83" i="5"/>
  <c r="F83" i="5"/>
  <c r="A84" i="5"/>
  <c r="B84" i="5"/>
  <c r="C84" i="5"/>
  <c r="D84" i="5"/>
  <c r="E84" i="5"/>
  <c r="F84" i="5"/>
  <c r="A85" i="5"/>
  <c r="B85" i="5"/>
  <c r="C85" i="5"/>
  <c r="D85" i="5"/>
  <c r="E85" i="5"/>
  <c r="F85" i="5"/>
  <c r="A86" i="5"/>
  <c r="B86" i="5"/>
  <c r="C86" i="5"/>
  <c r="D86" i="5"/>
  <c r="E86" i="5"/>
  <c r="F86" i="5"/>
  <c r="A87" i="5"/>
  <c r="B87" i="5"/>
  <c r="C87" i="5"/>
  <c r="D87" i="5"/>
  <c r="E87" i="5"/>
  <c r="F87" i="5"/>
  <c r="A88" i="5"/>
  <c r="B88" i="5"/>
  <c r="C88" i="5"/>
  <c r="D88" i="5"/>
  <c r="E88" i="5"/>
  <c r="F88" i="5"/>
  <c r="A89" i="5"/>
  <c r="B89" i="5"/>
  <c r="C89" i="5"/>
  <c r="D89" i="5"/>
  <c r="E89" i="5"/>
  <c r="F89" i="5"/>
  <c r="A90" i="5"/>
  <c r="B90" i="5"/>
  <c r="C90" i="5"/>
  <c r="D90" i="5"/>
  <c r="E90" i="5"/>
  <c r="F90" i="5"/>
  <c r="A91" i="5"/>
  <c r="B91" i="5"/>
  <c r="C91" i="5"/>
  <c r="D91" i="5"/>
  <c r="E91" i="5"/>
  <c r="F91" i="5"/>
  <c r="A92" i="5"/>
  <c r="B92" i="5"/>
  <c r="C92" i="5"/>
  <c r="D92" i="5"/>
  <c r="E92" i="5"/>
  <c r="F92" i="5"/>
  <c r="A93" i="5"/>
  <c r="B93" i="5"/>
  <c r="C93" i="5"/>
  <c r="D93" i="5"/>
  <c r="E93" i="5"/>
  <c r="F93" i="5"/>
  <c r="A94" i="5"/>
  <c r="B94" i="5"/>
  <c r="C94" i="5"/>
  <c r="D94" i="5"/>
  <c r="E94" i="5"/>
  <c r="F94" i="5"/>
  <c r="A95" i="5"/>
  <c r="B95" i="5"/>
  <c r="C95" i="5"/>
  <c r="D95" i="5"/>
  <c r="E95" i="5"/>
  <c r="F95" i="5"/>
  <c r="A96" i="5"/>
  <c r="B96" i="5"/>
  <c r="C96" i="5"/>
  <c r="D96" i="5"/>
  <c r="E96" i="5"/>
  <c r="F96" i="5"/>
  <c r="A97" i="5"/>
  <c r="B97" i="5"/>
  <c r="C97" i="5"/>
  <c r="D97" i="5"/>
  <c r="E97" i="5"/>
  <c r="F97" i="5"/>
  <c r="A98" i="5"/>
  <c r="B98" i="5"/>
  <c r="C98" i="5"/>
  <c r="D98" i="5"/>
  <c r="E98" i="5"/>
  <c r="F98" i="5"/>
  <c r="A99" i="5"/>
  <c r="B99" i="5"/>
  <c r="C99" i="5"/>
  <c r="D99" i="5"/>
  <c r="E99" i="5"/>
  <c r="F99" i="5"/>
  <c r="A100" i="5"/>
  <c r="B100" i="5"/>
  <c r="C100" i="5"/>
  <c r="D100" i="5"/>
  <c r="E100" i="5"/>
  <c r="F100" i="5"/>
  <c r="A101" i="5"/>
  <c r="B101" i="5"/>
  <c r="C101" i="5"/>
  <c r="D101" i="5"/>
  <c r="E101" i="5"/>
  <c r="F101" i="5"/>
  <c r="A102" i="5"/>
  <c r="B102" i="5"/>
  <c r="C102" i="5"/>
  <c r="D102" i="5"/>
  <c r="E102" i="5"/>
  <c r="F102" i="5"/>
  <c r="A103" i="5"/>
  <c r="B103" i="5"/>
  <c r="C103" i="5"/>
  <c r="D103" i="5"/>
  <c r="E103" i="5"/>
  <c r="F103" i="5"/>
  <c r="A104" i="5"/>
  <c r="B104" i="5"/>
  <c r="C104" i="5"/>
  <c r="D104" i="5"/>
  <c r="E104" i="5"/>
  <c r="F104" i="5"/>
  <c r="A105" i="5"/>
  <c r="B105" i="5"/>
  <c r="C105" i="5"/>
  <c r="D105" i="5"/>
  <c r="E105" i="5"/>
  <c r="F105" i="5"/>
  <c r="A106" i="5"/>
  <c r="B106" i="5"/>
  <c r="C106" i="5"/>
  <c r="D106" i="5"/>
  <c r="E106" i="5"/>
  <c r="F106" i="5"/>
  <c r="A107" i="5"/>
  <c r="B107" i="5"/>
  <c r="C107" i="5"/>
  <c r="D107" i="5"/>
  <c r="E107" i="5"/>
  <c r="F107" i="5"/>
  <c r="A108" i="5"/>
  <c r="B108" i="5"/>
  <c r="C108" i="5"/>
  <c r="D108" i="5"/>
  <c r="E108" i="5"/>
  <c r="F108" i="5"/>
  <c r="A109" i="5"/>
  <c r="B109" i="5"/>
  <c r="C109" i="5"/>
  <c r="D109" i="5"/>
  <c r="E109" i="5"/>
  <c r="F109" i="5"/>
  <c r="A110" i="5"/>
  <c r="B110" i="5"/>
  <c r="C110" i="5"/>
  <c r="D110" i="5"/>
  <c r="E110" i="5"/>
  <c r="F110" i="5"/>
  <c r="A111" i="5"/>
  <c r="B111" i="5"/>
  <c r="C111" i="5"/>
  <c r="D111" i="5"/>
  <c r="E111" i="5"/>
  <c r="F111" i="5"/>
  <c r="A112" i="5"/>
  <c r="B112" i="5"/>
  <c r="C112" i="5"/>
  <c r="D112" i="5"/>
  <c r="E112" i="5"/>
  <c r="F112" i="5"/>
  <c r="A113" i="5"/>
  <c r="B113" i="5"/>
  <c r="C113" i="5"/>
  <c r="D113" i="5"/>
  <c r="E113" i="5"/>
  <c r="F113" i="5"/>
  <c r="A114" i="5"/>
  <c r="B114" i="5"/>
  <c r="C114" i="5"/>
  <c r="D114" i="5"/>
  <c r="E114" i="5"/>
  <c r="F114" i="5"/>
  <c r="A115" i="5"/>
  <c r="B115" i="5"/>
  <c r="C115" i="5"/>
  <c r="D115" i="5"/>
  <c r="E115" i="5"/>
  <c r="F115" i="5"/>
  <c r="A116" i="5"/>
  <c r="B116" i="5"/>
  <c r="C116" i="5"/>
  <c r="D116" i="5"/>
  <c r="E116" i="5"/>
  <c r="F116" i="5"/>
  <c r="A117" i="5"/>
  <c r="B117" i="5"/>
  <c r="C117" i="5"/>
  <c r="D117" i="5"/>
  <c r="E117" i="5"/>
  <c r="F117" i="5"/>
  <c r="A118" i="5"/>
  <c r="B118" i="5"/>
  <c r="C118" i="5"/>
  <c r="D118" i="5"/>
  <c r="E118" i="5"/>
  <c r="F118" i="5"/>
  <c r="A119" i="5"/>
  <c r="B119" i="5"/>
  <c r="C119" i="5"/>
  <c r="D119" i="5"/>
  <c r="E119" i="5"/>
  <c r="F119" i="5"/>
  <c r="A120" i="5"/>
  <c r="B120" i="5"/>
  <c r="C120" i="5"/>
  <c r="D120" i="5"/>
  <c r="E120" i="5"/>
  <c r="F120" i="5"/>
  <c r="A121" i="5"/>
  <c r="B121" i="5"/>
  <c r="C121" i="5"/>
  <c r="D121" i="5"/>
  <c r="E121" i="5"/>
  <c r="F121" i="5"/>
  <c r="A122" i="5"/>
  <c r="B122" i="5"/>
  <c r="C122" i="5"/>
  <c r="D122" i="5"/>
  <c r="E122" i="5"/>
  <c r="F122" i="5"/>
  <c r="A123" i="5"/>
  <c r="B123" i="5"/>
  <c r="C123" i="5"/>
  <c r="D123" i="5"/>
  <c r="E123" i="5"/>
  <c r="F123" i="5"/>
  <c r="A124" i="5"/>
  <c r="B124" i="5"/>
  <c r="C124" i="5"/>
  <c r="D124" i="5"/>
  <c r="E124" i="5"/>
  <c r="F124" i="5"/>
  <c r="A125" i="5"/>
  <c r="B125" i="5"/>
  <c r="C125" i="5"/>
  <c r="D125" i="5"/>
  <c r="E125" i="5"/>
  <c r="F125" i="5"/>
  <c r="A126" i="5"/>
  <c r="B126" i="5"/>
  <c r="C126" i="5"/>
  <c r="D126" i="5"/>
  <c r="E126" i="5"/>
  <c r="F126" i="5"/>
  <c r="A127" i="5"/>
  <c r="B127" i="5"/>
  <c r="C127" i="5"/>
  <c r="D127" i="5"/>
  <c r="E127" i="5"/>
  <c r="F127" i="5"/>
  <c r="A128" i="5"/>
  <c r="B128" i="5"/>
  <c r="C128" i="5"/>
  <c r="D128" i="5"/>
  <c r="E128" i="5"/>
  <c r="F128" i="5"/>
  <c r="A129" i="5"/>
  <c r="B129" i="5"/>
  <c r="C129" i="5"/>
  <c r="D129" i="5"/>
  <c r="E129" i="5"/>
  <c r="F129" i="5"/>
  <c r="A130" i="5"/>
  <c r="B130" i="5"/>
  <c r="C130" i="5"/>
  <c r="D130" i="5"/>
  <c r="E130" i="5"/>
  <c r="F130" i="5"/>
  <c r="A131" i="5"/>
  <c r="B131" i="5"/>
  <c r="C131" i="5"/>
  <c r="D131" i="5"/>
  <c r="E131" i="5"/>
  <c r="F131" i="5"/>
  <c r="A132" i="5"/>
  <c r="B132" i="5"/>
  <c r="C132" i="5"/>
  <c r="D132" i="5"/>
  <c r="E132" i="5"/>
  <c r="F132" i="5"/>
  <c r="A133" i="5"/>
  <c r="B133" i="5"/>
  <c r="C133" i="5"/>
  <c r="D133" i="5"/>
  <c r="E133" i="5"/>
  <c r="F133" i="5"/>
  <c r="A134" i="5"/>
  <c r="B134" i="5"/>
  <c r="C134" i="5"/>
  <c r="D134" i="5"/>
  <c r="E134" i="5"/>
  <c r="F134" i="5"/>
  <c r="A135" i="5"/>
  <c r="B135" i="5"/>
  <c r="C135" i="5"/>
  <c r="D135" i="5"/>
  <c r="E135" i="5"/>
  <c r="F135" i="5"/>
  <c r="A136" i="5"/>
  <c r="B136" i="5"/>
  <c r="C136" i="5"/>
  <c r="D136" i="5"/>
  <c r="E136" i="5"/>
  <c r="F136" i="5"/>
  <c r="A137" i="5"/>
  <c r="B137" i="5"/>
  <c r="C137" i="5"/>
  <c r="D137" i="5"/>
  <c r="E137" i="5"/>
  <c r="F137" i="5"/>
  <c r="A138" i="5"/>
  <c r="B138" i="5"/>
  <c r="C138" i="5"/>
  <c r="D138" i="5"/>
  <c r="E138" i="5"/>
  <c r="F138" i="5"/>
  <c r="A139" i="5"/>
  <c r="B139" i="5"/>
  <c r="C139" i="5"/>
  <c r="D139" i="5"/>
  <c r="E139" i="5"/>
  <c r="F139" i="5"/>
  <c r="A140" i="5"/>
  <c r="B140" i="5"/>
  <c r="C140" i="5"/>
  <c r="D140" i="5"/>
  <c r="E140" i="5"/>
  <c r="F140" i="5"/>
  <c r="A141" i="5"/>
  <c r="B141" i="5"/>
  <c r="C141" i="5"/>
  <c r="D141" i="5"/>
  <c r="E141" i="5"/>
  <c r="F141" i="5"/>
  <c r="A142" i="5"/>
  <c r="B142" i="5"/>
  <c r="C142" i="5"/>
  <c r="D142" i="5"/>
  <c r="E142" i="5"/>
  <c r="F142" i="5"/>
  <c r="A143" i="5"/>
  <c r="B143" i="5"/>
  <c r="C143" i="5"/>
  <c r="D143" i="5"/>
  <c r="E143" i="5"/>
  <c r="F143" i="5"/>
  <c r="A144" i="5"/>
  <c r="B144" i="5"/>
  <c r="C144" i="5"/>
  <c r="D144" i="5"/>
  <c r="E144" i="5"/>
  <c r="F144" i="5"/>
  <c r="A145" i="5"/>
  <c r="B145" i="5"/>
  <c r="C145" i="5"/>
  <c r="D145" i="5"/>
  <c r="E145" i="5"/>
  <c r="F145" i="5"/>
  <c r="A146" i="5"/>
  <c r="B146" i="5"/>
  <c r="C146" i="5"/>
  <c r="D146" i="5"/>
  <c r="E146" i="5"/>
  <c r="F146" i="5"/>
  <c r="A147" i="5"/>
  <c r="B147" i="5"/>
  <c r="C147" i="5"/>
  <c r="D147" i="5"/>
  <c r="E147" i="5"/>
  <c r="F147" i="5"/>
  <c r="A148" i="5"/>
  <c r="B148" i="5"/>
  <c r="C148" i="5"/>
  <c r="D148" i="5"/>
  <c r="E148" i="5"/>
  <c r="F148" i="5"/>
  <c r="A149" i="5"/>
  <c r="B149" i="5"/>
  <c r="C149" i="5"/>
  <c r="D149" i="5"/>
  <c r="E149" i="5"/>
  <c r="F149" i="5"/>
  <c r="A150" i="5"/>
  <c r="B150" i="5"/>
  <c r="C150" i="5"/>
  <c r="D150" i="5"/>
  <c r="E150" i="5"/>
  <c r="F150" i="5"/>
  <c r="A151" i="5"/>
  <c r="B151" i="5"/>
  <c r="C151" i="5"/>
  <c r="D151" i="5"/>
  <c r="E151" i="5"/>
  <c r="F151" i="5"/>
  <c r="A152" i="5"/>
  <c r="B152" i="5"/>
  <c r="C152" i="5"/>
  <c r="D152" i="5"/>
  <c r="E152" i="5"/>
  <c r="F152" i="5"/>
  <c r="A153" i="5"/>
  <c r="B153" i="5"/>
  <c r="C153" i="5"/>
  <c r="D153" i="5"/>
  <c r="E153" i="5"/>
  <c r="F153" i="5"/>
  <c r="A154" i="5"/>
  <c r="B154" i="5"/>
  <c r="C154" i="5"/>
  <c r="D154" i="5"/>
  <c r="E154" i="5"/>
  <c r="F154" i="5"/>
  <c r="A155" i="5"/>
  <c r="B155" i="5"/>
  <c r="C155" i="5"/>
  <c r="D155" i="5"/>
  <c r="E155" i="5"/>
  <c r="F155" i="5"/>
  <c r="A156" i="5"/>
  <c r="B156" i="5"/>
  <c r="C156" i="5"/>
  <c r="D156" i="5"/>
  <c r="E156" i="5"/>
  <c r="F156" i="5"/>
  <c r="A157" i="5"/>
  <c r="B157" i="5"/>
  <c r="C157" i="5"/>
  <c r="D157" i="5"/>
  <c r="E157" i="5"/>
  <c r="F157" i="5"/>
  <c r="A158" i="5"/>
  <c r="B158" i="5"/>
  <c r="C158" i="5"/>
  <c r="D158" i="5"/>
  <c r="E158" i="5"/>
  <c r="F158" i="5"/>
  <c r="A159" i="5"/>
  <c r="B159" i="5"/>
  <c r="C159" i="5"/>
  <c r="D159" i="5"/>
  <c r="E159" i="5"/>
  <c r="F159" i="5"/>
  <c r="A160" i="5"/>
  <c r="B160" i="5"/>
  <c r="C160" i="5"/>
  <c r="D160" i="5"/>
  <c r="E160" i="5"/>
  <c r="F160" i="5"/>
  <c r="A161" i="5"/>
  <c r="B161" i="5"/>
  <c r="C161" i="5"/>
  <c r="D161" i="5"/>
  <c r="E161" i="5"/>
  <c r="F161" i="5"/>
  <c r="A162" i="5"/>
  <c r="B162" i="5"/>
  <c r="C162" i="5"/>
  <c r="D162" i="5"/>
  <c r="E162" i="5"/>
  <c r="F162" i="5"/>
  <c r="A163" i="5"/>
  <c r="B163" i="5"/>
  <c r="C163" i="5"/>
  <c r="D163" i="5"/>
  <c r="E163" i="5"/>
  <c r="F163" i="5"/>
  <c r="A164" i="5"/>
  <c r="B164" i="5"/>
  <c r="C164" i="5"/>
  <c r="D164" i="5"/>
  <c r="E164" i="5"/>
  <c r="F164" i="5"/>
  <c r="A165" i="5"/>
  <c r="B165" i="5"/>
  <c r="C165" i="5"/>
  <c r="D165" i="5"/>
  <c r="E165" i="5"/>
  <c r="F165" i="5"/>
  <c r="A166" i="5"/>
  <c r="B166" i="5"/>
  <c r="C166" i="5"/>
  <c r="D166" i="5"/>
  <c r="E166" i="5"/>
  <c r="F166" i="5"/>
  <c r="A167" i="5"/>
  <c r="B167" i="5"/>
  <c r="C167" i="5"/>
  <c r="D167" i="5"/>
  <c r="E167" i="5"/>
  <c r="F167" i="5"/>
  <c r="A168" i="5"/>
  <c r="B168" i="5"/>
  <c r="C168" i="5"/>
  <c r="D168" i="5"/>
  <c r="E168" i="5"/>
  <c r="F168" i="5"/>
  <c r="A169" i="5"/>
  <c r="B169" i="5"/>
  <c r="C169" i="5"/>
  <c r="D169" i="5"/>
  <c r="E169" i="5"/>
  <c r="F169" i="5"/>
  <c r="A170" i="5"/>
  <c r="B170" i="5"/>
  <c r="C170" i="5"/>
  <c r="D170" i="5"/>
  <c r="E170" i="5"/>
  <c r="F170" i="5"/>
  <c r="A171" i="5"/>
  <c r="B171" i="5"/>
  <c r="C171" i="5"/>
  <c r="D171" i="5"/>
  <c r="E171" i="5"/>
  <c r="F171" i="5"/>
  <c r="A172" i="5"/>
  <c r="B172" i="5"/>
  <c r="C172" i="5"/>
  <c r="D172" i="5"/>
  <c r="E172" i="5"/>
  <c r="F172" i="5"/>
  <c r="A173" i="5"/>
  <c r="B173" i="5"/>
  <c r="C173" i="5"/>
  <c r="D173" i="5"/>
  <c r="E173" i="5"/>
  <c r="F173" i="5"/>
  <c r="A174" i="5"/>
  <c r="B174" i="5"/>
  <c r="C174" i="5"/>
  <c r="D174" i="5"/>
  <c r="E174" i="5"/>
  <c r="F174" i="5"/>
  <c r="A175" i="5"/>
  <c r="B175" i="5"/>
  <c r="C175" i="5"/>
  <c r="D175" i="5"/>
  <c r="E175" i="5"/>
  <c r="F175" i="5"/>
  <c r="A176" i="5"/>
  <c r="B176" i="5"/>
  <c r="C176" i="5"/>
  <c r="D176" i="5"/>
  <c r="E176" i="5"/>
  <c r="F176" i="5"/>
  <c r="A177" i="5"/>
  <c r="B177" i="5"/>
  <c r="C177" i="5"/>
  <c r="D177" i="5"/>
  <c r="E177" i="5"/>
  <c r="F177" i="5"/>
  <c r="A178" i="5"/>
  <c r="B178" i="5"/>
  <c r="C178" i="5"/>
  <c r="D178" i="5"/>
  <c r="E178" i="5"/>
  <c r="F178" i="5"/>
  <c r="A179" i="5"/>
  <c r="B179" i="5"/>
  <c r="C179" i="5"/>
  <c r="D179" i="5"/>
  <c r="E179" i="5"/>
  <c r="F179" i="5"/>
  <c r="A180" i="5"/>
  <c r="B180" i="5"/>
  <c r="C180" i="5"/>
  <c r="D180" i="5"/>
  <c r="E180" i="5"/>
  <c r="F180" i="5"/>
  <c r="A181" i="5"/>
  <c r="B181" i="5"/>
  <c r="C181" i="5"/>
  <c r="D181" i="5"/>
  <c r="E181" i="5"/>
  <c r="F181" i="5"/>
  <c r="A182" i="5"/>
  <c r="B182" i="5"/>
  <c r="C182" i="5"/>
  <c r="D182" i="5"/>
  <c r="E182" i="5"/>
  <c r="F182" i="5"/>
  <c r="A183" i="5"/>
  <c r="B183" i="5"/>
  <c r="C183" i="5"/>
  <c r="D183" i="5"/>
  <c r="E183" i="5"/>
  <c r="F183" i="5"/>
  <c r="A184" i="5"/>
  <c r="B184" i="5"/>
  <c r="C184" i="5"/>
  <c r="D184" i="5"/>
  <c r="E184" i="5"/>
  <c r="F184" i="5"/>
  <c r="A185" i="5"/>
  <c r="B185" i="5"/>
  <c r="C185" i="5"/>
  <c r="D185" i="5"/>
  <c r="E185" i="5"/>
  <c r="F185" i="5"/>
  <c r="A186" i="5"/>
  <c r="B186" i="5"/>
  <c r="C186" i="5"/>
  <c r="D186" i="5"/>
  <c r="E186" i="5"/>
  <c r="F186" i="5"/>
  <c r="A187" i="5"/>
  <c r="B187" i="5"/>
  <c r="C187" i="5"/>
  <c r="D187" i="5"/>
  <c r="E187" i="5"/>
  <c r="F187" i="5"/>
  <c r="A188" i="5"/>
  <c r="B188" i="5"/>
  <c r="C188" i="5"/>
  <c r="D188" i="5"/>
  <c r="E188" i="5"/>
  <c r="F188" i="5"/>
  <c r="A189" i="5"/>
  <c r="B189" i="5"/>
  <c r="C189" i="5"/>
  <c r="D189" i="5"/>
  <c r="E189" i="5"/>
  <c r="F189" i="5"/>
  <c r="A190" i="5"/>
  <c r="B190" i="5"/>
  <c r="C190" i="5"/>
  <c r="D190" i="5"/>
  <c r="E190" i="5"/>
  <c r="F190" i="5"/>
  <c r="A191" i="5"/>
  <c r="B191" i="5"/>
  <c r="C191" i="5"/>
  <c r="D191" i="5"/>
  <c r="E191" i="5"/>
  <c r="F191" i="5"/>
  <c r="A192" i="5"/>
  <c r="B192" i="5"/>
  <c r="C192" i="5"/>
  <c r="D192" i="5"/>
  <c r="E192" i="5"/>
  <c r="F192" i="5"/>
  <c r="A193" i="5"/>
  <c r="B193" i="5"/>
  <c r="C193" i="5"/>
  <c r="D193" i="5"/>
  <c r="E193" i="5"/>
  <c r="F193" i="5"/>
  <c r="A194" i="5"/>
  <c r="B194" i="5"/>
  <c r="C194" i="5"/>
  <c r="D194" i="5"/>
  <c r="E194" i="5"/>
  <c r="F194" i="5"/>
  <c r="A195" i="5"/>
  <c r="B195" i="5"/>
  <c r="C195" i="5"/>
  <c r="D195" i="5"/>
  <c r="E195" i="5"/>
  <c r="F195" i="5"/>
  <c r="A196" i="5"/>
  <c r="B196" i="5"/>
  <c r="C196" i="5"/>
  <c r="D196" i="5"/>
  <c r="E196" i="5"/>
  <c r="F196" i="5"/>
  <c r="A197" i="5"/>
  <c r="B197" i="5"/>
  <c r="C197" i="5"/>
  <c r="D197" i="5"/>
  <c r="E197" i="5"/>
  <c r="F197" i="5"/>
  <c r="A198" i="5"/>
  <c r="B198" i="5"/>
  <c r="C198" i="5"/>
  <c r="D198" i="5"/>
  <c r="E198" i="5"/>
  <c r="F198" i="5"/>
  <c r="A199" i="5"/>
  <c r="B199" i="5"/>
  <c r="C199" i="5"/>
  <c r="D199" i="5"/>
  <c r="E199" i="5"/>
  <c r="F199" i="5"/>
  <c r="A200" i="5"/>
  <c r="B200" i="5"/>
  <c r="C200" i="5"/>
  <c r="D200" i="5"/>
  <c r="E200" i="5"/>
  <c r="F200" i="5"/>
  <c r="A201" i="5"/>
  <c r="B201" i="5"/>
  <c r="C201" i="5"/>
  <c r="D201" i="5"/>
  <c r="E201" i="5"/>
  <c r="F201" i="5"/>
  <c r="A202" i="5"/>
  <c r="B202" i="5"/>
  <c r="C202" i="5"/>
  <c r="D202" i="5"/>
  <c r="E202" i="5"/>
  <c r="F202" i="5"/>
  <c r="A203" i="5"/>
  <c r="B203" i="5"/>
  <c r="C203" i="5"/>
  <c r="D203" i="5"/>
  <c r="E203" i="5"/>
  <c r="F203" i="5"/>
  <c r="A204" i="5"/>
  <c r="B204" i="5"/>
  <c r="C204" i="5"/>
  <c r="D204" i="5"/>
  <c r="E204" i="5"/>
  <c r="F204" i="5"/>
  <c r="A205" i="5"/>
  <c r="B205" i="5"/>
  <c r="C205" i="5"/>
  <c r="D205" i="5"/>
  <c r="E205" i="5"/>
  <c r="F205" i="5"/>
  <c r="A206" i="5"/>
  <c r="B206" i="5"/>
  <c r="C206" i="5"/>
  <c r="D206" i="5"/>
  <c r="E206" i="5"/>
  <c r="F206" i="5"/>
  <c r="A207" i="5"/>
  <c r="B207" i="5"/>
  <c r="C207" i="5"/>
  <c r="D207" i="5"/>
  <c r="E207" i="5"/>
  <c r="F207" i="5"/>
  <c r="A208" i="5"/>
  <c r="B208" i="5"/>
  <c r="C208" i="5"/>
  <c r="D208" i="5"/>
  <c r="E208" i="5"/>
  <c r="F208" i="5"/>
  <c r="A209" i="5"/>
  <c r="B209" i="5"/>
  <c r="C209" i="5"/>
  <c r="D209" i="5"/>
  <c r="E209" i="5"/>
  <c r="F209" i="5"/>
  <c r="A210" i="5"/>
  <c r="B210" i="5"/>
  <c r="C210" i="5"/>
  <c r="D210" i="5"/>
  <c r="E210" i="5"/>
  <c r="F210" i="5"/>
  <c r="A211" i="5"/>
  <c r="B211" i="5"/>
  <c r="C211" i="5"/>
  <c r="D211" i="5"/>
  <c r="E211" i="5"/>
  <c r="F211" i="5"/>
  <c r="A212" i="5"/>
  <c r="B212" i="5"/>
  <c r="C212" i="5"/>
  <c r="D212" i="5"/>
  <c r="E212" i="5"/>
  <c r="F212" i="5"/>
  <c r="A213" i="5"/>
  <c r="B213" i="5"/>
  <c r="C213" i="5"/>
  <c r="D213" i="5"/>
  <c r="E213" i="5"/>
  <c r="F213" i="5"/>
  <c r="A214" i="5"/>
  <c r="B214" i="5"/>
  <c r="C214" i="5"/>
  <c r="D214" i="5"/>
  <c r="E214" i="5"/>
  <c r="F214" i="5"/>
  <c r="A215" i="5"/>
  <c r="B215" i="5"/>
  <c r="C215" i="5"/>
  <c r="D215" i="5"/>
  <c r="E215" i="5"/>
  <c r="F215" i="5"/>
  <c r="A216" i="5"/>
  <c r="B216" i="5"/>
  <c r="C216" i="5"/>
  <c r="D216" i="5"/>
  <c r="E216" i="5"/>
  <c r="F216" i="5"/>
  <c r="A217" i="5"/>
  <c r="B217" i="5"/>
  <c r="C217" i="5"/>
  <c r="D217" i="5"/>
  <c r="E217" i="5"/>
  <c r="F217" i="5"/>
  <c r="A218" i="5"/>
  <c r="B218" i="5"/>
  <c r="C218" i="5"/>
  <c r="D218" i="5"/>
  <c r="E218" i="5"/>
  <c r="F218" i="5"/>
  <c r="A219" i="5"/>
  <c r="B219" i="5"/>
  <c r="C219" i="5"/>
  <c r="D219" i="5"/>
  <c r="E219" i="5"/>
  <c r="F219" i="5"/>
  <c r="A220" i="5"/>
  <c r="B220" i="5"/>
  <c r="C220" i="5"/>
  <c r="D220" i="5"/>
  <c r="E220" i="5"/>
  <c r="F220" i="5"/>
  <c r="A221" i="5"/>
  <c r="B221" i="5"/>
  <c r="C221" i="5"/>
  <c r="D221" i="5"/>
  <c r="E221" i="5"/>
  <c r="F221" i="5"/>
  <c r="A222" i="5"/>
  <c r="B222" i="5"/>
  <c r="C222" i="5"/>
  <c r="D222" i="5"/>
  <c r="E222" i="5"/>
  <c r="F222" i="5"/>
  <c r="A223" i="5"/>
  <c r="B223" i="5"/>
  <c r="C223" i="5"/>
  <c r="D223" i="5"/>
  <c r="E223" i="5"/>
  <c r="F223" i="5"/>
  <c r="A224" i="5"/>
  <c r="B224" i="5"/>
  <c r="C224" i="5"/>
  <c r="D224" i="5"/>
  <c r="E224" i="5"/>
  <c r="F224" i="5"/>
  <c r="A225" i="5"/>
  <c r="B225" i="5"/>
  <c r="C225" i="5"/>
  <c r="D225" i="5"/>
  <c r="E225" i="5"/>
  <c r="F225" i="5"/>
  <c r="A226" i="5"/>
  <c r="B226" i="5"/>
  <c r="C226" i="5"/>
  <c r="D226" i="5"/>
  <c r="E226" i="5"/>
  <c r="F226" i="5"/>
  <c r="A227" i="5"/>
  <c r="B227" i="5"/>
  <c r="C227" i="5"/>
  <c r="D227" i="5"/>
  <c r="E227" i="5"/>
  <c r="F227" i="5"/>
  <c r="A228" i="5"/>
  <c r="B228" i="5"/>
  <c r="C228" i="5"/>
  <c r="D228" i="5"/>
  <c r="E228" i="5"/>
  <c r="F228" i="5"/>
  <c r="A229" i="5"/>
  <c r="B229" i="5"/>
  <c r="C229" i="5"/>
  <c r="D229" i="5"/>
  <c r="E229" i="5"/>
  <c r="F229" i="5"/>
  <c r="A230" i="5"/>
  <c r="B230" i="5"/>
  <c r="C230" i="5"/>
  <c r="D230" i="5"/>
  <c r="E230" i="5"/>
  <c r="F230" i="5"/>
  <c r="A231" i="5"/>
  <c r="B231" i="5"/>
  <c r="C231" i="5"/>
  <c r="D231" i="5"/>
  <c r="E231" i="5"/>
  <c r="F231" i="5"/>
  <c r="A232" i="5"/>
  <c r="B232" i="5"/>
  <c r="C232" i="5"/>
  <c r="D232" i="5"/>
  <c r="E232" i="5"/>
  <c r="F232" i="5"/>
  <c r="A233" i="5"/>
  <c r="B233" i="5"/>
  <c r="C233" i="5"/>
  <c r="D233" i="5"/>
  <c r="E233" i="5"/>
  <c r="F233" i="5"/>
  <c r="A234" i="5"/>
  <c r="B234" i="5"/>
  <c r="C234" i="5"/>
  <c r="D234" i="5"/>
  <c r="E234" i="5"/>
  <c r="F234" i="5"/>
  <c r="A235" i="5"/>
  <c r="B235" i="5"/>
  <c r="C235" i="5"/>
  <c r="D235" i="5"/>
  <c r="E235" i="5"/>
  <c r="F235" i="5"/>
  <c r="A236" i="5"/>
  <c r="B236" i="5"/>
  <c r="C236" i="5"/>
  <c r="D236" i="5"/>
  <c r="E236" i="5"/>
  <c r="F236" i="5"/>
  <c r="A237" i="5"/>
  <c r="B237" i="5"/>
  <c r="C237" i="5"/>
  <c r="D237" i="5"/>
  <c r="E237" i="5"/>
  <c r="F237" i="5"/>
  <c r="A238" i="5"/>
  <c r="B238" i="5"/>
  <c r="C238" i="5"/>
  <c r="D238" i="5"/>
  <c r="E238" i="5"/>
  <c r="F238" i="5"/>
  <c r="A239" i="5"/>
  <c r="B239" i="5"/>
  <c r="C239" i="5"/>
  <c r="D239" i="5"/>
  <c r="E239" i="5"/>
  <c r="F239" i="5"/>
  <c r="A240" i="5"/>
  <c r="B240" i="5"/>
  <c r="C240" i="5"/>
  <c r="D240" i="5"/>
  <c r="E240" i="5"/>
  <c r="F240" i="5"/>
  <c r="A241" i="5"/>
  <c r="B241" i="5"/>
  <c r="C241" i="5"/>
  <c r="D241" i="5"/>
  <c r="E241" i="5"/>
  <c r="F241" i="5"/>
  <c r="A242" i="5"/>
  <c r="B242" i="5"/>
  <c r="C242" i="5"/>
  <c r="D242" i="5"/>
  <c r="E242" i="5"/>
  <c r="F242" i="5"/>
  <c r="A243" i="5"/>
  <c r="B243" i="5"/>
  <c r="C243" i="5"/>
  <c r="D243" i="5"/>
  <c r="E243" i="5"/>
  <c r="F243" i="5"/>
  <c r="A244" i="5"/>
  <c r="B244" i="5"/>
  <c r="C244" i="5"/>
  <c r="D244" i="5"/>
  <c r="E244" i="5"/>
  <c r="F244" i="5"/>
  <c r="A245" i="5"/>
  <c r="B245" i="5"/>
  <c r="C245" i="5"/>
  <c r="D245" i="5"/>
  <c r="E245" i="5"/>
  <c r="F245" i="5"/>
  <c r="A246" i="5"/>
  <c r="B246" i="5"/>
  <c r="C246" i="5"/>
  <c r="D246" i="5"/>
  <c r="E246" i="5"/>
  <c r="F246" i="5"/>
  <c r="A247" i="5"/>
  <c r="B247" i="5"/>
  <c r="C247" i="5"/>
  <c r="D247" i="5"/>
  <c r="E247" i="5"/>
  <c r="F247" i="5"/>
  <c r="B4" i="5"/>
  <c r="C4" i="5"/>
  <c r="D4" i="5"/>
  <c r="E4" i="5"/>
  <c r="F4" i="5"/>
  <c r="A4" i="5"/>
  <c r="R2" i="5"/>
  <c r="Q2" i="5"/>
  <c r="K2" i="5"/>
  <c r="AC1" i="5"/>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32" i="3"/>
  <c r="AD233" i="3"/>
  <c r="AD234" i="3"/>
  <c r="AD235" i="3"/>
  <c r="AD236" i="3"/>
  <c r="AD237" i="3"/>
  <c r="AD238" i="3"/>
  <c r="AD239" i="3"/>
  <c r="AD240" i="3"/>
  <c r="AD241" i="3"/>
  <c r="AD242" i="3"/>
  <c r="AD243" i="3"/>
  <c r="AD244" i="3"/>
  <c r="AD245" i="3"/>
  <c r="AD246" i="3"/>
  <c r="AD247" i="3"/>
  <c r="AD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4" i="3"/>
  <c r="Z5" i="3"/>
  <c r="AA5" i="3"/>
  <c r="Z6" i="3"/>
  <c r="AA6" i="3"/>
  <c r="Z7" i="3"/>
  <c r="AA7" i="3"/>
  <c r="Z8" i="3"/>
  <c r="AA8" i="3"/>
  <c r="Z9" i="3"/>
  <c r="AA9" i="3"/>
  <c r="Z10" i="3"/>
  <c r="AA10" i="3"/>
  <c r="Z11" i="3"/>
  <c r="AA11" i="3"/>
  <c r="Z12" i="3"/>
  <c r="AA12" i="3"/>
  <c r="Z13" i="3"/>
  <c r="AA13" i="3"/>
  <c r="Z14" i="3"/>
  <c r="AA14" i="3"/>
  <c r="Z15" i="3"/>
  <c r="AA15" i="3"/>
  <c r="Z16" i="3"/>
  <c r="AA16" i="3"/>
  <c r="Z17" i="3"/>
  <c r="AA17" i="3"/>
  <c r="Z18" i="3"/>
  <c r="AA18" i="3"/>
  <c r="Z19" i="3"/>
  <c r="AA19" i="3"/>
  <c r="Z20" i="3"/>
  <c r="AA20" i="3"/>
  <c r="Z21" i="3"/>
  <c r="AA21" i="3"/>
  <c r="Z22" i="3"/>
  <c r="AA22" i="3"/>
  <c r="Z23" i="3"/>
  <c r="AA23" i="3"/>
  <c r="Z24" i="3"/>
  <c r="AA24" i="3"/>
  <c r="Z25" i="3"/>
  <c r="AA25" i="3"/>
  <c r="Z26" i="3"/>
  <c r="AA26" i="3"/>
  <c r="Z27" i="3"/>
  <c r="AA27" i="3"/>
  <c r="Z28" i="3"/>
  <c r="AA28" i="3"/>
  <c r="Z29" i="3"/>
  <c r="AA29" i="3"/>
  <c r="Z30" i="3"/>
  <c r="AA30" i="3"/>
  <c r="Z31" i="3"/>
  <c r="AA31" i="3"/>
  <c r="Z32" i="3"/>
  <c r="AA32" i="3"/>
  <c r="Z33" i="3"/>
  <c r="AA33" i="3"/>
  <c r="Z34" i="3"/>
  <c r="AA34" i="3"/>
  <c r="Z35" i="3"/>
  <c r="AA35" i="3"/>
  <c r="Z36" i="3"/>
  <c r="AA36" i="3"/>
  <c r="Z37" i="3"/>
  <c r="AA37" i="3"/>
  <c r="Z38" i="3"/>
  <c r="AA38" i="3"/>
  <c r="Z39" i="3"/>
  <c r="AA39" i="3"/>
  <c r="Z40" i="3"/>
  <c r="AA40" i="3"/>
  <c r="Z41" i="3"/>
  <c r="AA41" i="3"/>
  <c r="Z42" i="3"/>
  <c r="AA42" i="3"/>
  <c r="Z43" i="3"/>
  <c r="AA43" i="3"/>
  <c r="Z44" i="3"/>
  <c r="AA44" i="3"/>
  <c r="Z45" i="3"/>
  <c r="AA45" i="3"/>
  <c r="Z46" i="3"/>
  <c r="AA46" i="3"/>
  <c r="Z47" i="3"/>
  <c r="AA47" i="3"/>
  <c r="Z48" i="3"/>
  <c r="AA48" i="3"/>
  <c r="Z49" i="3"/>
  <c r="AA49" i="3"/>
  <c r="Z50" i="3"/>
  <c r="AA50" i="3"/>
  <c r="Z51" i="3"/>
  <c r="AA51" i="3"/>
  <c r="Z52" i="3"/>
  <c r="AA52" i="3"/>
  <c r="Z53" i="3"/>
  <c r="AA53" i="3"/>
  <c r="Z54" i="3"/>
  <c r="AA54" i="3"/>
  <c r="Z55" i="3"/>
  <c r="AA55" i="3"/>
  <c r="Z56" i="3"/>
  <c r="AA56" i="3"/>
  <c r="Z57" i="3"/>
  <c r="AA57" i="3"/>
  <c r="Z58" i="3"/>
  <c r="AA58" i="3"/>
  <c r="Z59" i="3"/>
  <c r="AA59" i="3"/>
  <c r="Z60" i="3"/>
  <c r="AA60" i="3"/>
  <c r="Z61" i="3"/>
  <c r="AA61" i="3"/>
  <c r="Z62" i="3"/>
  <c r="AA62" i="3"/>
  <c r="Z63" i="3"/>
  <c r="AA63" i="3"/>
  <c r="Z64" i="3"/>
  <c r="AA64" i="3"/>
  <c r="Z65" i="3"/>
  <c r="AA65" i="3"/>
  <c r="Z66" i="3"/>
  <c r="AA66" i="3"/>
  <c r="Z67" i="3"/>
  <c r="AA67" i="3"/>
  <c r="Z68" i="3"/>
  <c r="AA68" i="3"/>
  <c r="Z69" i="3"/>
  <c r="AA69" i="3"/>
  <c r="Z70" i="3"/>
  <c r="AA70" i="3"/>
  <c r="Z71" i="3"/>
  <c r="AA71" i="3"/>
  <c r="Z72" i="3"/>
  <c r="AA72" i="3"/>
  <c r="Z73" i="3"/>
  <c r="AA73" i="3"/>
  <c r="Z74" i="3"/>
  <c r="AA74" i="3"/>
  <c r="Z75" i="3"/>
  <c r="AA75" i="3"/>
  <c r="Z76" i="3"/>
  <c r="AA76" i="3"/>
  <c r="Z77" i="3"/>
  <c r="AA77" i="3"/>
  <c r="Z78" i="3"/>
  <c r="AA78" i="3"/>
  <c r="Z79" i="3"/>
  <c r="AA79" i="3"/>
  <c r="Z80" i="3"/>
  <c r="AA80" i="3"/>
  <c r="Z81" i="3"/>
  <c r="AA81" i="3"/>
  <c r="Z82" i="3"/>
  <c r="AA82" i="3"/>
  <c r="Z83" i="3"/>
  <c r="AA83" i="3"/>
  <c r="Z84" i="3"/>
  <c r="AA84" i="3"/>
  <c r="Z85" i="3"/>
  <c r="AA85" i="3"/>
  <c r="Z86" i="3"/>
  <c r="AA86" i="3"/>
  <c r="Z87" i="3"/>
  <c r="AA87" i="3"/>
  <c r="Z88" i="3"/>
  <c r="AA88" i="3"/>
  <c r="Z89" i="3"/>
  <c r="AA89" i="3"/>
  <c r="Z90" i="3"/>
  <c r="AA90" i="3"/>
  <c r="Z91" i="3"/>
  <c r="AA91" i="3"/>
  <c r="Z92" i="3"/>
  <c r="AA92" i="3"/>
  <c r="Z93" i="3"/>
  <c r="AA93" i="3"/>
  <c r="Z94" i="3"/>
  <c r="AA94" i="3"/>
  <c r="Z95" i="3"/>
  <c r="AA95" i="3"/>
  <c r="Z96" i="3"/>
  <c r="AA96" i="3"/>
  <c r="Z97" i="3"/>
  <c r="AA97" i="3"/>
  <c r="Z98" i="3"/>
  <c r="AA98" i="3"/>
  <c r="Z99" i="3"/>
  <c r="AA99" i="3"/>
  <c r="Z100" i="3"/>
  <c r="AA100" i="3"/>
  <c r="Z101" i="3"/>
  <c r="AA101" i="3"/>
  <c r="Z102" i="3"/>
  <c r="AA102" i="3"/>
  <c r="Z103" i="3"/>
  <c r="AA103" i="3"/>
  <c r="Z104" i="3"/>
  <c r="AA104" i="3"/>
  <c r="Z105" i="3"/>
  <c r="AA105" i="3"/>
  <c r="Z106" i="3"/>
  <c r="AA106" i="3"/>
  <c r="Z107" i="3"/>
  <c r="AA107" i="3"/>
  <c r="Z108" i="3"/>
  <c r="AA108" i="3"/>
  <c r="Z109" i="3"/>
  <c r="AA109" i="3"/>
  <c r="Z110" i="3"/>
  <c r="AA110" i="3"/>
  <c r="Z111" i="3"/>
  <c r="AA111" i="3"/>
  <c r="Z112" i="3"/>
  <c r="AA112" i="3"/>
  <c r="Z113" i="3"/>
  <c r="AA113" i="3"/>
  <c r="Z114" i="3"/>
  <c r="AA114" i="3"/>
  <c r="Z115" i="3"/>
  <c r="AA115" i="3"/>
  <c r="Z116" i="3"/>
  <c r="AA116" i="3"/>
  <c r="Z117" i="3"/>
  <c r="AA117" i="3"/>
  <c r="Z118" i="3"/>
  <c r="AA118" i="3"/>
  <c r="Z119" i="3"/>
  <c r="AA119" i="3"/>
  <c r="Z120" i="3"/>
  <c r="AA120" i="3"/>
  <c r="Z121" i="3"/>
  <c r="AA121" i="3"/>
  <c r="Z122" i="3"/>
  <c r="AA122" i="3"/>
  <c r="Z123" i="3"/>
  <c r="AA123" i="3"/>
  <c r="Z124" i="3"/>
  <c r="AA124" i="3"/>
  <c r="Z125" i="3"/>
  <c r="AA125" i="3"/>
  <c r="Z126" i="3"/>
  <c r="AA126" i="3"/>
  <c r="Z127" i="3"/>
  <c r="AA127" i="3"/>
  <c r="Z128" i="3"/>
  <c r="AA128" i="3"/>
  <c r="Z129" i="3"/>
  <c r="AA129" i="3"/>
  <c r="Z130" i="3"/>
  <c r="AA130" i="3"/>
  <c r="Z131" i="3"/>
  <c r="AA131" i="3"/>
  <c r="Z132" i="3"/>
  <c r="AA132" i="3"/>
  <c r="Z133" i="3"/>
  <c r="AA133" i="3"/>
  <c r="Z134" i="3"/>
  <c r="AA134" i="3"/>
  <c r="Z135" i="3"/>
  <c r="AA135" i="3"/>
  <c r="Z136" i="3"/>
  <c r="AA136" i="3"/>
  <c r="Z137" i="3"/>
  <c r="AA137" i="3"/>
  <c r="Z138" i="3"/>
  <c r="AA138" i="3"/>
  <c r="Z139" i="3"/>
  <c r="AA139" i="3"/>
  <c r="Z140" i="3"/>
  <c r="AA140" i="3"/>
  <c r="Z141" i="3"/>
  <c r="AA141" i="3"/>
  <c r="Z142" i="3"/>
  <c r="AA142" i="3"/>
  <c r="Z143" i="3"/>
  <c r="AA143" i="3"/>
  <c r="Z144" i="3"/>
  <c r="AA144" i="3"/>
  <c r="Z145" i="3"/>
  <c r="AA145" i="3"/>
  <c r="Z146" i="3"/>
  <c r="AA146" i="3"/>
  <c r="Z147" i="3"/>
  <c r="AA147" i="3"/>
  <c r="Z148" i="3"/>
  <c r="AA148" i="3"/>
  <c r="Z149" i="3"/>
  <c r="AA149" i="3"/>
  <c r="Z150" i="3"/>
  <c r="AA150" i="3"/>
  <c r="Z151" i="3"/>
  <c r="AA151" i="3"/>
  <c r="Z152" i="3"/>
  <c r="AA152" i="3"/>
  <c r="Z153" i="3"/>
  <c r="AA153" i="3"/>
  <c r="Z154" i="3"/>
  <c r="AA154" i="3"/>
  <c r="Z155" i="3"/>
  <c r="AA155" i="3"/>
  <c r="Z156" i="3"/>
  <c r="AA156" i="3"/>
  <c r="Z157" i="3"/>
  <c r="AA157" i="3"/>
  <c r="Z158" i="3"/>
  <c r="AA158" i="3"/>
  <c r="Z159" i="3"/>
  <c r="AA159" i="3"/>
  <c r="Z160" i="3"/>
  <c r="AA160" i="3"/>
  <c r="Z161" i="3"/>
  <c r="AA161" i="3"/>
  <c r="Z162" i="3"/>
  <c r="AA162" i="3"/>
  <c r="Z163" i="3"/>
  <c r="AA163" i="3"/>
  <c r="Z164" i="3"/>
  <c r="AA164" i="3"/>
  <c r="Z165" i="3"/>
  <c r="AA165" i="3"/>
  <c r="Z166" i="3"/>
  <c r="AA166" i="3"/>
  <c r="Z167" i="3"/>
  <c r="AA167" i="3"/>
  <c r="Z168" i="3"/>
  <c r="AA168" i="3"/>
  <c r="Z169" i="3"/>
  <c r="AA169" i="3"/>
  <c r="Z170" i="3"/>
  <c r="AA170" i="3"/>
  <c r="Z171" i="3"/>
  <c r="AA171" i="3"/>
  <c r="Z172" i="3"/>
  <c r="AA172" i="3"/>
  <c r="Z173" i="3"/>
  <c r="AA173" i="3"/>
  <c r="Z174" i="3"/>
  <c r="AA174" i="3"/>
  <c r="Z175" i="3"/>
  <c r="AA175" i="3"/>
  <c r="Z176" i="3"/>
  <c r="AA176" i="3"/>
  <c r="Z177" i="3"/>
  <c r="AA177" i="3"/>
  <c r="Z178" i="3"/>
  <c r="AA178" i="3"/>
  <c r="Z179" i="3"/>
  <c r="AA179" i="3"/>
  <c r="Z180" i="3"/>
  <c r="AA180" i="3"/>
  <c r="Z181" i="3"/>
  <c r="AA181" i="3"/>
  <c r="Z182" i="3"/>
  <c r="AA182" i="3"/>
  <c r="Z183" i="3"/>
  <c r="AA183" i="3"/>
  <c r="Z184" i="3"/>
  <c r="AA184" i="3"/>
  <c r="Z185" i="3"/>
  <c r="AA185" i="3"/>
  <c r="Z186" i="3"/>
  <c r="AA186" i="3"/>
  <c r="Z187" i="3"/>
  <c r="AA187" i="3"/>
  <c r="Z188" i="3"/>
  <c r="AA188" i="3"/>
  <c r="Z189" i="3"/>
  <c r="AA189" i="3"/>
  <c r="Z190" i="3"/>
  <c r="AA190" i="3"/>
  <c r="Z191" i="3"/>
  <c r="AA191" i="3"/>
  <c r="Z192" i="3"/>
  <c r="AA192" i="3"/>
  <c r="Z193" i="3"/>
  <c r="AA193" i="3"/>
  <c r="Z194" i="3"/>
  <c r="AA194" i="3"/>
  <c r="Z195" i="3"/>
  <c r="AA195" i="3"/>
  <c r="Z196" i="3"/>
  <c r="AA196" i="3"/>
  <c r="Z197" i="3"/>
  <c r="AA197" i="3"/>
  <c r="Z198" i="3"/>
  <c r="AA198" i="3"/>
  <c r="Z199" i="3"/>
  <c r="AA199" i="3"/>
  <c r="Z200" i="3"/>
  <c r="AA200" i="3"/>
  <c r="Z201" i="3"/>
  <c r="AA201" i="3"/>
  <c r="Z202" i="3"/>
  <c r="AA202" i="3"/>
  <c r="Z203" i="3"/>
  <c r="AA203" i="3"/>
  <c r="Z204" i="3"/>
  <c r="AA204" i="3"/>
  <c r="Z205" i="3"/>
  <c r="AA205" i="3"/>
  <c r="Z206" i="3"/>
  <c r="AA206" i="3"/>
  <c r="Z207" i="3"/>
  <c r="AA207" i="3"/>
  <c r="Z208" i="3"/>
  <c r="AA208" i="3"/>
  <c r="Z209" i="3"/>
  <c r="AA209" i="3"/>
  <c r="Z210" i="3"/>
  <c r="AA210" i="3"/>
  <c r="Z211" i="3"/>
  <c r="AA211" i="3"/>
  <c r="Z212" i="3"/>
  <c r="AA212" i="3"/>
  <c r="Z213" i="3"/>
  <c r="AA213" i="3"/>
  <c r="Z214" i="3"/>
  <c r="AA214" i="3"/>
  <c r="Z215" i="3"/>
  <c r="AA215" i="3"/>
  <c r="Z216" i="3"/>
  <c r="AA216" i="3"/>
  <c r="Z217" i="3"/>
  <c r="AA217" i="3"/>
  <c r="Z218" i="3"/>
  <c r="AA218" i="3"/>
  <c r="Z219" i="3"/>
  <c r="AA219" i="3"/>
  <c r="Z220" i="3"/>
  <c r="AA220" i="3"/>
  <c r="Z221" i="3"/>
  <c r="AA221" i="3"/>
  <c r="Z222" i="3"/>
  <c r="AA222" i="3"/>
  <c r="Z223" i="3"/>
  <c r="AA223" i="3"/>
  <c r="Z224" i="3"/>
  <c r="AA224" i="3"/>
  <c r="Z225" i="3"/>
  <c r="AA225" i="3"/>
  <c r="Z226" i="3"/>
  <c r="AA226" i="3"/>
  <c r="Z227" i="3"/>
  <c r="AA227" i="3"/>
  <c r="Z228" i="3"/>
  <c r="AA228" i="3"/>
  <c r="Z229" i="3"/>
  <c r="AA229" i="3"/>
  <c r="Z230" i="3"/>
  <c r="AA230" i="3"/>
  <c r="Z231" i="3"/>
  <c r="AA231" i="3"/>
  <c r="Z232" i="3"/>
  <c r="AA232" i="3"/>
  <c r="Z233" i="3"/>
  <c r="AA233" i="3"/>
  <c r="Z234" i="3"/>
  <c r="AA234" i="3"/>
  <c r="Z235" i="3"/>
  <c r="AA235" i="3"/>
  <c r="Z236" i="3"/>
  <c r="AA236" i="3"/>
  <c r="Z237" i="3"/>
  <c r="AA237" i="3"/>
  <c r="Z238" i="3"/>
  <c r="AA238" i="3"/>
  <c r="Z239" i="3"/>
  <c r="AA239" i="3"/>
  <c r="Z240" i="3"/>
  <c r="AA240" i="3"/>
  <c r="Z241" i="3"/>
  <c r="AA241" i="3"/>
  <c r="Z242" i="3"/>
  <c r="AA242" i="3"/>
  <c r="Z243" i="3"/>
  <c r="AA243" i="3"/>
  <c r="Z244" i="3"/>
  <c r="AA244" i="3"/>
  <c r="Z245" i="3"/>
  <c r="AA245" i="3"/>
  <c r="Z246" i="3"/>
  <c r="AA246" i="3"/>
  <c r="Z247" i="3"/>
  <c r="AA247" i="3"/>
  <c r="Z4" i="3"/>
  <c r="AA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X88" i="3"/>
  <c r="X89" i="3"/>
  <c r="X90" i="3"/>
  <c r="X91" i="3"/>
  <c r="X92" i="3"/>
  <c r="X93" i="3"/>
  <c r="X94" i="3"/>
  <c r="X95" i="3"/>
  <c r="X96" i="3"/>
  <c r="X97" i="3"/>
  <c r="X98" i="3"/>
  <c r="X99" i="3"/>
  <c r="X100" i="3"/>
  <c r="X101" i="3"/>
  <c r="X102" i="3"/>
  <c r="X103" i="3"/>
  <c r="X104" i="3"/>
  <c r="X105" i="3"/>
  <c r="X106" i="3"/>
  <c r="X107" i="3"/>
  <c r="X108" i="3"/>
  <c r="X109" i="3"/>
  <c r="X110" i="3"/>
  <c r="X111" i="3"/>
  <c r="X112" i="3"/>
  <c r="X113" i="3"/>
  <c r="X114" i="3"/>
  <c r="X115" i="3"/>
  <c r="X116" i="3"/>
  <c r="X117" i="3"/>
  <c r="X118" i="3"/>
  <c r="X119" i="3"/>
  <c r="X120" i="3"/>
  <c r="X121" i="3"/>
  <c r="X122" i="3"/>
  <c r="X123" i="3"/>
  <c r="X124" i="3"/>
  <c r="X125" i="3"/>
  <c r="X126" i="3"/>
  <c r="X127" i="3"/>
  <c r="X128" i="3"/>
  <c r="X129" i="3"/>
  <c r="X130" i="3"/>
  <c r="X131" i="3"/>
  <c r="X132" i="3"/>
  <c r="X133" i="3"/>
  <c r="X134" i="3"/>
  <c r="X135" i="3"/>
  <c r="X136" i="3"/>
  <c r="X137" i="3"/>
  <c r="X138" i="3"/>
  <c r="X139" i="3"/>
  <c r="X140" i="3"/>
  <c r="X141" i="3"/>
  <c r="X142" i="3"/>
  <c r="X143" i="3"/>
  <c r="X144" i="3"/>
  <c r="X145" i="3"/>
  <c r="X146" i="3"/>
  <c r="X147" i="3"/>
  <c r="X148" i="3"/>
  <c r="X149" i="3"/>
  <c r="X150" i="3"/>
  <c r="X151" i="3"/>
  <c r="X152" i="3"/>
  <c r="X153" i="3"/>
  <c r="X154" i="3"/>
  <c r="X155" i="3"/>
  <c r="X156" i="3"/>
  <c r="X157" i="3"/>
  <c r="X158" i="3"/>
  <c r="X159" i="3"/>
  <c r="X160" i="3"/>
  <c r="X161" i="3"/>
  <c r="X162" i="3"/>
  <c r="X163" i="3"/>
  <c r="X164" i="3"/>
  <c r="X165" i="3"/>
  <c r="X166" i="3"/>
  <c r="X167" i="3"/>
  <c r="X168" i="3"/>
  <c r="X169" i="3"/>
  <c r="X170" i="3"/>
  <c r="X171" i="3"/>
  <c r="X172" i="3"/>
  <c r="X173" i="3"/>
  <c r="X174" i="3"/>
  <c r="X175" i="3"/>
  <c r="X176" i="3"/>
  <c r="X177" i="3"/>
  <c r="X178" i="3"/>
  <c r="X179" i="3"/>
  <c r="X180" i="3"/>
  <c r="X181" i="3"/>
  <c r="X182" i="3"/>
  <c r="X183" i="3"/>
  <c r="X184" i="3"/>
  <c r="X185" i="3"/>
  <c r="X186" i="3"/>
  <c r="X187" i="3"/>
  <c r="X188" i="3"/>
  <c r="X189" i="3"/>
  <c r="X190" i="3"/>
  <c r="X191" i="3"/>
  <c r="X192" i="3"/>
  <c r="X193" i="3"/>
  <c r="X194" i="3"/>
  <c r="X195" i="3"/>
  <c r="X196" i="3"/>
  <c r="X197" i="3"/>
  <c r="X198" i="3"/>
  <c r="X199" i="3"/>
  <c r="X200" i="3"/>
  <c r="X201" i="3"/>
  <c r="X202" i="3"/>
  <c r="X203" i="3"/>
  <c r="X204" i="3"/>
  <c r="X205" i="3"/>
  <c r="X206" i="3"/>
  <c r="X207" i="3"/>
  <c r="X208" i="3"/>
  <c r="X209" i="3"/>
  <c r="X210" i="3"/>
  <c r="X211" i="3"/>
  <c r="X212" i="3"/>
  <c r="X213" i="3"/>
  <c r="X214" i="3"/>
  <c r="X215" i="3"/>
  <c r="X216" i="3"/>
  <c r="X217" i="3"/>
  <c r="X218" i="3"/>
  <c r="X219" i="3"/>
  <c r="X220" i="3"/>
  <c r="X221" i="3"/>
  <c r="X222" i="3"/>
  <c r="X223" i="3"/>
  <c r="X224" i="3"/>
  <c r="X225" i="3"/>
  <c r="X226" i="3"/>
  <c r="X227" i="3"/>
  <c r="X228" i="3"/>
  <c r="X229" i="3"/>
  <c r="X230" i="3"/>
  <c r="X231" i="3"/>
  <c r="X232" i="3"/>
  <c r="X233" i="3"/>
  <c r="X234" i="3"/>
  <c r="X235" i="3"/>
  <c r="X236" i="3"/>
  <c r="X237" i="3"/>
  <c r="X238" i="3"/>
  <c r="X239" i="3"/>
  <c r="X240" i="3"/>
  <c r="X241" i="3"/>
  <c r="X242" i="3"/>
  <c r="X243" i="3"/>
  <c r="X244" i="3"/>
  <c r="X245" i="3"/>
  <c r="X246" i="3"/>
  <c r="X247" i="3"/>
  <c r="X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4" i="3"/>
  <c r="AC1"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R5" i="3"/>
  <c r="T5" i="3"/>
  <c r="R6" i="3"/>
  <c r="T6" i="3"/>
  <c r="R7" i="3"/>
  <c r="T7" i="3"/>
  <c r="R8" i="3"/>
  <c r="T8" i="3"/>
  <c r="R9" i="3"/>
  <c r="T9" i="3"/>
  <c r="R10" i="3"/>
  <c r="T10" i="3"/>
  <c r="R11" i="3"/>
  <c r="T11" i="3"/>
  <c r="R12" i="3"/>
  <c r="T12" i="3"/>
  <c r="R13" i="3"/>
  <c r="T13" i="3"/>
  <c r="R14" i="3"/>
  <c r="T14" i="3"/>
  <c r="R15" i="3"/>
  <c r="T15" i="3"/>
  <c r="R16" i="3"/>
  <c r="T16" i="3"/>
  <c r="R17" i="3"/>
  <c r="T17" i="3"/>
  <c r="R18" i="3"/>
  <c r="T18" i="3"/>
  <c r="R19" i="3"/>
  <c r="T19" i="3"/>
  <c r="R20" i="3"/>
  <c r="T20" i="3"/>
  <c r="R21" i="3"/>
  <c r="T21" i="3"/>
  <c r="R22" i="3"/>
  <c r="T22" i="3"/>
  <c r="R23" i="3"/>
  <c r="T23" i="3"/>
  <c r="R24" i="3"/>
  <c r="T24" i="3"/>
  <c r="R25" i="3"/>
  <c r="T25" i="3"/>
  <c r="R26" i="3"/>
  <c r="T26" i="3"/>
  <c r="R27" i="3"/>
  <c r="S27" i="3"/>
  <c r="T27" i="3"/>
  <c r="R28" i="3"/>
  <c r="T28" i="3"/>
  <c r="R29" i="3"/>
  <c r="T29" i="3"/>
  <c r="R30" i="3"/>
  <c r="T30" i="3"/>
  <c r="R31" i="3"/>
  <c r="T31" i="3"/>
  <c r="R32" i="3"/>
  <c r="T32" i="3"/>
  <c r="R33" i="3"/>
  <c r="T33" i="3"/>
  <c r="R34" i="3"/>
  <c r="T34" i="3"/>
  <c r="R35" i="3"/>
  <c r="T35" i="3"/>
  <c r="R36" i="3"/>
  <c r="T36" i="3"/>
  <c r="R37" i="3"/>
  <c r="T37" i="3"/>
  <c r="R38" i="3"/>
  <c r="T38" i="3"/>
  <c r="R39" i="3"/>
  <c r="T39" i="3"/>
  <c r="R40" i="3"/>
  <c r="T40" i="3"/>
  <c r="R41" i="3"/>
  <c r="T41" i="3"/>
  <c r="R42" i="3"/>
  <c r="T42" i="3"/>
  <c r="R43" i="3"/>
  <c r="T43" i="3"/>
  <c r="R44" i="3"/>
  <c r="T44" i="3"/>
  <c r="R45" i="3"/>
  <c r="T45" i="3"/>
  <c r="R46" i="3"/>
  <c r="T46" i="3"/>
  <c r="R47" i="3"/>
  <c r="T47" i="3"/>
  <c r="R48" i="3"/>
  <c r="T48" i="3"/>
  <c r="R49" i="3"/>
  <c r="T49" i="3"/>
  <c r="R50" i="3"/>
  <c r="T50" i="3"/>
  <c r="R51" i="3"/>
  <c r="T51" i="3"/>
  <c r="R52" i="3"/>
  <c r="T52" i="3"/>
  <c r="R53" i="3"/>
  <c r="T53" i="3"/>
  <c r="R54" i="3"/>
  <c r="T54" i="3"/>
  <c r="R55" i="3"/>
  <c r="T55" i="3"/>
  <c r="R56" i="3"/>
  <c r="T56" i="3"/>
  <c r="R57" i="3"/>
  <c r="T57" i="3"/>
  <c r="R58" i="3"/>
  <c r="T58" i="3"/>
  <c r="R59" i="3"/>
  <c r="T59" i="3"/>
  <c r="R60" i="3"/>
  <c r="T60" i="3"/>
  <c r="R61" i="3"/>
  <c r="T61" i="3"/>
  <c r="R62" i="3"/>
  <c r="T62" i="3"/>
  <c r="R63" i="3"/>
  <c r="T63" i="3"/>
  <c r="R64" i="3"/>
  <c r="T64" i="3"/>
  <c r="R65" i="3"/>
  <c r="T65" i="3"/>
  <c r="R66" i="3"/>
  <c r="T66" i="3"/>
  <c r="R67" i="3"/>
  <c r="T67" i="3"/>
  <c r="R68" i="3"/>
  <c r="T68" i="3"/>
  <c r="R69" i="3"/>
  <c r="T69" i="3"/>
  <c r="R70" i="3"/>
  <c r="T70" i="3"/>
  <c r="R71" i="3"/>
  <c r="T71" i="3"/>
  <c r="R72" i="3"/>
  <c r="T72" i="3"/>
  <c r="R73" i="3"/>
  <c r="T73" i="3"/>
  <c r="R74" i="3"/>
  <c r="T74" i="3"/>
  <c r="R75" i="3"/>
  <c r="T75" i="3"/>
  <c r="R76" i="3"/>
  <c r="T76" i="3"/>
  <c r="R77" i="3"/>
  <c r="T77" i="3"/>
  <c r="R78" i="3"/>
  <c r="T78" i="3"/>
  <c r="R79" i="3"/>
  <c r="T79" i="3"/>
  <c r="R80" i="3"/>
  <c r="T80" i="3"/>
  <c r="R81" i="3"/>
  <c r="T81" i="3"/>
  <c r="R82" i="3"/>
  <c r="T82" i="3"/>
  <c r="R83" i="3"/>
  <c r="T83" i="3"/>
  <c r="R84" i="3"/>
  <c r="T84" i="3"/>
  <c r="R85" i="3"/>
  <c r="T85" i="3"/>
  <c r="R86" i="3"/>
  <c r="T86" i="3"/>
  <c r="R87" i="3"/>
  <c r="T87" i="3"/>
  <c r="R88" i="3"/>
  <c r="T88" i="3"/>
  <c r="R89" i="3"/>
  <c r="T89" i="3"/>
  <c r="R90" i="3"/>
  <c r="T90" i="3"/>
  <c r="R91" i="3"/>
  <c r="T91" i="3"/>
  <c r="R92" i="3"/>
  <c r="T92" i="3"/>
  <c r="R93" i="3"/>
  <c r="T93" i="3"/>
  <c r="R94" i="3"/>
  <c r="T94" i="3"/>
  <c r="R95" i="3"/>
  <c r="T95" i="3"/>
  <c r="R96" i="3"/>
  <c r="T96" i="3"/>
  <c r="R97" i="3"/>
  <c r="T97" i="3"/>
  <c r="R98" i="3"/>
  <c r="T98" i="3"/>
  <c r="R99" i="3"/>
  <c r="T99" i="3"/>
  <c r="R100" i="3"/>
  <c r="T100" i="3"/>
  <c r="R101" i="3"/>
  <c r="T101" i="3"/>
  <c r="R102" i="3"/>
  <c r="T102" i="3"/>
  <c r="R103" i="3"/>
  <c r="T103" i="3"/>
  <c r="R104" i="3"/>
  <c r="T104" i="3"/>
  <c r="R105" i="3"/>
  <c r="T105" i="3"/>
  <c r="R106" i="3"/>
  <c r="T106" i="3"/>
  <c r="R107" i="3"/>
  <c r="T107" i="3"/>
  <c r="R108" i="3"/>
  <c r="T108" i="3"/>
  <c r="R109" i="3"/>
  <c r="T109" i="3"/>
  <c r="R110" i="3"/>
  <c r="T110" i="3"/>
  <c r="R111" i="3"/>
  <c r="T111" i="3"/>
  <c r="R112" i="3"/>
  <c r="T112" i="3"/>
  <c r="R113" i="3"/>
  <c r="T113" i="3"/>
  <c r="R114" i="3"/>
  <c r="T114" i="3"/>
  <c r="R115" i="3"/>
  <c r="T115" i="3"/>
  <c r="R116" i="3"/>
  <c r="T116" i="3"/>
  <c r="R117" i="3"/>
  <c r="T117" i="3"/>
  <c r="R118" i="3"/>
  <c r="T118" i="3"/>
  <c r="R119" i="3"/>
  <c r="T119" i="3"/>
  <c r="R120" i="3"/>
  <c r="T120" i="3"/>
  <c r="R121" i="3"/>
  <c r="T121" i="3"/>
  <c r="R122" i="3"/>
  <c r="T122" i="3"/>
  <c r="R123" i="3"/>
  <c r="T123" i="3"/>
  <c r="R124" i="3"/>
  <c r="T124" i="3"/>
  <c r="R125" i="3"/>
  <c r="T125" i="3"/>
  <c r="R126" i="3"/>
  <c r="T126" i="3"/>
  <c r="R127" i="3"/>
  <c r="T127" i="3"/>
  <c r="R128" i="3"/>
  <c r="T128" i="3"/>
  <c r="R129" i="3"/>
  <c r="T129" i="3"/>
  <c r="R130" i="3"/>
  <c r="T130" i="3"/>
  <c r="R131" i="3"/>
  <c r="T131" i="3"/>
  <c r="R132" i="3"/>
  <c r="T132" i="3"/>
  <c r="R133" i="3"/>
  <c r="T133" i="3"/>
  <c r="R134" i="3"/>
  <c r="T134" i="3"/>
  <c r="R135" i="3"/>
  <c r="T135" i="3"/>
  <c r="R136" i="3"/>
  <c r="T136" i="3"/>
  <c r="R137" i="3"/>
  <c r="T137" i="3"/>
  <c r="R138" i="3"/>
  <c r="T138" i="3"/>
  <c r="R139" i="3"/>
  <c r="T139" i="3"/>
  <c r="R140" i="3"/>
  <c r="T140" i="3"/>
  <c r="R141" i="3"/>
  <c r="T141" i="3"/>
  <c r="R142" i="3"/>
  <c r="T142" i="3"/>
  <c r="R143" i="3"/>
  <c r="T143" i="3"/>
  <c r="R144" i="3"/>
  <c r="T144" i="3"/>
  <c r="R145" i="3"/>
  <c r="T145" i="3"/>
  <c r="R146" i="3"/>
  <c r="T146" i="3"/>
  <c r="R147" i="3"/>
  <c r="T147" i="3"/>
  <c r="R148" i="3"/>
  <c r="T148" i="3"/>
  <c r="R149" i="3"/>
  <c r="T149" i="3"/>
  <c r="R150" i="3"/>
  <c r="T150" i="3"/>
  <c r="R151" i="3"/>
  <c r="T151" i="3"/>
  <c r="R152" i="3"/>
  <c r="T152" i="3"/>
  <c r="R153" i="3"/>
  <c r="T153" i="3"/>
  <c r="R154" i="3"/>
  <c r="T154" i="3"/>
  <c r="R155" i="3"/>
  <c r="T155" i="3"/>
  <c r="R156" i="3"/>
  <c r="T156" i="3"/>
  <c r="R157" i="3"/>
  <c r="T157" i="3"/>
  <c r="R158" i="3"/>
  <c r="T158" i="3"/>
  <c r="R159" i="3"/>
  <c r="T159" i="3"/>
  <c r="R160" i="3"/>
  <c r="T160" i="3"/>
  <c r="R161" i="3"/>
  <c r="T161" i="3"/>
  <c r="R162" i="3"/>
  <c r="T162" i="3"/>
  <c r="R163" i="3"/>
  <c r="T163" i="3"/>
  <c r="R164" i="3"/>
  <c r="T164" i="3"/>
  <c r="R165" i="3"/>
  <c r="T165" i="3"/>
  <c r="R166" i="3"/>
  <c r="T166" i="3"/>
  <c r="R167" i="3"/>
  <c r="T167" i="3"/>
  <c r="R168" i="3"/>
  <c r="T168" i="3"/>
  <c r="R169" i="3"/>
  <c r="T169" i="3"/>
  <c r="R170" i="3"/>
  <c r="T170" i="3"/>
  <c r="R171" i="3"/>
  <c r="T171" i="3"/>
  <c r="R172" i="3"/>
  <c r="T172" i="3"/>
  <c r="R173" i="3"/>
  <c r="T173" i="3"/>
  <c r="R174" i="3"/>
  <c r="T174" i="3"/>
  <c r="R175" i="3"/>
  <c r="T175" i="3"/>
  <c r="R176" i="3"/>
  <c r="T176" i="3"/>
  <c r="R177" i="3"/>
  <c r="T177" i="3"/>
  <c r="R178" i="3"/>
  <c r="T178" i="3"/>
  <c r="R179" i="3"/>
  <c r="T179" i="3"/>
  <c r="R180" i="3"/>
  <c r="T180" i="3"/>
  <c r="R181" i="3"/>
  <c r="T181" i="3"/>
  <c r="R182" i="3"/>
  <c r="T182" i="3"/>
  <c r="R183" i="3"/>
  <c r="T183" i="3"/>
  <c r="R184" i="3"/>
  <c r="T184" i="3"/>
  <c r="R185" i="3"/>
  <c r="T185" i="3"/>
  <c r="R186" i="3"/>
  <c r="T186" i="3"/>
  <c r="R187" i="3"/>
  <c r="T187" i="3"/>
  <c r="R188" i="3"/>
  <c r="T188" i="3"/>
  <c r="R189" i="3"/>
  <c r="T189" i="3"/>
  <c r="R190" i="3"/>
  <c r="T190" i="3"/>
  <c r="R191" i="3"/>
  <c r="T191" i="3"/>
  <c r="R192" i="3"/>
  <c r="T192" i="3"/>
  <c r="R193" i="3"/>
  <c r="T193" i="3"/>
  <c r="R194" i="3"/>
  <c r="T194" i="3"/>
  <c r="R195" i="3"/>
  <c r="T195" i="3"/>
  <c r="R196" i="3"/>
  <c r="T196" i="3"/>
  <c r="R197" i="3"/>
  <c r="T197" i="3"/>
  <c r="R198" i="3"/>
  <c r="T198" i="3"/>
  <c r="R199" i="3"/>
  <c r="T199" i="3"/>
  <c r="R200" i="3"/>
  <c r="T200" i="3"/>
  <c r="R201" i="3"/>
  <c r="T201" i="3"/>
  <c r="R202" i="3"/>
  <c r="T202" i="3"/>
  <c r="R203" i="3"/>
  <c r="T203" i="3"/>
  <c r="R204" i="3"/>
  <c r="T204" i="3"/>
  <c r="R205" i="3"/>
  <c r="T205" i="3"/>
  <c r="R206" i="3"/>
  <c r="T206" i="3"/>
  <c r="R207" i="3"/>
  <c r="T207" i="3"/>
  <c r="R208" i="3"/>
  <c r="T208" i="3"/>
  <c r="R209" i="3"/>
  <c r="T209" i="3"/>
  <c r="R210" i="3"/>
  <c r="T210" i="3"/>
  <c r="R211" i="3"/>
  <c r="T211" i="3"/>
  <c r="R212" i="3"/>
  <c r="T212" i="3"/>
  <c r="R213" i="3"/>
  <c r="T213" i="3"/>
  <c r="R214" i="3"/>
  <c r="T214" i="3"/>
  <c r="R215" i="3"/>
  <c r="T215" i="3"/>
  <c r="R216" i="3"/>
  <c r="T216" i="3"/>
  <c r="R217" i="3"/>
  <c r="T217" i="3"/>
  <c r="R218" i="3"/>
  <c r="T218" i="3"/>
  <c r="R219" i="3"/>
  <c r="T219" i="3"/>
  <c r="R220" i="3"/>
  <c r="T220" i="3"/>
  <c r="R221" i="3"/>
  <c r="T221" i="3"/>
  <c r="R222" i="3"/>
  <c r="T222" i="3"/>
  <c r="R223" i="3"/>
  <c r="T223" i="3"/>
  <c r="R224" i="3"/>
  <c r="T224" i="3"/>
  <c r="R225" i="3"/>
  <c r="T225" i="3"/>
  <c r="R226" i="3"/>
  <c r="T226" i="3"/>
  <c r="R227" i="3"/>
  <c r="T227" i="3"/>
  <c r="R228" i="3"/>
  <c r="T228" i="3"/>
  <c r="R229" i="3"/>
  <c r="T229" i="3"/>
  <c r="R230" i="3"/>
  <c r="T230" i="3"/>
  <c r="R231" i="3"/>
  <c r="T231" i="3"/>
  <c r="R232" i="3"/>
  <c r="T232" i="3"/>
  <c r="R233" i="3"/>
  <c r="T233" i="3"/>
  <c r="R234" i="3"/>
  <c r="T234" i="3"/>
  <c r="R235" i="3"/>
  <c r="T235" i="3"/>
  <c r="R236" i="3"/>
  <c r="T236" i="3"/>
  <c r="R237" i="3"/>
  <c r="T237" i="3"/>
  <c r="R238" i="3"/>
  <c r="T238" i="3"/>
  <c r="R239" i="3"/>
  <c r="T239" i="3"/>
  <c r="R240" i="3"/>
  <c r="T240" i="3"/>
  <c r="R241" i="3"/>
  <c r="T241" i="3"/>
  <c r="R242" i="3"/>
  <c r="T242" i="3"/>
  <c r="R243" i="3"/>
  <c r="T243" i="3"/>
  <c r="R244" i="3"/>
  <c r="T244" i="3"/>
  <c r="R245" i="3"/>
  <c r="T245" i="3"/>
  <c r="R246" i="3"/>
  <c r="T246" i="3"/>
  <c r="R247" i="3"/>
  <c r="T247" i="3"/>
  <c r="T4" i="3"/>
  <c r="Q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4" i="3"/>
  <c r="P5" i="3"/>
  <c r="P6" i="3"/>
  <c r="P7" i="3"/>
  <c r="P8" i="3"/>
  <c r="P9" i="3"/>
  <c r="P10" i="3"/>
  <c r="P11" i="3"/>
  <c r="P12" i="3"/>
  <c r="P13" i="3"/>
  <c r="P14" i="3"/>
  <c r="P15" i="3"/>
  <c r="P16" i="3"/>
  <c r="P17" i="3"/>
  <c r="P18" i="3"/>
  <c r="P19" i="3"/>
  <c r="P20" i="3"/>
  <c r="P21" i="3"/>
  <c r="P22" i="3"/>
  <c r="P23" i="3"/>
  <c r="P24" i="3"/>
  <c r="P25" i="3"/>
  <c r="P26" i="3"/>
  <c r="P28" i="3"/>
  <c r="P29" i="3"/>
  <c r="P30"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R4" i="3"/>
  <c r="S4" i="3"/>
  <c r="N4" i="2"/>
  <c r="A5" i="3"/>
  <c r="B5" i="3"/>
  <c r="C5" i="3"/>
  <c r="D5" i="3"/>
  <c r="E5" i="3"/>
  <c r="F5" i="3"/>
  <c r="G5" i="3"/>
  <c r="H5" i="3"/>
  <c r="I5" i="3"/>
  <c r="J5" i="3"/>
  <c r="K5" i="3"/>
  <c r="L5" i="3"/>
  <c r="M5" i="3"/>
  <c r="O5" i="3"/>
  <c r="A6" i="3"/>
  <c r="B6" i="3"/>
  <c r="C6" i="3"/>
  <c r="D6" i="3"/>
  <c r="E6" i="3"/>
  <c r="F6" i="3"/>
  <c r="G6" i="3"/>
  <c r="H6" i="3"/>
  <c r="I6" i="3"/>
  <c r="J6" i="3"/>
  <c r="K6" i="3"/>
  <c r="L6" i="3"/>
  <c r="M6" i="3"/>
  <c r="O6" i="3"/>
  <c r="A7" i="3"/>
  <c r="B7" i="3"/>
  <c r="C7" i="3"/>
  <c r="D7" i="3"/>
  <c r="E7" i="3"/>
  <c r="F7" i="3"/>
  <c r="G7" i="3"/>
  <c r="H7" i="3"/>
  <c r="I7" i="3"/>
  <c r="J7" i="3"/>
  <c r="K7" i="3"/>
  <c r="L7" i="3"/>
  <c r="M7" i="3"/>
  <c r="O7" i="3"/>
  <c r="A8" i="3"/>
  <c r="B8" i="3"/>
  <c r="C8" i="3"/>
  <c r="D8" i="3"/>
  <c r="E8" i="3"/>
  <c r="F8" i="3"/>
  <c r="G8" i="3"/>
  <c r="H8" i="3"/>
  <c r="I8" i="3"/>
  <c r="J8" i="3"/>
  <c r="K8" i="3"/>
  <c r="L8" i="3"/>
  <c r="M8" i="3"/>
  <c r="O8" i="3"/>
  <c r="A9" i="3"/>
  <c r="B9" i="3"/>
  <c r="C9" i="3"/>
  <c r="D9" i="3"/>
  <c r="E9" i="3"/>
  <c r="F9" i="3"/>
  <c r="G9" i="3"/>
  <c r="H9" i="3"/>
  <c r="I9" i="3"/>
  <c r="J9" i="3"/>
  <c r="K9" i="3"/>
  <c r="L9" i="3"/>
  <c r="M9" i="3"/>
  <c r="O9" i="3"/>
  <c r="A10" i="3"/>
  <c r="B10" i="3"/>
  <c r="C10" i="3"/>
  <c r="D10" i="3"/>
  <c r="E10" i="3"/>
  <c r="F10" i="3"/>
  <c r="G10" i="3"/>
  <c r="H10" i="3"/>
  <c r="I10" i="3"/>
  <c r="J10" i="3"/>
  <c r="K10" i="3"/>
  <c r="L10" i="3"/>
  <c r="M10" i="3"/>
  <c r="O10" i="3"/>
  <c r="A11" i="3"/>
  <c r="B11" i="3"/>
  <c r="C11" i="3"/>
  <c r="D11" i="3"/>
  <c r="E11" i="3"/>
  <c r="F11" i="3"/>
  <c r="G11" i="3"/>
  <c r="H11" i="3"/>
  <c r="I11" i="3"/>
  <c r="J11" i="3"/>
  <c r="K11" i="3"/>
  <c r="L11" i="3"/>
  <c r="M11" i="3"/>
  <c r="O11" i="3"/>
  <c r="A12" i="3"/>
  <c r="B12" i="3"/>
  <c r="C12" i="3"/>
  <c r="D12" i="3"/>
  <c r="E12" i="3"/>
  <c r="F12" i="3"/>
  <c r="G12" i="3"/>
  <c r="H12" i="3"/>
  <c r="I12" i="3"/>
  <c r="J12" i="3"/>
  <c r="K12" i="3"/>
  <c r="L12" i="3"/>
  <c r="M12" i="3"/>
  <c r="O12" i="3"/>
  <c r="A13" i="3"/>
  <c r="B13" i="3"/>
  <c r="C13" i="3"/>
  <c r="D13" i="3"/>
  <c r="E13" i="3"/>
  <c r="F13" i="3"/>
  <c r="G13" i="3"/>
  <c r="H13" i="3"/>
  <c r="I13" i="3"/>
  <c r="J13" i="3"/>
  <c r="K13" i="3"/>
  <c r="L13" i="3"/>
  <c r="M13" i="3"/>
  <c r="O13" i="3"/>
  <c r="A14" i="3"/>
  <c r="B14" i="3"/>
  <c r="C14" i="3"/>
  <c r="D14" i="3"/>
  <c r="E14" i="3"/>
  <c r="F14" i="3"/>
  <c r="G14" i="3"/>
  <c r="H14" i="3"/>
  <c r="I14" i="3"/>
  <c r="J14" i="3"/>
  <c r="K14" i="3"/>
  <c r="L14" i="3"/>
  <c r="M14" i="3"/>
  <c r="O14" i="3"/>
  <c r="A15" i="3"/>
  <c r="B15" i="3"/>
  <c r="C15" i="3"/>
  <c r="D15" i="3"/>
  <c r="E15" i="3"/>
  <c r="F15" i="3"/>
  <c r="G15" i="3"/>
  <c r="H15" i="3"/>
  <c r="I15" i="3"/>
  <c r="J15" i="3"/>
  <c r="K15" i="3"/>
  <c r="L15" i="3"/>
  <c r="M15" i="3"/>
  <c r="O15" i="3"/>
  <c r="A16" i="3"/>
  <c r="B16" i="3"/>
  <c r="C16" i="3"/>
  <c r="D16" i="3"/>
  <c r="E16" i="3"/>
  <c r="F16" i="3"/>
  <c r="G16" i="3"/>
  <c r="H16" i="3"/>
  <c r="I16" i="3"/>
  <c r="J16" i="3"/>
  <c r="K16" i="3"/>
  <c r="L16" i="3"/>
  <c r="M16" i="3"/>
  <c r="O16" i="3"/>
  <c r="A17" i="3"/>
  <c r="B17" i="3"/>
  <c r="C17" i="3"/>
  <c r="D17" i="3"/>
  <c r="E17" i="3"/>
  <c r="F17" i="3"/>
  <c r="G17" i="3"/>
  <c r="H17" i="3"/>
  <c r="I17" i="3"/>
  <c r="J17" i="3"/>
  <c r="K17" i="3"/>
  <c r="L17" i="3"/>
  <c r="M17" i="3"/>
  <c r="O17" i="3"/>
  <c r="A18" i="3"/>
  <c r="B18" i="3"/>
  <c r="C18" i="3"/>
  <c r="D18" i="3"/>
  <c r="E18" i="3"/>
  <c r="F18" i="3"/>
  <c r="G18" i="3"/>
  <c r="H18" i="3"/>
  <c r="I18" i="3"/>
  <c r="J18" i="3"/>
  <c r="K18" i="3"/>
  <c r="L18" i="3"/>
  <c r="M18" i="3"/>
  <c r="O18" i="3"/>
  <c r="A19" i="3"/>
  <c r="B19" i="3"/>
  <c r="C19" i="3"/>
  <c r="D19" i="3"/>
  <c r="E19" i="3"/>
  <c r="F19" i="3"/>
  <c r="G19" i="3"/>
  <c r="H19" i="3"/>
  <c r="I19" i="3"/>
  <c r="J19" i="3"/>
  <c r="K19" i="3"/>
  <c r="L19" i="3"/>
  <c r="M19" i="3"/>
  <c r="O19" i="3"/>
  <c r="A20" i="3"/>
  <c r="B20" i="3"/>
  <c r="C20" i="3"/>
  <c r="D20" i="3"/>
  <c r="E20" i="3"/>
  <c r="F20" i="3"/>
  <c r="G20" i="3"/>
  <c r="H20" i="3"/>
  <c r="I20" i="3"/>
  <c r="J20" i="3"/>
  <c r="K20" i="3"/>
  <c r="L20" i="3"/>
  <c r="M20" i="3"/>
  <c r="O20" i="3"/>
  <c r="A21" i="3"/>
  <c r="B21" i="3"/>
  <c r="C21" i="3"/>
  <c r="D21" i="3"/>
  <c r="E21" i="3"/>
  <c r="F21" i="3"/>
  <c r="G21" i="3"/>
  <c r="H21" i="3"/>
  <c r="I21" i="3"/>
  <c r="J21" i="3"/>
  <c r="K21" i="3"/>
  <c r="L21" i="3"/>
  <c r="M21" i="3"/>
  <c r="O21" i="3"/>
  <c r="A22" i="3"/>
  <c r="B22" i="3"/>
  <c r="C22" i="3"/>
  <c r="D22" i="3"/>
  <c r="E22" i="3"/>
  <c r="F22" i="3"/>
  <c r="G22" i="3"/>
  <c r="H22" i="3"/>
  <c r="I22" i="3"/>
  <c r="J22" i="3"/>
  <c r="K22" i="3"/>
  <c r="L22" i="3"/>
  <c r="M22" i="3"/>
  <c r="O22" i="3"/>
  <c r="A23" i="3"/>
  <c r="B23" i="3"/>
  <c r="C23" i="3"/>
  <c r="D23" i="3"/>
  <c r="E23" i="3"/>
  <c r="F23" i="3"/>
  <c r="G23" i="3"/>
  <c r="H23" i="3"/>
  <c r="I23" i="3"/>
  <c r="J23" i="3"/>
  <c r="K23" i="3"/>
  <c r="L23" i="3"/>
  <c r="M23" i="3"/>
  <c r="O23" i="3"/>
  <c r="A24" i="3"/>
  <c r="B24" i="3"/>
  <c r="C24" i="3"/>
  <c r="D24" i="3"/>
  <c r="E24" i="3"/>
  <c r="F24" i="3"/>
  <c r="G24" i="3"/>
  <c r="H24" i="3"/>
  <c r="I24" i="3"/>
  <c r="J24" i="3"/>
  <c r="K24" i="3"/>
  <c r="L24" i="3"/>
  <c r="M24" i="3"/>
  <c r="O24" i="3"/>
  <c r="A25" i="3"/>
  <c r="B25" i="3"/>
  <c r="C25" i="3"/>
  <c r="D25" i="3"/>
  <c r="E25" i="3"/>
  <c r="F25" i="3"/>
  <c r="G25" i="3"/>
  <c r="H25" i="3"/>
  <c r="I25" i="3"/>
  <c r="J25" i="3"/>
  <c r="K25" i="3"/>
  <c r="L25" i="3"/>
  <c r="M25" i="3"/>
  <c r="O25" i="3"/>
  <c r="A26" i="3"/>
  <c r="B26" i="3"/>
  <c r="C26" i="3"/>
  <c r="D26" i="3"/>
  <c r="E26" i="3"/>
  <c r="F26" i="3"/>
  <c r="G26" i="3"/>
  <c r="H26" i="3"/>
  <c r="I26" i="3"/>
  <c r="J26" i="3"/>
  <c r="K26" i="3"/>
  <c r="L26" i="3"/>
  <c r="M26" i="3"/>
  <c r="O26" i="3"/>
  <c r="A27" i="3"/>
  <c r="B27" i="3"/>
  <c r="C27" i="3"/>
  <c r="D27" i="3"/>
  <c r="E27" i="3"/>
  <c r="F27" i="3"/>
  <c r="G27" i="3"/>
  <c r="H27" i="3"/>
  <c r="I27" i="3"/>
  <c r="J27" i="3"/>
  <c r="K27" i="3"/>
  <c r="L27" i="3"/>
  <c r="M27" i="3"/>
  <c r="O27" i="3"/>
  <c r="A28" i="3"/>
  <c r="B28" i="3"/>
  <c r="C28" i="3"/>
  <c r="D28" i="3"/>
  <c r="E28" i="3"/>
  <c r="F28" i="3"/>
  <c r="G28" i="3"/>
  <c r="H28" i="3"/>
  <c r="I28" i="3"/>
  <c r="J28" i="3"/>
  <c r="K28" i="3"/>
  <c r="L28" i="3"/>
  <c r="M28" i="3"/>
  <c r="O28" i="3"/>
  <c r="A29" i="3"/>
  <c r="B29" i="3"/>
  <c r="C29" i="3"/>
  <c r="D29" i="3"/>
  <c r="E29" i="3"/>
  <c r="F29" i="3"/>
  <c r="G29" i="3"/>
  <c r="H29" i="3"/>
  <c r="I29" i="3"/>
  <c r="J29" i="3"/>
  <c r="K29" i="3"/>
  <c r="L29" i="3"/>
  <c r="M29" i="3"/>
  <c r="O29" i="3"/>
  <c r="A30" i="3"/>
  <c r="B30" i="3"/>
  <c r="C30" i="3"/>
  <c r="D30" i="3"/>
  <c r="E30" i="3"/>
  <c r="F30" i="3"/>
  <c r="G30" i="3"/>
  <c r="H30" i="3"/>
  <c r="I30" i="3"/>
  <c r="J30" i="3"/>
  <c r="K30" i="3"/>
  <c r="L30" i="3"/>
  <c r="M30" i="3"/>
  <c r="O30" i="3"/>
  <c r="A31" i="3"/>
  <c r="B31" i="3"/>
  <c r="C31" i="3"/>
  <c r="D31" i="3"/>
  <c r="E31" i="3"/>
  <c r="F31" i="3"/>
  <c r="G31" i="3"/>
  <c r="H31" i="3"/>
  <c r="I31" i="3"/>
  <c r="J31" i="3"/>
  <c r="K31" i="3"/>
  <c r="L31" i="3"/>
  <c r="M31" i="3"/>
  <c r="O31" i="3"/>
  <c r="A32" i="3"/>
  <c r="B32" i="3"/>
  <c r="C32" i="3"/>
  <c r="D32" i="3"/>
  <c r="E32" i="3"/>
  <c r="F32" i="3"/>
  <c r="G32" i="3"/>
  <c r="H32" i="3"/>
  <c r="I32" i="3"/>
  <c r="J32" i="3"/>
  <c r="K32" i="3"/>
  <c r="L32" i="3"/>
  <c r="M32" i="3"/>
  <c r="O32" i="3"/>
  <c r="A33" i="3"/>
  <c r="B33" i="3"/>
  <c r="C33" i="3"/>
  <c r="D33" i="3"/>
  <c r="E33" i="3"/>
  <c r="F33" i="3"/>
  <c r="G33" i="3"/>
  <c r="H33" i="3"/>
  <c r="I33" i="3"/>
  <c r="J33" i="3"/>
  <c r="K33" i="3"/>
  <c r="L33" i="3"/>
  <c r="M33" i="3"/>
  <c r="O33" i="3"/>
  <c r="A34" i="3"/>
  <c r="B34" i="3"/>
  <c r="C34" i="3"/>
  <c r="D34" i="3"/>
  <c r="E34" i="3"/>
  <c r="F34" i="3"/>
  <c r="G34" i="3"/>
  <c r="H34" i="3"/>
  <c r="I34" i="3"/>
  <c r="J34" i="3"/>
  <c r="K34" i="3"/>
  <c r="L34" i="3"/>
  <c r="M34" i="3"/>
  <c r="O34" i="3"/>
  <c r="A35" i="3"/>
  <c r="B35" i="3"/>
  <c r="C35" i="3"/>
  <c r="D35" i="3"/>
  <c r="E35" i="3"/>
  <c r="F35" i="3"/>
  <c r="G35" i="3"/>
  <c r="H35" i="3"/>
  <c r="I35" i="3"/>
  <c r="J35" i="3"/>
  <c r="K35" i="3"/>
  <c r="L35" i="3"/>
  <c r="M35" i="3"/>
  <c r="O35" i="3"/>
  <c r="A36" i="3"/>
  <c r="B36" i="3"/>
  <c r="C36" i="3"/>
  <c r="D36" i="3"/>
  <c r="E36" i="3"/>
  <c r="F36" i="3"/>
  <c r="G36" i="3"/>
  <c r="H36" i="3"/>
  <c r="I36" i="3"/>
  <c r="J36" i="3"/>
  <c r="K36" i="3"/>
  <c r="L36" i="3"/>
  <c r="M36" i="3"/>
  <c r="O36" i="3"/>
  <c r="A37" i="3"/>
  <c r="B37" i="3"/>
  <c r="C37" i="3"/>
  <c r="D37" i="3"/>
  <c r="E37" i="3"/>
  <c r="F37" i="3"/>
  <c r="G37" i="3"/>
  <c r="H37" i="3"/>
  <c r="I37" i="3"/>
  <c r="J37" i="3"/>
  <c r="K37" i="3"/>
  <c r="L37" i="3"/>
  <c r="M37" i="3"/>
  <c r="O37" i="3"/>
  <c r="A38" i="3"/>
  <c r="B38" i="3"/>
  <c r="C38" i="3"/>
  <c r="D38" i="3"/>
  <c r="E38" i="3"/>
  <c r="F38" i="3"/>
  <c r="G38" i="3"/>
  <c r="H38" i="3"/>
  <c r="I38" i="3"/>
  <c r="J38" i="3"/>
  <c r="K38" i="3"/>
  <c r="L38" i="3"/>
  <c r="M38" i="3"/>
  <c r="O38" i="3"/>
  <c r="A39" i="3"/>
  <c r="B39" i="3"/>
  <c r="C39" i="3"/>
  <c r="D39" i="3"/>
  <c r="E39" i="3"/>
  <c r="F39" i="3"/>
  <c r="G39" i="3"/>
  <c r="H39" i="3"/>
  <c r="I39" i="3"/>
  <c r="J39" i="3"/>
  <c r="K39" i="3"/>
  <c r="L39" i="3"/>
  <c r="M39" i="3"/>
  <c r="O39" i="3"/>
  <c r="A40" i="3"/>
  <c r="B40" i="3"/>
  <c r="C40" i="3"/>
  <c r="D40" i="3"/>
  <c r="E40" i="3"/>
  <c r="F40" i="3"/>
  <c r="G40" i="3"/>
  <c r="H40" i="3"/>
  <c r="I40" i="3"/>
  <c r="J40" i="3"/>
  <c r="K40" i="3"/>
  <c r="L40" i="3"/>
  <c r="M40" i="3"/>
  <c r="O40" i="3"/>
  <c r="A41" i="3"/>
  <c r="B41" i="3"/>
  <c r="C41" i="3"/>
  <c r="D41" i="3"/>
  <c r="E41" i="3"/>
  <c r="F41" i="3"/>
  <c r="G41" i="3"/>
  <c r="H41" i="3"/>
  <c r="I41" i="3"/>
  <c r="J41" i="3"/>
  <c r="K41" i="3"/>
  <c r="L41" i="3"/>
  <c r="M41" i="3"/>
  <c r="O41" i="3"/>
  <c r="A42" i="3"/>
  <c r="B42" i="3"/>
  <c r="C42" i="3"/>
  <c r="D42" i="3"/>
  <c r="E42" i="3"/>
  <c r="F42" i="3"/>
  <c r="G42" i="3"/>
  <c r="H42" i="3"/>
  <c r="I42" i="3"/>
  <c r="J42" i="3"/>
  <c r="K42" i="3"/>
  <c r="L42" i="3"/>
  <c r="M42" i="3"/>
  <c r="O42" i="3"/>
  <c r="A43" i="3"/>
  <c r="B43" i="3"/>
  <c r="C43" i="3"/>
  <c r="D43" i="3"/>
  <c r="E43" i="3"/>
  <c r="F43" i="3"/>
  <c r="G43" i="3"/>
  <c r="H43" i="3"/>
  <c r="I43" i="3"/>
  <c r="J43" i="3"/>
  <c r="K43" i="3"/>
  <c r="L43" i="3"/>
  <c r="M43" i="3"/>
  <c r="O43" i="3"/>
  <c r="A44" i="3"/>
  <c r="B44" i="3"/>
  <c r="C44" i="3"/>
  <c r="D44" i="3"/>
  <c r="E44" i="3"/>
  <c r="F44" i="3"/>
  <c r="G44" i="3"/>
  <c r="H44" i="3"/>
  <c r="I44" i="3"/>
  <c r="J44" i="3"/>
  <c r="K44" i="3"/>
  <c r="L44" i="3"/>
  <c r="M44" i="3"/>
  <c r="O44" i="3"/>
  <c r="A45" i="3"/>
  <c r="B45" i="3"/>
  <c r="C45" i="3"/>
  <c r="D45" i="3"/>
  <c r="E45" i="3"/>
  <c r="F45" i="3"/>
  <c r="G45" i="3"/>
  <c r="H45" i="3"/>
  <c r="I45" i="3"/>
  <c r="J45" i="3"/>
  <c r="K45" i="3"/>
  <c r="L45" i="3"/>
  <c r="M45" i="3"/>
  <c r="O45" i="3"/>
  <c r="A46" i="3"/>
  <c r="B46" i="3"/>
  <c r="C46" i="3"/>
  <c r="D46" i="3"/>
  <c r="E46" i="3"/>
  <c r="F46" i="3"/>
  <c r="G46" i="3"/>
  <c r="H46" i="3"/>
  <c r="I46" i="3"/>
  <c r="J46" i="3"/>
  <c r="K46" i="3"/>
  <c r="L46" i="3"/>
  <c r="M46" i="3"/>
  <c r="O46" i="3"/>
  <c r="A47" i="3"/>
  <c r="B47" i="3"/>
  <c r="C47" i="3"/>
  <c r="D47" i="3"/>
  <c r="E47" i="3"/>
  <c r="F47" i="3"/>
  <c r="G47" i="3"/>
  <c r="H47" i="3"/>
  <c r="I47" i="3"/>
  <c r="J47" i="3"/>
  <c r="K47" i="3"/>
  <c r="L47" i="3"/>
  <c r="M47" i="3"/>
  <c r="O47" i="3"/>
  <c r="A48" i="3"/>
  <c r="B48" i="3"/>
  <c r="C48" i="3"/>
  <c r="D48" i="3"/>
  <c r="E48" i="3"/>
  <c r="F48" i="3"/>
  <c r="G48" i="3"/>
  <c r="H48" i="3"/>
  <c r="I48" i="3"/>
  <c r="J48" i="3"/>
  <c r="K48" i="3"/>
  <c r="L48" i="3"/>
  <c r="M48" i="3"/>
  <c r="O48" i="3"/>
  <c r="A49" i="3"/>
  <c r="B49" i="3"/>
  <c r="C49" i="3"/>
  <c r="D49" i="3"/>
  <c r="E49" i="3"/>
  <c r="F49" i="3"/>
  <c r="G49" i="3"/>
  <c r="H49" i="3"/>
  <c r="I49" i="3"/>
  <c r="J49" i="3"/>
  <c r="K49" i="3"/>
  <c r="L49" i="3"/>
  <c r="M49" i="3"/>
  <c r="O49" i="3"/>
  <c r="A50" i="3"/>
  <c r="B50" i="3"/>
  <c r="C50" i="3"/>
  <c r="D50" i="3"/>
  <c r="E50" i="3"/>
  <c r="F50" i="3"/>
  <c r="G50" i="3"/>
  <c r="H50" i="3"/>
  <c r="I50" i="3"/>
  <c r="J50" i="3"/>
  <c r="K50" i="3"/>
  <c r="L50" i="3"/>
  <c r="M50" i="3"/>
  <c r="O50" i="3"/>
  <c r="A51" i="3"/>
  <c r="B51" i="3"/>
  <c r="C51" i="3"/>
  <c r="D51" i="3"/>
  <c r="E51" i="3"/>
  <c r="F51" i="3"/>
  <c r="G51" i="3"/>
  <c r="H51" i="3"/>
  <c r="I51" i="3"/>
  <c r="J51" i="3"/>
  <c r="K51" i="3"/>
  <c r="L51" i="3"/>
  <c r="M51" i="3"/>
  <c r="O51" i="3"/>
  <c r="A52" i="3"/>
  <c r="B52" i="3"/>
  <c r="C52" i="3"/>
  <c r="D52" i="3"/>
  <c r="E52" i="3"/>
  <c r="F52" i="3"/>
  <c r="G52" i="3"/>
  <c r="H52" i="3"/>
  <c r="I52" i="3"/>
  <c r="J52" i="3"/>
  <c r="K52" i="3"/>
  <c r="L52" i="3"/>
  <c r="M52" i="3"/>
  <c r="O52" i="3"/>
  <c r="A53" i="3"/>
  <c r="B53" i="3"/>
  <c r="C53" i="3"/>
  <c r="D53" i="3"/>
  <c r="E53" i="3"/>
  <c r="F53" i="3"/>
  <c r="G53" i="3"/>
  <c r="H53" i="3"/>
  <c r="I53" i="3"/>
  <c r="J53" i="3"/>
  <c r="K53" i="3"/>
  <c r="L53" i="3"/>
  <c r="M53" i="3"/>
  <c r="O53" i="3"/>
  <c r="A54" i="3"/>
  <c r="B54" i="3"/>
  <c r="C54" i="3"/>
  <c r="D54" i="3"/>
  <c r="E54" i="3"/>
  <c r="F54" i="3"/>
  <c r="G54" i="3"/>
  <c r="H54" i="3"/>
  <c r="I54" i="3"/>
  <c r="J54" i="3"/>
  <c r="K54" i="3"/>
  <c r="L54" i="3"/>
  <c r="M54" i="3"/>
  <c r="O54" i="3"/>
  <c r="A55" i="3"/>
  <c r="B55" i="3"/>
  <c r="C55" i="3"/>
  <c r="D55" i="3"/>
  <c r="E55" i="3"/>
  <c r="F55" i="3"/>
  <c r="G55" i="3"/>
  <c r="H55" i="3"/>
  <c r="I55" i="3"/>
  <c r="J55" i="3"/>
  <c r="K55" i="3"/>
  <c r="L55" i="3"/>
  <c r="M55" i="3"/>
  <c r="O55" i="3"/>
  <c r="A56" i="3"/>
  <c r="B56" i="3"/>
  <c r="C56" i="3"/>
  <c r="D56" i="3"/>
  <c r="E56" i="3"/>
  <c r="F56" i="3"/>
  <c r="G56" i="3"/>
  <c r="H56" i="3"/>
  <c r="I56" i="3"/>
  <c r="J56" i="3"/>
  <c r="K56" i="3"/>
  <c r="L56" i="3"/>
  <c r="M56" i="3"/>
  <c r="O56" i="3"/>
  <c r="A57" i="3"/>
  <c r="B57" i="3"/>
  <c r="C57" i="3"/>
  <c r="D57" i="3"/>
  <c r="E57" i="3"/>
  <c r="F57" i="3"/>
  <c r="G57" i="3"/>
  <c r="H57" i="3"/>
  <c r="I57" i="3"/>
  <c r="J57" i="3"/>
  <c r="K57" i="3"/>
  <c r="L57" i="3"/>
  <c r="M57" i="3"/>
  <c r="O57" i="3"/>
  <c r="A58" i="3"/>
  <c r="B58" i="3"/>
  <c r="C58" i="3"/>
  <c r="D58" i="3"/>
  <c r="E58" i="3"/>
  <c r="F58" i="3"/>
  <c r="G58" i="3"/>
  <c r="H58" i="3"/>
  <c r="I58" i="3"/>
  <c r="J58" i="3"/>
  <c r="K58" i="3"/>
  <c r="L58" i="3"/>
  <c r="M58" i="3"/>
  <c r="O58" i="3"/>
  <c r="A59" i="3"/>
  <c r="B59" i="3"/>
  <c r="C59" i="3"/>
  <c r="D59" i="3"/>
  <c r="E59" i="3"/>
  <c r="F59" i="3"/>
  <c r="G59" i="3"/>
  <c r="H59" i="3"/>
  <c r="I59" i="3"/>
  <c r="J59" i="3"/>
  <c r="K59" i="3"/>
  <c r="L59" i="3"/>
  <c r="M59" i="3"/>
  <c r="O59" i="3"/>
  <c r="A60" i="3"/>
  <c r="B60" i="3"/>
  <c r="C60" i="3"/>
  <c r="D60" i="3"/>
  <c r="E60" i="3"/>
  <c r="F60" i="3"/>
  <c r="G60" i="3"/>
  <c r="H60" i="3"/>
  <c r="I60" i="3"/>
  <c r="J60" i="3"/>
  <c r="K60" i="3"/>
  <c r="L60" i="3"/>
  <c r="M60" i="3"/>
  <c r="O60" i="3"/>
  <c r="A61" i="3"/>
  <c r="B61" i="3"/>
  <c r="C61" i="3"/>
  <c r="D61" i="3"/>
  <c r="E61" i="3"/>
  <c r="F61" i="3"/>
  <c r="G61" i="3"/>
  <c r="H61" i="3"/>
  <c r="I61" i="3"/>
  <c r="J61" i="3"/>
  <c r="K61" i="3"/>
  <c r="L61" i="3"/>
  <c r="M61" i="3"/>
  <c r="O61" i="3"/>
  <c r="A62" i="3"/>
  <c r="B62" i="3"/>
  <c r="C62" i="3"/>
  <c r="D62" i="3"/>
  <c r="E62" i="3"/>
  <c r="F62" i="3"/>
  <c r="G62" i="3"/>
  <c r="H62" i="3"/>
  <c r="I62" i="3"/>
  <c r="J62" i="3"/>
  <c r="K62" i="3"/>
  <c r="L62" i="3"/>
  <c r="M62" i="3"/>
  <c r="O62" i="3"/>
  <c r="A63" i="3"/>
  <c r="B63" i="3"/>
  <c r="C63" i="3"/>
  <c r="D63" i="3"/>
  <c r="E63" i="3"/>
  <c r="F63" i="3"/>
  <c r="G63" i="3"/>
  <c r="H63" i="3"/>
  <c r="I63" i="3"/>
  <c r="J63" i="3"/>
  <c r="K63" i="3"/>
  <c r="L63" i="3"/>
  <c r="M63" i="3"/>
  <c r="O63" i="3"/>
  <c r="A64" i="3"/>
  <c r="B64" i="3"/>
  <c r="C64" i="3"/>
  <c r="D64" i="3"/>
  <c r="E64" i="3"/>
  <c r="F64" i="3"/>
  <c r="G64" i="3"/>
  <c r="H64" i="3"/>
  <c r="I64" i="3"/>
  <c r="J64" i="3"/>
  <c r="K64" i="3"/>
  <c r="L64" i="3"/>
  <c r="M64" i="3"/>
  <c r="O64" i="3"/>
  <c r="A65" i="3"/>
  <c r="B65" i="3"/>
  <c r="C65" i="3"/>
  <c r="D65" i="3"/>
  <c r="E65" i="3"/>
  <c r="F65" i="3"/>
  <c r="G65" i="3"/>
  <c r="H65" i="3"/>
  <c r="I65" i="3"/>
  <c r="J65" i="3"/>
  <c r="K65" i="3"/>
  <c r="L65" i="3"/>
  <c r="M65" i="3"/>
  <c r="O65" i="3"/>
  <c r="A66" i="3"/>
  <c r="B66" i="3"/>
  <c r="C66" i="3"/>
  <c r="D66" i="3"/>
  <c r="E66" i="3"/>
  <c r="F66" i="3"/>
  <c r="G66" i="3"/>
  <c r="H66" i="3"/>
  <c r="I66" i="3"/>
  <c r="J66" i="3"/>
  <c r="K66" i="3"/>
  <c r="L66" i="3"/>
  <c r="M66" i="3"/>
  <c r="O66" i="3"/>
  <c r="A67" i="3"/>
  <c r="B67" i="3"/>
  <c r="C67" i="3"/>
  <c r="D67" i="3"/>
  <c r="E67" i="3"/>
  <c r="F67" i="3"/>
  <c r="G67" i="3"/>
  <c r="H67" i="3"/>
  <c r="I67" i="3"/>
  <c r="J67" i="3"/>
  <c r="K67" i="3"/>
  <c r="L67" i="3"/>
  <c r="M67" i="3"/>
  <c r="O67" i="3"/>
  <c r="A68" i="3"/>
  <c r="B68" i="3"/>
  <c r="C68" i="3"/>
  <c r="D68" i="3"/>
  <c r="E68" i="3"/>
  <c r="F68" i="3"/>
  <c r="G68" i="3"/>
  <c r="H68" i="3"/>
  <c r="I68" i="3"/>
  <c r="J68" i="3"/>
  <c r="K68" i="3"/>
  <c r="L68" i="3"/>
  <c r="M68" i="3"/>
  <c r="O68" i="3"/>
  <c r="A69" i="3"/>
  <c r="B69" i="3"/>
  <c r="C69" i="3"/>
  <c r="D69" i="3"/>
  <c r="E69" i="3"/>
  <c r="F69" i="3"/>
  <c r="G69" i="3"/>
  <c r="H69" i="3"/>
  <c r="I69" i="3"/>
  <c r="J69" i="3"/>
  <c r="K69" i="3"/>
  <c r="L69" i="3"/>
  <c r="M69" i="3"/>
  <c r="O69" i="3"/>
  <c r="A70" i="3"/>
  <c r="B70" i="3"/>
  <c r="C70" i="3"/>
  <c r="D70" i="3"/>
  <c r="E70" i="3"/>
  <c r="F70" i="3"/>
  <c r="G70" i="3"/>
  <c r="H70" i="3"/>
  <c r="I70" i="3"/>
  <c r="J70" i="3"/>
  <c r="K70" i="3"/>
  <c r="L70" i="3"/>
  <c r="M70" i="3"/>
  <c r="O70" i="3"/>
  <c r="A71" i="3"/>
  <c r="B71" i="3"/>
  <c r="C71" i="3"/>
  <c r="D71" i="3"/>
  <c r="E71" i="3"/>
  <c r="F71" i="3"/>
  <c r="G71" i="3"/>
  <c r="H71" i="3"/>
  <c r="I71" i="3"/>
  <c r="J71" i="3"/>
  <c r="K71" i="3"/>
  <c r="L71" i="3"/>
  <c r="M71" i="3"/>
  <c r="O71" i="3"/>
  <c r="A72" i="3"/>
  <c r="B72" i="3"/>
  <c r="C72" i="3"/>
  <c r="D72" i="3"/>
  <c r="E72" i="3"/>
  <c r="F72" i="3"/>
  <c r="G72" i="3"/>
  <c r="H72" i="3"/>
  <c r="I72" i="3"/>
  <c r="J72" i="3"/>
  <c r="K72" i="3"/>
  <c r="L72" i="3"/>
  <c r="M72" i="3"/>
  <c r="O72" i="3"/>
  <c r="A73" i="3"/>
  <c r="B73" i="3"/>
  <c r="C73" i="3"/>
  <c r="D73" i="3"/>
  <c r="E73" i="3"/>
  <c r="F73" i="3"/>
  <c r="G73" i="3"/>
  <c r="H73" i="3"/>
  <c r="I73" i="3"/>
  <c r="J73" i="3"/>
  <c r="K73" i="3"/>
  <c r="L73" i="3"/>
  <c r="M73" i="3"/>
  <c r="O73" i="3"/>
  <c r="A74" i="3"/>
  <c r="B74" i="3"/>
  <c r="C74" i="3"/>
  <c r="D74" i="3"/>
  <c r="E74" i="3"/>
  <c r="F74" i="3"/>
  <c r="G74" i="3"/>
  <c r="H74" i="3"/>
  <c r="I74" i="3"/>
  <c r="J74" i="3"/>
  <c r="K74" i="3"/>
  <c r="L74" i="3"/>
  <c r="M74" i="3"/>
  <c r="O74" i="3"/>
  <c r="A75" i="3"/>
  <c r="B75" i="3"/>
  <c r="C75" i="3"/>
  <c r="D75" i="3"/>
  <c r="E75" i="3"/>
  <c r="F75" i="3"/>
  <c r="G75" i="3"/>
  <c r="H75" i="3"/>
  <c r="I75" i="3"/>
  <c r="J75" i="3"/>
  <c r="K75" i="3"/>
  <c r="L75" i="3"/>
  <c r="M75" i="3"/>
  <c r="O75" i="3"/>
  <c r="A76" i="3"/>
  <c r="B76" i="3"/>
  <c r="C76" i="3"/>
  <c r="D76" i="3"/>
  <c r="E76" i="3"/>
  <c r="F76" i="3"/>
  <c r="G76" i="3"/>
  <c r="H76" i="3"/>
  <c r="I76" i="3"/>
  <c r="J76" i="3"/>
  <c r="K76" i="3"/>
  <c r="L76" i="3"/>
  <c r="M76" i="3"/>
  <c r="O76" i="3"/>
  <c r="A77" i="3"/>
  <c r="B77" i="3"/>
  <c r="C77" i="3"/>
  <c r="D77" i="3"/>
  <c r="E77" i="3"/>
  <c r="F77" i="3"/>
  <c r="G77" i="3"/>
  <c r="H77" i="3"/>
  <c r="I77" i="3"/>
  <c r="J77" i="3"/>
  <c r="K77" i="3"/>
  <c r="L77" i="3"/>
  <c r="M77" i="3"/>
  <c r="O77" i="3"/>
  <c r="A78" i="3"/>
  <c r="B78" i="3"/>
  <c r="C78" i="3"/>
  <c r="D78" i="3"/>
  <c r="E78" i="3"/>
  <c r="F78" i="3"/>
  <c r="G78" i="3"/>
  <c r="H78" i="3"/>
  <c r="I78" i="3"/>
  <c r="J78" i="3"/>
  <c r="K78" i="3"/>
  <c r="L78" i="3"/>
  <c r="M78" i="3"/>
  <c r="O78" i="3"/>
  <c r="A79" i="3"/>
  <c r="B79" i="3"/>
  <c r="C79" i="3"/>
  <c r="D79" i="3"/>
  <c r="E79" i="3"/>
  <c r="F79" i="3"/>
  <c r="G79" i="3"/>
  <c r="H79" i="3"/>
  <c r="I79" i="3"/>
  <c r="J79" i="3"/>
  <c r="K79" i="3"/>
  <c r="L79" i="3"/>
  <c r="M79" i="3"/>
  <c r="O79" i="3"/>
  <c r="A80" i="3"/>
  <c r="B80" i="3"/>
  <c r="C80" i="3"/>
  <c r="D80" i="3"/>
  <c r="E80" i="3"/>
  <c r="F80" i="3"/>
  <c r="G80" i="3"/>
  <c r="H80" i="3"/>
  <c r="I80" i="3"/>
  <c r="J80" i="3"/>
  <c r="K80" i="3"/>
  <c r="L80" i="3"/>
  <c r="M80" i="3"/>
  <c r="O80" i="3"/>
  <c r="A81" i="3"/>
  <c r="B81" i="3"/>
  <c r="C81" i="3"/>
  <c r="D81" i="3"/>
  <c r="E81" i="3"/>
  <c r="F81" i="3"/>
  <c r="G81" i="3"/>
  <c r="H81" i="3"/>
  <c r="I81" i="3"/>
  <c r="J81" i="3"/>
  <c r="K81" i="3"/>
  <c r="L81" i="3"/>
  <c r="M81" i="3"/>
  <c r="O81" i="3"/>
  <c r="A82" i="3"/>
  <c r="B82" i="3"/>
  <c r="C82" i="3"/>
  <c r="D82" i="3"/>
  <c r="E82" i="3"/>
  <c r="F82" i="3"/>
  <c r="G82" i="3"/>
  <c r="H82" i="3"/>
  <c r="I82" i="3"/>
  <c r="J82" i="3"/>
  <c r="K82" i="3"/>
  <c r="L82" i="3"/>
  <c r="M82" i="3"/>
  <c r="O82" i="3"/>
  <c r="A83" i="3"/>
  <c r="B83" i="3"/>
  <c r="C83" i="3"/>
  <c r="D83" i="3"/>
  <c r="E83" i="3"/>
  <c r="F83" i="3"/>
  <c r="G83" i="3"/>
  <c r="H83" i="3"/>
  <c r="I83" i="3"/>
  <c r="J83" i="3"/>
  <c r="K83" i="3"/>
  <c r="L83" i="3"/>
  <c r="M83" i="3"/>
  <c r="O83" i="3"/>
  <c r="A84" i="3"/>
  <c r="B84" i="3"/>
  <c r="C84" i="3"/>
  <c r="D84" i="3"/>
  <c r="E84" i="3"/>
  <c r="F84" i="3"/>
  <c r="G84" i="3"/>
  <c r="H84" i="3"/>
  <c r="I84" i="3"/>
  <c r="J84" i="3"/>
  <c r="K84" i="3"/>
  <c r="L84" i="3"/>
  <c r="M84" i="3"/>
  <c r="O84" i="3"/>
  <c r="A85" i="3"/>
  <c r="B85" i="3"/>
  <c r="C85" i="3"/>
  <c r="D85" i="3"/>
  <c r="E85" i="3"/>
  <c r="F85" i="3"/>
  <c r="G85" i="3"/>
  <c r="H85" i="3"/>
  <c r="I85" i="3"/>
  <c r="J85" i="3"/>
  <c r="K85" i="3"/>
  <c r="L85" i="3"/>
  <c r="M85" i="3"/>
  <c r="O85" i="3"/>
  <c r="A86" i="3"/>
  <c r="B86" i="3"/>
  <c r="C86" i="3"/>
  <c r="D86" i="3"/>
  <c r="E86" i="3"/>
  <c r="F86" i="3"/>
  <c r="G86" i="3"/>
  <c r="H86" i="3"/>
  <c r="I86" i="3"/>
  <c r="J86" i="3"/>
  <c r="K86" i="3"/>
  <c r="L86" i="3"/>
  <c r="M86" i="3"/>
  <c r="O86" i="3"/>
  <c r="A87" i="3"/>
  <c r="B87" i="3"/>
  <c r="C87" i="3"/>
  <c r="D87" i="3"/>
  <c r="E87" i="3"/>
  <c r="F87" i="3"/>
  <c r="G87" i="3"/>
  <c r="H87" i="3"/>
  <c r="I87" i="3"/>
  <c r="J87" i="3"/>
  <c r="K87" i="3"/>
  <c r="L87" i="3"/>
  <c r="M87" i="3"/>
  <c r="O87" i="3"/>
  <c r="A88" i="3"/>
  <c r="B88" i="3"/>
  <c r="C88" i="3"/>
  <c r="D88" i="3"/>
  <c r="E88" i="3"/>
  <c r="F88" i="3"/>
  <c r="G88" i="3"/>
  <c r="H88" i="3"/>
  <c r="I88" i="3"/>
  <c r="J88" i="3"/>
  <c r="K88" i="3"/>
  <c r="L88" i="3"/>
  <c r="M88" i="3"/>
  <c r="O88" i="3"/>
  <c r="A89" i="3"/>
  <c r="B89" i="3"/>
  <c r="C89" i="3"/>
  <c r="D89" i="3"/>
  <c r="E89" i="3"/>
  <c r="F89" i="3"/>
  <c r="G89" i="3"/>
  <c r="H89" i="3"/>
  <c r="I89" i="3"/>
  <c r="J89" i="3"/>
  <c r="K89" i="3"/>
  <c r="L89" i="3"/>
  <c r="M89" i="3"/>
  <c r="O89" i="3"/>
  <c r="A90" i="3"/>
  <c r="B90" i="3"/>
  <c r="C90" i="3"/>
  <c r="D90" i="3"/>
  <c r="E90" i="3"/>
  <c r="F90" i="3"/>
  <c r="G90" i="3"/>
  <c r="H90" i="3"/>
  <c r="I90" i="3"/>
  <c r="J90" i="3"/>
  <c r="K90" i="3"/>
  <c r="L90" i="3"/>
  <c r="M90" i="3"/>
  <c r="O90" i="3"/>
  <c r="A91" i="3"/>
  <c r="B91" i="3"/>
  <c r="C91" i="3"/>
  <c r="D91" i="3"/>
  <c r="E91" i="3"/>
  <c r="F91" i="3"/>
  <c r="G91" i="3"/>
  <c r="H91" i="3"/>
  <c r="I91" i="3"/>
  <c r="J91" i="3"/>
  <c r="K91" i="3"/>
  <c r="L91" i="3"/>
  <c r="M91" i="3"/>
  <c r="O91" i="3"/>
  <c r="A92" i="3"/>
  <c r="B92" i="3"/>
  <c r="C92" i="3"/>
  <c r="D92" i="3"/>
  <c r="E92" i="3"/>
  <c r="F92" i="3"/>
  <c r="G92" i="3"/>
  <c r="H92" i="3"/>
  <c r="I92" i="3"/>
  <c r="J92" i="3"/>
  <c r="K92" i="3"/>
  <c r="L92" i="3"/>
  <c r="M92" i="3"/>
  <c r="O92" i="3"/>
  <c r="A93" i="3"/>
  <c r="B93" i="3"/>
  <c r="C93" i="3"/>
  <c r="D93" i="3"/>
  <c r="E93" i="3"/>
  <c r="F93" i="3"/>
  <c r="G93" i="3"/>
  <c r="H93" i="3"/>
  <c r="I93" i="3"/>
  <c r="J93" i="3"/>
  <c r="K93" i="3"/>
  <c r="L93" i="3"/>
  <c r="M93" i="3"/>
  <c r="O93" i="3"/>
  <c r="A94" i="3"/>
  <c r="B94" i="3"/>
  <c r="C94" i="3"/>
  <c r="D94" i="3"/>
  <c r="E94" i="3"/>
  <c r="F94" i="3"/>
  <c r="G94" i="3"/>
  <c r="H94" i="3"/>
  <c r="I94" i="3"/>
  <c r="J94" i="3"/>
  <c r="K94" i="3"/>
  <c r="L94" i="3"/>
  <c r="M94" i="3"/>
  <c r="O94" i="3"/>
  <c r="A95" i="3"/>
  <c r="B95" i="3"/>
  <c r="C95" i="3"/>
  <c r="D95" i="3"/>
  <c r="E95" i="3"/>
  <c r="F95" i="3"/>
  <c r="G95" i="3"/>
  <c r="H95" i="3"/>
  <c r="I95" i="3"/>
  <c r="J95" i="3"/>
  <c r="K95" i="3"/>
  <c r="L95" i="3"/>
  <c r="M95" i="3"/>
  <c r="O95" i="3"/>
  <c r="A96" i="3"/>
  <c r="B96" i="3"/>
  <c r="C96" i="3"/>
  <c r="D96" i="3"/>
  <c r="E96" i="3"/>
  <c r="F96" i="3"/>
  <c r="G96" i="3"/>
  <c r="H96" i="3"/>
  <c r="I96" i="3"/>
  <c r="J96" i="3"/>
  <c r="K96" i="3"/>
  <c r="L96" i="3"/>
  <c r="M96" i="3"/>
  <c r="O96" i="3"/>
  <c r="A97" i="3"/>
  <c r="B97" i="3"/>
  <c r="C97" i="3"/>
  <c r="D97" i="3"/>
  <c r="E97" i="3"/>
  <c r="F97" i="3"/>
  <c r="G97" i="3"/>
  <c r="H97" i="3"/>
  <c r="I97" i="3"/>
  <c r="J97" i="3"/>
  <c r="K97" i="3"/>
  <c r="L97" i="3"/>
  <c r="M97" i="3"/>
  <c r="O97" i="3"/>
  <c r="A98" i="3"/>
  <c r="B98" i="3"/>
  <c r="C98" i="3"/>
  <c r="D98" i="3"/>
  <c r="E98" i="3"/>
  <c r="F98" i="3"/>
  <c r="G98" i="3"/>
  <c r="H98" i="3"/>
  <c r="I98" i="3"/>
  <c r="J98" i="3"/>
  <c r="K98" i="3"/>
  <c r="L98" i="3"/>
  <c r="M98" i="3"/>
  <c r="O98" i="3"/>
  <c r="A99" i="3"/>
  <c r="B99" i="3"/>
  <c r="C99" i="3"/>
  <c r="D99" i="3"/>
  <c r="E99" i="3"/>
  <c r="F99" i="3"/>
  <c r="G99" i="3"/>
  <c r="H99" i="3"/>
  <c r="I99" i="3"/>
  <c r="J99" i="3"/>
  <c r="K99" i="3"/>
  <c r="L99" i="3"/>
  <c r="M99" i="3"/>
  <c r="O99" i="3"/>
  <c r="A100" i="3"/>
  <c r="B100" i="3"/>
  <c r="C100" i="3"/>
  <c r="D100" i="3"/>
  <c r="E100" i="3"/>
  <c r="F100" i="3"/>
  <c r="G100" i="3"/>
  <c r="H100" i="3"/>
  <c r="I100" i="3"/>
  <c r="J100" i="3"/>
  <c r="K100" i="3"/>
  <c r="L100" i="3"/>
  <c r="M100" i="3"/>
  <c r="O100" i="3"/>
  <c r="A101" i="3"/>
  <c r="B101" i="3"/>
  <c r="C101" i="3"/>
  <c r="D101" i="3"/>
  <c r="E101" i="3"/>
  <c r="F101" i="3"/>
  <c r="G101" i="3"/>
  <c r="H101" i="3"/>
  <c r="I101" i="3"/>
  <c r="J101" i="3"/>
  <c r="K101" i="3"/>
  <c r="L101" i="3"/>
  <c r="M101" i="3"/>
  <c r="O101" i="3"/>
  <c r="A102" i="3"/>
  <c r="B102" i="3"/>
  <c r="C102" i="3"/>
  <c r="D102" i="3"/>
  <c r="E102" i="3"/>
  <c r="F102" i="3"/>
  <c r="G102" i="3"/>
  <c r="H102" i="3"/>
  <c r="I102" i="3"/>
  <c r="J102" i="3"/>
  <c r="K102" i="3"/>
  <c r="L102" i="3"/>
  <c r="M102" i="3"/>
  <c r="O102" i="3"/>
  <c r="A103" i="3"/>
  <c r="B103" i="3"/>
  <c r="C103" i="3"/>
  <c r="D103" i="3"/>
  <c r="E103" i="3"/>
  <c r="F103" i="3"/>
  <c r="G103" i="3"/>
  <c r="H103" i="3"/>
  <c r="I103" i="3"/>
  <c r="J103" i="3"/>
  <c r="K103" i="3"/>
  <c r="L103" i="3"/>
  <c r="M103" i="3"/>
  <c r="O103" i="3"/>
  <c r="A104" i="3"/>
  <c r="B104" i="3"/>
  <c r="C104" i="3"/>
  <c r="D104" i="3"/>
  <c r="E104" i="3"/>
  <c r="F104" i="3"/>
  <c r="G104" i="3"/>
  <c r="H104" i="3"/>
  <c r="I104" i="3"/>
  <c r="J104" i="3"/>
  <c r="K104" i="3"/>
  <c r="L104" i="3"/>
  <c r="M104" i="3"/>
  <c r="O104" i="3"/>
  <c r="A105" i="3"/>
  <c r="B105" i="3"/>
  <c r="C105" i="3"/>
  <c r="D105" i="3"/>
  <c r="E105" i="3"/>
  <c r="F105" i="3"/>
  <c r="G105" i="3"/>
  <c r="H105" i="3"/>
  <c r="I105" i="3"/>
  <c r="J105" i="3"/>
  <c r="K105" i="3"/>
  <c r="L105" i="3"/>
  <c r="M105" i="3"/>
  <c r="O105" i="3"/>
  <c r="A106" i="3"/>
  <c r="B106" i="3"/>
  <c r="C106" i="3"/>
  <c r="D106" i="3"/>
  <c r="E106" i="3"/>
  <c r="F106" i="3"/>
  <c r="G106" i="3"/>
  <c r="H106" i="3"/>
  <c r="I106" i="3"/>
  <c r="J106" i="3"/>
  <c r="K106" i="3"/>
  <c r="L106" i="3"/>
  <c r="M106" i="3"/>
  <c r="O106" i="3"/>
  <c r="A107" i="3"/>
  <c r="B107" i="3"/>
  <c r="C107" i="3"/>
  <c r="D107" i="3"/>
  <c r="E107" i="3"/>
  <c r="F107" i="3"/>
  <c r="G107" i="3"/>
  <c r="H107" i="3"/>
  <c r="I107" i="3"/>
  <c r="J107" i="3"/>
  <c r="K107" i="3"/>
  <c r="L107" i="3"/>
  <c r="M107" i="3"/>
  <c r="O107" i="3"/>
  <c r="A108" i="3"/>
  <c r="B108" i="3"/>
  <c r="C108" i="3"/>
  <c r="D108" i="3"/>
  <c r="E108" i="3"/>
  <c r="F108" i="3"/>
  <c r="G108" i="3"/>
  <c r="H108" i="3"/>
  <c r="I108" i="3"/>
  <c r="J108" i="3"/>
  <c r="K108" i="3"/>
  <c r="L108" i="3"/>
  <c r="M108" i="3"/>
  <c r="O108" i="3"/>
  <c r="A109" i="3"/>
  <c r="B109" i="3"/>
  <c r="C109" i="3"/>
  <c r="D109" i="3"/>
  <c r="E109" i="3"/>
  <c r="F109" i="3"/>
  <c r="G109" i="3"/>
  <c r="H109" i="3"/>
  <c r="I109" i="3"/>
  <c r="J109" i="3"/>
  <c r="K109" i="3"/>
  <c r="L109" i="3"/>
  <c r="M109" i="3"/>
  <c r="O109" i="3"/>
  <c r="A110" i="3"/>
  <c r="B110" i="3"/>
  <c r="C110" i="3"/>
  <c r="D110" i="3"/>
  <c r="E110" i="3"/>
  <c r="F110" i="3"/>
  <c r="G110" i="3"/>
  <c r="H110" i="3"/>
  <c r="I110" i="3"/>
  <c r="J110" i="3"/>
  <c r="K110" i="3"/>
  <c r="L110" i="3"/>
  <c r="M110" i="3"/>
  <c r="O110" i="3"/>
  <c r="A111" i="3"/>
  <c r="B111" i="3"/>
  <c r="C111" i="3"/>
  <c r="D111" i="3"/>
  <c r="E111" i="3"/>
  <c r="F111" i="3"/>
  <c r="G111" i="3"/>
  <c r="H111" i="3"/>
  <c r="I111" i="3"/>
  <c r="J111" i="3"/>
  <c r="K111" i="3"/>
  <c r="L111" i="3"/>
  <c r="M111" i="3"/>
  <c r="O111" i="3"/>
  <c r="A112" i="3"/>
  <c r="B112" i="3"/>
  <c r="C112" i="3"/>
  <c r="D112" i="3"/>
  <c r="E112" i="3"/>
  <c r="F112" i="3"/>
  <c r="G112" i="3"/>
  <c r="H112" i="3"/>
  <c r="I112" i="3"/>
  <c r="J112" i="3"/>
  <c r="K112" i="3"/>
  <c r="L112" i="3"/>
  <c r="M112" i="3"/>
  <c r="O112" i="3"/>
  <c r="A113" i="3"/>
  <c r="B113" i="3"/>
  <c r="C113" i="3"/>
  <c r="D113" i="3"/>
  <c r="E113" i="3"/>
  <c r="F113" i="3"/>
  <c r="G113" i="3"/>
  <c r="H113" i="3"/>
  <c r="I113" i="3"/>
  <c r="J113" i="3"/>
  <c r="K113" i="3"/>
  <c r="L113" i="3"/>
  <c r="M113" i="3"/>
  <c r="O113" i="3"/>
  <c r="A114" i="3"/>
  <c r="B114" i="3"/>
  <c r="C114" i="3"/>
  <c r="D114" i="3"/>
  <c r="E114" i="3"/>
  <c r="F114" i="3"/>
  <c r="G114" i="3"/>
  <c r="H114" i="3"/>
  <c r="I114" i="3"/>
  <c r="J114" i="3"/>
  <c r="K114" i="3"/>
  <c r="L114" i="3"/>
  <c r="M114" i="3"/>
  <c r="O114" i="3"/>
  <c r="A115" i="3"/>
  <c r="B115" i="3"/>
  <c r="C115" i="3"/>
  <c r="D115" i="3"/>
  <c r="E115" i="3"/>
  <c r="F115" i="3"/>
  <c r="G115" i="3"/>
  <c r="H115" i="3"/>
  <c r="I115" i="3"/>
  <c r="J115" i="3"/>
  <c r="K115" i="3"/>
  <c r="L115" i="3"/>
  <c r="M115" i="3"/>
  <c r="O115" i="3"/>
  <c r="A116" i="3"/>
  <c r="B116" i="3"/>
  <c r="C116" i="3"/>
  <c r="D116" i="3"/>
  <c r="E116" i="3"/>
  <c r="F116" i="3"/>
  <c r="G116" i="3"/>
  <c r="H116" i="3"/>
  <c r="I116" i="3"/>
  <c r="J116" i="3"/>
  <c r="K116" i="3"/>
  <c r="L116" i="3"/>
  <c r="M116" i="3"/>
  <c r="O116" i="3"/>
  <c r="A117" i="3"/>
  <c r="B117" i="3"/>
  <c r="C117" i="3"/>
  <c r="D117" i="3"/>
  <c r="E117" i="3"/>
  <c r="F117" i="3"/>
  <c r="G117" i="3"/>
  <c r="H117" i="3"/>
  <c r="I117" i="3"/>
  <c r="J117" i="3"/>
  <c r="K117" i="3"/>
  <c r="L117" i="3"/>
  <c r="M117" i="3"/>
  <c r="O117" i="3"/>
  <c r="A118" i="3"/>
  <c r="B118" i="3"/>
  <c r="C118" i="3"/>
  <c r="D118" i="3"/>
  <c r="E118" i="3"/>
  <c r="F118" i="3"/>
  <c r="G118" i="3"/>
  <c r="H118" i="3"/>
  <c r="I118" i="3"/>
  <c r="J118" i="3"/>
  <c r="K118" i="3"/>
  <c r="L118" i="3"/>
  <c r="M118" i="3"/>
  <c r="O118" i="3"/>
  <c r="A119" i="3"/>
  <c r="B119" i="3"/>
  <c r="C119" i="3"/>
  <c r="D119" i="3"/>
  <c r="E119" i="3"/>
  <c r="F119" i="3"/>
  <c r="G119" i="3"/>
  <c r="H119" i="3"/>
  <c r="I119" i="3"/>
  <c r="J119" i="3"/>
  <c r="K119" i="3"/>
  <c r="L119" i="3"/>
  <c r="M119" i="3"/>
  <c r="O119" i="3"/>
  <c r="A120" i="3"/>
  <c r="B120" i="3"/>
  <c r="C120" i="3"/>
  <c r="D120" i="3"/>
  <c r="E120" i="3"/>
  <c r="F120" i="3"/>
  <c r="G120" i="3"/>
  <c r="H120" i="3"/>
  <c r="I120" i="3"/>
  <c r="J120" i="3"/>
  <c r="K120" i="3"/>
  <c r="L120" i="3"/>
  <c r="M120" i="3"/>
  <c r="O120" i="3"/>
  <c r="A121" i="3"/>
  <c r="B121" i="3"/>
  <c r="C121" i="3"/>
  <c r="D121" i="3"/>
  <c r="E121" i="3"/>
  <c r="F121" i="3"/>
  <c r="G121" i="3"/>
  <c r="H121" i="3"/>
  <c r="I121" i="3"/>
  <c r="J121" i="3"/>
  <c r="K121" i="3"/>
  <c r="L121" i="3"/>
  <c r="M121" i="3"/>
  <c r="O121" i="3"/>
  <c r="A122" i="3"/>
  <c r="B122" i="3"/>
  <c r="C122" i="3"/>
  <c r="D122" i="3"/>
  <c r="E122" i="3"/>
  <c r="F122" i="3"/>
  <c r="G122" i="3"/>
  <c r="H122" i="3"/>
  <c r="I122" i="3"/>
  <c r="J122" i="3"/>
  <c r="K122" i="3"/>
  <c r="L122" i="3"/>
  <c r="M122" i="3"/>
  <c r="O122" i="3"/>
  <c r="A123" i="3"/>
  <c r="B123" i="3"/>
  <c r="C123" i="3"/>
  <c r="D123" i="3"/>
  <c r="E123" i="3"/>
  <c r="F123" i="3"/>
  <c r="G123" i="3"/>
  <c r="H123" i="3"/>
  <c r="I123" i="3"/>
  <c r="J123" i="3"/>
  <c r="K123" i="3"/>
  <c r="L123" i="3"/>
  <c r="M123" i="3"/>
  <c r="O123" i="3"/>
  <c r="A124" i="3"/>
  <c r="B124" i="3"/>
  <c r="C124" i="3"/>
  <c r="D124" i="3"/>
  <c r="E124" i="3"/>
  <c r="F124" i="3"/>
  <c r="G124" i="3"/>
  <c r="H124" i="3"/>
  <c r="I124" i="3"/>
  <c r="J124" i="3"/>
  <c r="K124" i="3"/>
  <c r="L124" i="3"/>
  <c r="M124" i="3"/>
  <c r="O124" i="3"/>
  <c r="A125" i="3"/>
  <c r="B125" i="3"/>
  <c r="C125" i="3"/>
  <c r="D125" i="3"/>
  <c r="E125" i="3"/>
  <c r="F125" i="3"/>
  <c r="G125" i="3"/>
  <c r="H125" i="3"/>
  <c r="I125" i="3"/>
  <c r="J125" i="3"/>
  <c r="K125" i="3"/>
  <c r="L125" i="3"/>
  <c r="M125" i="3"/>
  <c r="O125" i="3"/>
  <c r="A126" i="3"/>
  <c r="B126" i="3"/>
  <c r="C126" i="3"/>
  <c r="D126" i="3"/>
  <c r="E126" i="3"/>
  <c r="F126" i="3"/>
  <c r="G126" i="3"/>
  <c r="H126" i="3"/>
  <c r="I126" i="3"/>
  <c r="J126" i="3"/>
  <c r="K126" i="3"/>
  <c r="L126" i="3"/>
  <c r="M126" i="3"/>
  <c r="O126" i="3"/>
  <c r="A127" i="3"/>
  <c r="B127" i="3"/>
  <c r="C127" i="3"/>
  <c r="D127" i="3"/>
  <c r="E127" i="3"/>
  <c r="F127" i="3"/>
  <c r="G127" i="3"/>
  <c r="H127" i="3"/>
  <c r="I127" i="3"/>
  <c r="J127" i="3"/>
  <c r="K127" i="3"/>
  <c r="L127" i="3"/>
  <c r="M127" i="3"/>
  <c r="O127" i="3"/>
  <c r="A128" i="3"/>
  <c r="B128" i="3"/>
  <c r="C128" i="3"/>
  <c r="D128" i="3"/>
  <c r="E128" i="3"/>
  <c r="F128" i="3"/>
  <c r="G128" i="3"/>
  <c r="H128" i="3"/>
  <c r="I128" i="3"/>
  <c r="J128" i="3"/>
  <c r="K128" i="3"/>
  <c r="L128" i="3"/>
  <c r="M128" i="3"/>
  <c r="O128" i="3"/>
  <c r="A129" i="3"/>
  <c r="B129" i="3"/>
  <c r="C129" i="3"/>
  <c r="D129" i="3"/>
  <c r="E129" i="3"/>
  <c r="F129" i="3"/>
  <c r="G129" i="3"/>
  <c r="H129" i="3"/>
  <c r="I129" i="3"/>
  <c r="J129" i="3"/>
  <c r="K129" i="3"/>
  <c r="L129" i="3"/>
  <c r="M129" i="3"/>
  <c r="O129" i="3"/>
  <c r="A130" i="3"/>
  <c r="B130" i="3"/>
  <c r="C130" i="3"/>
  <c r="D130" i="3"/>
  <c r="E130" i="3"/>
  <c r="F130" i="3"/>
  <c r="G130" i="3"/>
  <c r="H130" i="3"/>
  <c r="I130" i="3"/>
  <c r="J130" i="3"/>
  <c r="K130" i="3"/>
  <c r="L130" i="3"/>
  <c r="M130" i="3"/>
  <c r="O130" i="3"/>
  <c r="A131" i="3"/>
  <c r="B131" i="3"/>
  <c r="C131" i="3"/>
  <c r="D131" i="3"/>
  <c r="E131" i="3"/>
  <c r="F131" i="3"/>
  <c r="G131" i="3"/>
  <c r="H131" i="3"/>
  <c r="I131" i="3"/>
  <c r="J131" i="3"/>
  <c r="K131" i="3"/>
  <c r="L131" i="3"/>
  <c r="M131" i="3"/>
  <c r="O131" i="3"/>
  <c r="A132" i="3"/>
  <c r="B132" i="3"/>
  <c r="C132" i="3"/>
  <c r="D132" i="3"/>
  <c r="E132" i="3"/>
  <c r="F132" i="3"/>
  <c r="G132" i="3"/>
  <c r="H132" i="3"/>
  <c r="I132" i="3"/>
  <c r="J132" i="3"/>
  <c r="K132" i="3"/>
  <c r="L132" i="3"/>
  <c r="M132" i="3"/>
  <c r="O132" i="3"/>
  <c r="A133" i="3"/>
  <c r="B133" i="3"/>
  <c r="C133" i="3"/>
  <c r="D133" i="3"/>
  <c r="E133" i="3"/>
  <c r="F133" i="3"/>
  <c r="G133" i="3"/>
  <c r="H133" i="3"/>
  <c r="I133" i="3"/>
  <c r="J133" i="3"/>
  <c r="K133" i="3"/>
  <c r="L133" i="3"/>
  <c r="M133" i="3"/>
  <c r="O133" i="3"/>
  <c r="A134" i="3"/>
  <c r="B134" i="3"/>
  <c r="C134" i="3"/>
  <c r="D134" i="3"/>
  <c r="E134" i="3"/>
  <c r="F134" i="3"/>
  <c r="G134" i="3"/>
  <c r="H134" i="3"/>
  <c r="I134" i="3"/>
  <c r="J134" i="3"/>
  <c r="K134" i="3"/>
  <c r="L134" i="3"/>
  <c r="M134" i="3"/>
  <c r="O134" i="3"/>
  <c r="A135" i="3"/>
  <c r="B135" i="3"/>
  <c r="C135" i="3"/>
  <c r="D135" i="3"/>
  <c r="E135" i="3"/>
  <c r="F135" i="3"/>
  <c r="G135" i="3"/>
  <c r="H135" i="3"/>
  <c r="I135" i="3"/>
  <c r="J135" i="3"/>
  <c r="K135" i="3"/>
  <c r="L135" i="3"/>
  <c r="M135" i="3"/>
  <c r="O135" i="3"/>
  <c r="A136" i="3"/>
  <c r="B136" i="3"/>
  <c r="C136" i="3"/>
  <c r="D136" i="3"/>
  <c r="E136" i="3"/>
  <c r="F136" i="3"/>
  <c r="G136" i="3"/>
  <c r="H136" i="3"/>
  <c r="I136" i="3"/>
  <c r="J136" i="3"/>
  <c r="K136" i="3"/>
  <c r="L136" i="3"/>
  <c r="M136" i="3"/>
  <c r="O136" i="3"/>
  <c r="A137" i="3"/>
  <c r="B137" i="3"/>
  <c r="C137" i="3"/>
  <c r="D137" i="3"/>
  <c r="E137" i="3"/>
  <c r="F137" i="3"/>
  <c r="G137" i="3"/>
  <c r="H137" i="3"/>
  <c r="I137" i="3"/>
  <c r="J137" i="3"/>
  <c r="K137" i="3"/>
  <c r="L137" i="3"/>
  <c r="M137" i="3"/>
  <c r="O137" i="3"/>
  <c r="A138" i="3"/>
  <c r="B138" i="3"/>
  <c r="C138" i="3"/>
  <c r="D138" i="3"/>
  <c r="E138" i="3"/>
  <c r="F138" i="3"/>
  <c r="G138" i="3"/>
  <c r="H138" i="3"/>
  <c r="I138" i="3"/>
  <c r="J138" i="3"/>
  <c r="K138" i="3"/>
  <c r="L138" i="3"/>
  <c r="M138" i="3"/>
  <c r="O138" i="3"/>
  <c r="A139" i="3"/>
  <c r="B139" i="3"/>
  <c r="C139" i="3"/>
  <c r="D139" i="3"/>
  <c r="E139" i="3"/>
  <c r="F139" i="3"/>
  <c r="G139" i="3"/>
  <c r="H139" i="3"/>
  <c r="I139" i="3"/>
  <c r="J139" i="3"/>
  <c r="K139" i="3"/>
  <c r="L139" i="3"/>
  <c r="M139" i="3"/>
  <c r="O139" i="3"/>
  <c r="A140" i="3"/>
  <c r="B140" i="3"/>
  <c r="C140" i="3"/>
  <c r="D140" i="3"/>
  <c r="E140" i="3"/>
  <c r="F140" i="3"/>
  <c r="G140" i="3"/>
  <c r="H140" i="3"/>
  <c r="I140" i="3"/>
  <c r="J140" i="3"/>
  <c r="K140" i="3"/>
  <c r="L140" i="3"/>
  <c r="M140" i="3"/>
  <c r="O140" i="3"/>
  <c r="A141" i="3"/>
  <c r="B141" i="3"/>
  <c r="C141" i="3"/>
  <c r="D141" i="3"/>
  <c r="E141" i="3"/>
  <c r="F141" i="3"/>
  <c r="G141" i="3"/>
  <c r="H141" i="3"/>
  <c r="I141" i="3"/>
  <c r="J141" i="3"/>
  <c r="K141" i="3"/>
  <c r="L141" i="3"/>
  <c r="M141" i="3"/>
  <c r="O141" i="3"/>
  <c r="A142" i="3"/>
  <c r="B142" i="3"/>
  <c r="C142" i="3"/>
  <c r="D142" i="3"/>
  <c r="E142" i="3"/>
  <c r="F142" i="3"/>
  <c r="G142" i="3"/>
  <c r="H142" i="3"/>
  <c r="I142" i="3"/>
  <c r="J142" i="3"/>
  <c r="K142" i="3"/>
  <c r="L142" i="3"/>
  <c r="M142" i="3"/>
  <c r="O142" i="3"/>
  <c r="A143" i="3"/>
  <c r="B143" i="3"/>
  <c r="C143" i="3"/>
  <c r="D143" i="3"/>
  <c r="E143" i="3"/>
  <c r="F143" i="3"/>
  <c r="G143" i="3"/>
  <c r="H143" i="3"/>
  <c r="I143" i="3"/>
  <c r="J143" i="3"/>
  <c r="K143" i="3"/>
  <c r="L143" i="3"/>
  <c r="M143" i="3"/>
  <c r="O143" i="3"/>
  <c r="A144" i="3"/>
  <c r="B144" i="3"/>
  <c r="C144" i="3"/>
  <c r="D144" i="3"/>
  <c r="E144" i="3"/>
  <c r="F144" i="3"/>
  <c r="G144" i="3"/>
  <c r="H144" i="3"/>
  <c r="I144" i="3"/>
  <c r="J144" i="3"/>
  <c r="K144" i="3"/>
  <c r="L144" i="3"/>
  <c r="M144" i="3"/>
  <c r="O144" i="3"/>
  <c r="A145" i="3"/>
  <c r="B145" i="3"/>
  <c r="C145" i="3"/>
  <c r="D145" i="3"/>
  <c r="E145" i="3"/>
  <c r="F145" i="3"/>
  <c r="G145" i="3"/>
  <c r="H145" i="3"/>
  <c r="I145" i="3"/>
  <c r="J145" i="3"/>
  <c r="K145" i="3"/>
  <c r="L145" i="3"/>
  <c r="M145" i="3"/>
  <c r="O145" i="3"/>
  <c r="A146" i="3"/>
  <c r="B146" i="3"/>
  <c r="C146" i="3"/>
  <c r="D146" i="3"/>
  <c r="E146" i="3"/>
  <c r="F146" i="3"/>
  <c r="G146" i="3"/>
  <c r="H146" i="3"/>
  <c r="I146" i="3"/>
  <c r="J146" i="3"/>
  <c r="K146" i="3"/>
  <c r="L146" i="3"/>
  <c r="M146" i="3"/>
  <c r="O146" i="3"/>
  <c r="A147" i="3"/>
  <c r="B147" i="3"/>
  <c r="C147" i="3"/>
  <c r="D147" i="3"/>
  <c r="E147" i="3"/>
  <c r="F147" i="3"/>
  <c r="G147" i="3"/>
  <c r="H147" i="3"/>
  <c r="I147" i="3"/>
  <c r="J147" i="3"/>
  <c r="K147" i="3"/>
  <c r="L147" i="3"/>
  <c r="M147" i="3"/>
  <c r="O147" i="3"/>
  <c r="A148" i="3"/>
  <c r="B148" i="3"/>
  <c r="C148" i="3"/>
  <c r="D148" i="3"/>
  <c r="E148" i="3"/>
  <c r="F148" i="3"/>
  <c r="G148" i="3"/>
  <c r="H148" i="3"/>
  <c r="I148" i="3"/>
  <c r="J148" i="3"/>
  <c r="K148" i="3"/>
  <c r="L148" i="3"/>
  <c r="M148" i="3"/>
  <c r="O148" i="3"/>
  <c r="A149" i="3"/>
  <c r="B149" i="3"/>
  <c r="C149" i="3"/>
  <c r="D149" i="3"/>
  <c r="E149" i="3"/>
  <c r="F149" i="3"/>
  <c r="G149" i="3"/>
  <c r="H149" i="3"/>
  <c r="I149" i="3"/>
  <c r="J149" i="3"/>
  <c r="K149" i="3"/>
  <c r="L149" i="3"/>
  <c r="M149" i="3"/>
  <c r="O149" i="3"/>
  <c r="A150" i="3"/>
  <c r="B150" i="3"/>
  <c r="C150" i="3"/>
  <c r="D150" i="3"/>
  <c r="E150" i="3"/>
  <c r="F150" i="3"/>
  <c r="G150" i="3"/>
  <c r="H150" i="3"/>
  <c r="I150" i="3"/>
  <c r="J150" i="3"/>
  <c r="K150" i="3"/>
  <c r="L150" i="3"/>
  <c r="M150" i="3"/>
  <c r="O150" i="3"/>
  <c r="A151" i="3"/>
  <c r="B151" i="3"/>
  <c r="C151" i="3"/>
  <c r="D151" i="3"/>
  <c r="E151" i="3"/>
  <c r="F151" i="3"/>
  <c r="G151" i="3"/>
  <c r="H151" i="3"/>
  <c r="I151" i="3"/>
  <c r="J151" i="3"/>
  <c r="K151" i="3"/>
  <c r="L151" i="3"/>
  <c r="M151" i="3"/>
  <c r="O151" i="3"/>
  <c r="A152" i="3"/>
  <c r="B152" i="3"/>
  <c r="C152" i="3"/>
  <c r="D152" i="3"/>
  <c r="E152" i="3"/>
  <c r="F152" i="3"/>
  <c r="G152" i="3"/>
  <c r="H152" i="3"/>
  <c r="I152" i="3"/>
  <c r="J152" i="3"/>
  <c r="K152" i="3"/>
  <c r="L152" i="3"/>
  <c r="M152" i="3"/>
  <c r="O152" i="3"/>
  <c r="A153" i="3"/>
  <c r="B153" i="3"/>
  <c r="C153" i="3"/>
  <c r="D153" i="3"/>
  <c r="E153" i="3"/>
  <c r="F153" i="3"/>
  <c r="G153" i="3"/>
  <c r="H153" i="3"/>
  <c r="I153" i="3"/>
  <c r="J153" i="3"/>
  <c r="K153" i="3"/>
  <c r="L153" i="3"/>
  <c r="M153" i="3"/>
  <c r="O153" i="3"/>
  <c r="A154" i="3"/>
  <c r="B154" i="3"/>
  <c r="C154" i="3"/>
  <c r="D154" i="3"/>
  <c r="E154" i="3"/>
  <c r="F154" i="3"/>
  <c r="G154" i="3"/>
  <c r="H154" i="3"/>
  <c r="I154" i="3"/>
  <c r="J154" i="3"/>
  <c r="K154" i="3"/>
  <c r="L154" i="3"/>
  <c r="M154" i="3"/>
  <c r="O154" i="3"/>
  <c r="A155" i="3"/>
  <c r="B155" i="3"/>
  <c r="C155" i="3"/>
  <c r="D155" i="3"/>
  <c r="E155" i="3"/>
  <c r="F155" i="3"/>
  <c r="G155" i="3"/>
  <c r="H155" i="3"/>
  <c r="I155" i="3"/>
  <c r="J155" i="3"/>
  <c r="K155" i="3"/>
  <c r="L155" i="3"/>
  <c r="M155" i="3"/>
  <c r="O155" i="3"/>
  <c r="A156" i="3"/>
  <c r="B156" i="3"/>
  <c r="C156" i="3"/>
  <c r="D156" i="3"/>
  <c r="E156" i="3"/>
  <c r="F156" i="3"/>
  <c r="G156" i="3"/>
  <c r="H156" i="3"/>
  <c r="I156" i="3"/>
  <c r="J156" i="3"/>
  <c r="K156" i="3"/>
  <c r="L156" i="3"/>
  <c r="M156" i="3"/>
  <c r="O156" i="3"/>
  <c r="A157" i="3"/>
  <c r="B157" i="3"/>
  <c r="C157" i="3"/>
  <c r="D157" i="3"/>
  <c r="E157" i="3"/>
  <c r="F157" i="3"/>
  <c r="G157" i="3"/>
  <c r="H157" i="3"/>
  <c r="I157" i="3"/>
  <c r="J157" i="3"/>
  <c r="K157" i="3"/>
  <c r="L157" i="3"/>
  <c r="M157" i="3"/>
  <c r="O157" i="3"/>
  <c r="A158" i="3"/>
  <c r="B158" i="3"/>
  <c r="C158" i="3"/>
  <c r="D158" i="3"/>
  <c r="E158" i="3"/>
  <c r="F158" i="3"/>
  <c r="G158" i="3"/>
  <c r="H158" i="3"/>
  <c r="I158" i="3"/>
  <c r="J158" i="3"/>
  <c r="K158" i="3"/>
  <c r="L158" i="3"/>
  <c r="M158" i="3"/>
  <c r="O158" i="3"/>
  <c r="A159" i="3"/>
  <c r="B159" i="3"/>
  <c r="C159" i="3"/>
  <c r="D159" i="3"/>
  <c r="E159" i="3"/>
  <c r="F159" i="3"/>
  <c r="G159" i="3"/>
  <c r="H159" i="3"/>
  <c r="I159" i="3"/>
  <c r="J159" i="3"/>
  <c r="K159" i="3"/>
  <c r="L159" i="3"/>
  <c r="M159" i="3"/>
  <c r="O159" i="3"/>
  <c r="A160" i="3"/>
  <c r="B160" i="3"/>
  <c r="C160" i="3"/>
  <c r="D160" i="3"/>
  <c r="E160" i="3"/>
  <c r="F160" i="3"/>
  <c r="G160" i="3"/>
  <c r="H160" i="3"/>
  <c r="I160" i="3"/>
  <c r="J160" i="3"/>
  <c r="K160" i="3"/>
  <c r="L160" i="3"/>
  <c r="M160" i="3"/>
  <c r="O160" i="3"/>
  <c r="A161" i="3"/>
  <c r="B161" i="3"/>
  <c r="C161" i="3"/>
  <c r="D161" i="3"/>
  <c r="E161" i="3"/>
  <c r="F161" i="3"/>
  <c r="G161" i="3"/>
  <c r="H161" i="3"/>
  <c r="I161" i="3"/>
  <c r="J161" i="3"/>
  <c r="K161" i="3"/>
  <c r="L161" i="3"/>
  <c r="M161" i="3"/>
  <c r="O161" i="3"/>
  <c r="A162" i="3"/>
  <c r="B162" i="3"/>
  <c r="C162" i="3"/>
  <c r="D162" i="3"/>
  <c r="E162" i="3"/>
  <c r="F162" i="3"/>
  <c r="G162" i="3"/>
  <c r="H162" i="3"/>
  <c r="I162" i="3"/>
  <c r="J162" i="3"/>
  <c r="K162" i="3"/>
  <c r="L162" i="3"/>
  <c r="M162" i="3"/>
  <c r="O162" i="3"/>
  <c r="A163" i="3"/>
  <c r="B163" i="3"/>
  <c r="C163" i="3"/>
  <c r="D163" i="3"/>
  <c r="E163" i="3"/>
  <c r="F163" i="3"/>
  <c r="G163" i="3"/>
  <c r="H163" i="3"/>
  <c r="I163" i="3"/>
  <c r="J163" i="3"/>
  <c r="K163" i="3"/>
  <c r="L163" i="3"/>
  <c r="M163" i="3"/>
  <c r="O163" i="3"/>
  <c r="A164" i="3"/>
  <c r="B164" i="3"/>
  <c r="C164" i="3"/>
  <c r="D164" i="3"/>
  <c r="E164" i="3"/>
  <c r="F164" i="3"/>
  <c r="G164" i="3"/>
  <c r="H164" i="3"/>
  <c r="I164" i="3"/>
  <c r="J164" i="3"/>
  <c r="K164" i="3"/>
  <c r="L164" i="3"/>
  <c r="M164" i="3"/>
  <c r="O164" i="3"/>
  <c r="A165" i="3"/>
  <c r="B165" i="3"/>
  <c r="C165" i="3"/>
  <c r="D165" i="3"/>
  <c r="E165" i="3"/>
  <c r="F165" i="3"/>
  <c r="G165" i="3"/>
  <c r="H165" i="3"/>
  <c r="I165" i="3"/>
  <c r="J165" i="3"/>
  <c r="K165" i="3"/>
  <c r="L165" i="3"/>
  <c r="M165" i="3"/>
  <c r="O165" i="3"/>
  <c r="A166" i="3"/>
  <c r="B166" i="3"/>
  <c r="C166" i="3"/>
  <c r="D166" i="3"/>
  <c r="E166" i="3"/>
  <c r="F166" i="3"/>
  <c r="G166" i="3"/>
  <c r="H166" i="3"/>
  <c r="I166" i="3"/>
  <c r="J166" i="3"/>
  <c r="K166" i="3"/>
  <c r="L166" i="3"/>
  <c r="M166" i="3"/>
  <c r="O166" i="3"/>
  <c r="A167" i="3"/>
  <c r="B167" i="3"/>
  <c r="C167" i="3"/>
  <c r="D167" i="3"/>
  <c r="E167" i="3"/>
  <c r="F167" i="3"/>
  <c r="G167" i="3"/>
  <c r="H167" i="3"/>
  <c r="I167" i="3"/>
  <c r="J167" i="3"/>
  <c r="K167" i="3"/>
  <c r="L167" i="3"/>
  <c r="M167" i="3"/>
  <c r="O167" i="3"/>
  <c r="A168" i="3"/>
  <c r="B168" i="3"/>
  <c r="C168" i="3"/>
  <c r="D168" i="3"/>
  <c r="E168" i="3"/>
  <c r="F168" i="3"/>
  <c r="G168" i="3"/>
  <c r="H168" i="3"/>
  <c r="I168" i="3"/>
  <c r="J168" i="3"/>
  <c r="K168" i="3"/>
  <c r="L168" i="3"/>
  <c r="M168" i="3"/>
  <c r="O168" i="3"/>
  <c r="A169" i="3"/>
  <c r="B169" i="3"/>
  <c r="C169" i="3"/>
  <c r="D169" i="3"/>
  <c r="E169" i="3"/>
  <c r="F169" i="3"/>
  <c r="G169" i="3"/>
  <c r="H169" i="3"/>
  <c r="I169" i="3"/>
  <c r="J169" i="3"/>
  <c r="K169" i="3"/>
  <c r="L169" i="3"/>
  <c r="M169" i="3"/>
  <c r="O169" i="3"/>
  <c r="A170" i="3"/>
  <c r="B170" i="3"/>
  <c r="C170" i="3"/>
  <c r="D170" i="3"/>
  <c r="E170" i="3"/>
  <c r="F170" i="3"/>
  <c r="G170" i="3"/>
  <c r="H170" i="3"/>
  <c r="I170" i="3"/>
  <c r="J170" i="3"/>
  <c r="K170" i="3"/>
  <c r="L170" i="3"/>
  <c r="M170" i="3"/>
  <c r="O170" i="3"/>
  <c r="A171" i="3"/>
  <c r="B171" i="3"/>
  <c r="C171" i="3"/>
  <c r="D171" i="3"/>
  <c r="E171" i="3"/>
  <c r="F171" i="3"/>
  <c r="G171" i="3"/>
  <c r="H171" i="3"/>
  <c r="I171" i="3"/>
  <c r="J171" i="3"/>
  <c r="K171" i="3"/>
  <c r="L171" i="3"/>
  <c r="M171" i="3"/>
  <c r="O171" i="3"/>
  <c r="A172" i="3"/>
  <c r="B172" i="3"/>
  <c r="C172" i="3"/>
  <c r="D172" i="3"/>
  <c r="E172" i="3"/>
  <c r="F172" i="3"/>
  <c r="G172" i="3"/>
  <c r="H172" i="3"/>
  <c r="I172" i="3"/>
  <c r="J172" i="3"/>
  <c r="K172" i="3"/>
  <c r="L172" i="3"/>
  <c r="M172" i="3"/>
  <c r="O172" i="3"/>
  <c r="A173" i="3"/>
  <c r="B173" i="3"/>
  <c r="C173" i="3"/>
  <c r="D173" i="3"/>
  <c r="E173" i="3"/>
  <c r="F173" i="3"/>
  <c r="G173" i="3"/>
  <c r="H173" i="3"/>
  <c r="I173" i="3"/>
  <c r="J173" i="3"/>
  <c r="K173" i="3"/>
  <c r="L173" i="3"/>
  <c r="M173" i="3"/>
  <c r="O173" i="3"/>
  <c r="A174" i="3"/>
  <c r="B174" i="3"/>
  <c r="C174" i="3"/>
  <c r="D174" i="3"/>
  <c r="E174" i="3"/>
  <c r="F174" i="3"/>
  <c r="G174" i="3"/>
  <c r="H174" i="3"/>
  <c r="I174" i="3"/>
  <c r="J174" i="3"/>
  <c r="K174" i="3"/>
  <c r="L174" i="3"/>
  <c r="M174" i="3"/>
  <c r="O174" i="3"/>
  <c r="A175" i="3"/>
  <c r="B175" i="3"/>
  <c r="C175" i="3"/>
  <c r="D175" i="3"/>
  <c r="E175" i="3"/>
  <c r="F175" i="3"/>
  <c r="G175" i="3"/>
  <c r="H175" i="3"/>
  <c r="I175" i="3"/>
  <c r="J175" i="3"/>
  <c r="K175" i="3"/>
  <c r="L175" i="3"/>
  <c r="M175" i="3"/>
  <c r="O175" i="3"/>
  <c r="A176" i="3"/>
  <c r="B176" i="3"/>
  <c r="C176" i="3"/>
  <c r="D176" i="3"/>
  <c r="E176" i="3"/>
  <c r="F176" i="3"/>
  <c r="G176" i="3"/>
  <c r="H176" i="3"/>
  <c r="I176" i="3"/>
  <c r="J176" i="3"/>
  <c r="K176" i="3"/>
  <c r="L176" i="3"/>
  <c r="M176" i="3"/>
  <c r="O176" i="3"/>
  <c r="A177" i="3"/>
  <c r="B177" i="3"/>
  <c r="C177" i="3"/>
  <c r="D177" i="3"/>
  <c r="E177" i="3"/>
  <c r="F177" i="3"/>
  <c r="G177" i="3"/>
  <c r="H177" i="3"/>
  <c r="I177" i="3"/>
  <c r="J177" i="3"/>
  <c r="K177" i="3"/>
  <c r="L177" i="3"/>
  <c r="M177" i="3"/>
  <c r="O177" i="3"/>
  <c r="A178" i="3"/>
  <c r="B178" i="3"/>
  <c r="C178" i="3"/>
  <c r="D178" i="3"/>
  <c r="E178" i="3"/>
  <c r="F178" i="3"/>
  <c r="G178" i="3"/>
  <c r="H178" i="3"/>
  <c r="I178" i="3"/>
  <c r="J178" i="3"/>
  <c r="K178" i="3"/>
  <c r="L178" i="3"/>
  <c r="M178" i="3"/>
  <c r="O178" i="3"/>
  <c r="A179" i="3"/>
  <c r="B179" i="3"/>
  <c r="C179" i="3"/>
  <c r="D179" i="3"/>
  <c r="E179" i="3"/>
  <c r="F179" i="3"/>
  <c r="G179" i="3"/>
  <c r="H179" i="3"/>
  <c r="I179" i="3"/>
  <c r="J179" i="3"/>
  <c r="K179" i="3"/>
  <c r="L179" i="3"/>
  <c r="M179" i="3"/>
  <c r="O179" i="3"/>
  <c r="A180" i="3"/>
  <c r="B180" i="3"/>
  <c r="C180" i="3"/>
  <c r="D180" i="3"/>
  <c r="E180" i="3"/>
  <c r="F180" i="3"/>
  <c r="G180" i="3"/>
  <c r="H180" i="3"/>
  <c r="I180" i="3"/>
  <c r="J180" i="3"/>
  <c r="K180" i="3"/>
  <c r="L180" i="3"/>
  <c r="M180" i="3"/>
  <c r="O180" i="3"/>
  <c r="A181" i="3"/>
  <c r="B181" i="3"/>
  <c r="C181" i="3"/>
  <c r="D181" i="3"/>
  <c r="E181" i="3"/>
  <c r="F181" i="3"/>
  <c r="G181" i="3"/>
  <c r="H181" i="3"/>
  <c r="I181" i="3"/>
  <c r="J181" i="3"/>
  <c r="K181" i="3"/>
  <c r="L181" i="3"/>
  <c r="M181" i="3"/>
  <c r="O181" i="3"/>
  <c r="A182" i="3"/>
  <c r="B182" i="3"/>
  <c r="C182" i="3"/>
  <c r="D182" i="3"/>
  <c r="E182" i="3"/>
  <c r="F182" i="3"/>
  <c r="G182" i="3"/>
  <c r="H182" i="3"/>
  <c r="I182" i="3"/>
  <c r="J182" i="3"/>
  <c r="K182" i="3"/>
  <c r="L182" i="3"/>
  <c r="M182" i="3"/>
  <c r="O182" i="3"/>
  <c r="A183" i="3"/>
  <c r="B183" i="3"/>
  <c r="C183" i="3"/>
  <c r="D183" i="3"/>
  <c r="E183" i="3"/>
  <c r="F183" i="3"/>
  <c r="G183" i="3"/>
  <c r="H183" i="3"/>
  <c r="I183" i="3"/>
  <c r="J183" i="3"/>
  <c r="K183" i="3"/>
  <c r="L183" i="3"/>
  <c r="M183" i="3"/>
  <c r="O183" i="3"/>
  <c r="A184" i="3"/>
  <c r="B184" i="3"/>
  <c r="C184" i="3"/>
  <c r="D184" i="3"/>
  <c r="E184" i="3"/>
  <c r="F184" i="3"/>
  <c r="G184" i="3"/>
  <c r="H184" i="3"/>
  <c r="I184" i="3"/>
  <c r="J184" i="3"/>
  <c r="K184" i="3"/>
  <c r="L184" i="3"/>
  <c r="M184" i="3"/>
  <c r="O184" i="3"/>
  <c r="A185" i="3"/>
  <c r="B185" i="3"/>
  <c r="C185" i="3"/>
  <c r="D185" i="3"/>
  <c r="E185" i="3"/>
  <c r="F185" i="3"/>
  <c r="G185" i="3"/>
  <c r="H185" i="3"/>
  <c r="I185" i="3"/>
  <c r="J185" i="3"/>
  <c r="K185" i="3"/>
  <c r="L185" i="3"/>
  <c r="M185" i="3"/>
  <c r="O185" i="3"/>
  <c r="A186" i="3"/>
  <c r="B186" i="3"/>
  <c r="C186" i="3"/>
  <c r="D186" i="3"/>
  <c r="E186" i="3"/>
  <c r="F186" i="3"/>
  <c r="G186" i="3"/>
  <c r="H186" i="3"/>
  <c r="I186" i="3"/>
  <c r="J186" i="3"/>
  <c r="K186" i="3"/>
  <c r="L186" i="3"/>
  <c r="M186" i="3"/>
  <c r="O186" i="3"/>
  <c r="A187" i="3"/>
  <c r="B187" i="3"/>
  <c r="C187" i="3"/>
  <c r="D187" i="3"/>
  <c r="E187" i="3"/>
  <c r="F187" i="3"/>
  <c r="G187" i="3"/>
  <c r="H187" i="3"/>
  <c r="I187" i="3"/>
  <c r="J187" i="3"/>
  <c r="K187" i="3"/>
  <c r="L187" i="3"/>
  <c r="M187" i="3"/>
  <c r="O187" i="3"/>
  <c r="A188" i="3"/>
  <c r="B188" i="3"/>
  <c r="C188" i="3"/>
  <c r="D188" i="3"/>
  <c r="E188" i="3"/>
  <c r="F188" i="3"/>
  <c r="G188" i="3"/>
  <c r="H188" i="3"/>
  <c r="I188" i="3"/>
  <c r="J188" i="3"/>
  <c r="K188" i="3"/>
  <c r="L188" i="3"/>
  <c r="M188" i="3"/>
  <c r="O188" i="3"/>
  <c r="A189" i="3"/>
  <c r="B189" i="3"/>
  <c r="C189" i="3"/>
  <c r="D189" i="3"/>
  <c r="E189" i="3"/>
  <c r="F189" i="3"/>
  <c r="G189" i="3"/>
  <c r="H189" i="3"/>
  <c r="I189" i="3"/>
  <c r="J189" i="3"/>
  <c r="K189" i="3"/>
  <c r="L189" i="3"/>
  <c r="M189" i="3"/>
  <c r="O189" i="3"/>
  <c r="A190" i="3"/>
  <c r="B190" i="3"/>
  <c r="C190" i="3"/>
  <c r="D190" i="3"/>
  <c r="E190" i="3"/>
  <c r="F190" i="3"/>
  <c r="G190" i="3"/>
  <c r="H190" i="3"/>
  <c r="I190" i="3"/>
  <c r="J190" i="3"/>
  <c r="K190" i="3"/>
  <c r="L190" i="3"/>
  <c r="M190" i="3"/>
  <c r="O190" i="3"/>
  <c r="A191" i="3"/>
  <c r="B191" i="3"/>
  <c r="C191" i="3"/>
  <c r="D191" i="3"/>
  <c r="E191" i="3"/>
  <c r="F191" i="3"/>
  <c r="G191" i="3"/>
  <c r="H191" i="3"/>
  <c r="I191" i="3"/>
  <c r="J191" i="3"/>
  <c r="K191" i="3"/>
  <c r="L191" i="3"/>
  <c r="M191" i="3"/>
  <c r="O191" i="3"/>
  <c r="A192" i="3"/>
  <c r="B192" i="3"/>
  <c r="C192" i="3"/>
  <c r="D192" i="3"/>
  <c r="E192" i="3"/>
  <c r="F192" i="3"/>
  <c r="G192" i="3"/>
  <c r="H192" i="3"/>
  <c r="I192" i="3"/>
  <c r="J192" i="3"/>
  <c r="K192" i="3"/>
  <c r="L192" i="3"/>
  <c r="M192" i="3"/>
  <c r="O192" i="3"/>
  <c r="A193" i="3"/>
  <c r="B193" i="3"/>
  <c r="C193" i="3"/>
  <c r="D193" i="3"/>
  <c r="E193" i="3"/>
  <c r="F193" i="3"/>
  <c r="G193" i="3"/>
  <c r="H193" i="3"/>
  <c r="I193" i="3"/>
  <c r="J193" i="3"/>
  <c r="K193" i="3"/>
  <c r="L193" i="3"/>
  <c r="M193" i="3"/>
  <c r="O193" i="3"/>
  <c r="A194" i="3"/>
  <c r="B194" i="3"/>
  <c r="C194" i="3"/>
  <c r="D194" i="3"/>
  <c r="E194" i="3"/>
  <c r="F194" i="3"/>
  <c r="G194" i="3"/>
  <c r="H194" i="3"/>
  <c r="I194" i="3"/>
  <c r="J194" i="3"/>
  <c r="K194" i="3"/>
  <c r="L194" i="3"/>
  <c r="M194" i="3"/>
  <c r="O194" i="3"/>
  <c r="A195" i="3"/>
  <c r="B195" i="3"/>
  <c r="C195" i="3"/>
  <c r="D195" i="3"/>
  <c r="E195" i="3"/>
  <c r="F195" i="3"/>
  <c r="G195" i="3"/>
  <c r="H195" i="3"/>
  <c r="I195" i="3"/>
  <c r="J195" i="3"/>
  <c r="K195" i="3"/>
  <c r="L195" i="3"/>
  <c r="M195" i="3"/>
  <c r="O195" i="3"/>
  <c r="A196" i="3"/>
  <c r="B196" i="3"/>
  <c r="C196" i="3"/>
  <c r="D196" i="3"/>
  <c r="E196" i="3"/>
  <c r="F196" i="3"/>
  <c r="G196" i="3"/>
  <c r="H196" i="3"/>
  <c r="I196" i="3"/>
  <c r="J196" i="3"/>
  <c r="K196" i="3"/>
  <c r="L196" i="3"/>
  <c r="M196" i="3"/>
  <c r="O196" i="3"/>
  <c r="A197" i="3"/>
  <c r="B197" i="3"/>
  <c r="C197" i="3"/>
  <c r="D197" i="3"/>
  <c r="E197" i="3"/>
  <c r="F197" i="3"/>
  <c r="G197" i="3"/>
  <c r="H197" i="3"/>
  <c r="I197" i="3"/>
  <c r="J197" i="3"/>
  <c r="K197" i="3"/>
  <c r="L197" i="3"/>
  <c r="M197" i="3"/>
  <c r="O197" i="3"/>
  <c r="A198" i="3"/>
  <c r="B198" i="3"/>
  <c r="C198" i="3"/>
  <c r="D198" i="3"/>
  <c r="E198" i="3"/>
  <c r="F198" i="3"/>
  <c r="G198" i="3"/>
  <c r="H198" i="3"/>
  <c r="I198" i="3"/>
  <c r="J198" i="3"/>
  <c r="K198" i="3"/>
  <c r="L198" i="3"/>
  <c r="M198" i="3"/>
  <c r="O198" i="3"/>
  <c r="A199" i="3"/>
  <c r="B199" i="3"/>
  <c r="C199" i="3"/>
  <c r="D199" i="3"/>
  <c r="E199" i="3"/>
  <c r="F199" i="3"/>
  <c r="G199" i="3"/>
  <c r="H199" i="3"/>
  <c r="I199" i="3"/>
  <c r="J199" i="3"/>
  <c r="K199" i="3"/>
  <c r="L199" i="3"/>
  <c r="M199" i="3"/>
  <c r="O199" i="3"/>
  <c r="A200" i="3"/>
  <c r="B200" i="3"/>
  <c r="C200" i="3"/>
  <c r="D200" i="3"/>
  <c r="E200" i="3"/>
  <c r="F200" i="3"/>
  <c r="G200" i="3"/>
  <c r="H200" i="3"/>
  <c r="I200" i="3"/>
  <c r="J200" i="3"/>
  <c r="K200" i="3"/>
  <c r="L200" i="3"/>
  <c r="M200" i="3"/>
  <c r="O200" i="3"/>
  <c r="A201" i="3"/>
  <c r="B201" i="3"/>
  <c r="C201" i="3"/>
  <c r="D201" i="3"/>
  <c r="E201" i="3"/>
  <c r="F201" i="3"/>
  <c r="G201" i="3"/>
  <c r="H201" i="3"/>
  <c r="I201" i="3"/>
  <c r="J201" i="3"/>
  <c r="K201" i="3"/>
  <c r="L201" i="3"/>
  <c r="M201" i="3"/>
  <c r="O201" i="3"/>
  <c r="A202" i="3"/>
  <c r="B202" i="3"/>
  <c r="C202" i="3"/>
  <c r="D202" i="3"/>
  <c r="E202" i="3"/>
  <c r="F202" i="3"/>
  <c r="G202" i="3"/>
  <c r="H202" i="3"/>
  <c r="I202" i="3"/>
  <c r="J202" i="3"/>
  <c r="K202" i="3"/>
  <c r="L202" i="3"/>
  <c r="M202" i="3"/>
  <c r="O202" i="3"/>
  <c r="A203" i="3"/>
  <c r="B203" i="3"/>
  <c r="C203" i="3"/>
  <c r="D203" i="3"/>
  <c r="E203" i="3"/>
  <c r="F203" i="3"/>
  <c r="G203" i="3"/>
  <c r="H203" i="3"/>
  <c r="I203" i="3"/>
  <c r="J203" i="3"/>
  <c r="K203" i="3"/>
  <c r="L203" i="3"/>
  <c r="M203" i="3"/>
  <c r="O203" i="3"/>
  <c r="A204" i="3"/>
  <c r="B204" i="3"/>
  <c r="C204" i="3"/>
  <c r="D204" i="3"/>
  <c r="E204" i="3"/>
  <c r="F204" i="3"/>
  <c r="G204" i="3"/>
  <c r="H204" i="3"/>
  <c r="I204" i="3"/>
  <c r="J204" i="3"/>
  <c r="K204" i="3"/>
  <c r="L204" i="3"/>
  <c r="M204" i="3"/>
  <c r="O204" i="3"/>
  <c r="A205" i="3"/>
  <c r="B205" i="3"/>
  <c r="C205" i="3"/>
  <c r="D205" i="3"/>
  <c r="E205" i="3"/>
  <c r="F205" i="3"/>
  <c r="G205" i="3"/>
  <c r="H205" i="3"/>
  <c r="I205" i="3"/>
  <c r="J205" i="3"/>
  <c r="K205" i="3"/>
  <c r="L205" i="3"/>
  <c r="M205" i="3"/>
  <c r="O205" i="3"/>
  <c r="A206" i="3"/>
  <c r="B206" i="3"/>
  <c r="C206" i="3"/>
  <c r="D206" i="3"/>
  <c r="E206" i="3"/>
  <c r="F206" i="3"/>
  <c r="G206" i="3"/>
  <c r="H206" i="3"/>
  <c r="I206" i="3"/>
  <c r="J206" i="3"/>
  <c r="K206" i="3"/>
  <c r="L206" i="3"/>
  <c r="M206" i="3"/>
  <c r="O206" i="3"/>
  <c r="A207" i="3"/>
  <c r="B207" i="3"/>
  <c r="C207" i="3"/>
  <c r="D207" i="3"/>
  <c r="E207" i="3"/>
  <c r="F207" i="3"/>
  <c r="G207" i="3"/>
  <c r="H207" i="3"/>
  <c r="I207" i="3"/>
  <c r="J207" i="3"/>
  <c r="K207" i="3"/>
  <c r="L207" i="3"/>
  <c r="M207" i="3"/>
  <c r="O207" i="3"/>
  <c r="A208" i="3"/>
  <c r="B208" i="3"/>
  <c r="C208" i="3"/>
  <c r="D208" i="3"/>
  <c r="E208" i="3"/>
  <c r="F208" i="3"/>
  <c r="G208" i="3"/>
  <c r="H208" i="3"/>
  <c r="I208" i="3"/>
  <c r="J208" i="3"/>
  <c r="K208" i="3"/>
  <c r="L208" i="3"/>
  <c r="M208" i="3"/>
  <c r="O208" i="3"/>
  <c r="A209" i="3"/>
  <c r="B209" i="3"/>
  <c r="C209" i="3"/>
  <c r="D209" i="3"/>
  <c r="E209" i="3"/>
  <c r="F209" i="3"/>
  <c r="G209" i="3"/>
  <c r="H209" i="3"/>
  <c r="I209" i="3"/>
  <c r="J209" i="3"/>
  <c r="K209" i="3"/>
  <c r="L209" i="3"/>
  <c r="M209" i="3"/>
  <c r="O209" i="3"/>
  <c r="A210" i="3"/>
  <c r="B210" i="3"/>
  <c r="C210" i="3"/>
  <c r="D210" i="3"/>
  <c r="E210" i="3"/>
  <c r="F210" i="3"/>
  <c r="G210" i="3"/>
  <c r="H210" i="3"/>
  <c r="I210" i="3"/>
  <c r="J210" i="3"/>
  <c r="K210" i="3"/>
  <c r="L210" i="3"/>
  <c r="M210" i="3"/>
  <c r="O210" i="3"/>
  <c r="A211" i="3"/>
  <c r="B211" i="3"/>
  <c r="C211" i="3"/>
  <c r="D211" i="3"/>
  <c r="E211" i="3"/>
  <c r="F211" i="3"/>
  <c r="G211" i="3"/>
  <c r="H211" i="3"/>
  <c r="I211" i="3"/>
  <c r="J211" i="3"/>
  <c r="K211" i="3"/>
  <c r="L211" i="3"/>
  <c r="M211" i="3"/>
  <c r="O211" i="3"/>
  <c r="A212" i="3"/>
  <c r="B212" i="3"/>
  <c r="C212" i="3"/>
  <c r="D212" i="3"/>
  <c r="E212" i="3"/>
  <c r="F212" i="3"/>
  <c r="G212" i="3"/>
  <c r="H212" i="3"/>
  <c r="I212" i="3"/>
  <c r="J212" i="3"/>
  <c r="K212" i="3"/>
  <c r="L212" i="3"/>
  <c r="M212" i="3"/>
  <c r="O212" i="3"/>
  <c r="A213" i="3"/>
  <c r="B213" i="3"/>
  <c r="C213" i="3"/>
  <c r="D213" i="3"/>
  <c r="E213" i="3"/>
  <c r="F213" i="3"/>
  <c r="G213" i="3"/>
  <c r="H213" i="3"/>
  <c r="I213" i="3"/>
  <c r="J213" i="3"/>
  <c r="K213" i="3"/>
  <c r="L213" i="3"/>
  <c r="M213" i="3"/>
  <c r="O213" i="3"/>
  <c r="A214" i="3"/>
  <c r="B214" i="3"/>
  <c r="C214" i="3"/>
  <c r="D214" i="3"/>
  <c r="E214" i="3"/>
  <c r="F214" i="3"/>
  <c r="G214" i="3"/>
  <c r="H214" i="3"/>
  <c r="I214" i="3"/>
  <c r="J214" i="3"/>
  <c r="K214" i="3"/>
  <c r="L214" i="3"/>
  <c r="M214" i="3"/>
  <c r="O214" i="3"/>
  <c r="A215" i="3"/>
  <c r="B215" i="3"/>
  <c r="C215" i="3"/>
  <c r="D215" i="3"/>
  <c r="E215" i="3"/>
  <c r="F215" i="3"/>
  <c r="G215" i="3"/>
  <c r="H215" i="3"/>
  <c r="I215" i="3"/>
  <c r="J215" i="3"/>
  <c r="K215" i="3"/>
  <c r="L215" i="3"/>
  <c r="M215" i="3"/>
  <c r="O215" i="3"/>
  <c r="A216" i="3"/>
  <c r="B216" i="3"/>
  <c r="C216" i="3"/>
  <c r="D216" i="3"/>
  <c r="E216" i="3"/>
  <c r="F216" i="3"/>
  <c r="G216" i="3"/>
  <c r="H216" i="3"/>
  <c r="I216" i="3"/>
  <c r="J216" i="3"/>
  <c r="K216" i="3"/>
  <c r="L216" i="3"/>
  <c r="M216" i="3"/>
  <c r="O216" i="3"/>
  <c r="A217" i="3"/>
  <c r="B217" i="3"/>
  <c r="C217" i="3"/>
  <c r="D217" i="3"/>
  <c r="E217" i="3"/>
  <c r="F217" i="3"/>
  <c r="G217" i="3"/>
  <c r="H217" i="3"/>
  <c r="I217" i="3"/>
  <c r="J217" i="3"/>
  <c r="K217" i="3"/>
  <c r="L217" i="3"/>
  <c r="M217" i="3"/>
  <c r="O217" i="3"/>
  <c r="A218" i="3"/>
  <c r="B218" i="3"/>
  <c r="C218" i="3"/>
  <c r="D218" i="3"/>
  <c r="E218" i="3"/>
  <c r="F218" i="3"/>
  <c r="G218" i="3"/>
  <c r="H218" i="3"/>
  <c r="I218" i="3"/>
  <c r="J218" i="3"/>
  <c r="K218" i="3"/>
  <c r="L218" i="3"/>
  <c r="M218" i="3"/>
  <c r="O218" i="3"/>
  <c r="A219" i="3"/>
  <c r="B219" i="3"/>
  <c r="C219" i="3"/>
  <c r="D219" i="3"/>
  <c r="E219" i="3"/>
  <c r="F219" i="3"/>
  <c r="G219" i="3"/>
  <c r="H219" i="3"/>
  <c r="I219" i="3"/>
  <c r="J219" i="3"/>
  <c r="K219" i="3"/>
  <c r="L219" i="3"/>
  <c r="M219" i="3"/>
  <c r="O219" i="3"/>
  <c r="A220" i="3"/>
  <c r="B220" i="3"/>
  <c r="C220" i="3"/>
  <c r="D220" i="3"/>
  <c r="E220" i="3"/>
  <c r="F220" i="3"/>
  <c r="G220" i="3"/>
  <c r="H220" i="3"/>
  <c r="I220" i="3"/>
  <c r="J220" i="3"/>
  <c r="K220" i="3"/>
  <c r="L220" i="3"/>
  <c r="M220" i="3"/>
  <c r="O220" i="3"/>
  <c r="A221" i="3"/>
  <c r="B221" i="3"/>
  <c r="C221" i="3"/>
  <c r="D221" i="3"/>
  <c r="E221" i="3"/>
  <c r="F221" i="3"/>
  <c r="G221" i="3"/>
  <c r="H221" i="3"/>
  <c r="I221" i="3"/>
  <c r="J221" i="3"/>
  <c r="K221" i="3"/>
  <c r="L221" i="3"/>
  <c r="M221" i="3"/>
  <c r="O221" i="3"/>
  <c r="A222" i="3"/>
  <c r="B222" i="3"/>
  <c r="C222" i="3"/>
  <c r="D222" i="3"/>
  <c r="E222" i="3"/>
  <c r="F222" i="3"/>
  <c r="G222" i="3"/>
  <c r="H222" i="3"/>
  <c r="I222" i="3"/>
  <c r="J222" i="3"/>
  <c r="K222" i="3"/>
  <c r="L222" i="3"/>
  <c r="M222" i="3"/>
  <c r="O222" i="3"/>
  <c r="A223" i="3"/>
  <c r="B223" i="3"/>
  <c r="C223" i="3"/>
  <c r="D223" i="3"/>
  <c r="E223" i="3"/>
  <c r="F223" i="3"/>
  <c r="G223" i="3"/>
  <c r="H223" i="3"/>
  <c r="I223" i="3"/>
  <c r="J223" i="3"/>
  <c r="K223" i="3"/>
  <c r="L223" i="3"/>
  <c r="M223" i="3"/>
  <c r="O223" i="3"/>
  <c r="A224" i="3"/>
  <c r="B224" i="3"/>
  <c r="C224" i="3"/>
  <c r="D224" i="3"/>
  <c r="E224" i="3"/>
  <c r="F224" i="3"/>
  <c r="G224" i="3"/>
  <c r="H224" i="3"/>
  <c r="I224" i="3"/>
  <c r="J224" i="3"/>
  <c r="K224" i="3"/>
  <c r="L224" i="3"/>
  <c r="M224" i="3"/>
  <c r="O224" i="3"/>
  <c r="A225" i="3"/>
  <c r="B225" i="3"/>
  <c r="C225" i="3"/>
  <c r="D225" i="3"/>
  <c r="E225" i="3"/>
  <c r="F225" i="3"/>
  <c r="G225" i="3"/>
  <c r="H225" i="3"/>
  <c r="I225" i="3"/>
  <c r="J225" i="3"/>
  <c r="K225" i="3"/>
  <c r="L225" i="3"/>
  <c r="M225" i="3"/>
  <c r="O225" i="3"/>
  <c r="A226" i="3"/>
  <c r="B226" i="3"/>
  <c r="C226" i="3"/>
  <c r="D226" i="3"/>
  <c r="E226" i="3"/>
  <c r="F226" i="3"/>
  <c r="G226" i="3"/>
  <c r="H226" i="3"/>
  <c r="I226" i="3"/>
  <c r="J226" i="3"/>
  <c r="K226" i="3"/>
  <c r="L226" i="3"/>
  <c r="M226" i="3"/>
  <c r="O226" i="3"/>
  <c r="A227" i="3"/>
  <c r="B227" i="3"/>
  <c r="C227" i="3"/>
  <c r="D227" i="3"/>
  <c r="E227" i="3"/>
  <c r="F227" i="3"/>
  <c r="G227" i="3"/>
  <c r="H227" i="3"/>
  <c r="I227" i="3"/>
  <c r="J227" i="3"/>
  <c r="K227" i="3"/>
  <c r="L227" i="3"/>
  <c r="M227" i="3"/>
  <c r="O227" i="3"/>
  <c r="A228" i="3"/>
  <c r="B228" i="3"/>
  <c r="C228" i="3"/>
  <c r="D228" i="3"/>
  <c r="E228" i="3"/>
  <c r="F228" i="3"/>
  <c r="G228" i="3"/>
  <c r="H228" i="3"/>
  <c r="I228" i="3"/>
  <c r="J228" i="3"/>
  <c r="K228" i="3"/>
  <c r="L228" i="3"/>
  <c r="M228" i="3"/>
  <c r="O228" i="3"/>
  <c r="A229" i="3"/>
  <c r="B229" i="3"/>
  <c r="C229" i="3"/>
  <c r="D229" i="3"/>
  <c r="E229" i="3"/>
  <c r="F229" i="3"/>
  <c r="G229" i="3"/>
  <c r="H229" i="3"/>
  <c r="I229" i="3"/>
  <c r="J229" i="3"/>
  <c r="K229" i="3"/>
  <c r="L229" i="3"/>
  <c r="M229" i="3"/>
  <c r="O229" i="3"/>
  <c r="A230" i="3"/>
  <c r="B230" i="3"/>
  <c r="C230" i="3"/>
  <c r="D230" i="3"/>
  <c r="E230" i="3"/>
  <c r="F230" i="3"/>
  <c r="G230" i="3"/>
  <c r="H230" i="3"/>
  <c r="I230" i="3"/>
  <c r="J230" i="3"/>
  <c r="K230" i="3"/>
  <c r="L230" i="3"/>
  <c r="M230" i="3"/>
  <c r="O230" i="3"/>
  <c r="A231" i="3"/>
  <c r="B231" i="3"/>
  <c r="C231" i="3"/>
  <c r="D231" i="3"/>
  <c r="E231" i="3"/>
  <c r="F231" i="3"/>
  <c r="G231" i="3"/>
  <c r="H231" i="3"/>
  <c r="I231" i="3"/>
  <c r="J231" i="3"/>
  <c r="K231" i="3"/>
  <c r="L231" i="3"/>
  <c r="M231" i="3"/>
  <c r="O231" i="3"/>
  <c r="A232" i="3"/>
  <c r="B232" i="3"/>
  <c r="C232" i="3"/>
  <c r="D232" i="3"/>
  <c r="E232" i="3"/>
  <c r="F232" i="3"/>
  <c r="G232" i="3"/>
  <c r="H232" i="3"/>
  <c r="I232" i="3"/>
  <c r="J232" i="3"/>
  <c r="K232" i="3"/>
  <c r="L232" i="3"/>
  <c r="M232" i="3"/>
  <c r="O232" i="3"/>
  <c r="A233" i="3"/>
  <c r="B233" i="3"/>
  <c r="C233" i="3"/>
  <c r="D233" i="3"/>
  <c r="E233" i="3"/>
  <c r="F233" i="3"/>
  <c r="G233" i="3"/>
  <c r="H233" i="3"/>
  <c r="I233" i="3"/>
  <c r="J233" i="3"/>
  <c r="K233" i="3"/>
  <c r="L233" i="3"/>
  <c r="M233" i="3"/>
  <c r="O233" i="3"/>
  <c r="A234" i="3"/>
  <c r="B234" i="3"/>
  <c r="C234" i="3"/>
  <c r="D234" i="3"/>
  <c r="E234" i="3"/>
  <c r="F234" i="3"/>
  <c r="G234" i="3"/>
  <c r="H234" i="3"/>
  <c r="I234" i="3"/>
  <c r="J234" i="3"/>
  <c r="K234" i="3"/>
  <c r="L234" i="3"/>
  <c r="M234" i="3"/>
  <c r="O234" i="3"/>
  <c r="A235" i="3"/>
  <c r="B235" i="3"/>
  <c r="C235" i="3"/>
  <c r="D235" i="3"/>
  <c r="E235" i="3"/>
  <c r="F235" i="3"/>
  <c r="G235" i="3"/>
  <c r="H235" i="3"/>
  <c r="I235" i="3"/>
  <c r="J235" i="3"/>
  <c r="K235" i="3"/>
  <c r="L235" i="3"/>
  <c r="M235" i="3"/>
  <c r="O235" i="3"/>
  <c r="A236" i="3"/>
  <c r="B236" i="3"/>
  <c r="C236" i="3"/>
  <c r="D236" i="3"/>
  <c r="E236" i="3"/>
  <c r="F236" i="3"/>
  <c r="G236" i="3"/>
  <c r="H236" i="3"/>
  <c r="I236" i="3"/>
  <c r="J236" i="3"/>
  <c r="K236" i="3"/>
  <c r="L236" i="3"/>
  <c r="M236" i="3"/>
  <c r="O236" i="3"/>
  <c r="A237" i="3"/>
  <c r="B237" i="3"/>
  <c r="C237" i="3"/>
  <c r="D237" i="3"/>
  <c r="E237" i="3"/>
  <c r="F237" i="3"/>
  <c r="G237" i="3"/>
  <c r="H237" i="3"/>
  <c r="I237" i="3"/>
  <c r="J237" i="3"/>
  <c r="K237" i="3"/>
  <c r="L237" i="3"/>
  <c r="M237" i="3"/>
  <c r="O237" i="3"/>
  <c r="A238" i="3"/>
  <c r="B238" i="3"/>
  <c r="C238" i="3"/>
  <c r="D238" i="3"/>
  <c r="E238" i="3"/>
  <c r="F238" i="3"/>
  <c r="G238" i="3"/>
  <c r="H238" i="3"/>
  <c r="I238" i="3"/>
  <c r="J238" i="3"/>
  <c r="K238" i="3"/>
  <c r="L238" i="3"/>
  <c r="M238" i="3"/>
  <c r="O238" i="3"/>
  <c r="A239" i="3"/>
  <c r="B239" i="3"/>
  <c r="C239" i="3"/>
  <c r="D239" i="3"/>
  <c r="E239" i="3"/>
  <c r="F239" i="3"/>
  <c r="G239" i="3"/>
  <c r="H239" i="3"/>
  <c r="I239" i="3"/>
  <c r="J239" i="3"/>
  <c r="K239" i="3"/>
  <c r="L239" i="3"/>
  <c r="M239" i="3"/>
  <c r="O239" i="3"/>
  <c r="A240" i="3"/>
  <c r="B240" i="3"/>
  <c r="C240" i="3"/>
  <c r="D240" i="3"/>
  <c r="E240" i="3"/>
  <c r="F240" i="3"/>
  <c r="G240" i="3"/>
  <c r="H240" i="3"/>
  <c r="I240" i="3"/>
  <c r="J240" i="3"/>
  <c r="K240" i="3"/>
  <c r="L240" i="3"/>
  <c r="M240" i="3"/>
  <c r="O240" i="3"/>
  <c r="A241" i="3"/>
  <c r="B241" i="3"/>
  <c r="C241" i="3"/>
  <c r="D241" i="3"/>
  <c r="E241" i="3"/>
  <c r="F241" i="3"/>
  <c r="G241" i="3"/>
  <c r="H241" i="3"/>
  <c r="I241" i="3"/>
  <c r="J241" i="3"/>
  <c r="K241" i="3"/>
  <c r="L241" i="3"/>
  <c r="M241" i="3"/>
  <c r="O241" i="3"/>
  <c r="A242" i="3"/>
  <c r="B242" i="3"/>
  <c r="C242" i="3"/>
  <c r="D242" i="3"/>
  <c r="E242" i="3"/>
  <c r="F242" i="3"/>
  <c r="G242" i="3"/>
  <c r="H242" i="3"/>
  <c r="I242" i="3"/>
  <c r="J242" i="3"/>
  <c r="K242" i="3"/>
  <c r="L242" i="3"/>
  <c r="M242" i="3"/>
  <c r="O242" i="3"/>
  <c r="A243" i="3"/>
  <c r="B243" i="3"/>
  <c r="C243" i="3"/>
  <c r="D243" i="3"/>
  <c r="E243" i="3"/>
  <c r="F243" i="3"/>
  <c r="G243" i="3"/>
  <c r="H243" i="3"/>
  <c r="I243" i="3"/>
  <c r="J243" i="3"/>
  <c r="K243" i="3"/>
  <c r="L243" i="3"/>
  <c r="M243" i="3"/>
  <c r="O243" i="3"/>
  <c r="A244" i="3"/>
  <c r="B244" i="3"/>
  <c r="C244" i="3"/>
  <c r="D244" i="3"/>
  <c r="E244" i="3"/>
  <c r="F244" i="3"/>
  <c r="G244" i="3"/>
  <c r="H244" i="3"/>
  <c r="I244" i="3"/>
  <c r="J244" i="3"/>
  <c r="K244" i="3"/>
  <c r="L244" i="3"/>
  <c r="M244" i="3"/>
  <c r="O244" i="3"/>
  <c r="A245" i="3"/>
  <c r="B245" i="3"/>
  <c r="C245" i="3"/>
  <c r="D245" i="3"/>
  <c r="E245" i="3"/>
  <c r="F245" i="3"/>
  <c r="G245" i="3"/>
  <c r="H245" i="3"/>
  <c r="I245" i="3"/>
  <c r="J245" i="3"/>
  <c r="K245" i="3"/>
  <c r="L245" i="3"/>
  <c r="M245" i="3"/>
  <c r="O245" i="3"/>
  <c r="A246" i="3"/>
  <c r="B246" i="3"/>
  <c r="C246" i="3"/>
  <c r="D246" i="3"/>
  <c r="E246" i="3"/>
  <c r="F246" i="3"/>
  <c r="G246" i="3"/>
  <c r="H246" i="3"/>
  <c r="I246" i="3"/>
  <c r="J246" i="3"/>
  <c r="K246" i="3"/>
  <c r="L246" i="3"/>
  <c r="M246" i="3"/>
  <c r="O246" i="3"/>
  <c r="A247" i="3"/>
  <c r="B247" i="3"/>
  <c r="C247" i="3"/>
  <c r="D247" i="3"/>
  <c r="E247" i="3"/>
  <c r="F247" i="3"/>
  <c r="G247" i="3"/>
  <c r="H247" i="3"/>
  <c r="I247" i="3"/>
  <c r="J247" i="3"/>
  <c r="K247" i="3"/>
  <c r="L247" i="3"/>
  <c r="M247" i="3"/>
  <c r="O247" i="3"/>
  <c r="E4" i="3"/>
  <c r="F4" i="3"/>
  <c r="G4" i="3"/>
  <c r="H4" i="3"/>
  <c r="I4" i="3"/>
  <c r="J4" i="3"/>
  <c r="K4" i="3"/>
  <c r="L4" i="3"/>
  <c r="M4" i="3"/>
  <c r="O4" i="3"/>
  <c r="B4" i="3"/>
  <c r="C4" i="3"/>
  <c r="D4" i="3"/>
  <c r="A4" i="3"/>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M4" i="2"/>
  <c r="L4" i="2"/>
  <c r="I2"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4" i="2"/>
  <c r="F2" i="1"/>
  <c r="K2" i="3"/>
  <c r="K2" i="2"/>
</calcChain>
</file>

<file path=xl/sharedStrings.xml><?xml version="1.0" encoding="utf-8"?>
<sst xmlns="http://schemas.openxmlformats.org/spreadsheetml/2006/main" count="2029" uniqueCount="436">
  <si>
    <t xml:space="preserve">key </t>
  </si>
  <si>
    <t>Inputs from Database</t>
  </si>
  <si>
    <t>Calculated Values</t>
  </si>
  <si>
    <t>Chart/Scatter Plot:</t>
  </si>
  <si>
    <t xml:space="preserve">Long Term (LT) </t>
  </si>
  <si>
    <t>Short Term (ST)</t>
  </si>
  <si>
    <t>x axis values</t>
  </si>
  <si>
    <t xml:space="preserve">y axis values </t>
  </si>
  <si>
    <t xml:space="preserve">Watershed property ID </t>
  </si>
  <si>
    <t xml:space="preserve">location ID </t>
  </si>
  <si>
    <t xml:space="preserve">property type (Apartment or House) </t>
  </si>
  <si>
    <t xml:space="preserve">Number of Bedrooms (1 or 2) </t>
  </si>
  <si>
    <t>LT - Monthly Rent</t>
  </si>
  <si>
    <t>LT occupancy rate</t>
  </si>
  <si>
    <t>LT Annual Revenues</t>
  </si>
  <si>
    <t>ST 10th percentile rent</t>
  </si>
  <si>
    <t>ST 90th percentile rent</t>
  </si>
  <si>
    <t xml:space="preserve">ST Example Rent </t>
  </si>
  <si>
    <t>ST Example Occupancy Rate</t>
  </si>
  <si>
    <t>=Monthly Rent*12*LT Occupancy Rate</t>
  </si>
  <si>
    <t>Calculated Final Values</t>
  </si>
  <si>
    <t>Calculated Intermediate Values</t>
  </si>
  <si>
    <t xml:space="preserve">Range Given (90th minus 10th) </t>
  </si>
  <si>
    <t>Chart/Scatter Plot --- normalized values on x axis</t>
  </si>
  <si>
    <t>y axis values</t>
  </si>
  <si>
    <t>Use Scatter plot to find Best-fit Line Parameters:</t>
  </si>
  <si>
    <t xml:space="preserve">Slope Beta </t>
  </si>
  <si>
    <t>Y-intercept Alpha</t>
  </si>
  <si>
    <t>=(Monthly Rent*12)*(LT Occupancy Rate))</t>
  </si>
  <si>
    <t>[(Range*(Example Percentile  minus 10th)) / (90th minus 10th)] + .1</t>
  </si>
  <si>
    <t xml:space="preserve">Repeat earlier column for convenience </t>
  </si>
  <si>
    <t>enter here</t>
  </si>
  <si>
    <t xml:space="preserve">$ 90th minus $ 10th </t>
  </si>
  <si>
    <t xml:space="preserve">Example $ minus $ 10th </t>
  </si>
  <si>
    <t>ST Example Nightly Rent Normalized to Percentile</t>
  </si>
  <si>
    <t>Range Given:</t>
  </si>
  <si>
    <t xml:space="preserve">                       Normalized Data Best-fit Line Parameters:</t>
  </si>
  <si>
    <t>Y-Intercept Alpha</t>
  </si>
  <si>
    <t xml:space="preserve">                                                                                    Transaction Fees:</t>
  </si>
  <si>
    <t>[(Range*(Example Rent  $ minus $ 10th)) / ($ 90th minus $ 10th)] + .1</t>
  </si>
  <si>
    <t xml:space="preserve">=365*(variable cell dollars per night)*(Model forecast occupancy rate) </t>
  </si>
  <si>
    <t xml:space="preserve">= (Revenues Before Transaction fees)*(1 minus transaction  fees) </t>
  </si>
  <si>
    <t xml:space="preserve">ST Example $ Rent </t>
  </si>
  <si>
    <t>ST -  $ 10th percentile rent</t>
  </si>
  <si>
    <t>ST - $ 90th percentile rent</t>
  </si>
  <si>
    <t xml:space="preserve">Example $ Rent minus $ 10th </t>
  </si>
  <si>
    <t xml:space="preserve"> SOLVER  "Variable Cell" - Rent in Dollars per Night (ST) </t>
  </si>
  <si>
    <t>Variable Cell Dollars Normalized to Percentile (using formula in Guide spreadsheet)</t>
  </si>
  <si>
    <t xml:space="preserve">Model forecast occupancy = (Beta*( Dollars Normalized to Percentile)) + Alpha </t>
  </si>
  <si>
    <t>SOLVER "Objective"-  Forecast ST Annual Revenues Before Transaction Fees</t>
  </si>
  <si>
    <t>Forecast ST Annual Revenues After Transaction Fees</t>
  </si>
  <si>
    <t>W1</t>
  </si>
  <si>
    <t>L9531</t>
  </si>
  <si>
    <t>apartment</t>
  </si>
  <si>
    <t>W10</t>
  </si>
  <si>
    <t>L9533</t>
  </si>
  <si>
    <t>W100</t>
  </si>
  <si>
    <t>L1944</t>
  </si>
  <si>
    <t>W101</t>
  </si>
  <si>
    <t>L15257</t>
  </si>
  <si>
    <t>W102</t>
  </si>
  <si>
    <t>W103</t>
  </si>
  <si>
    <t>house</t>
  </si>
  <si>
    <t>W104</t>
  </si>
  <si>
    <t>W105</t>
  </si>
  <si>
    <t>L15260</t>
  </si>
  <si>
    <t>W106</t>
  </si>
  <si>
    <t>W107</t>
  </si>
  <si>
    <t>W108</t>
  </si>
  <si>
    <t>W109</t>
  </si>
  <si>
    <t>L15264</t>
  </si>
  <si>
    <t>W11</t>
  </si>
  <si>
    <t>W110</t>
  </si>
  <si>
    <t>W111</t>
  </si>
  <si>
    <t>W112</t>
  </si>
  <si>
    <t>W113</t>
  </si>
  <si>
    <t>L15278</t>
  </si>
  <si>
    <t>W114</t>
  </si>
  <si>
    <t>W115</t>
  </si>
  <si>
    <t>W116</t>
  </si>
  <si>
    <t>W117</t>
  </si>
  <si>
    <t>L15280</t>
  </si>
  <si>
    <t>W118</t>
  </si>
  <si>
    <t>W119</t>
  </si>
  <si>
    <t>W12</t>
  </si>
  <si>
    <t>W120</t>
  </si>
  <si>
    <t>W121</t>
  </si>
  <si>
    <t>L463</t>
  </si>
  <si>
    <t>W122</t>
  </si>
  <si>
    <t>W123</t>
  </si>
  <si>
    <t>W124</t>
  </si>
  <si>
    <t>W125</t>
  </si>
  <si>
    <t>L464</t>
  </si>
  <si>
    <t>W126</t>
  </si>
  <si>
    <t>W127</t>
  </si>
  <si>
    <t>W128</t>
  </si>
  <si>
    <t>W129</t>
  </si>
  <si>
    <t>L2314</t>
  </si>
  <si>
    <t>W13</t>
  </si>
  <si>
    <t>L9534</t>
  </si>
  <si>
    <t>W130</t>
  </si>
  <si>
    <t>W131</t>
  </si>
  <si>
    <t>W132</t>
  </si>
  <si>
    <t>W133</t>
  </si>
  <si>
    <t>L2318</t>
  </si>
  <si>
    <t>W134</t>
  </si>
  <si>
    <t>W135</t>
  </si>
  <si>
    <t>W136</t>
  </si>
  <si>
    <t>W137</t>
  </si>
  <si>
    <t>L2323</t>
  </si>
  <si>
    <t>W138</t>
  </si>
  <si>
    <t>W139</t>
  </si>
  <si>
    <t>W14</t>
  </si>
  <si>
    <t>W140</t>
  </si>
  <si>
    <t>W141</t>
  </si>
  <si>
    <t>L2325</t>
  </si>
  <si>
    <t>W142</t>
  </si>
  <si>
    <t>W143</t>
  </si>
  <si>
    <t>W144</t>
  </si>
  <si>
    <t>W145</t>
  </si>
  <si>
    <t>L2338</t>
  </si>
  <si>
    <t>W146</t>
  </si>
  <si>
    <t>W147</t>
  </si>
  <si>
    <t>W148</t>
  </si>
  <si>
    <t>W149</t>
  </si>
  <si>
    <t>L3244</t>
  </si>
  <si>
    <t>W15</t>
  </si>
  <si>
    <t>W150</t>
  </si>
  <si>
    <t>W151</t>
  </si>
  <si>
    <t>W152</t>
  </si>
  <si>
    <t>W153</t>
  </si>
  <si>
    <t>L3256</t>
  </si>
  <si>
    <t>W154</t>
  </si>
  <si>
    <t>W155</t>
  </si>
  <si>
    <t>W156</t>
  </si>
  <si>
    <t>W157</t>
  </si>
  <si>
    <t>L3261</t>
  </si>
  <si>
    <t>W158</t>
  </si>
  <si>
    <t>W159</t>
  </si>
  <si>
    <t>W16</t>
  </si>
  <si>
    <t>W160</t>
  </si>
  <si>
    <t>W161</t>
  </si>
  <si>
    <t>L3262</t>
  </si>
  <si>
    <t>W162</t>
  </si>
  <si>
    <t>W163</t>
  </si>
  <si>
    <t>W164</t>
  </si>
  <si>
    <t>W165</t>
  </si>
  <si>
    <t>L3264</t>
  </si>
  <si>
    <t>W166</t>
  </si>
  <si>
    <t>W167</t>
  </si>
  <si>
    <t>W168</t>
  </si>
  <si>
    <t>W169</t>
  </si>
  <si>
    <t>L10126</t>
  </si>
  <si>
    <t>W17</t>
  </si>
  <si>
    <t>L4761</t>
  </si>
  <si>
    <t>W170</t>
  </si>
  <si>
    <t>W171</t>
  </si>
  <si>
    <t>W172</t>
  </si>
  <si>
    <t>W173</t>
  </si>
  <si>
    <t>L10130</t>
  </si>
  <si>
    <t>W174</t>
  </si>
  <si>
    <t>W175</t>
  </si>
  <si>
    <t>W176</t>
  </si>
  <si>
    <t>W177</t>
  </si>
  <si>
    <t>L10133</t>
  </si>
  <si>
    <t>W178</t>
  </si>
  <si>
    <t>W179</t>
  </si>
  <si>
    <t>W18</t>
  </si>
  <si>
    <t>W180</t>
  </si>
  <si>
    <t>W181</t>
  </si>
  <si>
    <t>L10136</t>
  </si>
  <si>
    <t>W182</t>
  </si>
  <si>
    <t>W183</t>
  </si>
  <si>
    <t>W184</t>
  </si>
  <si>
    <t>W185</t>
  </si>
  <si>
    <t>L1882</t>
  </si>
  <si>
    <t>W186</t>
  </si>
  <si>
    <t>W187</t>
  </si>
  <si>
    <t>W188</t>
  </si>
  <si>
    <t>W189</t>
  </si>
  <si>
    <t>L1883</t>
  </si>
  <si>
    <t>W19</t>
  </si>
  <si>
    <t>W190</t>
  </si>
  <si>
    <t>W191</t>
  </si>
  <si>
    <t>W192</t>
  </si>
  <si>
    <t>W193</t>
  </si>
  <si>
    <t>L1887</t>
  </si>
  <si>
    <t>W194</t>
  </si>
  <si>
    <t>W195</t>
  </si>
  <si>
    <t>W196</t>
  </si>
  <si>
    <t>W197</t>
  </si>
  <si>
    <t>L1902</t>
  </si>
  <si>
    <t>W198</t>
  </si>
  <si>
    <t>W199</t>
  </si>
  <si>
    <t>W2</t>
  </si>
  <si>
    <t>W20</t>
  </si>
  <si>
    <t>W200</t>
  </si>
  <si>
    <t>W201</t>
  </si>
  <si>
    <t>L1916</t>
  </si>
  <si>
    <t>W202</t>
  </si>
  <si>
    <t>W203</t>
  </si>
  <si>
    <t>W204</t>
  </si>
  <si>
    <t>W205</t>
  </si>
  <si>
    <t>L12252</t>
  </si>
  <si>
    <t>W206</t>
  </si>
  <si>
    <t>W207</t>
  </si>
  <si>
    <t>W208</t>
  </si>
  <si>
    <t>W209</t>
  </si>
  <si>
    <t>L12260</t>
  </si>
  <si>
    <t>W21</t>
  </si>
  <si>
    <t>L4765</t>
  </si>
  <si>
    <t>W210</t>
  </si>
  <si>
    <t>W211</t>
  </si>
  <si>
    <t>W212</t>
  </si>
  <si>
    <t>W213</t>
  </si>
  <si>
    <t>L12264</t>
  </si>
  <si>
    <t>W214</t>
  </si>
  <si>
    <t>W215</t>
  </si>
  <si>
    <t>W216</t>
  </si>
  <si>
    <t>W217</t>
  </si>
  <si>
    <t>L16888</t>
  </si>
  <si>
    <t>W218</t>
  </si>
  <si>
    <t>W219</t>
  </si>
  <si>
    <t>W22</t>
  </si>
  <si>
    <t>W220</t>
  </si>
  <si>
    <t>W221</t>
  </si>
  <si>
    <t>L16887</t>
  </si>
  <si>
    <t>W222</t>
  </si>
  <si>
    <t>W223</t>
  </si>
  <si>
    <t>W224</t>
  </si>
  <si>
    <t>W225</t>
  </si>
  <si>
    <t>L16898</t>
  </si>
  <si>
    <t>W226</t>
  </si>
  <si>
    <t>W227</t>
  </si>
  <si>
    <t>W228</t>
  </si>
  <si>
    <t>W229</t>
  </si>
  <si>
    <t>L16890</t>
  </si>
  <si>
    <t>W23</t>
  </si>
  <si>
    <t>W230</t>
  </si>
  <si>
    <t>W231</t>
  </si>
  <si>
    <t>W232</t>
  </si>
  <si>
    <t>W233</t>
  </si>
  <si>
    <t>L14416</t>
  </si>
  <si>
    <t>W234</t>
  </si>
  <si>
    <t>W235</t>
  </si>
  <si>
    <t>W236</t>
  </si>
  <si>
    <t>W237</t>
  </si>
  <si>
    <t>L14418</t>
  </si>
  <si>
    <t>W238</t>
  </si>
  <si>
    <t>W239</t>
  </si>
  <si>
    <t>W24</t>
  </si>
  <si>
    <t>W240</t>
  </si>
  <si>
    <t>W241</t>
  </si>
  <si>
    <t>L14419</t>
  </si>
  <si>
    <t>W242</t>
  </si>
  <si>
    <t>W243</t>
  </si>
  <si>
    <t>W244</t>
  </si>
  <si>
    <t>W25</t>
  </si>
  <si>
    <t>L4770</t>
  </si>
  <si>
    <t>W26</t>
  </si>
  <si>
    <t>W27</t>
  </si>
  <si>
    <t>W28</t>
  </si>
  <si>
    <t>W29</t>
  </si>
  <si>
    <t>L4794</t>
  </si>
  <si>
    <t>W3</t>
  </si>
  <si>
    <t>W30</t>
  </si>
  <si>
    <t>W31</t>
  </si>
  <si>
    <t>W32</t>
  </si>
  <si>
    <t>W33</t>
  </si>
  <si>
    <t>L4804</t>
  </si>
  <si>
    <t>W34</t>
  </si>
  <si>
    <t>W35</t>
  </si>
  <si>
    <t>W36</t>
  </si>
  <si>
    <t>W37</t>
  </si>
  <si>
    <t>L11419</t>
  </si>
  <si>
    <t>W38</t>
  </si>
  <si>
    <t>W39</t>
  </si>
  <si>
    <t>L11421</t>
  </si>
  <si>
    <t>W4</t>
  </si>
  <si>
    <t>W40</t>
  </si>
  <si>
    <t>W41</t>
  </si>
  <si>
    <t>W42</t>
  </si>
  <si>
    <t>W43</t>
  </si>
  <si>
    <t>L11427</t>
  </si>
  <si>
    <t>W44</t>
  </si>
  <si>
    <t>W45</t>
  </si>
  <si>
    <t>L11431</t>
  </si>
  <si>
    <t>W46</t>
  </si>
  <si>
    <t>W47</t>
  </si>
  <si>
    <t>W48</t>
  </si>
  <si>
    <t>W49</t>
  </si>
  <si>
    <t>L11434</t>
  </si>
  <si>
    <t>W5</t>
  </si>
  <si>
    <t>L9532</t>
  </si>
  <si>
    <t>W50</t>
  </si>
  <si>
    <t>W51</t>
  </si>
  <si>
    <t>W52</t>
  </si>
  <si>
    <t>W53</t>
  </si>
  <si>
    <t>L11480</t>
  </si>
  <si>
    <t>W54</t>
  </si>
  <si>
    <t>W55</t>
  </si>
  <si>
    <t>W56</t>
  </si>
  <si>
    <t>W57</t>
  </si>
  <si>
    <t>L11495</t>
  </si>
  <si>
    <t>W58</t>
  </si>
  <si>
    <t>W59</t>
  </si>
  <si>
    <t>W6</t>
  </si>
  <si>
    <t>W60</t>
  </si>
  <si>
    <t>W61</t>
  </si>
  <si>
    <t>L1734</t>
  </si>
  <si>
    <t>W62</t>
  </si>
  <si>
    <t>W63</t>
  </si>
  <si>
    <t>W64</t>
  </si>
  <si>
    <t>W65</t>
  </si>
  <si>
    <t>L1735</t>
  </si>
  <si>
    <t>W66</t>
  </si>
  <si>
    <t>W67</t>
  </si>
  <si>
    <t>W68</t>
  </si>
  <si>
    <t>W69</t>
  </si>
  <si>
    <t>L1736</t>
  </si>
  <si>
    <t>W7</t>
  </si>
  <si>
    <t>W70</t>
  </si>
  <si>
    <t>W71</t>
  </si>
  <si>
    <t>W72</t>
  </si>
  <si>
    <t>W73</t>
  </si>
  <si>
    <t>L1737</t>
  </si>
  <si>
    <t>W74</t>
  </si>
  <si>
    <t>W75</t>
  </si>
  <si>
    <t>W76</t>
  </si>
  <si>
    <t>W77</t>
  </si>
  <si>
    <t>L1738</t>
  </si>
  <si>
    <t>W78</t>
  </si>
  <si>
    <t>W79</t>
  </si>
  <si>
    <t>W8</t>
  </si>
  <si>
    <t>W80</t>
  </si>
  <si>
    <t>W81</t>
  </si>
  <si>
    <t>L1940</t>
  </si>
  <si>
    <t>W82</t>
  </si>
  <si>
    <t>W83</t>
  </si>
  <si>
    <t>W84</t>
  </si>
  <si>
    <t>W85</t>
  </si>
  <si>
    <t>L1941</t>
  </si>
  <si>
    <t>W86</t>
  </si>
  <si>
    <t>W87</t>
  </si>
  <si>
    <t>W88</t>
  </si>
  <si>
    <t>W89</t>
  </si>
  <si>
    <t>L1942</t>
  </si>
  <si>
    <t>W9</t>
  </si>
  <si>
    <t>W90</t>
  </si>
  <si>
    <t>W91</t>
  </si>
  <si>
    <t>W92</t>
  </si>
  <si>
    <t>W93</t>
  </si>
  <si>
    <t>L1943</t>
  </si>
  <si>
    <t>W94</t>
  </si>
  <si>
    <t>W95</t>
  </si>
  <si>
    <t>W96</t>
  </si>
  <si>
    <t>W97</t>
  </si>
  <si>
    <t>W98</t>
  </si>
  <si>
    <t>W99</t>
  </si>
  <si>
    <t xml:space="preserve">ST Occupancy Rate_mean </t>
  </si>
  <si>
    <t>Note: if "optimal rent" is less than this value, use this value</t>
  </si>
  <si>
    <t xml:space="preserve">Use MS "If" statement </t>
  </si>
  <si>
    <t>Repeat for Convenience</t>
  </si>
  <si>
    <t>Interim Result 1</t>
  </si>
  <si>
    <t>Interim Result 2</t>
  </si>
  <si>
    <t>Interim Result 3</t>
  </si>
  <si>
    <t>=[(Beta*Interim result 2)/(Interim result 1)) - Alpha] * [Interim result 3]</t>
  </si>
  <si>
    <t xml:space="preserve">If(Optimal $ Rent &gt; 10th Percentile $ Rent, Optimal rent, else 10th percentile Rent) </t>
  </si>
  <si>
    <t xml:space="preserve">' ((Correct $ rent) minus (Interim Result 2)) /  (Interim Result 1) </t>
  </si>
  <si>
    <t xml:space="preserve">=((Beta)*(Rent Normalized to Percentile) + Alpha) </t>
  </si>
  <si>
    <t xml:space="preserve">=(correct $ Rent)*(Forecast Occupancy Rate) </t>
  </si>
  <si>
    <t xml:space="preserve">=(Forecast ST Revenues)*(1 minus transaction  fees) </t>
  </si>
  <si>
    <t>Correct $ Rent, given constraint that rent must be &gt;= 10th percentile</t>
  </si>
  <si>
    <t xml:space="preserve">Dollars Normalized to Percentile </t>
  </si>
  <si>
    <t xml:space="preserve">10th Percentile $ Rent </t>
  </si>
  <si>
    <t>1.25*($ 90th - $ 10th)</t>
  </si>
  <si>
    <t xml:space="preserve">$ 10th - (($ 90th - $ 10th)/8)) </t>
  </si>
  <si>
    <t>1.25*($ 90th - $ 10th)/(2*beta)</t>
  </si>
  <si>
    <t>Optimal Rent</t>
  </si>
  <si>
    <t>Correct Rent Normalized to Percentile</t>
  </si>
  <si>
    <t xml:space="preserve">Correct Forecast Occupancy Rate </t>
  </si>
  <si>
    <t>Forecast ST Revenues Before Transaction Fees</t>
  </si>
  <si>
    <t>Forecast ST Revenues After Transaction Fees</t>
  </si>
  <si>
    <t>Note: if "optimal rent" is less value in this column, use this value</t>
  </si>
  <si>
    <t xml:space="preserve">Three Interim Results Below are used to Calculate the Optimum Rent, using a method outside the scope of this course </t>
  </si>
  <si>
    <t xml:space="preserve">Use MS "If" statement  in this Column </t>
  </si>
  <si>
    <t xml:space="preserve">=(Correct Nightly $ Rent)*(Forecast Occupancy Rate)*365 </t>
  </si>
  <si>
    <t>Repeat Column for Convenience</t>
  </si>
  <si>
    <t>= (ST Annual Revenues After Transaction fees) minus (LT Annual Revenues)</t>
  </si>
  <si>
    <t>= (forecast occupancy rate)*(365/Ave length of stay)*(Variable cost per guest visit)</t>
  </si>
  <si>
    <t>=-(Capital Expenditure) - Utilities - (Variable Costs)</t>
  </si>
  <si>
    <t>=-Utilities - (variable costs) - Repairs and Replacements</t>
  </si>
  <si>
    <t xml:space="preserve">=-(( Capital Expenditure)/(Depreciation period - Years)) - Utilities - (Variable Costs) </t>
  </si>
  <si>
    <t xml:space="preserve">=-(( Capital Expenditure)/(Depreciation period - Years)) - Utilities - (Variable Costs) - (repairs and replacements) </t>
  </si>
  <si>
    <t xml:space="preserve">=(change in gross rental revenue) + (New Cash Out, Conversion Year) </t>
  </si>
  <si>
    <t xml:space="preserve">=(change in gross rental revenue) + (New Cash Out,-each year therafter) </t>
  </si>
  <si>
    <t xml:space="preserve">=(change in gross rental revenue) + (New Change in Profits, Conversion Year) </t>
  </si>
  <si>
    <t xml:space="preserve">= (change in gross rental revenue) + (new change in Profits, each year thereafter) </t>
  </si>
  <si>
    <t>Correct Nightly $ Rent, given constraint that rent must be &gt;= 10th percentile</t>
  </si>
  <si>
    <t>Correct Nightly Rent Normalized to Percentile</t>
  </si>
  <si>
    <t>Forecast ST Annual Revenues Before Transaction Fees</t>
  </si>
  <si>
    <t>Change in Gross Rental Revenue</t>
  </si>
  <si>
    <t>Variable Costs - Conversion Year and After</t>
  </si>
  <si>
    <t xml:space="preserve">New Cash Out,  Conversion year </t>
  </si>
  <si>
    <t>New Cash Out - each year thereafter</t>
  </si>
  <si>
    <t>New Change in Profits, Conversion Year</t>
  </si>
  <si>
    <t>New Change in Profits, Each Year Thereafter</t>
  </si>
  <si>
    <t xml:space="preserve">Net Forecast Change in Cash Flow, Conversion Year </t>
  </si>
  <si>
    <t xml:space="preserve">Net Change in Cash Flow, Each Year Thereafter (for next 4 years) </t>
  </si>
  <si>
    <t>Net Change in Profits, Conversion year</t>
  </si>
  <si>
    <t xml:space="preserve">Net Change in Profits, each year thereafter (for next 4 years) </t>
  </si>
  <si>
    <t>FINANCIAL ASSUMPTIONS</t>
  </si>
  <si>
    <t>Capital Expenditure (conversion year only)</t>
  </si>
  <si>
    <t>Depreciation Period (years)</t>
  </si>
  <si>
    <t>Fixed Costs</t>
  </si>
  <si>
    <t xml:space="preserve">        Utilities (every year)</t>
  </si>
  <si>
    <t xml:space="preserve">       Repairs and replacements</t>
  </si>
  <si>
    <t xml:space="preserve">                conversion year only </t>
  </si>
  <si>
    <t xml:space="preserve">                each year thereafter</t>
  </si>
  <si>
    <t>Variable Costs (per guest visit)</t>
  </si>
  <si>
    <t>Average Length of Guest Stay (days)</t>
  </si>
  <si>
    <t>Transaction fees</t>
  </si>
  <si>
    <t>Net Change in Profitability Threshold (Year after conversion year)</t>
  </si>
  <si>
    <t xml:space="preserve">Note: After Completing this entire Spreadsheet and the next  </t>
  </si>
  <si>
    <t xml:space="preserve">Copy this spredsheet to a new workbook. Then Change the transaction </t>
  </si>
  <si>
    <t xml:space="preserve">fees from 30% to 40%.Then sort by profitability again. </t>
  </si>
  <si>
    <t xml:space="preserve"> How many properties now reach the $6,000 profitability threshold </t>
  </si>
  <si>
    <t>in the year after the conversion year?</t>
  </si>
  <si>
    <t>Copy The Watershed Property IDs Column to this column</t>
  </si>
  <si>
    <t xml:space="preserve">Copy "Net Change in Profits, each year thereafter (for next 4 years) " Column to this column </t>
  </si>
  <si>
    <t xml:space="preserve">Copy "Net Change in Cash Flow, Conversion Year" to this Column </t>
  </si>
  <si>
    <t>Copy "Net Change in Cash Flow, each Year Thereafter" to this Column</t>
  </si>
  <si>
    <t xml:space="preserve">Use Data/Sort/Descending on the Profitability Column - and "Expand the Selection" to rank properties from most to least profitable </t>
  </si>
  <si>
    <t>Identify the Group of all Watershed IDs for properties with at least $6,000 in net change in profits</t>
  </si>
  <si>
    <t>Check how many individual properties in the group are cash flow positive by the end of the Conversion year</t>
  </si>
  <si>
    <t>Sum the Conversion  YR and Subsequent Year Net Change in Cash Flows Columns to check how many individual properties in the Group are cash flow positive by the end of the Subsequent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</si>
</sst>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164" formatCode="0.000"/>
    <numFmt numFmtId="165" formatCode="&quot;$&quot;#,##0.00"/>
    <numFmt numFmtId="166" formatCode="&quot;$&quot;#,##0.0"/>
    <numFmt numFmtId="167" formatCode="_(&quot;$&quot;* #,##0.0_);_(&quot;$&quot;* \(#,##0.0\);_(&quot;$&quot;* &quot;-&quot;??_);_(@_)"/>
    <numFmt numFmtId="168" formatCode="0.0%"/>
    <numFmt numFmtId="169" formatCode="0.0000"/>
  </numFmts>
  <fonts count="13" x14ac:knownFonts="1">
    <font>
      <sz val="12"/>
      <color theme="1"/>
      <name val="Calibri"/>
      <family val="2"/>
      <scheme val="minor"/>
    </font>
    <font>
      <sz val="12"/>
      <color rgb="FF006100"/>
      <name val="Calibri"/>
      <family val="2"/>
      <scheme val="minor"/>
    </font>
    <font>
      <sz val="12"/>
      <color rgb="FF9C6500"/>
      <name val="Calibri"/>
      <family val="2"/>
      <scheme val="minor"/>
    </font>
    <font>
      <b/>
      <sz val="12"/>
      <color theme="1"/>
      <name val="Calibri"/>
      <family val="2"/>
      <scheme val="minor"/>
    </font>
    <font>
      <sz val="12"/>
      <color rgb="FF0000FF"/>
      <name val="Calibri"/>
      <family val="2"/>
      <scheme val="minor"/>
    </font>
    <font>
      <sz val="12"/>
      <color rgb="FF000000"/>
      <name val="Calibri"/>
      <family val="2"/>
      <scheme val="minor"/>
    </font>
    <font>
      <sz val="12"/>
      <name val="Calibri"/>
      <family val="2"/>
    </font>
    <font>
      <u/>
      <sz val="12"/>
      <color theme="10"/>
      <name val="Calibri"/>
      <family val="2"/>
      <scheme val="minor"/>
    </font>
    <font>
      <u/>
      <sz val="12"/>
      <color theme="11"/>
      <name val="Calibri"/>
      <family val="2"/>
      <scheme val="minor"/>
    </font>
    <font>
      <sz val="12"/>
      <color theme="1"/>
      <name val="Calibri"/>
      <family val="2"/>
      <scheme val="minor"/>
    </font>
    <font>
      <sz val="12"/>
      <color rgb="FF3F3F76"/>
      <name val="Calibri"/>
      <family val="2"/>
      <scheme val="minor"/>
    </font>
    <font>
      <b/>
      <sz val="12"/>
      <color rgb="FF9C6500"/>
      <name val="Calibri"/>
      <family val="2"/>
      <scheme val="minor"/>
    </font>
    <font>
      <b/>
      <sz val="12"/>
      <color rgb="FF006100"/>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
      <patternFill patternType="solid">
        <fgColor rgb="FFFFFF00"/>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diagonal/>
    </border>
    <border>
      <left/>
      <right style="thin">
        <color auto="1"/>
      </right>
      <top/>
      <bottom style="thin">
        <color auto="1"/>
      </bottom>
      <diagonal/>
    </border>
    <border>
      <left/>
      <right/>
      <top/>
      <bottom style="thin">
        <color auto="1"/>
      </bottom>
      <diagonal/>
    </border>
  </borders>
  <cellStyleXfs count="12">
    <xf numFmtId="0" fontId="0" fillId="0" borderId="0"/>
    <xf numFmtId="0" fontId="1" fillId="2" borderId="0" applyNumberFormat="0" applyBorder="0" applyAlignment="0" applyProtection="0"/>
    <xf numFmtId="0" fontId="2" fillId="3"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44" fontId="9" fillId="0" borderId="0" applyFont="0" applyFill="0" applyBorder="0" applyAlignment="0" applyProtection="0"/>
    <xf numFmtId="9" fontId="9" fillId="0" borderId="0" applyFont="0" applyFill="0" applyBorder="0" applyAlignment="0" applyProtection="0"/>
    <xf numFmtId="0" fontId="10" fillId="4" borderId="11" applyNumberFormat="0" applyAlignment="0" applyProtection="0"/>
  </cellStyleXfs>
  <cellXfs count="133">
    <xf numFmtId="0" fontId="0" fillId="0" borderId="0" xfId="0"/>
    <xf numFmtId="0" fontId="4" fillId="0" borderId="1" xfId="0" applyFont="1" applyBorder="1"/>
    <xf numFmtId="0" fontId="1" fillId="2" borderId="1" xfId="1" applyBorder="1"/>
    <xf numFmtId="0" fontId="0" fillId="0" borderId="2" xfId="0" applyBorder="1"/>
    <xf numFmtId="0" fontId="0" fillId="0" borderId="3" xfId="0" applyBorder="1"/>
    <xf numFmtId="0" fontId="4" fillId="0" borderId="4" xfId="0" applyFont="1" applyBorder="1"/>
    <xf numFmtId="0" fontId="4" fillId="0" borderId="5" xfId="0" applyFont="1" applyBorder="1"/>
    <xf numFmtId="0" fontId="0" fillId="0" borderId="4" xfId="0" applyBorder="1"/>
    <xf numFmtId="0" fontId="0" fillId="0" borderId="2" xfId="0" quotePrefix="1" applyBorder="1"/>
    <xf numFmtId="0" fontId="2" fillId="3" borderId="1" xfId="2" applyBorder="1"/>
    <xf numFmtId="0" fontId="1" fillId="2" borderId="6" xfId="1" applyBorder="1"/>
    <xf numFmtId="0" fontId="4" fillId="0" borderId="7" xfId="0" applyFont="1" applyBorder="1"/>
    <xf numFmtId="0" fontId="5" fillId="0" borderId="0" xfId="0" applyFont="1"/>
    <xf numFmtId="0" fontId="1" fillId="2" borderId="8" xfId="1" applyBorder="1"/>
    <xf numFmtId="0" fontId="4" fillId="0" borderId="2" xfId="0" applyFont="1" applyBorder="1"/>
    <xf numFmtId="0" fontId="1" fillId="2" borderId="5" xfId="1" applyBorder="1"/>
    <xf numFmtId="0" fontId="2" fillId="3" borderId="4" xfId="2" applyBorder="1"/>
    <xf numFmtId="0" fontId="1" fillId="2" borderId="9" xfId="1" applyBorder="1"/>
    <xf numFmtId="0" fontId="4" fillId="0" borderId="10" xfId="0" applyFont="1" applyBorder="1"/>
    <xf numFmtId="0" fontId="0" fillId="0" borderId="5" xfId="0" applyBorder="1"/>
    <xf numFmtId="0" fontId="0" fillId="0" borderId="0" xfId="0" applyBorder="1"/>
    <xf numFmtId="0" fontId="3" fillId="0" borderId="0" xfId="0" quotePrefix="1" applyFont="1" applyFill="1" applyBorder="1"/>
    <xf numFmtId="9" fontId="3" fillId="0" borderId="3" xfId="0" applyNumberFormat="1" applyFont="1" applyBorder="1"/>
    <xf numFmtId="0" fontId="0" fillId="0" borderId="0" xfId="0" quotePrefix="1"/>
    <xf numFmtId="0" fontId="6" fillId="0" borderId="3" xfId="0" quotePrefix="1" applyFont="1" applyBorder="1"/>
    <xf numFmtId="164" fontId="0" fillId="0" borderId="0" xfId="0" applyNumberFormat="1"/>
    <xf numFmtId="165" fontId="0" fillId="0" borderId="0" xfId="0" applyNumberFormat="1"/>
    <xf numFmtId="166" fontId="0" fillId="0" borderId="0" xfId="0" applyNumberFormat="1"/>
    <xf numFmtId="166" fontId="4" fillId="0" borderId="4" xfId="0" applyNumberFormat="1" applyFont="1" applyBorder="1"/>
    <xf numFmtId="166" fontId="0" fillId="0" borderId="2" xfId="0" applyNumberFormat="1" applyBorder="1"/>
    <xf numFmtId="166" fontId="0" fillId="0" borderId="2" xfId="0" quotePrefix="1" applyNumberFormat="1" applyBorder="1"/>
    <xf numFmtId="166" fontId="1" fillId="2" borderId="1" xfId="1" applyNumberFormat="1" applyFont="1" applyBorder="1"/>
    <xf numFmtId="166" fontId="2" fillId="3" borderId="1" xfId="2" applyNumberFormat="1" applyBorder="1"/>
    <xf numFmtId="167" fontId="0" fillId="0" borderId="0" xfId="9" applyNumberFormat="1" applyFont="1"/>
    <xf numFmtId="167" fontId="4" fillId="0" borderId="4" xfId="9" applyNumberFormat="1" applyFont="1" applyBorder="1"/>
    <xf numFmtId="168" fontId="0" fillId="0" borderId="0" xfId="10" applyNumberFormat="1" applyFont="1"/>
    <xf numFmtId="168" fontId="4" fillId="0" borderId="4" xfId="10" applyNumberFormat="1" applyFont="1" applyBorder="1"/>
    <xf numFmtId="166" fontId="2" fillId="3" borderId="4" xfId="2" applyNumberFormat="1" applyBorder="1"/>
    <xf numFmtId="168" fontId="0" fillId="0" borderId="3" xfId="0" applyNumberFormat="1" applyBorder="1"/>
    <xf numFmtId="165" fontId="0" fillId="0" borderId="3" xfId="0" applyNumberFormat="1" applyBorder="1"/>
    <xf numFmtId="166" fontId="3" fillId="0" borderId="3" xfId="0" applyNumberFormat="1" applyFont="1" applyBorder="1"/>
    <xf numFmtId="166" fontId="4" fillId="0" borderId="5" xfId="0" applyNumberFormat="1" applyFont="1" applyBorder="1"/>
    <xf numFmtId="166" fontId="0" fillId="0" borderId="3" xfId="0" applyNumberFormat="1" applyBorder="1"/>
    <xf numFmtId="168" fontId="0" fillId="0" borderId="0" xfId="10" applyNumberFormat="1" applyFont="1" applyBorder="1"/>
    <xf numFmtId="168" fontId="1" fillId="2" borderId="1" xfId="10" applyNumberFormat="1" applyFont="1" applyFill="1" applyBorder="1"/>
    <xf numFmtId="10" fontId="3" fillId="0" borderId="0" xfId="10" applyNumberFormat="1" applyFont="1" applyFill="1" applyBorder="1"/>
    <xf numFmtId="10" fontId="2" fillId="3" borderId="4" xfId="10" applyNumberFormat="1" applyFont="1" applyFill="1" applyBorder="1"/>
    <xf numFmtId="10" fontId="0" fillId="0" borderId="0" xfId="10" applyNumberFormat="1" applyFont="1"/>
    <xf numFmtId="169" fontId="4" fillId="0" borderId="1" xfId="10" quotePrefix="1" applyNumberFormat="1" applyFont="1" applyBorder="1"/>
    <xf numFmtId="169" fontId="3" fillId="0" borderId="0" xfId="0" applyNumberFormat="1" applyFont="1" applyFill="1" applyBorder="1"/>
    <xf numFmtId="169" fontId="4" fillId="0" borderId="1" xfId="0" applyNumberFormat="1" applyFont="1" applyBorder="1"/>
    <xf numFmtId="169" fontId="2" fillId="3" borderId="4" xfId="2" applyNumberFormat="1" applyBorder="1"/>
    <xf numFmtId="169" fontId="0" fillId="0" borderId="0" xfId="10" applyNumberFormat="1" applyFont="1"/>
    <xf numFmtId="169" fontId="0" fillId="0" borderId="0" xfId="0" applyNumberFormat="1"/>
    <xf numFmtId="10" fontId="0" fillId="0" borderId="3" xfId="10" applyNumberFormat="1" applyFont="1" applyBorder="1"/>
    <xf numFmtId="10" fontId="4" fillId="0" borderId="1" xfId="10" applyNumberFormat="1" applyFont="1" applyBorder="1"/>
    <xf numFmtId="165" fontId="0" fillId="5" borderId="0" xfId="0" applyNumberFormat="1" applyFill="1"/>
    <xf numFmtId="165" fontId="0" fillId="0" borderId="0" xfId="0" applyNumberFormat="1" applyFill="1"/>
    <xf numFmtId="0" fontId="3" fillId="0" borderId="0" xfId="0" quotePrefix="1" applyFont="1"/>
    <xf numFmtId="0" fontId="3" fillId="0" borderId="7" xfId="0" applyFont="1" applyBorder="1"/>
    <xf numFmtId="0" fontId="10" fillId="4" borderId="11" xfId="11"/>
    <xf numFmtId="0" fontId="3" fillId="0" borderId="0" xfId="0" applyFont="1"/>
    <xf numFmtId="0" fontId="1" fillId="2" borderId="14" xfId="1" quotePrefix="1" applyBorder="1"/>
    <xf numFmtId="0" fontId="0" fillId="0" borderId="7" xfId="0" applyBorder="1"/>
    <xf numFmtId="0" fontId="2" fillId="3" borderId="12" xfId="2" applyBorder="1"/>
    <xf numFmtId="0" fontId="2" fillId="3" borderId="7" xfId="2" applyBorder="1"/>
    <xf numFmtId="0" fontId="2" fillId="3" borderId="7" xfId="2" quotePrefix="1" applyBorder="1"/>
    <xf numFmtId="0" fontId="2" fillId="3" borderId="6" xfId="2" quotePrefix="1" applyBorder="1"/>
    <xf numFmtId="0" fontId="1" fillId="2" borderId="7" xfId="1" quotePrefix="1" applyBorder="1"/>
    <xf numFmtId="0" fontId="2" fillId="3" borderId="10" xfId="2" applyBorder="1"/>
    <xf numFmtId="0" fontId="1" fillId="2" borderId="16" xfId="1" applyBorder="1"/>
    <xf numFmtId="0" fontId="0" fillId="0" borderId="10" xfId="0" applyBorder="1"/>
    <xf numFmtId="0" fontId="2" fillId="3" borderId="15" xfId="2" applyBorder="1"/>
    <xf numFmtId="2" fontId="2" fillId="3" borderId="10" xfId="2" applyNumberFormat="1" applyBorder="1"/>
    <xf numFmtId="0" fontId="11" fillId="3" borderId="10" xfId="2" applyFont="1" applyBorder="1"/>
    <xf numFmtId="0" fontId="11" fillId="3" borderId="10" xfId="2" quotePrefix="1" applyFont="1" applyBorder="1"/>
    <xf numFmtId="0" fontId="11" fillId="3" borderId="9" xfId="2" applyFont="1" applyBorder="1"/>
    <xf numFmtId="0" fontId="12" fillId="2" borderId="10" xfId="1" applyFont="1" applyBorder="1"/>
    <xf numFmtId="10" fontId="3" fillId="0" borderId="0" xfId="10" quotePrefix="1" applyNumberFormat="1" applyFont="1"/>
    <xf numFmtId="10" fontId="2" fillId="3" borderId="14" xfId="10" quotePrefix="1" applyNumberFormat="1" applyFont="1" applyFill="1" applyBorder="1"/>
    <xf numFmtId="10" fontId="11" fillId="3" borderId="16" xfId="10" applyNumberFormat="1" applyFont="1" applyFill="1" applyBorder="1"/>
    <xf numFmtId="10" fontId="2" fillId="3" borderId="7" xfId="10" quotePrefix="1" applyNumberFormat="1" applyFont="1" applyFill="1" applyBorder="1"/>
    <xf numFmtId="10" fontId="11" fillId="3" borderId="10" xfId="10" quotePrefix="1" applyNumberFormat="1" applyFont="1" applyFill="1" applyBorder="1"/>
    <xf numFmtId="165" fontId="3" fillId="0" borderId="7" xfId="0" applyNumberFormat="1" applyFont="1" applyBorder="1"/>
    <xf numFmtId="165" fontId="2" fillId="3" borderId="6" xfId="2" quotePrefix="1" applyNumberFormat="1" applyBorder="1"/>
    <xf numFmtId="165" fontId="1" fillId="2" borderId="7" xfId="1" quotePrefix="1" applyNumberFormat="1" applyBorder="1"/>
    <xf numFmtId="165" fontId="11" fillId="3" borderId="9" xfId="2" applyNumberFormat="1" applyFont="1" applyBorder="1"/>
    <xf numFmtId="165" fontId="12" fillId="2" borderId="10" xfId="1" applyNumberFormat="1" applyFont="1" applyBorder="1"/>
    <xf numFmtId="165" fontId="3" fillId="0" borderId="0" xfId="0" quotePrefix="1" applyNumberFormat="1" applyFont="1"/>
    <xf numFmtId="165" fontId="2" fillId="3" borderId="7" xfId="2" quotePrefix="1" applyNumberFormat="1" applyBorder="1"/>
    <xf numFmtId="165" fontId="11" fillId="3" borderId="10" xfId="2" applyNumberFormat="1" applyFont="1" applyBorder="1"/>
    <xf numFmtId="0" fontId="3" fillId="0" borderId="1" xfId="0" quotePrefix="1" applyFont="1" applyBorder="1"/>
    <xf numFmtId="0" fontId="3" fillId="0" borderId="13" xfId="0" applyFont="1" applyBorder="1"/>
    <xf numFmtId="0" fontId="3" fillId="0" borderId="4" xfId="0" applyFont="1" applyBorder="1"/>
    <xf numFmtId="0" fontId="4" fillId="0" borderId="6" xfId="0" applyFont="1" applyBorder="1"/>
    <xf numFmtId="0" fontId="4" fillId="0" borderId="9" xfId="0" applyFont="1" applyBorder="1"/>
    <xf numFmtId="0" fontId="3" fillId="0" borderId="1" xfId="0" applyFont="1" applyBorder="1"/>
    <xf numFmtId="0" fontId="2" fillId="3" borderId="2" xfId="2" applyBorder="1"/>
    <xf numFmtId="6" fontId="0" fillId="0" borderId="2" xfId="0" applyNumberFormat="1" applyBorder="1"/>
    <xf numFmtId="38" fontId="0" fillId="0" borderId="10" xfId="0" applyNumberFormat="1" applyBorder="1"/>
    <xf numFmtId="6" fontId="0" fillId="0" borderId="10" xfId="0" applyNumberFormat="1" applyBorder="1"/>
    <xf numFmtId="9" fontId="0" fillId="0" borderId="10" xfId="0" applyNumberFormat="1" applyBorder="1"/>
    <xf numFmtId="0" fontId="10" fillId="4" borderId="7" xfId="11" applyBorder="1"/>
    <xf numFmtId="0" fontId="10" fillId="4" borderId="2" xfId="11" applyBorder="1"/>
    <xf numFmtId="0" fontId="10" fillId="4" borderId="10" xfId="11" applyBorder="1"/>
    <xf numFmtId="2" fontId="0" fillId="0" borderId="0" xfId="0" applyNumberFormat="1"/>
    <xf numFmtId="165" fontId="3" fillId="0" borderId="5" xfId="0" quotePrefix="1" applyNumberFormat="1" applyFont="1" applyBorder="1"/>
    <xf numFmtId="9" fontId="0" fillId="0" borderId="0" xfId="10" applyFont="1"/>
    <xf numFmtId="165" fontId="0" fillId="0" borderId="2" xfId="0" applyNumberFormat="1" applyBorder="1"/>
    <xf numFmtId="165" fontId="0" fillId="0" borderId="2" xfId="0" quotePrefix="1" applyNumberFormat="1" applyBorder="1"/>
    <xf numFmtId="165" fontId="1" fillId="2" borderId="1" xfId="1" applyNumberFormat="1" applyBorder="1"/>
    <xf numFmtId="165" fontId="4" fillId="0" borderId="4" xfId="0" applyNumberFormat="1" applyFont="1" applyBorder="1"/>
    <xf numFmtId="9" fontId="4" fillId="0" borderId="4" xfId="10" applyFont="1" applyBorder="1"/>
    <xf numFmtId="165" fontId="3" fillId="0" borderId="3" xfId="0" applyNumberFormat="1" applyFont="1" applyBorder="1"/>
    <xf numFmtId="165" fontId="4" fillId="0" borderId="5" xfId="0" applyNumberFormat="1" applyFont="1" applyBorder="1"/>
    <xf numFmtId="165" fontId="2" fillId="3" borderId="1" xfId="2" applyNumberFormat="1" applyBorder="1"/>
    <xf numFmtId="165" fontId="2" fillId="3" borderId="13" xfId="2" applyNumberFormat="1" applyBorder="1"/>
    <xf numFmtId="10" fontId="1" fillId="2" borderId="6" xfId="10" applyNumberFormat="1" applyFont="1" applyFill="1" applyBorder="1"/>
    <xf numFmtId="10" fontId="1" fillId="2" borderId="8" xfId="10" applyNumberFormat="1" applyFont="1" applyFill="1" applyBorder="1"/>
    <xf numFmtId="10" fontId="1" fillId="2" borderId="9" xfId="10" applyNumberFormat="1" applyFont="1" applyFill="1" applyBorder="1"/>
    <xf numFmtId="10" fontId="4" fillId="0" borderId="7" xfId="10" applyNumberFormat="1" applyFont="1" applyBorder="1"/>
    <xf numFmtId="10" fontId="4" fillId="0" borderId="2" xfId="10" applyNumberFormat="1" applyFont="1" applyBorder="1"/>
    <xf numFmtId="10" fontId="4" fillId="0" borderId="10" xfId="10" applyNumberFormat="1" applyFont="1" applyBorder="1"/>
    <xf numFmtId="8" fontId="0" fillId="0" borderId="0" xfId="0" applyNumberFormat="1"/>
    <xf numFmtId="1" fontId="0" fillId="0" borderId="0" xfId="0" applyNumberFormat="1" applyFill="1" applyBorder="1"/>
    <xf numFmtId="1" fontId="0" fillId="0" borderId="0" xfId="0" applyNumberFormat="1"/>
    <xf numFmtId="0" fontId="11" fillId="3" borderId="1" xfId="2" applyFont="1" applyBorder="1" applyAlignment="1">
      <alignment wrapText="1"/>
    </xf>
    <xf numFmtId="0" fontId="11" fillId="3" borderId="5" xfId="2" applyFont="1" applyBorder="1" applyAlignment="1">
      <alignment wrapText="1"/>
    </xf>
    <xf numFmtId="165" fontId="11" fillId="3" borderId="4" xfId="2" applyNumberFormat="1" applyFont="1" applyBorder="1" applyAlignment="1">
      <alignment wrapText="1"/>
    </xf>
    <xf numFmtId="0" fontId="11" fillId="3" borderId="4" xfId="2" applyFont="1" applyBorder="1" applyAlignment="1">
      <alignment wrapText="1"/>
    </xf>
    <xf numFmtId="1" fontId="11" fillId="3" borderId="4" xfId="2" applyNumberFormat="1" applyFont="1" applyBorder="1" applyAlignment="1">
      <alignment wrapText="1"/>
    </xf>
    <xf numFmtId="0" fontId="11" fillId="3" borderId="0" xfId="2" applyFont="1" applyBorder="1" applyAlignment="1">
      <alignment wrapText="1"/>
    </xf>
    <xf numFmtId="0" fontId="0" fillId="0" borderId="0" xfId="0" applyAlignment="1">
      <alignment wrapText="1"/>
    </xf>
  </cellXfs>
  <cellStyles count="12">
    <cellStyle name="Currency" xfId="9" builtinId="4"/>
    <cellStyle name="Followed Hyperlink" xfId="4" builtinId="9" hidden="1"/>
    <cellStyle name="Followed Hyperlink" xfId="6" builtinId="9" hidden="1"/>
    <cellStyle name="Followed Hyperlink" xfId="8" builtinId="9" hidden="1"/>
    <cellStyle name="Good" xfId="1" builtinId="26"/>
    <cellStyle name="Hyperlink" xfId="3" builtinId="8" hidden="1"/>
    <cellStyle name="Hyperlink" xfId="5" builtinId="8" hidden="1"/>
    <cellStyle name="Hyperlink" xfId="7" builtinId="8" hidden="1"/>
    <cellStyle name="Input 2" xfId="11" xr:uid="{7E6B7EB6-0904-487F-9D9F-BC6200D6F126}"/>
    <cellStyle name="Neutral" xfId="2" builtinId="28"/>
    <cellStyle name="Normal" xfId="0" builtinId="0"/>
    <cellStyle name="Percent" xfId="1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'1 - First Best-Fit Line'!$K$3</c:f>
              <c:strCache>
                <c:ptCount val="1"/>
                <c:pt idx="0">
                  <c:v>ST Example Occupancy Rate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'1 - First Best-Fit Line'!$J$4:$J$247</c:f>
              <c:numCache>
                <c:formatCode>General</c:formatCode>
                <c:ptCount val="244"/>
                <c:pt idx="0">
                  <c:v>148</c:v>
                </c:pt>
                <c:pt idx="1">
                  <c:v>133</c:v>
                </c:pt>
                <c:pt idx="2">
                  <c:v>372</c:v>
                </c:pt>
                <c:pt idx="3">
                  <c:v>302</c:v>
                </c:pt>
                <c:pt idx="4">
                  <c:v>429</c:v>
                </c:pt>
                <c:pt idx="5">
                  <c:v>380</c:v>
                </c:pt>
                <c:pt idx="6">
                  <c:v>374</c:v>
                </c:pt>
                <c:pt idx="7">
                  <c:v>386</c:v>
                </c:pt>
                <c:pt idx="8">
                  <c:v>212</c:v>
                </c:pt>
                <c:pt idx="9">
                  <c:v>969</c:v>
                </c:pt>
                <c:pt idx="10">
                  <c:v>885</c:v>
                </c:pt>
                <c:pt idx="11">
                  <c:v>287</c:v>
                </c:pt>
                <c:pt idx="12">
                  <c:v>206</c:v>
                </c:pt>
                <c:pt idx="13">
                  <c:v>462</c:v>
                </c:pt>
                <c:pt idx="14">
                  <c:v>389</c:v>
                </c:pt>
                <c:pt idx="15">
                  <c:v>678</c:v>
                </c:pt>
                <c:pt idx="16">
                  <c:v>163</c:v>
                </c:pt>
                <c:pt idx="17">
                  <c:v>374</c:v>
                </c:pt>
                <c:pt idx="18">
                  <c:v>444</c:v>
                </c:pt>
                <c:pt idx="19">
                  <c:v>426</c:v>
                </c:pt>
                <c:pt idx="20">
                  <c:v>332</c:v>
                </c:pt>
                <c:pt idx="21">
                  <c:v>430</c:v>
                </c:pt>
                <c:pt idx="22">
                  <c:v>662</c:v>
                </c:pt>
                <c:pt idx="23">
                  <c:v>186</c:v>
                </c:pt>
                <c:pt idx="24">
                  <c:v>696</c:v>
                </c:pt>
                <c:pt idx="25">
                  <c:v>182</c:v>
                </c:pt>
                <c:pt idx="26">
                  <c:v>241</c:v>
                </c:pt>
                <c:pt idx="27">
                  <c:v>363</c:v>
                </c:pt>
                <c:pt idx="28">
                  <c:v>301</c:v>
                </c:pt>
                <c:pt idx="29">
                  <c:v>212</c:v>
                </c:pt>
                <c:pt idx="30">
                  <c:v>340</c:v>
                </c:pt>
                <c:pt idx="31">
                  <c:v>266</c:v>
                </c:pt>
                <c:pt idx="32">
                  <c:v>442</c:v>
                </c:pt>
                <c:pt idx="33">
                  <c:v>354</c:v>
                </c:pt>
                <c:pt idx="34">
                  <c:v>123</c:v>
                </c:pt>
                <c:pt idx="35">
                  <c:v>377</c:v>
                </c:pt>
                <c:pt idx="36">
                  <c:v>318</c:v>
                </c:pt>
                <c:pt idx="37">
                  <c:v>198</c:v>
                </c:pt>
                <c:pt idx="38">
                  <c:v>149</c:v>
                </c:pt>
                <c:pt idx="39">
                  <c:v>210</c:v>
                </c:pt>
                <c:pt idx="40">
                  <c:v>187</c:v>
                </c:pt>
                <c:pt idx="41">
                  <c:v>225</c:v>
                </c:pt>
                <c:pt idx="42">
                  <c:v>123</c:v>
                </c:pt>
                <c:pt idx="43">
                  <c:v>263</c:v>
                </c:pt>
                <c:pt idx="44">
                  <c:v>238</c:v>
                </c:pt>
                <c:pt idx="45">
                  <c:v>146</c:v>
                </c:pt>
                <c:pt idx="46">
                  <c:v>349</c:v>
                </c:pt>
                <c:pt idx="47">
                  <c:v>147</c:v>
                </c:pt>
                <c:pt idx="48">
                  <c:v>151</c:v>
                </c:pt>
                <c:pt idx="49">
                  <c:v>429</c:v>
                </c:pt>
                <c:pt idx="50">
                  <c:v>441</c:v>
                </c:pt>
                <c:pt idx="51">
                  <c:v>144</c:v>
                </c:pt>
                <c:pt idx="52">
                  <c:v>136</c:v>
                </c:pt>
                <c:pt idx="53">
                  <c:v>305</c:v>
                </c:pt>
                <c:pt idx="54">
                  <c:v>425</c:v>
                </c:pt>
                <c:pt idx="55">
                  <c:v>176</c:v>
                </c:pt>
                <c:pt idx="56">
                  <c:v>169</c:v>
                </c:pt>
                <c:pt idx="57">
                  <c:v>207</c:v>
                </c:pt>
                <c:pt idx="58">
                  <c:v>244</c:v>
                </c:pt>
                <c:pt idx="59">
                  <c:v>536</c:v>
                </c:pt>
                <c:pt idx="60">
                  <c:v>476</c:v>
                </c:pt>
                <c:pt idx="61">
                  <c:v>360</c:v>
                </c:pt>
                <c:pt idx="62">
                  <c:v>1477</c:v>
                </c:pt>
                <c:pt idx="63">
                  <c:v>1265</c:v>
                </c:pt>
                <c:pt idx="64">
                  <c:v>328</c:v>
                </c:pt>
                <c:pt idx="65">
                  <c:v>246</c:v>
                </c:pt>
                <c:pt idx="66">
                  <c:v>325</c:v>
                </c:pt>
                <c:pt idx="67">
                  <c:v>94</c:v>
                </c:pt>
                <c:pt idx="68">
                  <c:v>428</c:v>
                </c:pt>
                <c:pt idx="69">
                  <c:v>188</c:v>
                </c:pt>
                <c:pt idx="70">
                  <c:v>274</c:v>
                </c:pt>
                <c:pt idx="71">
                  <c:v>860</c:v>
                </c:pt>
                <c:pt idx="72">
                  <c:v>729</c:v>
                </c:pt>
                <c:pt idx="73">
                  <c:v>174</c:v>
                </c:pt>
                <c:pt idx="74">
                  <c:v>308</c:v>
                </c:pt>
                <c:pt idx="75">
                  <c:v>308</c:v>
                </c:pt>
                <c:pt idx="76">
                  <c:v>342</c:v>
                </c:pt>
                <c:pt idx="77">
                  <c:v>229</c:v>
                </c:pt>
                <c:pt idx="78">
                  <c:v>392</c:v>
                </c:pt>
                <c:pt idx="79">
                  <c:v>322</c:v>
                </c:pt>
                <c:pt idx="80">
                  <c:v>257</c:v>
                </c:pt>
                <c:pt idx="81">
                  <c:v>286</c:v>
                </c:pt>
                <c:pt idx="82">
                  <c:v>180</c:v>
                </c:pt>
                <c:pt idx="83">
                  <c:v>230</c:v>
                </c:pt>
                <c:pt idx="84">
                  <c:v>221</c:v>
                </c:pt>
                <c:pt idx="85">
                  <c:v>316</c:v>
                </c:pt>
                <c:pt idx="86">
                  <c:v>245</c:v>
                </c:pt>
                <c:pt idx="87">
                  <c:v>266</c:v>
                </c:pt>
                <c:pt idx="88">
                  <c:v>325</c:v>
                </c:pt>
                <c:pt idx="89">
                  <c:v>393</c:v>
                </c:pt>
                <c:pt idx="90">
                  <c:v>256</c:v>
                </c:pt>
                <c:pt idx="91">
                  <c:v>184</c:v>
                </c:pt>
                <c:pt idx="92">
                  <c:v>427</c:v>
                </c:pt>
                <c:pt idx="93">
                  <c:v>418</c:v>
                </c:pt>
                <c:pt idx="94">
                  <c:v>219</c:v>
                </c:pt>
                <c:pt idx="95">
                  <c:v>220</c:v>
                </c:pt>
                <c:pt idx="96">
                  <c:v>481</c:v>
                </c:pt>
                <c:pt idx="97">
                  <c:v>280</c:v>
                </c:pt>
                <c:pt idx="98">
                  <c:v>568</c:v>
                </c:pt>
                <c:pt idx="99">
                  <c:v>318</c:v>
                </c:pt>
                <c:pt idx="100">
                  <c:v>556</c:v>
                </c:pt>
                <c:pt idx="101">
                  <c:v>538</c:v>
                </c:pt>
                <c:pt idx="102">
                  <c:v>318</c:v>
                </c:pt>
                <c:pt idx="103">
                  <c:v>680</c:v>
                </c:pt>
                <c:pt idx="104">
                  <c:v>202</c:v>
                </c:pt>
                <c:pt idx="105">
                  <c:v>579</c:v>
                </c:pt>
                <c:pt idx="106">
                  <c:v>524</c:v>
                </c:pt>
                <c:pt idx="107">
                  <c:v>560</c:v>
                </c:pt>
                <c:pt idx="108">
                  <c:v>362</c:v>
                </c:pt>
                <c:pt idx="109">
                  <c:v>417</c:v>
                </c:pt>
                <c:pt idx="110">
                  <c:v>474</c:v>
                </c:pt>
                <c:pt idx="111">
                  <c:v>146</c:v>
                </c:pt>
                <c:pt idx="112">
                  <c:v>312</c:v>
                </c:pt>
                <c:pt idx="113">
                  <c:v>491</c:v>
                </c:pt>
                <c:pt idx="114">
                  <c:v>204</c:v>
                </c:pt>
                <c:pt idx="115">
                  <c:v>245</c:v>
                </c:pt>
                <c:pt idx="116">
                  <c:v>197</c:v>
                </c:pt>
                <c:pt idx="117">
                  <c:v>195</c:v>
                </c:pt>
                <c:pt idx="118">
                  <c:v>124</c:v>
                </c:pt>
                <c:pt idx="119">
                  <c:v>156</c:v>
                </c:pt>
                <c:pt idx="120">
                  <c:v>256</c:v>
                </c:pt>
                <c:pt idx="121">
                  <c:v>284</c:v>
                </c:pt>
                <c:pt idx="122">
                  <c:v>128</c:v>
                </c:pt>
                <c:pt idx="123">
                  <c:v>337</c:v>
                </c:pt>
                <c:pt idx="124">
                  <c:v>139</c:v>
                </c:pt>
                <c:pt idx="125">
                  <c:v>240</c:v>
                </c:pt>
                <c:pt idx="126">
                  <c:v>249</c:v>
                </c:pt>
                <c:pt idx="127">
                  <c:v>107</c:v>
                </c:pt>
                <c:pt idx="128">
                  <c:v>147</c:v>
                </c:pt>
                <c:pt idx="129">
                  <c:v>246</c:v>
                </c:pt>
                <c:pt idx="130">
                  <c:v>169</c:v>
                </c:pt>
                <c:pt idx="131">
                  <c:v>174</c:v>
                </c:pt>
                <c:pt idx="132">
                  <c:v>203</c:v>
                </c:pt>
                <c:pt idx="133">
                  <c:v>240</c:v>
                </c:pt>
                <c:pt idx="134">
                  <c:v>389</c:v>
                </c:pt>
                <c:pt idx="135">
                  <c:v>312</c:v>
                </c:pt>
                <c:pt idx="136">
                  <c:v>111</c:v>
                </c:pt>
                <c:pt idx="137">
                  <c:v>169</c:v>
                </c:pt>
                <c:pt idx="138">
                  <c:v>201</c:v>
                </c:pt>
                <c:pt idx="139">
                  <c:v>242</c:v>
                </c:pt>
                <c:pt idx="140">
                  <c:v>158</c:v>
                </c:pt>
                <c:pt idx="141">
                  <c:v>246</c:v>
                </c:pt>
                <c:pt idx="142">
                  <c:v>207</c:v>
                </c:pt>
                <c:pt idx="143">
                  <c:v>224</c:v>
                </c:pt>
                <c:pt idx="144">
                  <c:v>139</c:v>
                </c:pt>
                <c:pt idx="145">
                  <c:v>325</c:v>
                </c:pt>
                <c:pt idx="146">
                  <c:v>283</c:v>
                </c:pt>
                <c:pt idx="147">
                  <c:v>192</c:v>
                </c:pt>
                <c:pt idx="148">
                  <c:v>307</c:v>
                </c:pt>
                <c:pt idx="149">
                  <c:v>180</c:v>
                </c:pt>
                <c:pt idx="150">
                  <c:v>260</c:v>
                </c:pt>
                <c:pt idx="151">
                  <c:v>232</c:v>
                </c:pt>
                <c:pt idx="152">
                  <c:v>292</c:v>
                </c:pt>
                <c:pt idx="153">
                  <c:v>169</c:v>
                </c:pt>
                <c:pt idx="154">
                  <c:v>189</c:v>
                </c:pt>
                <c:pt idx="155">
                  <c:v>289</c:v>
                </c:pt>
                <c:pt idx="156">
                  <c:v>239</c:v>
                </c:pt>
                <c:pt idx="157">
                  <c:v>278</c:v>
                </c:pt>
                <c:pt idx="158">
                  <c:v>183</c:v>
                </c:pt>
                <c:pt idx="159">
                  <c:v>237</c:v>
                </c:pt>
                <c:pt idx="160">
                  <c:v>297</c:v>
                </c:pt>
                <c:pt idx="161">
                  <c:v>360</c:v>
                </c:pt>
                <c:pt idx="162">
                  <c:v>209</c:v>
                </c:pt>
                <c:pt idx="163">
                  <c:v>265</c:v>
                </c:pt>
                <c:pt idx="164">
                  <c:v>435</c:v>
                </c:pt>
                <c:pt idx="165">
                  <c:v>487</c:v>
                </c:pt>
                <c:pt idx="166">
                  <c:v>231</c:v>
                </c:pt>
                <c:pt idx="167">
                  <c:v>199</c:v>
                </c:pt>
                <c:pt idx="168">
                  <c:v>490</c:v>
                </c:pt>
                <c:pt idx="169">
                  <c:v>538</c:v>
                </c:pt>
                <c:pt idx="170">
                  <c:v>288</c:v>
                </c:pt>
                <c:pt idx="171">
                  <c:v>415</c:v>
                </c:pt>
                <c:pt idx="172">
                  <c:v>387</c:v>
                </c:pt>
                <c:pt idx="173">
                  <c:v>575</c:v>
                </c:pt>
                <c:pt idx="174">
                  <c:v>228</c:v>
                </c:pt>
                <c:pt idx="175">
                  <c:v>337</c:v>
                </c:pt>
                <c:pt idx="176">
                  <c:v>154</c:v>
                </c:pt>
                <c:pt idx="177">
                  <c:v>432</c:v>
                </c:pt>
                <c:pt idx="178">
                  <c:v>104</c:v>
                </c:pt>
                <c:pt idx="179">
                  <c:v>200</c:v>
                </c:pt>
                <c:pt idx="180">
                  <c:v>428</c:v>
                </c:pt>
                <c:pt idx="181">
                  <c:v>576</c:v>
                </c:pt>
                <c:pt idx="182">
                  <c:v>560</c:v>
                </c:pt>
                <c:pt idx="183">
                  <c:v>288</c:v>
                </c:pt>
                <c:pt idx="184">
                  <c:v>373</c:v>
                </c:pt>
                <c:pt idx="185">
                  <c:v>420</c:v>
                </c:pt>
                <c:pt idx="186">
                  <c:v>593</c:v>
                </c:pt>
                <c:pt idx="187">
                  <c:v>436</c:v>
                </c:pt>
                <c:pt idx="188">
                  <c:v>426</c:v>
                </c:pt>
                <c:pt idx="189">
                  <c:v>142</c:v>
                </c:pt>
                <c:pt idx="190">
                  <c:v>621</c:v>
                </c:pt>
                <c:pt idx="191">
                  <c:v>535</c:v>
                </c:pt>
                <c:pt idx="192">
                  <c:v>196</c:v>
                </c:pt>
                <c:pt idx="193">
                  <c:v>294</c:v>
                </c:pt>
                <c:pt idx="194">
                  <c:v>471</c:v>
                </c:pt>
                <c:pt idx="195">
                  <c:v>620</c:v>
                </c:pt>
                <c:pt idx="196">
                  <c:v>235</c:v>
                </c:pt>
                <c:pt idx="197">
                  <c:v>284</c:v>
                </c:pt>
                <c:pt idx="198">
                  <c:v>355</c:v>
                </c:pt>
                <c:pt idx="199">
                  <c:v>436</c:v>
                </c:pt>
                <c:pt idx="200">
                  <c:v>141</c:v>
                </c:pt>
                <c:pt idx="201">
                  <c:v>250</c:v>
                </c:pt>
                <c:pt idx="202">
                  <c:v>443</c:v>
                </c:pt>
                <c:pt idx="203">
                  <c:v>343</c:v>
                </c:pt>
                <c:pt idx="204">
                  <c:v>739</c:v>
                </c:pt>
                <c:pt idx="205">
                  <c:v>270</c:v>
                </c:pt>
                <c:pt idx="206">
                  <c:v>424</c:v>
                </c:pt>
                <c:pt idx="207">
                  <c:v>980</c:v>
                </c:pt>
                <c:pt idx="208">
                  <c:v>994</c:v>
                </c:pt>
                <c:pt idx="209">
                  <c:v>284</c:v>
                </c:pt>
                <c:pt idx="210">
                  <c:v>236</c:v>
                </c:pt>
                <c:pt idx="211">
                  <c:v>188</c:v>
                </c:pt>
                <c:pt idx="212">
                  <c:v>329</c:v>
                </c:pt>
                <c:pt idx="213">
                  <c:v>549</c:v>
                </c:pt>
                <c:pt idx="214">
                  <c:v>652</c:v>
                </c:pt>
                <c:pt idx="215">
                  <c:v>378</c:v>
                </c:pt>
                <c:pt idx="216">
                  <c:v>255</c:v>
                </c:pt>
                <c:pt idx="217">
                  <c:v>441</c:v>
                </c:pt>
                <c:pt idx="218">
                  <c:v>356</c:v>
                </c:pt>
                <c:pt idx="219">
                  <c:v>437</c:v>
                </c:pt>
                <c:pt idx="220">
                  <c:v>461</c:v>
                </c:pt>
                <c:pt idx="221">
                  <c:v>669</c:v>
                </c:pt>
                <c:pt idx="222">
                  <c:v>121</c:v>
                </c:pt>
                <c:pt idx="223">
                  <c:v>437</c:v>
                </c:pt>
                <c:pt idx="224">
                  <c:v>663</c:v>
                </c:pt>
                <c:pt idx="225">
                  <c:v>337</c:v>
                </c:pt>
                <c:pt idx="226">
                  <c:v>447</c:v>
                </c:pt>
                <c:pt idx="227">
                  <c:v>610</c:v>
                </c:pt>
                <c:pt idx="228">
                  <c:v>302</c:v>
                </c:pt>
                <c:pt idx="229">
                  <c:v>213</c:v>
                </c:pt>
                <c:pt idx="230">
                  <c:v>364</c:v>
                </c:pt>
                <c:pt idx="231">
                  <c:v>251</c:v>
                </c:pt>
                <c:pt idx="232">
                  <c:v>343</c:v>
                </c:pt>
                <c:pt idx="233">
                  <c:v>125</c:v>
                </c:pt>
                <c:pt idx="234">
                  <c:v>251</c:v>
                </c:pt>
                <c:pt idx="235">
                  <c:v>404</c:v>
                </c:pt>
                <c:pt idx="236">
                  <c:v>161</c:v>
                </c:pt>
                <c:pt idx="237">
                  <c:v>408</c:v>
                </c:pt>
                <c:pt idx="238">
                  <c:v>284</c:v>
                </c:pt>
                <c:pt idx="239">
                  <c:v>443</c:v>
                </c:pt>
                <c:pt idx="240">
                  <c:v>718</c:v>
                </c:pt>
                <c:pt idx="241">
                  <c:v>478</c:v>
                </c:pt>
                <c:pt idx="242">
                  <c:v>533</c:v>
                </c:pt>
                <c:pt idx="243">
                  <c:v>566</c:v>
                </c:pt>
              </c:numCache>
            </c:numRef>
          </c:xVal>
          <c:yVal>
            <c:numRef>
              <c:f>'1 - First Best-Fit Line'!$K$4:$K$247</c:f>
              <c:numCache>
                <c:formatCode>General</c:formatCode>
                <c:ptCount val="244"/>
                <c:pt idx="0">
                  <c:v>0.16159999999999999</c:v>
                </c:pt>
                <c:pt idx="1">
                  <c:v>0.34789999999999999</c:v>
                </c:pt>
                <c:pt idx="2">
                  <c:v>0.39729999999999999</c:v>
                </c:pt>
                <c:pt idx="3">
                  <c:v>0.3644</c:v>
                </c:pt>
                <c:pt idx="4">
                  <c:v>0.41099999999999998</c:v>
                </c:pt>
                <c:pt idx="5">
                  <c:v>0.41099999999999998</c:v>
                </c:pt>
                <c:pt idx="6">
                  <c:v>0.52600000000000002</c:v>
                </c:pt>
                <c:pt idx="7">
                  <c:v>0.43290000000000001</c:v>
                </c:pt>
                <c:pt idx="8">
                  <c:v>0.69589999999999996</c:v>
                </c:pt>
                <c:pt idx="9">
                  <c:v>0.1096</c:v>
                </c:pt>
                <c:pt idx="10">
                  <c:v>0.22470000000000001</c:v>
                </c:pt>
                <c:pt idx="11">
                  <c:v>0.21920000000000001</c:v>
                </c:pt>
                <c:pt idx="12">
                  <c:v>0.39179999999999998</c:v>
                </c:pt>
                <c:pt idx="13">
                  <c:v>0.53700000000000003</c:v>
                </c:pt>
                <c:pt idx="14">
                  <c:v>0.51229999999999998</c:v>
                </c:pt>
                <c:pt idx="15">
                  <c:v>0.36159999999999998</c:v>
                </c:pt>
                <c:pt idx="16">
                  <c:v>0.84379999999999999</c:v>
                </c:pt>
                <c:pt idx="17">
                  <c:v>0.91510000000000002</c:v>
                </c:pt>
                <c:pt idx="18">
                  <c:v>0.43009999999999998</c:v>
                </c:pt>
                <c:pt idx="19">
                  <c:v>0.48220000000000002</c:v>
                </c:pt>
                <c:pt idx="20">
                  <c:v>0.4904</c:v>
                </c:pt>
                <c:pt idx="21">
                  <c:v>0.52329999999999999</c:v>
                </c:pt>
                <c:pt idx="22">
                  <c:v>0.44929999999999998</c:v>
                </c:pt>
                <c:pt idx="23">
                  <c:v>0.6603</c:v>
                </c:pt>
                <c:pt idx="24">
                  <c:v>0.48770000000000002</c:v>
                </c:pt>
                <c:pt idx="25">
                  <c:v>0.43840000000000001</c:v>
                </c:pt>
                <c:pt idx="26">
                  <c:v>0.53149999999999997</c:v>
                </c:pt>
                <c:pt idx="27">
                  <c:v>0.13969999999999999</c:v>
                </c:pt>
                <c:pt idx="28">
                  <c:v>0.46850000000000003</c:v>
                </c:pt>
                <c:pt idx="29">
                  <c:v>0.50139999999999996</c:v>
                </c:pt>
                <c:pt idx="30">
                  <c:v>0.30680000000000002</c:v>
                </c:pt>
                <c:pt idx="31">
                  <c:v>0.52049999999999996</c:v>
                </c:pt>
                <c:pt idx="32">
                  <c:v>0.1288</c:v>
                </c:pt>
                <c:pt idx="33">
                  <c:v>0.24110000000000001</c:v>
                </c:pt>
                <c:pt idx="34">
                  <c:v>0.4521</c:v>
                </c:pt>
                <c:pt idx="35">
                  <c:v>0.47949999999999998</c:v>
                </c:pt>
                <c:pt idx="36">
                  <c:v>0.2712</c:v>
                </c:pt>
                <c:pt idx="37">
                  <c:v>0.43009999999999998</c:v>
                </c:pt>
                <c:pt idx="38">
                  <c:v>0.56710000000000005</c:v>
                </c:pt>
                <c:pt idx="39">
                  <c:v>0.32050000000000001</c:v>
                </c:pt>
                <c:pt idx="40">
                  <c:v>0.44929999999999998</c:v>
                </c:pt>
                <c:pt idx="41">
                  <c:v>0.50960000000000005</c:v>
                </c:pt>
                <c:pt idx="42">
                  <c:v>0.72050000000000003</c:v>
                </c:pt>
                <c:pt idx="43">
                  <c:v>0.49590000000000001</c:v>
                </c:pt>
                <c:pt idx="44">
                  <c:v>0.44929999999999998</c:v>
                </c:pt>
                <c:pt idx="45">
                  <c:v>0.53149999999999997</c:v>
                </c:pt>
                <c:pt idx="46">
                  <c:v>0.1507</c:v>
                </c:pt>
                <c:pt idx="47">
                  <c:v>0.6</c:v>
                </c:pt>
                <c:pt idx="48">
                  <c:v>0.52600000000000002</c:v>
                </c:pt>
                <c:pt idx="49">
                  <c:v>0.21099999999999999</c:v>
                </c:pt>
                <c:pt idx="50">
                  <c:v>0.33150000000000002</c:v>
                </c:pt>
                <c:pt idx="51">
                  <c:v>0.32879999999999998</c:v>
                </c:pt>
                <c:pt idx="52">
                  <c:v>0.61919999999999997</c:v>
                </c:pt>
                <c:pt idx="53">
                  <c:v>0.2712</c:v>
                </c:pt>
                <c:pt idx="54">
                  <c:v>0.32879999999999998</c:v>
                </c:pt>
                <c:pt idx="55">
                  <c:v>0.41370000000000001</c:v>
                </c:pt>
                <c:pt idx="56">
                  <c:v>0.47949999999999998</c:v>
                </c:pt>
                <c:pt idx="57">
                  <c:v>0.63009999999999999</c:v>
                </c:pt>
                <c:pt idx="58">
                  <c:v>0.90410000000000001</c:v>
                </c:pt>
                <c:pt idx="59">
                  <c:v>0.54249999999999998</c:v>
                </c:pt>
                <c:pt idx="60">
                  <c:v>7.9500000000000001E-2</c:v>
                </c:pt>
                <c:pt idx="61">
                  <c:v>0.55069999999999997</c:v>
                </c:pt>
                <c:pt idx="62">
                  <c:v>0.69320000000000004</c:v>
                </c:pt>
                <c:pt idx="63">
                  <c:v>0.71509999999999996</c:v>
                </c:pt>
                <c:pt idx="64">
                  <c:v>0.52049999999999996</c:v>
                </c:pt>
                <c:pt idx="65">
                  <c:v>0.15890000000000001</c:v>
                </c:pt>
                <c:pt idx="66">
                  <c:v>0.54520000000000002</c:v>
                </c:pt>
                <c:pt idx="67">
                  <c:v>0.47949999999999998</c:v>
                </c:pt>
                <c:pt idx="68">
                  <c:v>0.58630000000000004</c:v>
                </c:pt>
                <c:pt idx="69">
                  <c:v>0.67949999999999999</c:v>
                </c:pt>
                <c:pt idx="70">
                  <c:v>0.57809999999999995</c:v>
                </c:pt>
                <c:pt idx="71">
                  <c:v>0.41099999999999998</c:v>
                </c:pt>
                <c:pt idx="72">
                  <c:v>0.68220000000000003</c:v>
                </c:pt>
                <c:pt idx="73">
                  <c:v>0.82469999999999999</c:v>
                </c:pt>
                <c:pt idx="74">
                  <c:v>0.21640000000000001</c:v>
                </c:pt>
                <c:pt idx="75">
                  <c:v>0.6</c:v>
                </c:pt>
                <c:pt idx="76">
                  <c:v>0.39179999999999998</c:v>
                </c:pt>
                <c:pt idx="77">
                  <c:v>0.58899999999999997</c:v>
                </c:pt>
                <c:pt idx="78">
                  <c:v>0.29320000000000002</c:v>
                </c:pt>
                <c:pt idx="79">
                  <c:v>0.2712</c:v>
                </c:pt>
                <c:pt idx="80">
                  <c:v>0.55069999999999997</c:v>
                </c:pt>
                <c:pt idx="81">
                  <c:v>0.4521</c:v>
                </c:pt>
                <c:pt idx="82">
                  <c:v>0.51780000000000004</c:v>
                </c:pt>
                <c:pt idx="83">
                  <c:v>0.52049999999999996</c:v>
                </c:pt>
                <c:pt idx="84">
                  <c:v>0.63009999999999999</c:v>
                </c:pt>
                <c:pt idx="85">
                  <c:v>0.36990000000000001</c:v>
                </c:pt>
                <c:pt idx="86">
                  <c:v>0.56989999999999996</c:v>
                </c:pt>
                <c:pt idx="87">
                  <c:v>0.41920000000000002</c:v>
                </c:pt>
                <c:pt idx="88">
                  <c:v>0.45479999999999998</c:v>
                </c:pt>
                <c:pt idx="89">
                  <c:v>0.62190000000000001</c:v>
                </c:pt>
                <c:pt idx="90">
                  <c:v>0.70960000000000001</c:v>
                </c:pt>
                <c:pt idx="91">
                  <c:v>0.30959999999999999</c:v>
                </c:pt>
                <c:pt idx="92">
                  <c:v>0.24110000000000001</c:v>
                </c:pt>
                <c:pt idx="93">
                  <c:v>4.6600000000000003E-2</c:v>
                </c:pt>
                <c:pt idx="94">
                  <c:v>0.63560000000000005</c:v>
                </c:pt>
                <c:pt idx="95">
                  <c:v>0.43009999999999998</c:v>
                </c:pt>
                <c:pt idx="96">
                  <c:v>0.38080000000000003</c:v>
                </c:pt>
                <c:pt idx="97">
                  <c:v>0.45750000000000002</c:v>
                </c:pt>
                <c:pt idx="98">
                  <c:v>0.189</c:v>
                </c:pt>
                <c:pt idx="99">
                  <c:v>0.29039999999999999</c:v>
                </c:pt>
                <c:pt idx="100">
                  <c:v>0.29859999999999998</c:v>
                </c:pt>
                <c:pt idx="101">
                  <c:v>0.58079999999999998</c:v>
                </c:pt>
                <c:pt idx="102">
                  <c:v>0.39179999999999998</c:v>
                </c:pt>
                <c:pt idx="103">
                  <c:v>0.38629999999999998</c:v>
                </c:pt>
                <c:pt idx="104">
                  <c:v>0.48770000000000002</c:v>
                </c:pt>
                <c:pt idx="105">
                  <c:v>0.41099999999999998</c:v>
                </c:pt>
                <c:pt idx="106">
                  <c:v>0.50409999999999999</c:v>
                </c:pt>
                <c:pt idx="107">
                  <c:v>0.2767</c:v>
                </c:pt>
                <c:pt idx="108">
                  <c:v>0.32879999999999998</c:v>
                </c:pt>
                <c:pt idx="109">
                  <c:v>0.53149999999999997</c:v>
                </c:pt>
                <c:pt idx="110">
                  <c:v>0.4274</c:v>
                </c:pt>
                <c:pt idx="111">
                  <c:v>0.24110000000000001</c:v>
                </c:pt>
                <c:pt idx="112">
                  <c:v>0.41099999999999998</c:v>
                </c:pt>
                <c:pt idx="113">
                  <c:v>0.39729999999999999</c:v>
                </c:pt>
                <c:pt idx="114">
                  <c:v>0.79730000000000001</c:v>
                </c:pt>
                <c:pt idx="115">
                  <c:v>0.68769999999999998</c:v>
                </c:pt>
                <c:pt idx="116">
                  <c:v>0.58899999999999997</c:v>
                </c:pt>
                <c:pt idx="117">
                  <c:v>0.61919999999999997</c:v>
                </c:pt>
                <c:pt idx="118">
                  <c:v>0.45479999999999998</c:v>
                </c:pt>
                <c:pt idx="119">
                  <c:v>0.48770000000000002</c:v>
                </c:pt>
                <c:pt idx="120">
                  <c:v>0.47949999999999998</c:v>
                </c:pt>
                <c:pt idx="121">
                  <c:v>0.49320000000000003</c:v>
                </c:pt>
                <c:pt idx="122">
                  <c:v>0.36159999999999998</c:v>
                </c:pt>
                <c:pt idx="123">
                  <c:v>0.4219</c:v>
                </c:pt>
                <c:pt idx="124">
                  <c:v>0.74250000000000005</c:v>
                </c:pt>
                <c:pt idx="125">
                  <c:v>0.36990000000000001</c:v>
                </c:pt>
                <c:pt idx="126">
                  <c:v>0.44109999999999999</c:v>
                </c:pt>
                <c:pt idx="127">
                  <c:v>0.47949999999999998</c:v>
                </c:pt>
                <c:pt idx="128">
                  <c:v>0.41370000000000001</c:v>
                </c:pt>
                <c:pt idx="129">
                  <c:v>0.44379999999999997</c:v>
                </c:pt>
                <c:pt idx="130">
                  <c:v>0.61919999999999997</c:v>
                </c:pt>
                <c:pt idx="131">
                  <c:v>0.54790000000000005</c:v>
                </c:pt>
                <c:pt idx="132">
                  <c:v>0.2712</c:v>
                </c:pt>
                <c:pt idx="133">
                  <c:v>0.76160000000000005</c:v>
                </c:pt>
                <c:pt idx="134">
                  <c:v>0.51229999999999998</c:v>
                </c:pt>
                <c:pt idx="135">
                  <c:v>0.60819999999999996</c:v>
                </c:pt>
                <c:pt idx="136">
                  <c:v>0.61099999999999999</c:v>
                </c:pt>
                <c:pt idx="137">
                  <c:v>0.30680000000000002</c:v>
                </c:pt>
                <c:pt idx="138">
                  <c:v>0.52329999999999999</c:v>
                </c:pt>
                <c:pt idx="139">
                  <c:v>0.48220000000000002</c:v>
                </c:pt>
                <c:pt idx="140">
                  <c:v>0.22189999999999999</c:v>
                </c:pt>
                <c:pt idx="141">
                  <c:v>0.38900000000000001</c:v>
                </c:pt>
                <c:pt idx="142">
                  <c:v>0.41639999999999999</c:v>
                </c:pt>
                <c:pt idx="143">
                  <c:v>0.4849</c:v>
                </c:pt>
                <c:pt idx="144">
                  <c:v>0.55069999999999997</c:v>
                </c:pt>
                <c:pt idx="145">
                  <c:v>0.81640000000000001</c:v>
                </c:pt>
                <c:pt idx="146">
                  <c:v>0.29320000000000002</c:v>
                </c:pt>
                <c:pt idx="147">
                  <c:v>0.50139999999999996</c:v>
                </c:pt>
                <c:pt idx="148">
                  <c:v>0.3014</c:v>
                </c:pt>
                <c:pt idx="149">
                  <c:v>0.34250000000000003</c:v>
                </c:pt>
                <c:pt idx="150">
                  <c:v>0.6</c:v>
                </c:pt>
                <c:pt idx="151">
                  <c:v>0.49859999999999999</c:v>
                </c:pt>
                <c:pt idx="152">
                  <c:v>0.63839999999999997</c:v>
                </c:pt>
                <c:pt idx="153">
                  <c:v>0.29039999999999999</c:v>
                </c:pt>
                <c:pt idx="154">
                  <c:v>0.53969999999999996</c:v>
                </c:pt>
                <c:pt idx="155">
                  <c:v>0.27950000000000003</c:v>
                </c:pt>
                <c:pt idx="156">
                  <c:v>0.67669999999999997</c:v>
                </c:pt>
                <c:pt idx="157">
                  <c:v>0.38900000000000001</c:v>
                </c:pt>
                <c:pt idx="158">
                  <c:v>0.57530000000000003</c:v>
                </c:pt>
                <c:pt idx="159">
                  <c:v>0.31230000000000002</c:v>
                </c:pt>
                <c:pt idx="160">
                  <c:v>0.4521</c:v>
                </c:pt>
                <c:pt idx="161">
                  <c:v>0.53149999999999997</c:v>
                </c:pt>
                <c:pt idx="162">
                  <c:v>0.53969999999999996</c:v>
                </c:pt>
                <c:pt idx="163">
                  <c:v>0.4027</c:v>
                </c:pt>
                <c:pt idx="164">
                  <c:v>0.4</c:v>
                </c:pt>
                <c:pt idx="165">
                  <c:v>0.43009999999999998</c:v>
                </c:pt>
                <c:pt idx="166">
                  <c:v>0.4027</c:v>
                </c:pt>
                <c:pt idx="167">
                  <c:v>0.31230000000000002</c:v>
                </c:pt>
                <c:pt idx="168">
                  <c:v>0.2301</c:v>
                </c:pt>
                <c:pt idx="169">
                  <c:v>0.6</c:v>
                </c:pt>
                <c:pt idx="170">
                  <c:v>0.2329</c:v>
                </c:pt>
                <c:pt idx="171">
                  <c:v>0.40820000000000001</c:v>
                </c:pt>
                <c:pt idx="172">
                  <c:v>0.32600000000000001</c:v>
                </c:pt>
                <c:pt idx="173">
                  <c:v>0.38900000000000001</c:v>
                </c:pt>
                <c:pt idx="174">
                  <c:v>0.52049999999999996</c:v>
                </c:pt>
                <c:pt idx="175">
                  <c:v>0.46300000000000002</c:v>
                </c:pt>
                <c:pt idx="176">
                  <c:v>0.67949999999999999</c:v>
                </c:pt>
                <c:pt idx="177">
                  <c:v>0.68220000000000003</c:v>
                </c:pt>
                <c:pt idx="178">
                  <c:v>0.56989999999999996</c:v>
                </c:pt>
                <c:pt idx="179">
                  <c:v>0.86850000000000005</c:v>
                </c:pt>
                <c:pt idx="180">
                  <c:v>0.52329999999999999</c:v>
                </c:pt>
                <c:pt idx="181">
                  <c:v>0.46029999999999999</c:v>
                </c:pt>
                <c:pt idx="182">
                  <c:v>0.35339999999999999</c:v>
                </c:pt>
                <c:pt idx="183">
                  <c:v>0.49859999999999999</c:v>
                </c:pt>
                <c:pt idx="184">
                  <c:v>0.5151</c:v>
                </c:pt>
                <c:pt idx="185">
                  <c:v>0.87119999999999997</c:v>
                </c:pt>
                <c:pt idx="186">
                  <c:v>0.50680000000000003</c:v>
                </c:pt>
                <c:pt idx="187">
                  <c:v>0.28220000000000001</c:v>
                </c:pt>
                <c:pt idx="188">
                  <c:v>0.54249999999999998</c:v>
                </c:pt>
                <c:pt idx="189">
                  <c:v>8.2199999999999995E-2</c:v>
                </c:pt>
                <c:pt idx="190">
                  <c:v>0.34789999999999999</c:v>
                </c:pt>
                <c:pt idx="191">
                  <c:v>0.47670000000000001</c:v>
                </c:pt>
                <c:pt idx="192">
                  <c:v>0.77810000000000001</c:v>
                </c:pt>
                <c:pt idx="193">
                  <c:v>0.39729999999999999</c:v>
                </c:pt>
                <c:pt idx="194">
                  <c:v>0.6</c:v>
                </c:pt>
                <c:pt idx="195">
                  <c:v>0.29320000000000002</c:v>
                </c:pt>
                <c:pt idx="196">
                  <c:v>0.6411</c:v>
                </c:pt>
                <c:pt idx="197">
                  <c:v>0.50409999999999999</c:v>
                </c:pt>
                <c:pt idx="198">
                  <c:v>0.4027</c:v>
                </c:pt>
                <c:pt idx="199">
                  <c:v>0.50680000000000003</c:v>
                </c:pt>
                <c:pt idx="200">
                  <c:v>0.54790000000000005</c:v>
                </c:pt>
                <c:pt idx="201">
                  <c:v>0.36990000000000001</c:v>
                </c:pt>
                <c:pt idx="202">
                  <c:v>0.2356</c:v>
                </c:pt>
                <c:pt idx="203">
                  <c:v>0.58079999999999998</c:v>
                </c:pt>
                <c:pt idx="204">
                  <c:v>1.9199999999999998E-2</c:v>
                </c:pt>
                <c:pt idx="205">
                  <c:v>0.46850000000000003</c:v>
                </c:pt>
                <c:pt idx="206">
                  <c:v>0.34250000000000003</c:v>
                </c:pt>
                <c:pt idx="207">
                  <c:v>0.2712</c:v>
                </c:pt>
                <c:pt idx="208">
                  <c:v>0.43009999999999998</c:v>
                </c:pt>
                <c:pt idx="209">
                  <c:v>0.60550000000000004</c:v>
                </c:pt>
                <c:pt idx="210">
                  <c:v>0.56710000000000005</c:v>
                </c:pt>
                <c:pt idx="211">
                  <c:v>0.61919999999999997</c:v>
                </c:pt>
                <c:pt idx="212">
                  <c:v>0.70409999999999995</c:v>
                </c:pt>
                <c:pt idx="213">
                  <c:v>0.44379999999999997</c:v>
                </c:pt>
                <c:pt idx="214">
                  <c:v>0.4466</c:v>
                </c:pt>
                <c:pt idx="215">
                  <c:v>0.4219</c:v>
                </c:pt>
                <c:pt idx="216">
                  <c:v>0.59179999999999999</c:v>
                </c:pt>
                <c:pt idx="217">
                  <c:v>0.5726</c:v>
                </c:pt>
                <c:pt idx="218">
                  <c:v>0.42470000000000002</c:v>
                </c:pt>
                <c:pt idx="219">
                  <c:v>7.9500000000000001E-2</c:v>
                </c:pt>
                <c:pt idx="220">
                  <c:v>0.31780000000000003</c:v>
                </c:pt>
                <c:pt idx="221">
                  <c:v>0.31230000000000002</c:v>
                </c:pt>
                <c:pt idx="222">
                  <c:v>0.39729999999999999</c:v>
                </c:pt>
                <c:pt idx="223">
                  <c:v>0.61099999999999999</c:v>
                </c:pt>
                <c:pt idx="224">
                  <c:v>0.2329</c:v>
                </c:pt>
                <c:pt idx="225">
                  <c:v>0.50680000000000003</c:v>
                </c:pt>
                <c:pt idx="226">
                  <c:v>0.61639999999999995</c:v>
                </c:pt>
                <c:pt idx="227">
                  <c:v>0.1014</c:v>
                </c:pt>
                <c:pt idx="228">
                  <c:v>0.31509999999999999</c:v>
                </c:pt>
                <c:pt idx="229">
                  <c:v>0.65210000000000001</c:v>
                </c:pt>
                <c:pt idx="230">
                  <c:v>0.51229999999999998</c:v>
                </c:pt>
                <c:pt idx="231">
                  <c:v>0.62739999999999996</c:v>
                </c:pt>
                <c:pt idx="232">
                  <c:v>0.39729999999999999</c:v>
                </c:pt>
                <c:pt idx="233">
                  <c:v>0.37530000000000002</c:v>
                </c:pt>
                <c:pt idx="234">
                  <c:v>0.3342</c:v>
                </c:pt>
                <c:pt idx="235">
                  <c:v>0.36159999999999998</c:v>
                </c:pt>
                <c:pt idx="236">
                  <c:v>0.26579999999999998</c:v>
                </c:pt>
                <c:pt idx="237">
                  <c:v>0.38629999999999998</c:v>
                </c:pt>
                <c:pt idx="238">
                  <c:v>0.31509999999999999</c:v>
                </c:pt>
                <c:pt idx="239">
                  <c:v>0.55620000000000003</c:v>
                </c:pt>
                <c:pt idx="240">
                  <c:v>0.44929999999999998</c:v>
                </c:pt>
                <c:pt idx="241">
                  <c:v>0.31780000000000003</c:v>
                </c:pt>
                <c:pt idx="242">
                  <c:v>0.51229999999999998</c:v>
                </c:pt>
                <c:pt idx="243">
                  <c:v>0.36990000000000001</c:v>
                </c:pt>
              </c:numCache>
            </c:numRef>
          </c:yVal>
          <c:smooth val="0"/>
          <c:extLst>
            <c:ext xmlns:c16="http://schemas.microsoft.com/office/drawing/2014/chart" uri="{C3380CC4-5D6E-409C-BE32-E72D297353CC}">
              <c16:uniqueId val="{00000000-4106-44F4-9D68-256950929AB2}"/>
            </c:ext>
          </c:extLst>
        </c:ser>
        <c:dLbls>
          <c:showLegendKey val="0"/>
          <c:showVal val="0"/>
          <c:showCatName val="0"/>
          <c:showSerName val="0"/>
          <c:showPercent val="0"/>
          <c:showBubbleSize val="0"/>
        </c:dLbls>
        <c:axId val="1178060792"/>
        <c:axId val="1178061448"/>
      </c:scatterChart>
      <c:valAx>
        <c:axId val="1178060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78061448"/>
        <c:crosses val="autoZero"/>
        <c:crossBetween val="midCat"/>
      </c:valAx>
      <c:valAx>
        <c:axId val="1178061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78060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'2 - Normalized Data and Model'!$O$1:$O$3</c:f>
              <c:strCache>
                <c:ptCount val="3"/>
                <c:pt idx="0">
                  <c:v>y axis values</c:v>
                </c:pt>
                <c:pt idx="1">
                  <c:v>Repeat earlier column for convenience </c:v>
                </c:pt>
                <c:pt idx="2">
                  <c:v>ST Example Occupancy Rate</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8.2821741032370957E-2"/>
                  <c:y val="-0.3387168270632837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rendlineLbl>
          </c:trendline>
          <c:xVal>
            <c:numRef>
              <c:f>'2 - Normalized Data and Model'!$N$4:$N$247</c:f>
              <c:numCache>
                <c:formatCode>0.0%</c:formatCode>
                <c:ptCount val="244"/>
                <c:pt idx="0">
                  <c:v>0.79743589743589749</c:v>
                </c:pt>
                <c:pt idx="1">
                  <c:v>0.56315789473684219</c:v>
                </c:pt>
                <c:pt idx="2">
                  <c:v>0.52071713147410359</c:v>
                </c:pt>
                <c:pt idx="3">
                  <c:v>0.37943661971830989</c:v>
                </c:pt>
                <c:pt idx="4">
                  <c:v>0.52020202020202022</c:v>
                </c:pt>
                <c:pt idx="5">
                  <c:v>0.42072072072072075</c:v>
                </c:pt>
                <c:pt idx="6">
                  <c:v>0.42036199095022619</c:v>
                </c:pt>
                <c:pt idx="7">
                  <c:v>0.69944903581267226</c:v>
                </c:pt>
                <c:pt idx="8">
                  <c:v>0.30994035785288276</c:v>
                </c:pt>
                <c:pt idx="9">
                  <c:v>0.58993288590604032</c:v>
                </c:pt>
                <c:pt idx="10">
                  <c:v>0.50030840400925214</c:v>
                </c:pt>
                <c:pt idx="11">
                  <c:v>0.38932038834951455</c:v>
                </c:pt>
                <c:pt idx="12">
                  <c:v>0.5</c:v>
                </c:pt>
                <c:pt idx="13">
                  <c:v>0.40943396226415096</c:v>
                </c:pt>
                <c:pt idx="14">
                  <c:v>0.39985528219971056</c:v>
                </c:pt>
                <c:pt idx="15">
                  <c:v>0.65936000000000006</c:v>
                </c:pt>
                <c:pt idx="16">
                  <c:v>0.25064935064935068</c:v>
                </c:pt>
                <c:pt idx="17">
                  <c:v>0.30000000000000004</c:v>
                </c:pt>
                <c:pt idx="18">
                  <c:v>0.62067796610169501</c:v>
                </c:pt>
                <c:pt idx="19">
                  <c:v>0.48918918918918919</c:v>
                </c:pt>
                <c:pt idx="20">
                  <c:v>0.55034965034965044</c:v>
                </c:pt>
                <c:pt idx="21">
                  <c:v>0.54065573770491804</c:v>
                </c:pt>
                <c:pt idx="22">
                  <c:v>0.64984126984126989</c:v>
                </c:pt>
                <c:pt idx="23">
                  <c:v>0.30000000000000004</c:v>
                </c:pt>
                <c:pt idx="24">
                  <c:v>0.53911111111111121</c:v>
                </c:pt>
                <c:pt idx="25">
                  <c:v>0.52553191489361706</c:v>
                </c:pt>
                <c:pt idx="26">
                  <c:v>0.46721311475409844</c:v>
                </c:pt>
                <c:pt idx="27">
                  <c:v>0.83086419753086416</c:v>
                </c:pt>
                <c:pt idx="28">
                  <c:v>0.56046511627906981</c:v>
                </c:pt>
                <c:pt idx="29">
                  <c:v>0.46030534351145036</c:v>
                </c:pt>
                <c:pt idx="30">
                  <c:v>0.62115384615384617</c:v>
                </c:pt>
                <c:pt idx="31">
                  <c:v>0.59863013698630141</c:v>
                </c:pt>
                <c:pt idx="32">
                  <c:v>0.79921259842519687</c:v>
                </c:pt>
                <c:pt idx="33">
                  <c:v>0.67854671280276824</c:v>
                </c:pt>
                <c:pt idx="34">
                  <c:v>0.3666666666666667</c:v>
                </c:pt>
                <c:pt idx="35">
                  <c:v>0.62052401746724895</c:v>
                </c:pt>
                <c:pt idx="36">
                  <c:v>0.74</c:v>
                </c:pt>
                <c:pt idx="37">
                  <c:v>0.60909090909090902</c:v>
                </c:pt>
                <c:pt idx="38">
                  <c:v>0.39677419354838717</c:v>
                </c:pt>
                <c:pt idx="39">
                  <c:v>0.58842105263157907</c:v>
                </c:pt>
                <c:pt idx="40">
                  <c:v>0.40163934426229508</c:v>
                </c:pt>
                <c:pt idx="41">
                  <c:v>0.44649681528662422</c:v>
                </c:pt>
                <c:pt idx="42">
                  <c:v>0.46363636363636362</c:v>
                </c:pt>
                <c:pt idx="43">
                  <c:v>0.39779179810725551</c:v>
                </c:pt>
                <c:pt idx="44">
                  <c:v>0.43777777777777782</c:v>
                </c:pt>
                <c:pt idx="45">
                  <c:v>0.36845637583892621</c:v>
                </c:pt>
                <c:pt idx="46">
                  <c:v>0.71123595505617987</c:v>
                </c:pt>
                <c:pt idx="47">
                  <c:v>0.43103448275862077</c:v>
                </c:pt>
                <c:pt idx="48">
                  <c:v>0.46470588235294119</c:v>
                </c:pt>
                <c:pt idx="49">
                  <c:v>0.68761061946902657</c:v>
                </c:pt>
                <c:pt idx="50">
                  <c:v>0.60778443113772462</c:v>
                </c:pt>
                <c:pt idx="51">
                  <c:v>0.47938144329896915</c:v>
                </c:pt>
                <c:pt idx="52">
                  <c:v>0.35792349726775963</c:v>
                </c:pt>
                <c:pt idx="53">
                  <c:v>0.8087248322147651</c:v>
                </c:pt>
                <c:pt idx="54">
                  <c:v>0.779863481228669</c:v>
                </c:pt>
                <c:pt idx="55">
                  <c:v>0.62173913043478257</c:v>
                </c:pt>
                <c:pt idx="56">
                  <c:v>0.38121212121212122</c:v>
                </c:pt>
                <c:pt idx="57">
                  <c:v>0.5295302013422819</c:v>
                </c:pt>
                <c:pt idx="58">
                  <c:v>0.21069182389937108</c:v>
                </c:pt>
                <c:pt idx="59">
                  <c:v>0.41007751937984493</c:v>
                </c:pt>
                <c:pt idx="60">
                  <c:v>0.9</c:v>
                </c:pt>
                <c:pt idx="61">
                  <c:v>0.38936170212765953</c:v>
                </c:pt>
                <c:pt idx="62">
                  <c:v>0.59000000000000008</c:v>
                </c:pt>
                <c:pt idx="63">
                  <c:v>0.38990662516674079</c:v>
                </c:pt>
                <c:pt idx="64">
                  <c:v>0.40833333333333333</c:v>
                </c:pt>
                <c:pt idx="65">
                  <c:v>0.39913043478260868</c:v>
                </c:pt>
                <c:pt idx="66">
                  <c:v>0.38148148148148153</c:v>
                </c:pt>
                <c:pt idx="67">
                  <c:v>0.36875000000000002</c:v>
                </c:pt>
                <c:pt idx="68">
                  <c:v>0.43015873015873018</c:v>
                </c:pt>
                <c:pt idx="69">
                  <c:v>0.3194690265486726</c:v>
                </c:pt>
                <c:pt idx="70">
                  <c:v>0.42124352331606219</c:v>
                </c:pt>
                <c:pt idx="71">
                  <c:v>0.51042524005486967</c:v>
                </c:pt>
                <c:pt idx="72">
                  <c:v>0.2502645502645503</c:v>
                </c:pt>
                <c:pt idx="73">
                  <c:v>0.16956521739130437</c:v>
                </c:pt>
                <c:pt idx="74">
                  <c:v>0.67142857142857137</c:v>
                </c:pt>
                <c:pt idx="75">
                  <c:v>0.56197183098591552</c:v>
                </c:pt>
                <c:pt idx="76">
                  <c:v>0.4188811188811189</c:v>
                </c:pt>
                <c:pt idx="77">
                  <c:v>0.53984063745019928</c:v>
                </c:pt>
                <c:pt idx="78">
                  <c:v>0.52941176470588236</c:v>
                </c:pt>
                <c:pt idx="79">
                  <c:v>0.65</c:v>
                </c:pt>
                <c:pt idx="80">
                  <c:v>0.34070796460176994</c:v>
                </c:pt>
                <c:pt idx="81">
                  <c:v>0.55000000000000004</c:v>
                </c:pt>
                <c:pt idx="82">
                  <c:v>0.49036144578313257</c:v>
                </c:pt>
                <c:pt idx="83">
                  <c:v>0.56060606060606066</c:v>
                </c:pt>
                <c:pt idx="84">
                  <c:v>0.19117647058823531</c:v>
                </c:pt>
                <c:pt idx="85">
                  <c:v>0.53106796116504862</c:v>
                </c:pt>
                <c:pt idx="86">
                  <c:v>0.45041322314049592</c:v>
                </c:pt>
                <c:pt idx="87">
                  <c:v>0.45878787878787886</c:v>
                </c:pt>
                <c:pt idx="88">
                  <c:v>0.49856630824372761</c:v>
                </c:pt>
                <c:pt idx="89">
                  <c:v>0.50902255639097749</c:v>
                </c:pt>
                <c:pt idx="90">
                  <c:v>0.3523489932885906</c:v>
                </c:pt>
                <c:pt idx="91">
                  <c:v>0.64095238095238094</c:v>
                </c:pt>
                <c:pt idx="92">
                  <c:v>0.70961098398169342</c:v>
                </c:pt>
                <c:pt idx="93">
                  <c:v>0.76069651741293531</c:v>
                </c:pt>
                <c:pt idx="94">
                  <c:v>0.33002114164904867</c:v>
                </c:pt>
                <c:pt idx="95">
                  <c:v>0.60138248847926268</c:v>
                </c:pt>
                <c:pt idx="96">
                  <c:v>0.73963133640553003</c:v>
                </c:pt>
                <c:pt idx="97">
                  <c:v>0.37035573122529653</c:v>
                </c:pt>
                <c:pt idx="98">
                  <c:v>0.53028391167192435</c:v>
                </c:pt>
                <c:pt idx="99">
                  <c:v>0.53030303030303039</c:v>
                </c:pt>
                <c:pt idx="100">
                  <c:v>0.5598425196850394</c:v>
                </c:pt>
                <c:pt idx="101">
                  <c:v>0.40990099009900993</c:v>
                </c:pt>
                <c:pt idx="102">
                  <c:v>0.51019108280254777</c:v>
                </c:pt>
                <c:pt idx="103">
                  <c:v>0.63965244865718796</c:v>
                </c:pt>
                <c:pt idx="104">
                  <c:v>0.47894736842105268</c:v>
                </c:pt>
                <c:pt idx="105">
                  <c:v>0.66023738872403559</c:v>
                </c:pt>
                <c:pt idx="106">
                  <c:v>0.74070796460176991</c:v>
                </c:pt>
                <c:pt idx="107">
                  <c:v>0.5299465240641712</c:v>
                </c:pt>
                <c:pt idx="108">
                  <c:v>0.65965665236051507</c:v>
                </c:pt>
                <c:pt idx="109">
                  <c:v>0.27894736842105267</c:v>
                </c:pt>
                <c:pt idx="110">
                  <c:v>0.43975903614457834</c:v>
                </c:pt>
                <c:pt idx="111">
                  <c:v>0.51935483870967747</c:v>
                </c:pt>
                <c:pt idx="112">
                  <c:v>0.55905292479108637</c:v>
                </c:pt>
                <c:pt idx="113">
                  <c:v>0.53055555555555556</c:v>
                </c:pt>
                <c:pt idx="114">
                  <c:v>0.21171171171171171</c:v>
                </c:pt>
                <c:pt idx="115">
                  <c:v>0.15964912280701754</c:v>
                </c:pt>
                <c:pt idx="116">
                  <c:v>0.44639175257731956</c:v>
                </c:pt>
                <c:pt idx="117">
                  <c:v>0.47948717948717956</c:v>
                </c:pt>
                <c:pt idx="118">
                  <c:v>0.52424242424242429</c:v>
                </c:pt>
                <c:pt idx="119">
                  <c:v>0.61250000000000004</c:v>
                </c:pt>
                <c:pt idx="120">
                  <c:v>0.66216216216216217</c:v>
                </c:pt>
                <c:pt idx="121">
                  <c:v>0.55181347150259075</c:v>
                </c:pt>
                <c:pt idx="122">
                  <c:v>0.58571428571428574</c:v>
                </c:pt>
                <c:pt idx="123">
                  <c:v>0.49024390243902438</c:v>
                </c:pt>
                <c:pt idx="124">
                  <c:v>0.34888888888888892</c:v>
                </c:pt>
                <c:pt idx="125">
                  <c:v>0.64054054054054055</c:v>
                </c:pt>
                <c:pt idx="126">
                  <c:v>0.53851851851851851</c:v>
                </c:pt>
                <c:pt idx="127">
                  <c:v>0.38421052631578945</c:v>
                </c:pt>
                <c:pt idx="128">
                  <c:v>0.42164948453608253</c:v>
                </c:pt>
                <c:pt idx="129">
                  <c:v>0.52978723404255323</c:v>
                </c:pt>
                <c:pt idx="130">
                  <c:v>0.14800000000000002</c:v>
                </c:pt>
                <c:pt idx="131">
                  <c:v>0.44162162162162166</c:v>
                </c:pt>
                <c:pt idx="132">
                  <c:v>0.51052631578947372</c:v>
                </c:pt>
                <c:pt idx="133">
                  <c:v>0.24171428571428571</c:v>
                </c:pt>
                <c:pt idx="134">
                  <c:v>0.45035128805620606</c:v>
                </c:pt>
                <c:pt idx="135">
                  <c:v>0.47171717171717176</c:v>
                </c:pt>
                <c:pt idx="136">
                  <c:v>0.25163398692810457</c:v>
                </c:pt>
                <c:pt idx="137">
                  <c:v>0.54571428571428571</c:v>
                </c:pt>
                <c:pt idx="138">
                  <c:v>0.57204968944099377</c:v>
                </c:pt>
                <c:pt idx="139">
                  <c:v>0.44181818181818189</c:v>
                </c:pt>
                <c:pt idx="140">
                  <c:v>0.64339622641509431</c:v>
                </c:pt>
                <c:pt idx="141">
                  <c:v>0.62235294117647066</c:v>
                </c:pt>
                <c:pt idx="142">
                  <c:v>0.50245398773006145</c:v>
                </c:pt>
                <c:pt idx="143">
                  <c:v>0.44854771784232361</c:v>
                </c:pt>
                <c:pt idx="144">
                  <c:v>0.55454545454545456</c:v>
                </c:pt>
                <c:pt idx="145">
                  <c:v>0.26024653312788903</c:v>
                </c:pt>
                <c:pt idx="146">
                  <c:v>0.71772151898734182</c:v>
                </c:pt>
                <c:pt idx="147">
                  <c:v>0.34258064516129033</c:v>
                </c:pt>
                <c:pt idx="148">
                  <c:v>0.61099476439790579</c:v>
                </c:pt>
                <c:pt idx="149">
                  <c:v>0.52352941176470591</c:v>
                </c:pt>
                <c:pt idx="150">
                  <c:v>0.44782608695652171</c:v>
                </c:pt>
                <c:pt idx="151">
                  <c:v>0.61052631578947369</c:v>
                </c:pt>
                <c:pt idx="152">
                  <c:v>0.60841121495327111</c:v>
                </c:pt>
                <c:pt idx="153">
                  <c:v>0.68105263157894735</c:v>
                </c:pt>
                <c:pt idx="154">
                  <c:v>0.38993288590604025</c:v>
                </c:pt>
                <c:pt idx="155">
                  <c:v>0.74785276073619633</c:v>
                </c:pt>
                <c:pt idx="156">
                  <c:v>0.43975903614457834</c:v>
                </c:pt>
                <c:pt idx="157">
                  <c:v>0.63962264150943393</c:v>
                </c:pt>
                <c:pt idx="158">
                  <c:v>0.54064171122994653</c:v>
                </c:pt>
                <c:pt idx="159">
                  <c:v>0.47791411042944787</c:v>
                </c:pt>
                <c:pt idx="160">
                  <c:v>0.41823204419889504</c:v>
                </c:pt>
                <c:pt idx="161">
                  <c:v>0.64873646209386282</c:v>
                </c:pt>
                <c:pt idx="162">
                  <c:v>0.39022082018927451</c:v>
                </c:pt>
                <c:pt idx="163">
                  <c:v>0.45064935064935063</c:v>
                </c:pt>
                <c:pt idx="164">
                  <c:v>0.73859649122807014</c:v>
                </c:pt>
                <c:pt idx="165">
                  <c:v>0.53034482758620693</c:v>
                </c:pt>
                <c:pt idx="166">
                  <c:v>0.37019867549668872</c:v>
                </c:pt>
                <c:pt idx="167">
                  <c:v>0.67062937062937067</c:v>
                </c:pt>
                <c:pt idx="168">
                  <c:v>0.7204081632653061</c:v>
                </c:pt>
                <c:pt idx="169">
                  <c:v>0.5501607717041801</c:v>
                </c:pt>
                <c:pt idx="170">
                  <c:v>0.62890365448504992</c:v>
                </c:pt>
                <c:pt idx="171">
                  <c:v>0.49032967032967034</c:v>
                </c:pt>
                <c:pt idx="172">
                  <c:v>0.48132678132678142</c:v>
                </c:pt>
                <c:pt idx="173">
                  <c:v>0.58100470957613826</c:v>
                </c:pt>
                <c:pt idx="174">
                  <c:v>0.41137724550898203</c:v>
                </c:pt>
                <c:pt idx="175">
                  <c:v>0.57058823529411762</c:v>
                </c:pt>
                <c:pt idx="176">
                  <c:v>0.1</c:v>
                </c:pt>
                <c:pt idx="177">
                  <c:v>0.31931034482758625</c:v>
                </c:pt>
                <c:pt idx="178">
                  <c:v>0.40222222222222226</c:v>
                </c:pt>
                <c:pt idx="179">
                  <c:v>0.21022727272727276</c:v>
                </c:pt>
                <c:pt idx="180">
                  <c:v>0.42000000000000004</c:v>
                </c:pt>
                <c:pt idx="181">
                  <c:v>0.56008119079837615</c:v>
                </c:pt>
                <c:pt idx="182">
                  <c:v>0.69092872570194386</c:v>
                </c:pt>
                <c:pt idx="183">
                  <c:v>0.36967984934086628</c:v>
                </c:pt>
                <c:pt idx="184">
                  <c:v>0.44038461538461537</c:v>
                </c:pt>
                <c:pt idx="185">
                  <c:v>0.28037135278514591</c:v>
                </c:pt>
                <c:pt idx="186">
                  <c:v>0.44031413612565451</c:v>
                </c:pt>
                <c:pt idx="187">
                  <c:v>0.60965250965250961</c:v>
                </c:pt>
                <c:pt idx="188">
                  <c:v>0.48918918918918919</c:v>
                </c:pt>
                <c:pt idx="189">
                  <c:v>0.77027027027027029</c:v>
                </c:pt>
                <c:pt idx="190">
                  <c:v>0.53042998897464166</c:v>
                </c:pt>
                <c:pt idx="191">
                  <c:v>0.4701674277016743</c:v>
                </c:pt>
                <c:pt idx="192">
                  <c:v>0.17034277198211625</c:v>
                </c:pt>
                <c:pt idx="193">
                  <c:v>0.4390243902439025</c:v>
                </c:pt>
                <c:pt idx="194">
                  <c:v>0.480449141347424</c:v>
                </c:pt>
                <c:pt idx="195">
                  <c:v>0.71041292639138243</c:v>
                </c:pt>
                <c:pt idx="196">
                  <c:v>0.41876606683804629</c:v>
                </c:pt>
                <c:pt idx="197">
                  <c:v>0.64857142857142858</c:v>
                </c:pt>
                <c:pt idx="198">
                  <c:v>0.39038737446197991</c:v>
                </c:pt>
                <c:pt idx="199">
                  <c:v>0.47014925373134331</c:v>
                </c:pt>
                <c:pt idx="200">
                  <c:v>0.21111111111111111</c:v>
                </c:pt>
                <c:pt idx="201">
                  <c:v>0.52967359050445106</c:v>
                </c:pt>
                <c:pt idx="202">
                  <c:v>0.6293680297397769</c:v>
                </c:pt>
                <c:pt idx="203">
                  <c:v>0.37007299270072991</c:v>
                </c:pt>
                <c:pt idx="204">
                  <c:v>0.82926315789473692</c:v>
                </c:pt>
                <c:pt idx="205">
                  <c:v>0.46856368563685635</c:v>
                </c:pt>
                <c:pt idx="206">
                  <c:v>0.55128205128205132</c:v>
                </c:pt>
                <c:pt idx="207">
                  <c:v>0.67014314928425356</c:v>
                </c:pt>
                <c:pt idx="208">
                  <c:v>0.55048543689320395</c:v>
                </c:pt>
                <c:pt idx="209">
                  <c:v>0.4810526315789474</c:v>
                </c:pt>
                <c:pt idx="210">
                  <c:v>0.34888888888888892</c:v>
                </c:pt>
                <c:pt idx="211">
                  <c:v>0.30904522613065327</c:v>
                </c:pt>
                <c:pt idx="212">
                  <c:v>0.27226277372262775</c:v>
                </c:pt>
                <c:pt idx="213">
                  <c:v>0.41959798994974873</c:v>
                </c:pt>
                <c:pt idx="214">
                  <c:v>0.47016949152542376</c:v>
                </c:pt>
                <c:pt idx="215">
                  <c:v>0.44029850746268662</c:v>
                </c:pt>
                <c:pt idx="216">
                  <c:v>0.25938697318007664</c:v>
                </c:pt>
                <c:pt idx="217">
                  <c:v>0.40115473441108551</c:v>
                </c:pt>
                <c:pt idx="218">
                  <c:v>0.67016574585635358</c:v>
                </c:pt>
                <c:pt idx="219">
                  <c:v>0.75964912280701746</c:v>
                </c:pt>
                <c:pt idx="220">
                  <c:v>0.65970695970695969</c:v>
                </c:pt>
                <c:pt idx="221">
                  <c:v>0.7009331259720063</c:v>
                </c:pt>
                <c:pt idx="222">
                  <c:v>0.5580645161290323</c:v>
                </c:pt>
                <c:pt idx="223">
                  <c:v>0.29032258064516131</c:v>
                </c:pt>
                <c:pt idx="224">
                  <c:v>0.65983086680761105</c:v>
                </c:pt>
                <c:pt idx="225">
                  <c:v>0.38088888888888894</c:v>
                </c:pt>
                <c:pt idx="226">
                  <c:v>0.40034129692832765</c:v>
                </c:pt>
                <c:pt idx="227">
                  <c:v>0.84018691588785044</c:v>
                </c:pt>
                <c:pt idx="228">
                  <c:v>0.30891719745222934</c:v>
                </c:pt>
                <c:pt idx="229">
                  <c:v>0.31118012422360253</c:v>
                </c:pt>
                <c:pt idx="230">
                  <c:v>0.53045685279187826</c:v>
                </c:pt>
                <c:pt idx="231">
                  <c:v>0.38940092165898621</c:v>
                </c:pt>
                <c:pt idx="232">
                  <c:v>0.53032490974729241</c:v>
                </c:pt>
                <c:pt idx="233">
                  <c:v>0.58387096774193548</c:v>
                </c:pt>
                <c:pt idx="234">
                  <c:v>0.36051873198847262</c:v>
                </c:pt>
                <c:pt idx="235">
                  <c:v>0.61037974683544305</c:v>
                </c:pt>
                <c:pt idx="236">
                  <c:v>0.28929577464788736</c:v>
                </c:pt>
                <c:pt idx="237">
                  <c:v>0.62989247311827956</c:v>
                </c:pt>
                <c:pt idx="238">
                  <c:v>0.32068965517241377</c:v>
                </c:pt>
                <c:pt idx="239">
                  <c:v>0.33034055727554179</c:v>
                </c:pt>
                <c:pt idx="240">
                  <c:v>0.66</c:v>
                </c:pt>
                <c:pt idx="241">
                  <c:v>0.54960422163588396</c:v>
                </c:pt>
                <c:pt idx="242">
                  <c:v>0.50067453625632385</c:v>
                </c:pt>
                <c:pt idx="243">
                  <c:v>0.51019108280254777</c:v>
                </c:pt>
              </c:numCache>
            </c:numRef>
          </c:xVal>
          <c:yVal>
            <c:numRef>
              <c:f>'2 - Normalized Data and Model'!$O$4:$O$247</c:f>
              <c:numCache>
                <c:formatCode>0.0%</c:formatCode>
                <c:ptCount val="244"/>
                <c:pt idx="0">
                  <c:v>0.16159999999999999</c:v>
                </c:pt>
                <c:pt idx="1">
                  <c:v>0.34789999999999999</c:v>
                </c:pt>
                <c:pt idx="2">
                  <c:v>0.39729999999999999</c:v>
                </c:pt>
                <c:pt idx="3">
                  <c:v>0.3644</c:v>
                </c:pt>
                <c:pt idx="4">
                  <c:v>0.41099999999999998</c:v>
                </c:pt>
                <c:pt idx="5">
                  <c:v>0.41099999999999998</c:v>
                </c:pt>
                <c:pt idx="6">
                  <c:v>0.52600000000000002</c:v>
                </c:pt>
                <c:pt idx="7">
                  <c:v>0.43290000000000001</c:v>
                </c:pt>
                <c:pt idx="8">
                  <c:v>0.69589999999999996</c:v>
                </c:pt>
                <c:pt idx="9">
                  <c:v>0.1096</c:v>
                </c:pt>
                <c:pt idx="10">
                  <c:v>0.22470000000000001</c:v>
                </c:pt>
                <c:pt idx="11">
                  <c:v>0.21920000000000001</c:v>
                </c:pt>
                <c:pt idx="12">
                  <c:v>0.39179999999999998</c:v>
                </c:pt>
                <c:pt idx="13">
                  <c:v>0.53700000000000003</c:v>
                </c:pt>
                <c:pt idx="14">
                  <c:v>0.51229999999999998</c:v>
                </c:pt>
                <c:pt idx="15">
                  <c:v>0.36159999999999998</c:v>
                </c:pt>
                <c:pt idx="16">
                  <c:v>0.84379999999999999</c:v>
                </c:pt>
                <c:pt idx="17">
                  <c:v>0.91510000000000002</c:v>
                </c:pt>
                <c:pt idx="18">
                  <c:v>0.43009999999999998</c:v>
                </c:pt>
                <c:pt idx="19">
                  <c:v>0.48220000000000002</c:v>
                </c:pt>
                <c:pt idx="20">
                  <c:v>0.4904</c:v>
                </c:pt>
                <c:pt idx="21">
                  <c:v>0.52329999999999999</c:v>
                </c:pt>
                <c:pt idx="22">
                  <c:v>0.44929999999999998</c:v>
                </c:pt>
                <c:pt idx="23">
                  <c:v>0.6603</c:v>
                </c:pt>
                <c:pt idx="24">
                  <c:v>0.48770000000000002</c:v>
                </c:pt>
                <c:pt idx="25">
                  <c:v>0.43840000000000001</c:v>
                </c:pt>
                <c:pt idx="26">
                  <c:v>0.53149999999999997</c:v>
                </c:pt>
                <c:pt idx="27">
                  <c:v>0.13969999999999999</c:v>
                </c:pt>
                <c:pt idx="28">
                  <c:v>0.46850000000000003</c:v>
                </c:pt>
                <c:pt idx="29">
                  <c:v>0.50139999999999996</c:v>
                </c:pt>
                <c:pt idx="30">
                  <c:v>0.30680000000000002</c:v>
                </c:pt>
                <c:pt idx="31">
                  <c:v>0.52049999999999996</c:v>
                </c:pt>
                <c:pt idx="32">
                  <c:v>0.1288</c:v>
                </c:pt>
                <c:pt idx="33">
                  <c:v>0.24110000000000001</c:v>
                </c:pt>
                <c:pt idx="34">
                  <c:v>0.4521</c:v>
                </c:pt>
                <c:pt idx="35">
                  <c:v>0.47949999999999998</c:v>
                </c:pt>
                <c:pt idx="36">
                  <c:v>0.2712</c:v>
                </c:pt>
                <c:pt idx="37">
                  <c:v>0.43009999999999998</c:v>
                </c:pt>
                <c:pt idx="38">
                  <c:v>0.56710000000000005</c:v>
                </c:pt>
                <c:pt idx="39">
                  <c:v>0.32050000000000001</c:v>
                </c:pt>
                <c:pt idx="40">
                  <c:v>0.44929999999999998</c:v>
                </c:pt>
                <c:pt idx="41">
                  <c:v>0.50960000000000005</c:v>
                </c:pt>
                <c:pt idx="42">
                  <c:v>0.72050000000000003</c:v>
                </c:pt>
                <c:pt idx="43">
                  <c:v>0.49590000000000001</c:v>
                </c:pt>
                <c:pt idx="44">
                  <c:v>0.44929999999999998</c:v>
                </c:pt>
                <c:pt idx="45">
                  <c:v>0.53149999999999997</c:v>
                </c:pt>
                <c:pt idx="46">
                  <c:v>0.1507</c:v>
                </c:pt>
                <c:pt idx="47">
                  <c:v>0.6</c:v>
                </c:pt>
                <c:pt idx="48">
                  <c:v>0.52600000000000002</c:v>
                </c:pt>
                <c:pt idx="49">
                  <c:v>0.21099999999999999</c:v>
                </c:pt>
                <c:pt idx="50">
                  <c:v>0.33150000000000002</c:v>
                </c:pt>
                <c:pt idx="51">
                  <c:v>0.32879999999999998</c:v>
                </c:pt>
                <c:pt idx="52">
                  <c:v>0.61919999999999997</c:v>
                </c:pt>
                <c:pt idx="53">
                  <c:v>0.2712</c:v>
                </c:pt>
                <c:pt idx="54">
                  <c:v>0.32879999999999998</c:v>
                </c:pt>
                <c:pt idx="55">
                  <c:v>0.41370000000000001</c:v>
                </c:pt>
                <c:pt idx="56">
                  <c:v>0.47949999999999998</c:v>
                </c:pt>
                <c:pt idx="57">
                  <c:v>0.63009999999999999</c:v>
                </c:pt>
                <c:pt idx="58">
                  <c:v>0.90410000000000001</c:v>
                </c:pt>
                <c:pt idx="59">
                  <c:v>0.54249999999999998</c:v>
                </c:pt>
                <c:pt idx="60">
                  <c:v>7.9500000000000001E-2</c:v>
                </c:pt>
                <c:pt idx="61">
                  <c:v>0.55069999999999997</c:v>
                </c:pt>
                <c:pt idx="62">
                  <c:v>0.69320000000000004</c:v>
                </c:pt>
                <c:pt idx="63">
                  <c:v>0.71509999999999996</c:v>
                </c:pt>
                <c:pt idx="64">
                  <c:v>0.52049999999999996</c:v>
                </c:pt>
                <c:pt idx="65">
                  <c:v>0.15890000000000001</c:v>
                </c:pt>
                <c:pt idx="66">
                  <c:v>0.54520000000000002</c:v>
                </c:pt>
                <c:pt idx="67">
                  <c:v>0.47949999999999998</c:v>
                </c:pt>
                <c:pt idx="68">
                  <c:v>0.58630000000000004</c:v>
                </c:pt>
                <c:pt idx="69">
                  <c:v>0.67949999999999999</c:v>
                </c:pt>
                <c:pt idx="70">
                  <c:v>0.57809999999999995</c:v>
                </c:pt>
                <c:pt idx="71">
                  <c:v>0.41099999999999998</c:v>
                </c:pt>
                <c:pt idx="72">
                  <c:v>0.68220000000000003</c:v>
                </c:pt>
                <c:pt idx="73">
                  <c:v>0.82469999999999999</c:v>
                </c:pt>
                <c:pt idx="74">
                  <c:v>0.21640000000000001</c:v>
                </c:pt>
                <c:pt idx="75">
                  <c:v>0.6</c:v>
                </c:pt>
                <c:pt idx="76">
                  <c:v>0.39179999999999998</c:v>
                </c:pt>
                <c:pt idx="77">
                  <c:v>0.58899999999999997</c:v>
                </c:pt>
                <c:pt idx="78">
                  <c:v>0.29320000000000002</c:v>
                </c:pt>
                <c:pt idx="79">
                  <c:v>0.2712</c:v>
                </c:pt>
                <c:pt idx="80">
                  <c:v>0.55069999999999997</c:v>
                </c:pt>
                <c:pt idx="81">
                  <c:v>0.4521</c:v>
                </c:pt>
                <c:pt idx="82">
                  <c:v>0.51780000000000004</c:v>
                </c:pt>
                <c:pt idx="83">
                  <c:v>0.52049999999999996</c:v>
                </c:pt>
                <c:pt idx="84">
                  <c:v>0.63009999999999999</c:v>
                </c:pt>
                <c:pt idx="85">
                  <c:v>0.36990000000000001</c:v>
                </c:pt>
                <c:pt idx="86">
                  <c:v>0.56989999999999996</c:v>
                </c:pt>
                <c:pt idx="87">
                  <c:v>0.41920000000000002</c:v>
                </c:pt>
                <c:pt idx="88">
                  <c:v>0.45479999999999998</c:v>
                </c:pt>
                <c:pt idx="89">
                  <c:v>0.62190000000000001</c:v>
                </c:pt>
                <c:pt idx="90">
                  <c:v>0.70960000000000001</c:v>
                </c:pt>
                <c:pt idx="91">
                  <c:v>0.30959999999999999</c:v>
                </c:pt>
                <c:pt idx="92">
                  <c:v>0.24110000000000001</c:v>
                </c:pt>
                <c:pt idx="93">
                  <c:v>4.6600000000000003E-2</c:v>
                </c:pt>
                <c:pt idx="94">
                  <c:v>0.63560000000000005</c:v>
                </c:pt>
                <c:pt idx="95">
                  <c:v>0.43009999999999998</c:v>
                </c:pt>
                <c:pt idx="96">
                  <c:v>0.38080000000000003</c:v>
                </c:pt>
                <c:pt idx="97">
                  <c:v>0.45750000000000002</c:v>
                </c:pt>
                <c:pt idx="98">
                  <c:v>0.189</c:v>
                </c:pt>
                <c:pt idx="99">
                  <c:v>0.29039999999999999</c:v>
                </c:pt>
                <c:pt idx="100">
                  <c:v>0.29859999999999998</c:v>
                </c:pt>
                <c:pt idx="101">
                  <c:v>0.58079999999999998</c:v>
                </c:pt>
                <c:pt idx="102">
                  <c:v>0.39179999999999998</c:v>
                </c:pt>
                <c:pt idx="103">
                  <c:v>0.38629999999999998</c:v>
                </c:pt>
                <c:pt idx="104">
                  <c:v>0.48770000000000002</c:v>
                </c:pt>
                <c:pt idx="105">
                  <c:v>0.41099999999999998</c:v>
                </c:pt>
                <c:pt idx="106">
                  <c:v>0.50409999999999999</c:v>
                </c:pt>
                <c:pt idx="107">
                  <c:v>0.2767</c:v>
                </c:pt>
                <c:pt idx="108">
                  <c:v>0.32879999999999998</c:v>
                </c:pt>
                <c:pt idx="109">
                  <c:v>0.53149999999999997</c:v>
                </c:pt>
                <c:pt idx="110">
                  <c:v>0.4274</c:v>
                </c:pt>
                <c:pt idx="111">
                  <c:v>0.24110000000000001</c:v>
                </c:pt>
                <c:pt idx="112">
                  <c:v>0.41099999999999998</c:v>
                </c:pt>
                <c:pt idx="113">
                  <c:v>0.39729999999999999</c:v>
                </c:pt>
                <c:pt idx="114">
                  <c:v>0.79730000000000001</c:v>
                </c:pt>
                <c:pt idx="115">
                  <c:v>0.68769999999999998</c:v>
                </c:pt>
                <c:pt idx="116">
                  <c:v>0.58899999999999997</c:v>
                </c:pt>
                <c:pt idx="117">
                  <c:v>0.61919999999999997</c:v>
                </c:pt>
                <c:pt idx="118">
                  <c:v>0.45479999999999998</c:v>
                </c:pt>
                <c:pt idx="119">
                  <c:v>0.48770000000000002</c:v>
                </c:pt>
                <c:pt idx="120">
                  <c:v>0.47949999999999998</c:v>
                </c:pt>
                <c:pt idx="121">
                  <c:v>0.49320000000000003</c:v>
                </c:pt>
                <c:pt idx="122">
                  <c:v>0.36159999999999998</c:v>
                </c:pt>
                <c:pt idx="123">
                  <c:v>0.4219</c:v>
                </c:pt>
                <c:pt idx="124">
                  <c:v>0.74250000000000005</c:v>
                </c:pt>
                <c:pt idx="125">
                  <c:v>0.36990000000000001</c:v>
                </c:pt>
                <c:pt idx="126">
                  <c:v>0.44109999999999999</c:v>
                </c:pt>
                <c:pt idx="127">
                  <c:v>0.47949999999999998</c:v>
                </c:pt>
                <c:pt idx="128">
                  <c:v>0.41370000000000001</c:v>
                </c:pt>
                <c:pt idx="129">
                  <c:v>0.44379999999999997</c:v>
                </c:pt>
                <c:pt idx="130">
                  <c:v>0.61919999999999997</c:v>
                </c:pt>
                <c:pt idx="131">
                  <c:v>0.54790000000000005</c:v>
                </c:pt>
                <c:pt idx="132">
                  <c:v>0.2712</c:v>
                </c:pt>
                <c:pt idx="133">
                  <c:v>0.76160000000000005</c:v>
                </c:pt>
                <c:pt idx="134">
                  <c:v>0.51229999999999998</c:v>
                </c:pt>
                <c:pt idx="135">
                  <c:v>0.60819999999999996</c:v>
                </c:pt>
                <c:pt idx="136">
                  <c:v>0.61099999999999999</c:v>
                </c:pt>
                <c:pt idx="137">
                  <c:v>0.30680000000000002</c:v>
                </c:pt>
                <c:pt idx="138">
                  <c:v>0.52329999999999999</c:v>
                </c:pt>
                <c:pt idx="139">
                  <c:v>0.48220000000000002</c:v>
                </c:pt>
                <c:pt idx="140">
                  <c:v>0.22189999999999999</c:v>
                </c:pt>
                <c:pt idx="141">
                  <c:v>0.38900000000000001</c:v>
                </c:pt>
                <c:pt idx="142">
                  <c:v>0.41639999999999999</c:v>
                </c:pt>
                <c:pt idx="143">
                  <c:v>0.4849</c:v>
                </c:pt>
                <c:pt idx="144">
                  <c:v>0.55069999999999997</c:v>
                </c:pt>
                <c:pt idx="145">
                  <c:v>0.81640000000000001</c:v>
                </c:pt>
                <c:pt idx="146">
                  <c:v>0.29320000000000002</c:v>
                </c:pt>
                <c:pt idx="147">
                  <c:v>0.50139999999999996</c:v>
                </c:pt>
                <c:pt idx="148">
                  <c:v>0.3014</c:v>
                </c:pt>
                <c:pt idx="149">
                  <c:v>0.34250000000000003</c:v>
                </c:pt>
                <c:pt idx="150">
                  <c:v>0.6</c:v>
                </c:pt>
                <c:pt idx="151">
                  <c:v>0.49859999999999999</c:v>
                </c:pt>
                <c:pt idx="152">
                  <c:v>0.63839999999999997</c:v>
                </c:pt>
                <c:pt idx="153">
                  <c:v>0.29039999999999999</c:v>
                </c:pt>
                <c:pt idx="154">
                  <c:v>0.53969999999999996</c:v>
                </c:pt>
                <c:pt idx="155">
                  <c:v>0.27950000000000003</c:v>
                </c:pt>
                <c:pt idx="156">
                  <c:v>0.67669999999999997</c:v>
                </c:pt>
                <c:pt idx="157">
                  <c:v>0.38900000000000001</c:v>
                </c:pt>
                <c:pt idx="158">
                  <c:v>0.57530000000000003</c:v>
                </c:pt>
                <c:pt idx="159">
                  <c:v>0.31230000000000002</c:v>
                </c:pt>
                <c:pt idx="160">
                  <c:v>0.4521</c:v>
                </c:pt>
                <c:pt idx="161">
                  <c:v>0.53149999999999997</c:v>
                </c:pt>
                <c:pt idx="162">
                  <c:v>0.53969999999999996</c:v>
                </c:pt>
                <c:pt idx="163">
                  <c:v>0.4027</c:v>
                </c:pt>
                <c:pt idx="164">
                  <c:v>0.4</c:v>
                </c:pt>
                <c:pt idx="165">
                  <c:v>0.43009999999999998</c:v>
                </c:pt>
                <c:pt idx="166">
                  <c:v>0.4027</c:v>
                </c:pt>
                <c:pt idx="167">
                  <c:v>0.31230000000000002</c:v>
                </c:pt>
                <c:pt idx="168">
                  <c:v>0.2301</c:v>
                </c:pt>
                <c:pt idx="169">
                  <c:v>0.6</c:v>
                </c:pt>
                <c:pt idx="170">
                  <c:v>0.2329</c:v>
                </c:pt>
                <c:pt idx="171">
                  <c:v>0.40820000000000001</c:v>
                </c:pt>
                <c:pt idx="172">
                  <c:v>0.32600000000000001</c:v>
                </c:pt>
                <c:pt idx="173">
                  <c:v>0.38900000000000001</c:v>
                </c:pt>
                <c:pt idx="174">
                  <c:v>0.52049999999999996</c:v>
                </c:pt>
                <c:pt idx="175">
                  <c:v>0.46300000000000002</c:v>
                </c:pt>
                <c:pt idx="176">
                  <c:v>0.67949999999999999</c:v>
                </c:pt>
                <c:pt idx="177">
                  <c:v>0.68220000000000003</c:v>
                </c:pt>
                <c:pt idx="178">
                  <c:v>0.56989999999999996</c:v>
                </c:pt>
                <c:pt idx="179">
                  <c:v>0.86850000000000005</c:v>
                </c:pt>
                <c:pt idx="180">
                  <c:v>0.52329999999999999</c:v>
                </c:pt>
                <c:pt idx="181">
                  <c:v>0.46029999999999999</c:v>
                </c:pt>
                <c:pt idx="182">
                  <c:v>0.35339999999999999</c:v>
                </c:pt>
                <c:pt idx="183">
                  <c:v>0.49859999999999999</c:v>
                </c:pt>
                <c:pt idx="184">
                  <c:v>0.5151</c:v>
                </c:pt>
                <c:pt idx="185">
                  <c:v>0.87119999999999997</c:v>
                </c:pt>
                <c:pt idx="186">
                  <c:v>0.50680000000000003</c:v>
                </c:pt>
                <c:pt idx="187">
                  <c:v>0.28220000000000001</c:v>
                </c:pt>
                <c:pt idx="188">
                  <c:v>0.54249999999999998</c:v>
                </c:pt>
                <c:pt idx="189">
                  <c:v>8.2199999999999995E-2</c:v>
                </c:pt>
                <c:pt idx="190">
                  <c:v>0.34789999999999999</c:v>
                </c:pt>
                <c:pt idx="191">
                  <c:v>0.47670000000000001</c:v>
                </c:pt>
                <c:pt idx="192">
                  <c:v>0.77810000000000001</c:v>
                </c:pt>
                <c:pt idx="193">
                  <c:v>0.39729999999999999</c:v>
                </c:pt>
                <c:pt idx="194">
                  <c:v>0.6</c:v>
                </c:pt>
                <c:pt idx="195">
                  <c:v>0.29320000000000002</c:v>
                </c:pt>
                <c:pt idx="196">
                  <c:v>0.6411</c:v>
                </c:pt>
                <c:pt idx="197">
                  <c:v>0.50409999999999999</c:v>
                </c:pt>
                <c:pt idx="198">
                  <c:v>0.4027</c:v>
                </c:pt>
                <c:pt idx="199">
                  <c:v>0.50680000000000003</c:v>
                </c:pt>
                <c:pt idx="200">
                  <c:v>0.54790000000000005</c:v>
                </c:pt>
                <c:pt idx="201">
                  <c:v>0.36990000000000001</c:v>
                </c:pt>
                <c:pt idx="202">
                  <c:v>0.2356</c:v>
                </c:pt>
                <c:pt idx="203">
                  <c:v>0.58079999999999998</c:v>
                </c:pt>
                <c:pt idx="204">
                  <c:v>1.9199999999999998E-2</c:v>
                </c:pt>
                <c:pt idx="205">
                  <c:v>0.46850000000000003</c:v>
                </c:pt>
                <c:pt idx="206">
                  <c:v>0.34250000000000003</c:v>
                </c:pt>
                <c:pt idx="207">
                  <c:v>0.2712</c:v>
                </c:pt>
                <c:pt idx="208">
                  <c:v>0.43009999999999998</c:v>
                </c:pt>
                <c:pt idx="209">
                  <c:v>0.60550000000000004</c:v>
                </c:pt>
                <c:pt idx="210">
                  <c:v>0.56710000000000005</c:v>
                </c:pt>
                <c:pt idx="211">
                  <c:v>0.61919999999999997</c:v>
                </c:pt>
                <c:pt idx="212">
                  <c:v>0.70409999999999995</c:v>
                </c:pt>
                <c:pt idx="213">
                  <c:v>0.44379999999999997</c:v>
                </c:pt>
                <c:pt idx="214">
                  <c:v>0.4466</c:v>
                </c:pt>
                <c:pt idx="215">
                  <c:v>0.4219</c:v>
                </c:pt>
                <c:pt idx="216">
                  <c:v>0.59179999999999999</c:v>
                </c:pt>
                <c:pt idx="217">
                  <c:v>0.5726</c:v>
                </c:pt>
                <c:pt idx="218">
                  <c:v>0.42470000000000002</c:v>
                </c:pt>
                <c:pt idx="219">
                  <c:v>7.9500000000000001E-2</c:v>
                </c:pt>
                <c:pt idx="220">
                  <c:v>0.31780000000000003</c:v>
                </c:pt>
                <c:pt idx="221">
                  <c:v>0.31230000000000002</c:v>
                </c:pt>
                <c:pt idx="222">
                  <c:v>0.39729999999999999</c:v>
                </c:pt>
                <c:pt idx="223">
                  <c:v>0.61099999999999999</c:v>
                </c:pt>
                <c:pt idx="224">
                  <c:v>0.2329</c:v>
                </c:pt>
                <c:pt idx="225">
                  <c:v>0.50680000000000003</c:v>
                </c:pt>
                <c:pt idx="226">
                  <c:v>0.61639999999999995</c:v>
                </c:pt>
                <c:pt idx="227">
                  <c:v>0.1014</c:v>
                </c:pt>
                <c:pt idx="228">
                  <c:v>0.31509999999999999</c:v>
                </c:pt>
                <c:pt idx="229">
                  <c:v>0.65210000000000001</c:v>
                </c:pt>
                <c:pt idx="230">
                  <c:v>0.51229999999999998</c:v>
                </c:pt>
                <c:pt idx="231">
                  <c:v>0.62739999999999996</c:v>
                </c:pt>
                <c:pt idx="232">
                  <c:v>0.39729999999999999</c:v>
                </c:pt>
                <c:pt idx="233">
                  <c:v>0.37530000000000002</c:v>
                </c:pt>
                <c:pt idx="234">
                  <c:v>0.3342</c:v>
                </c:pt>
                <c:pt idx="235">
                  <c:v>0.36159999999999998</c:v>
                </c:pt>
                <c:pt idx="236">
                  <c:v>0.26579999999999998</c:v>
                </c:pt>
                <c:pt idx="237">
                  <c:v>0.38629999999999998</c:v>
                </c:pt>
                <c:pt idx="238">
                  <c:v>0.31509999999999999</c:v>
                </c:pt>
                <c:pt idx="239">
                  <c:v>0.55620000000000003</c:v>
                </c:pt>
                <c:pt idx="240">
                  <c:v>0.44929999999999998</c:v>
                </c:pt>
                <c:pt idx="241">
                  <c:v>0.31780000000000003</c:v>
                </c:pt>
                <c:pt idx="242">
                  <c:v>0.51229999999999998</c:v>
                </c:pt>
                <c:pt idx="243">
                  <c:v>0.36990000000000001</c:v>
                </c:pt>
              </c:numCache>
            </c:numRef>
          </c:yVal>
          <c:smooth val="0"/>
          <c:extLst>
            <c:ext xmlns:c16="http://schemas.microsoft.com/office/drawing/2014/chart" uri="{C3380CC4-5D6E-409C-BE32-E72D297353CC}">
              <c16:uniqueId val="{00000000-965B-4F39-905F-3274E3583961}"/>
            </c:ext>
          </c:extLst>
        </c:ser>
        <c:dLbls>
          <c:showLegendKey val="0"/>
          <c:showVal val="0"/>
          <c:showCatName val="0"/>
          <c:showSerName val="0"/>
          <c:showPercent val="0"/>
          <c:showBubbleSize val="0"/>
        </c:dLbls>
        <c:axId val="787905640"/>
        <c:axId val="787899408"/>
      </c:scatterChart>
      <c:valAx>
        <c:axId val="78790564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87899408"/>
        <c:crosses val="autoZero"/>
        <c:crossBetween val="midCat"/>
      </c:valAx>
      <c:valAx>
        <c:axId val="787899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87905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0</xdr:colOff>
      <xdr:row>3</xdr:row>
      <xdr:rowOff>0</xdr:rowOff>
    </xdr:from>
    <xdr:to>
      <xdr:col>17</xdr:col>
      <xdr:colOff>381000</xdr:colOff>
      <xdr:row>16</xdr:row>
      <xdr:rowOff>142875</xdr:rowOff>
    </xdr:to>
    <xdr:graphicFrame macro="">
      <xdr:nvGraphicFramePr>
        <xdr:cNvPr id="3" name="Chart 2">
          <a:extLst>
            <a:ext uri="{FF2B5EF4-FFF2-40B4-BE49-F238E27FC236}">
              <a16:creationId xmlns:a16="http://schemas.microsoft.com/office/drawing/2014/main" id="{6FA30628-8C8A-4221-81E3-5D36A0398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1643061</xdr:colOff>
      <xdr:row>6</xdr:row>
      <xdr:rowOff>150019</xdr:rowOff>
    </xdr:from>
    <xdr:to>
      <xdr:col>14</xdr:col>
      <xdr:colOff>1466849</xdr:colOff>
      <xdr:row>20</xdr:row>
      <xdr:rowOff>92869</xdr:rowOff>
    </xdr:to>
    <xdr:graphicFrame macro="">
      <xdr:nvGraphicFramePr>
        <xdr:cNvPr id="2" name="Chart 1">
          <a:extLst>
            <a:ext uri="{FF2B5EF4-FFF2-40B4-BE49-F238E27FC236}">
              <a16:creationId xmlns:a16="http://schemas.microsoft.com/office/drawing/2014/main" id="{E21E5C0E-182B-8DC3-9731-DE182D3E8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7"/>
  <sheetViews>
    <sheetView topLeftCell="J1" workbookViewId="0">
      <selection activeCell="P22" sqref="P22"/>
    </sheetView>
  </sheetViews>
  <sheetFormatPr defaultColWidth="11" defaultRowHeight="15.75" x14ac:dyDescent="0.5"/>
  <cols>
    <col min="1" max="1" width="22.1875" customWidth="1"/>
    <col min="3" max="3" width="38.5" customWidth="1"/>
    <col min="4" max="4" width="26.1875" customWidth="1"/>
    <col min="5" max="5" width="20.8125" style="27" customWidth="1"/>
    <col min="6" max="6" width="18.1875" customWidth="1"/>
    <col min="7" max="7" width="39.1875" style="29" customWidth="1"/>
    <col min="8" max="8" width="21.5" customWidth="1"/>
    <col min="9" max="9" width="25.6875" customWidth="1"/>
    <col min="10" max="10" width="21.3125" customWidth="1"/>
    <col min="11" max="11" width="27.8125" style="4" customWidth="1"/>
  </cols>
  <sheetData>
    <row r="1" spans="1:11" x14ac:dyDescent="0.5">
      <c r="B1" t="s">
        <v>0</v>
      </c>
      <c r="C1" s="1" t="s">
        <v>1</v>
      </c>
      <c r="D1" s="2" t="s">
        <v>2</v>
      </c>
      <c r="J1" t="s">
        <v>3</v>
      </c>
    </row>
    <row r="2" spans="1:11" x14ac:dyDescent="0.5">
      <c r="E2" s="27" t="s">
        <v>4</v>
      </c>
      <c r="F2" s="25">
        <f>36/37</f>
        <v>0.97297297297297303</v>
      </c>
      <c r="G2" s="30" t="s">
        <v>19</v>
      </c>
      <c r="H2" t="s">
        <v>5</v>
      </c>
      <c r="J2" t="s">
        <v>6</v>
      </c>
      <c r="K2" s="4" t="s">
        <v>7</v>
      </c>
    </row>
    <row r="3" spans="1:11" s="7" customFormat="1" x14ac:dyDescent="0.5">
      <c r="A3" s="5" t="s">
        <v>8</v>
      </c>
      <c r="B3" s="5" t="s">
        <v>9</v>
      </c>
      <c r="C3" s="5" t="s">
        <v>10</v>
      </c>
      <c r="D3" s="5" t="s">
        <v>11</v>
      </c>
      <c r="E3" s="28" t="s">
        <v>12</v>
      </c>
      <c r="F3" s="5" t="s">
        <v>13</v>
      </c>
      <c r="G3" s="31" t="s">
        <v>14</v>
      </c>
      <c r="H3" s="5" t="s">
        <v>15</v>
      </c>
      <c r="I3" s="5" t="s">
        <v>16</v>
      </c>
      <c r="J3" s="5" t="s">
        <v>17</v>
      </c>
      <c r="K3" s="6" t="s">
        <v>18</v>
      </c>
    </row>
    <row r="4" spans="1:11" x14ac:dyDescent="0.5">
      <c r="A4" t="s">
        <v>51</v>
      </c>
      <c r="B4" t="s">
        <v>52</v>
      </c>
      <c r="C4" t="s">
        <v>53</v>
      </c>
      <c r="D4">
        <v>2</v>
      </c>
      <c r="E4" s="27">
        <v>1060</v>
      </c>
      <c r="F4">
        <v>0.97299999999999998</v>
      </c>
      <c r="G4" s="29">
        <v>12376.559999999998</v>
      </c>
      <c r="H4">
        <v>114</v>
      </c>
      <c r="I4">
        <v>153</v>
      </c>
      <c r="J4">
        <v>148</v>
      </c>
      <c r="K4" s="4">
        <v>0.16159999999999999</v>
      </c>
    </row>
    <row r="5" spans="1:11" x14ac:dyDescent="0.5">
      <c r="A5" t="s">
        <v>54</v>
      </c>
      <c r="B5" t="s">
        <v>55</v>
      </c>
      <c r="C5" t="s">
        <v>53</v>
      </c>
      <c r="D5">
        <v>2</v>
      </c>
      <c r="E5" s="27">
        <v>1200</v>
      </c>
      <c r="F5">
        <v>0.97299999999999998</v>
      </c>
      <c r="G5" s="29">
        <v>14011.199999999999</v>
      </c>
      <c r="H5">
        <v>111</v>
      </c>
      <c r="I5">
        <v>149</v>
      </c>
      <c r="J5">
        <v>133</v>
      </c>
      <c r="K5" s="4">
        <v>0.34789999999999999</v>
      </c>
    </row>
    <row r="6" spans="1:11" x14ac:dyDescent="0.5">
      <c r="A6" t="s">
        <v>56</v>
      </c>
      <c r="B6" t="s">
        <v>57</v>
      </c>
      <c r="C6" t="s">
        <v>53</v>
      </c>
      <c r="D6">
        <v>2</v>
      </c>
      <c r="E6" s="27">
        <v>3300</v>
      </c>
      <c r="F6">
        <v>0.97299999999999998</v>
      </c>
      <c r="G6" s="29">
        <v>38530.800000000003</v>
      </c>
      <c r="H6">
        <v>108</v>
      </c>
      <c r="I6">
        <v>610</v>
      </c>
      <c r="J6">
        <v>372</v>
      </c>
      <c r="K6" s="4">
        <v>0.39729999999999999</v>
      </c>
    </row>
    <row r="7" spans="1:11" x14ac:dyDescent="0.5">
      <c r="A7" t="s">
        <v>58</v>
      </c>
      <c r="B7" t="s">
        <v>59</v>
      </c>
      <c r="C7" t="s">
        <v>53</v>
      </c>
      <c r="D7">
        <v>2</v>
      </c>
      <c r="E7" s="27">
        <v>1400</v>
      </c>
      <c r="F7">
        <v>0.97299999999999998</v>
      </c>
      <c r="G7" s="29">
        <v>16346.400000000001</v>
      </c>
      <c r="H7">
        <v>178</v>
      </c>
      <c r="I7">
        <v>533</v>
      </c>
      <c r="J7">
        <v>302</v>
      </c>
      <c r="K7" s="4">
        <v>0.3644</v>
      </c>
    </row>
    <row r="8" spans="1:11" x14ac:dyDescent="0.5">
      <c r="A8" t="s">
        <v>60</v>
      </c>
      <c r="B8" t="s">
        <v>59</v>
      </c>
      <c r="C8" t="s">
        <v>53</v>
      </c>
      <c r="D8">
        <v>2</v>
      </c>
      <c r="E8" s="27">
        <v>2000</v>
      </c>
      <c r="F8">
        <v>0.97299999999999998</v>
      </c>
      <c r="G8" s="29">
        <v>23352</v>
      </c>
      <c r="H8">
        <v>221</v>
      </c>
      <c r="I8">
        <v>617</v>
      </c>
      <c r="J8">
        <v>429</v>
      </c>
      <c r="K8" s="4">
        <v>0.41099999999999998</v>
      </c>
    </row>
    <row r="9" spans="1:11" x14ac:dyDescent="0.5">
      <c r="A9" t="s">
        <v>61</v>
      </c>
      <c r="B9" t="s">
        <v>59</v>
      </c>
      <c r="C9" t="s">
        <v>62</v>
      </c>
      <c r="D9">
        <v>2</v>
      </c>
      <c r="E9" s="27">
        <v>1600</v>
      </c>
      <c r="F9">
        <v>0.97299999999999998</v>
      </c>
      <c r="G9" s="29">
        <v>18681.599999999999</v>
      </c>
      <c r="H9">
        <v>202</v>
      </c>
      <c r="I9">
        <v>646</v>
      </c>
      <c r="J9">
        <v>380</v>
      </c>
      <c r="K9" s="4">
        <v>0.41099999999999998</v>
      </c>
    </row>
    <row r="10" spans="1:11" x14ac:dyDescent="0.5">
      <c r="A10" t="s">
        <v>63</v>
      </c>
      <c r="B10" t="s">
        <v>59</v>
      </c>
      <c r="C10" t="s">
        <v>62</v>
      </c>
      <c r="D10">
        <v>2</v>
      </c>
      <c r="E10" s="27">
        <v>2800</v>
      </c>
      <c r="F10">
        <v>0.97299999999999998</v>
      </c>
      <c r="G10" s="29">
        <v>32692.800000000003</v>
      </c>
      <c r="H10">
        <v>197</v>
      </c>
      <c r="I10">
        <v>639</v>
      </c>
      <c r="J10">
        <v>374</v>
      </c>
      <c r="K10" s="4">
        <v>0.52600000000000002</v>
      </c>
    </row>
    <row r="11" spans="1:11" x14ac:dyDescent="0.5">
      <c r="A11" t="s">
        <v>64</v>
      </c>
      <c r="B11" t="s">
        <v>65</v>
      </c>
      <c r="C11" t="s">
        <v>53</v>
      </c>
      <c r="D11">
        <v>2</v>
      </c>
      <c r="E11" s="27">
        <v>1100</v>
      </c>
      <c r="F11">
        <v>0.97299999999999998</v>
      </c>
      <c r="G11" s="29">
        <v>12843.599999999999</v>
      </c>
      <c r="H11">
        <v>114</v>
      </c>
      <c r="I11">
        <v>477</v>
      </c>
      <c r="J11">
        <v>386</v>
      </c>
      <c r="K11" s="4">
        <v>0.43290000000000001</v>
      </c>
    </row>
    <row r="12" spans="1:11" x14ac:dyDescent="0.5">
      <c r="A12" t="s">
        <v>66</v>
      </c>
      <c r="B12" t="s">
        <v>65</v>
      </c>
      <c r="C12" t="s">
        <v>53</v>
      </c>
      <c r="D12">
        <v>2</v>
      </c>
      <c r="E12" s="27">
        <v>1900</v>
      </c>
      <c r="F12">
        <v>0.97299999999999998</v>
      </c>
      <c r="G12" s="29">
        <v>22184.400000000001</v>
      </c>
      <c r="H12">
        <v>80</v>
      </c>
      <c r="I12">
        <v>583</v>
      </c>
      <c r="J12">
        <v>212</v>
      </c>
      <c r="K12" s="4">
        <v>0.69589999999999996</v>
      </c>
    </row>
    <row r="13" spans="1:11" x14ac:dyDescent="0.5">
      <c r="A13" t="s">
        <v>67</v>
      </c>
      <c r="B13" t="s">
        <v>65</v>
      </c>
      <c r="C13" t="s">
        <v>62</v>
      </c>
      <c r="D13">
        <v>2</v>
      </c>
      <c r="E13" s="27">
        <v>1800</v>
      </c>
      <c r="F13">
        <v>0.97299999999999998</v>
      </c>
      <c r="G13" s="29">
        <v>21016.799999999999</v>
      </c>
      <c r="H13">
        <v>239</v>
      </c>
      <c r="I13">
        <v>1431</v>
      </c>
      <c r="J13">
        <v>969</v>
      </c>
      <c r="K13" s="4">
        <v>0.1096</v>
      </c>
    </row>
    <row r="14" spans="1:11" x14ac:dyDescent="0.5">
      <c r="A14" t="s">
        <v>68</v>
      </c>
      <c r="B14" t="s">
        <v>65</v>
      </c>
      <c r="C14" t="s">
        <v>62</v>
      </c>
      <c r="D14">
        <v>2</v>
      </c>
      <c r="E14" s="27">
        <v>3200</v>
      </c>
      <c r="F14">
        <v>0.97299999999999998</v>
      </c>
      <c r="G14" s="29">
        <v>37363.199999999997</v>
      </c>
      <c r="H14">
        <v>236</v>
      </c>
      <c r="I14">
        <v>1533</v>
      </c>
      <c r="J14">
        <v>885</v>
      </c>
      <c r="K14" s="4">
        <v>0.22470000000000001</v>
      </c>
    </row>
    <row r="15" spans="1:11" x14ac:dyDescent="0.5">
      <c r="A15" t="s">
        <v>69</v>
      </c>
      <c r="B15" t="s">
        <v>70</v>
      </c>
      <c r="C15" t="s">
        <v>53</v>
      </c>
      <c r="D15">
        <v>2</v>
      </c>
      <c r="E15" s="27">
        <v>1000</v>
      </c>
      <c r="F15">
        <v>0.97299999999999998</v>
      </c>
      <c r="G15" s="29">
        <v>11676</v>
      </c>
      <c r="H15">
        <v>138</v>
      </c>
      <c r="I15">
        <v>550</v>
      </c>
      <c r="J15">
        <v>287</v>
      </c>
      <c r="K15" s="4">
        <v>0.21920000000000001</v>
      </c>
    </row>
    <row r="16" spans="1:11" x14ac:dyDescent="0.5">
      <c r="A16" t="s">
        <v>71</v>
      </c>
      <c r="B16" t="s">
        <v>55</v>
      </c>
      <c r="C16" t="s">
        <v>62</v>
      </c>
      <c r="D16">
        <v>2</v>
      </c>
      <c r="E16" s="27">
        <v>1000</v>
      </c>
      <c r="F16">
        <v>0.97299999999999998</v>
      </c>
      <c r="G16" s="29">
        <v>11676</v>
      </c>
      <c r="H16">
        <v>116</v>
      </c>
      <c r="I16">
        <v>296</v>
      </c>
      <c r="J16">
        <v>206</v>
      </c>
      <c r="K16" s="4">
        <v>0.39179999999999998</v>
      </c>
    </row>
    <row r="17" spans="1:11" x14ac:dyDescent="0.5">
      <c r="A17" t="s">
        <v>72</v>
      </c>
      <c r="B17" t="s">
        <v>70</v>
      </c>
      <c r="C17" t="s">
        <v>53</v>
      </c>
      <c r="D17">
        <v>2</v>
      </c>
      <c r="E17" s="27">
        <v>1300</v>
      </c>
      <c r="F17">
        <v>0.97299999999999998</v>
      </c>
      <c r="G17" s="29">
        <v>15178.8</v>
      </c>
      <c r="H17">
        <v>175</v>
      </c>
      <c r="I17">
        <v>917</v>
      </c>
      <c r="J17">
        <v>462</v>
      </c>
      <c r="K17" s="4">
        <v>0.53700000000000003</v>
      </c>
    </row>
    <row r="18" spans="1:11" x14ac:dyDescent="0.5">
      <c r="A18" t="s">
        <v>73</v>
      </c>
      <c r="B18" t="s">
        <v>70</v>
      </c>
      <c r="C18" t="s">
        <v>62</v>
      </c>
      <c r="D18">
        <v>2</v>
      </c>
      <c r="E18" s="27">
        <v>1200</v>
      </c>
      <c r="F18">
        <v>0.97299999999999998</v>
      </c>
      <c r="G18" s="29">
        <v>14011.199999999999</v>
      </c>
      <c r="H18">
        <v>130</v>
      </c>
      <c r="I18">
        <v>821</v>
      </c>
      <c r="J18">
        <v>389</v>
      </c>
      <c r="K18" s="4">
        <v>0.51229999999999998</v>
      </c>
    </row>
    <row r="19" spans="1:11" x14ac:dyDescent="0.5">
      <c r="A19" t="s">
        <v>74</v>
      </c>
      <c r="B19" t="s">
        <v>70</v>
      </c>
      <c r="C19" t="s">
        <v>62</v>
      </c>
      <c r="D19">
        <v>2</v>
      </c>
      <c r="E19" s="27">
        <v>1600</v>
      </c>
      <c r="F19">
        <v>0.97299999999999998</v>
      </c>
      <c r="G19" s="29">
        <v>18681.599999999999</v>
      </c>
      <c r="H19">
        <v>241</v>
      </c>
      <c r="I19">
        <v>866</v>
      </c>
      <c r="J19">
        <v>678</v>
      </c>
      <c r="K19" s="4">
        <v>0.36159999999999998</v>
      </c>
    </row>
    <row r="20" spans="1:11" x14ac:dyDescent="0.5">
      <c r="A20" t="s">
        <v>75</v>
      </c>
      <c r="B20" t="s">
        <v>76</v>
      </c>
      <c r="C20" t="s">
        <v>53</v>
      </c>
      <c r="D20">
        <v>2</v>
      </c>
      <c r="E20" s="27">
        <v>800</v>
      </c>
      <c r="F20">
        <v>0.97299999999999998</v>
      </c>
      <c r="G20" s="29">
        <v>9340.7999999999993</v>
      </c>
      <c r="H20">
        <v>134</v>
      </c>
      <c r="I20">
        <v>288</v>
      </c>
      <c r="J20">
        <v>163</v>
      </c>
      <c r="K20" s="4">
        <v>0.84379999999999999</v>
      </c>
    </row>
    <row r="21" spans="1:11" x14ac:dyDescent="0.5">
      <c r="A21" t="s">
        <v>77</v>
      </c>
      <c r="B21" t="s">
        <v>76</v>
      </c>
      <c r="C21" t="s">
        <v>53</v>
      </c>
      <c r="D21">
        <v>2</v>
      </c>
      <c r="E21" s="27">
        <v>1200</v>
      </c>
      <c r="F21">
        <v>0.97299999999999998</v>
      </c>
      <c r="G21" s="29">
        <v>14011.199999999999</v>
      </c>
      <c r="H21">
        <v>234</v>
      </c>
      <c r="I21">
        <v>794</v>
      </c>
      <c r="J21">
        <v>374</v>
      </c>
      <c r="K21" s="4">
        <v>0.91510000000000002</v>
      </c>
    </row>
    <row r="22" spans="1:11" x14ac:dyDescent="0.5">
      <c r="A22" t="s">
        <v>78</v>
      </c>
      <c r="B22" t="s">
        <v>76</v>
      </c>
      <c r="C22" t="s">
        <v>62</v>
      </c>
      <c r="D22">
        <v>2</v>
      </c>
      <c r="E22" s="27">
        <v>900</v>
      </c>
      <c r="F22">
        <v>0.97299999999999998</v>
      </c>
      <c r="G22" s="29">
        <v>10508.4</v>
      </c>
      <c r="H22">
        <v>252</v>
      </c>
      <c r="I22">
        <v>547</v>
      </c>
      <c r="J22">
        <v>444</v>
      </c>
      <c r="K22" s="4">
        <v>0.43009999999999998</v>
      </c>
    </row>
    <row r="23" spans="1:11" x14ac:dyDescent="0.5">
      <c r="A23" t="s">
        <v>79</v>
      </c>
      <c r="B23" t="s">
        <v>76</v>
      </c>
      <c r="C23" t="s">
        <v>62</v>
      </c>
      <c r="D23">
        <v>2</v>
      </c>
      <c r="E23" s="27">
        <v>1100</v>
      </c>
      <c r="F23">
        <v>0.97299999999999998</v>
      </c>
      <c r="G23" s="29">
        <v>12843.599999999999</v>
      </c>
      <c r="H23">
        <v>246</v>
      </c>
      <c r="I23">
        <v>616</v>
      </c>
      <c r="J23">
        <v>426</v>
      </c>
      <c r="K23" s="4">
        <v>0.48220000000000002</v>
      </c>
    </row>
    <row r="24" spans="1:11" x14ac:dyDescent="0.5">
      <c r="A24" t="s">
        <v>80</v>
      </c>
      <c r="B24" t="s">
        <v>81</v>
      </c>
      <c r="C24" t="s">
        <v>53</v>
      </c>
      <c r="D24">
        <v>2</v>
      </c>
      <c r="E24" s="27">
        <v>1000</v>
      </c>
      <c r="F24">
        <v>0.97299999999999998</v>
      </c>
      <c r="G24" s="29">
        <v>11676</v>
      </c>
      <c r="H24">
        <v>171</v>
      </c>
      <c r="I24">
        <v>457</v>
      </c>
      <c r="J24">
        <v>332</v>
      </c>
      <c r="K24" s="4">
        <v>0.4904</v>
      </c>
    </row>
    <row r="25" spans="1:11" x14ac:dyDescent="0.5">
      <c r="A25" t="s">
        <v>82</v>
      </c>
      <c r="B25" t="s">
        <v>81</v>
      </c>
      <c r="C25" t="s">
        <v>53</v>
      </c>
      <c r="D25">
        <v>2</v>
      </c>
      <c r="E25" s="27">
        <v>1400</v>
      </c>
      <c r="F25">
        <v>0.97299999999999998</v>
      </c>
      <c r="G25" s="29">
        <v>16346.400000000001</v>
      </c>
      <c r="H25">
        <v>262</v>
      </c>
      <c r="I25">
        <v>567</v>
      </c>
      <c r="J25">
        <v>430</v>
      </c>
      <c r="K25" s="4">
        <v>0.52329999999999999</v>
      </c>
    </row>
    <row r="26" spans="1:11" x14ac:dyDescent="0.5">
      <c r="A26" t="s">
        <v>83</v>
      </c>
      <c r="B26" t="s">
        <v>81</v>
      </c>
      <c r="C26" t="s">
        <v>62</v>
      </c>
      <c r="D26">
        <v>2</v>
      </c>
      <c r="E26" s="27">
        <v>1500</v>
      </c>
      <c r="F26">
        <v>0.97299999999999998</v>
      </c>
      <c r="G26" s="29">
        <v>17514</v>
      </c>
      <c r="H26">
        <v>229</v>
      </c>
      <c r="I26">
        <v>859</v>
      </c>
      <c r="J26">
        <v>662</v>
      </c>
      <c r="K26" s="4">
        <v>0.44929999999999998</v>
      </c>
    </row>
    <row r="27" spans="1:11" x14ac:dyDescent="0.5">
      <c r="A27" t="s">
        <v>84</v>
      </c>
      <c r="B27" t="s">
        <v>55</v>
      </c>
      <c r="C27" t="s">
        <v>62</v>
      </c>
      <c r="D27">
        <v>2</v>
      </c>
      <c r="E27" s="27">
        <v>1300</v>
      </c>
      <c r="F27">
        <v>0.97299999999999998</v>
      </c>
      <c r="G27" s="29">
        <v>15178.8</v>
      </c>
      <c r="H27">
        <v>136</v>
      </c>
      <c r="I27">
        <v>336</v>
      </c>
      <c r="J27">
        <v>186</v>
      </c>
      <c r="K27" s="4">
        <v>0.6603</v>
      </c>
    </row>
    <row r="28" spans="1:11" x14ac:dyDescent="0.5">
      <c r="A28" t="s">
        <v>85</v>
      </c>
      <c r="B28" t="s">
        <v>81</v>
      </c>
      <c r="C28" t="s">
        <v>62</v>
      </c>
      <c r="D28">
        <v>2</v>
      </c>
      <c r="E28" s="27">
        <v>1600</v>
      </c>
      <c r="F28">
        <v>0.97299999999999998</v>
      </c>
      <c r="G28" s="29">
        <v>18681.599999999999</v>
      </c>
      <c r="H28">
        <v>449</v>
      </c>
      <c r="I28">
        <v>899</v>
      </c>
      <c r="J28">
        <v>696</v>
      </c>
      <c r="K28" s="4">
        <v>0.48770000000000002</v>
      </c>
    </row>
    <row r="29" spans="1:11" x14ac:dyDescent="0.5">
      <c r="A29" t="s">
        <v>86</v>
      </c>
      <c r="B29" t="s">
        <v>87</v>
      </c>
      <c r="C29" t="s">
        <v>53</v>
      </c>
      <c r="D29">
        <v>2</v>
      </c>
      <c r="E29" s="27">
        <v>600</v>
      </c>
      <c r="F29">
        <v>0.97299999999999998</v>
      </c>
      <c r="G29" s="29">
        <v>7005.5999999999995</v>
      </c>
      <c r="H29">
        <v>132</v>
      </c>
      <c r="I29">
        <v>226</v>
      </c>
      <c r="J29">
        <v>182</v>
      </c>
      <c r="K29" s="4">
        <v>0.43840000000000001</v>
      </c>
    </row>
    <row r="30" spans="1:11" x14ac:dyDescent="0.5">
      <c r="A30" t="s">
        <v>88</v>
      </c>
      <c r="B30" t="s">
        <v>87</v>
      </c>
      <c r="C30" t="s">
        <v>53</v>
      </c>
      <c r="D30">
        <v>2</v>
      </c>
      <c r="E30" s="27">
        <v>800</v>
      </c>
      <c r="F30">
        <v>0.97299999999999998</v>
      </c>
      <c r="G30" s="29">
        <v>9340.7999999999993</v>
      </c>
      <c r="H30">
        <v>157</v>
      </c>
      <c r="I30">
        <v>340</v>
      </c>
      <c r="J30">
        <v>241</v>
      </c>
      <c r="K30" s="4">
        <v>0.53149999999999997</v>
      </c>
    </row>
    <row r="31" spans="1:11" x14ac:dyDescent="0.5">
      <c r="A31" t="s">
        <v>89</v>
      </c>
      <c r="B31" t="s">
        <v>87</v>
      </c>
      <c r="C31" t="s">
        <v>62</v>
      </c>
      <c r="D31">
        <v>2</v>
      </c>
      <c r="E31" s="27">
        <v>700</v>
      </c>
      <c r="F31">
        <v>0.97299999999999998</v>
      </c>
      <c r="G31" s="29">
        <v>8173.2000000000007</v>
      </c>
      <c r="H31">
        <v>215</v>
      </c>
      <c r="I31">
        <v>377</v>
      </c>
      <c r="J31">
        <v>363</v>
      </c>
      <c r="K31" s="4">
        <v>0.13969999999999999</v>
      </c>
    </row>
    <row r="32" spans="1:11" x14ac:dyDescent="0.5">
      <c r="A32" t="s">
        <v>90</v>
      </c>
      <c r="B32" t="s">
        <v>87</v>
      </c>
      <c r="C32" t="s">
        <v>62</v>
      </c>
      <c r="D32">
        <v>2</v>
      </c>
      <c r="E32" s="27">
        <v>1000</v>
      </c>
      <c r="F32">
        <v>0.97299999999999998</v>
      </c>
      <c r="G32" s="29">
        <v>11676</v>
      </c>
      <c r="H32">
        <v>202</v>
      </c>
      <c r="I32">
        <v>374</v>
      </c>
      <c r="J32">
        <v>301</v>
      </c>
      <c r="K32" s="4">
        <v>0.46850000000000003</v>
      </c>
    </row>
    <row r="33" spans="1:11" x14ac:dyDescent="0.5">
      <c r="A33" t="s">
        <v>91</v>
      </c>
      <c r="B33" t="s">
        <v>92</v>
      </c>
      <c r="C33" t="s">
        <v>53</v>
      </c>
      <c r="D33">
        <v>2</v>
      </c>
      <c r="E33" s="27">
        <v>700</v>
      </c>
      <c r="F33">
        <v>0.97299999999999998</v>
      </c>
      <c r="G33" s="29">
        <v>8173.2000000000007</v>
      </c>
      <c r="H33">
        <v>94</v>
      </c>
      <c r="I33">
        <v>356</v>
      </c>
      <c r="J33">
        <v>212</v>
      </c>
      <c r="K33" s="4">
        <v>0.50139999999999996</v>
      </c>
    </row>
    <row r="34" spans="1:11" x14ac:dyDescent="0.5">
      <c r="A34" t="s">
        <v>93</v>
      </c>
      <c r="B34" t="s">
        <v>92</v>
      </c>
      <c r="C34" t="s">
        <v>53</v>
      </c>
      <c r="D34">
        <v>2</v>
      </c>
      <c r="E34" s="27">
        <v>900</v>
      </c>
      <c r="F34">
        <v>0.97299999999999998</v>
      </c>
      <c r="G34" s="29">
        <v>10508.4</v>
      </c>
      <c r="H34">
        <v>69</v>
      </c>
      <c r="I34">
        <v>485</v>
      </c>
      <c r="J34">
        <v>340</v>
      </c>
      <c r="K34" s="4">
        <v>0.30680000000000002</v>
      </c>
    </row>
    <row r="35" spans="1:11" x14ac:dyDescent="0.5">
      <c r="A35" t="s">
        <v>94</v>
      </c>
      <c r="B35" t="s">
        <v>92</v>
      </c>
      <c r="C35" t="s">
        <v>62</v>
      </c>
      <c r="D35">
        <v>2</v>
      </c>
      <c r="E35" s="27">
        <v>1000</v>
      </c>
      <c r="F35">
        <v>0.97299999999999998</v>
      </c>
      <c r="G35" s="29">
        <v>11676</v>
      </c>
      <c r="H35">
        <v>84</v>
      </c>
      <c r="I35">
        <v>376</v>
      </c>
      <c r="J35">
        <v>266</v>
      </c>
      <c r="K35" s="4">
        <v>0.52049999999999996</v>
      </c>
    </row>
    <row r="36" spans="1:11" x14ac:dyDescent="0.5">
      <c r="A36" t="s">
        <v>95</v>
      </c>
      <c r="B36" t="s">
        <v>92</v>
      </c>
      <c r="C36" t="s">
        <v>62</v>
      </c>
      <c r="D36">
        <v>2</v>
      </c>
      <c r="E36" s="27">
        <v>1200</v>
      </c>
      <c r="F36">
        <v>0.97299999999999998</v>
      </c>
      <c r="G36" s="29">
        <v>14011.199999999999</v>
      </c>
      <c r="H36">
        <v>109</v>
      </c>
      <c r="I36">
        <v>490</v>
      </c>
      <c r="J36">
        <v>442</v>
      </c>
      <c r="K36" s="4">
        <v>0.1288</v>
      </c>
    </row>
    <row r="37" spans="1:11" x14ac:dyDescent="0.5">
      <c r="A37" t="s">
        <v>96</v>
      </c>
      <c r="B37" t="s">
        <v>97</v>
      </c>
      <c r="C37" t="s">
        <v>53</v>
      </c>
      <c r="D37">
        <v>2</v>
      </c>
      <c r="E37" s="27">
        <v>1200</v>
      </c>
      <c r="F37">
        <v>0.97299999999999998</v>
      </c>
      <c r="G37" s="29">
        <v>14011.199999999999</v>
      </c>
      <c r="H37">
        <v>145</v>
      </c>
      <c r="I37">
        <v>434</v>
      </c>
      <c r="J37">
        <v>354</v>
      </c>
      <c r="K37" s="4">
        <v>0.24110000000000001</v>
      </c>
    </row>
    <row r="38" spans="1:11" x14ac:dyDescent="0.5">
      <c r="A38" t="s">
        <v>98</v>
      </c>
      <c r="B38" t="s">
        <v>99</v>
      </c>
      <c r="C38" t="s">
        <v>53</v>
      </c>
      <c r="D38">
        <v>2</v>
      </c>
      <c r="E38" s="27">
        <v>920</v>
      </c>
      <c r="F38">
        <v>0.97299999999999998</v>
      </c>
      <c r="G38" s="29">
        <v>10741.92</v>
      </c>
      <c r="H38">
        <v>111</v>
      </c>
      <c r="I38">
        <v>147</v>
      </c>
      <c r="J38">
        <v>123</v>
      </c>
      <c r="K38" s="4">
        <v>0.4521</v>
      </c>
    </row>
    <row r="39" spans="1:11" x14ac:dyDescent="0.5">
      <c r="A39" t="s">
        <v>100</v>
      </c>
      <c r="B39" t="s">
        <v>97</v>
      </c>
      <c r="C39" t="s">
        <v>53</v>
      </c>
      <c r="D39">
        <v>2</v>
      </c>
      <c r="E39" s="27">
        <v>1300</v>
      </c>
      <c r="F39">
        <v>0.97299999999999998</v>
      </c>
      <c r="G39" s="29">
        <v>15178.8</v>
      </c>
      <c r="H39">
        <v>228</v>
      </c>
      <c r="I39">
        <v>457</v>
      </c>
      <c r="J39">
        <v>377</v>
      </c>
      <c r="K39" s="4">
        <v>0.47949999999999998</v>
      </c>
    </row>
    <row r="40" spans="1:11" x14ac:dyDescent="0.5">
      <c r="A40" t="s">
        <v>101</v>
      </c>
      <c r="B40" t="s">
        <v>97</v>
      </c>
      <c r="C40" t="s">
        <v>62</v>
      </c>
      <c r="D40">
        <v>2</v>
      </c>
      <c r="E40" s="27">
        <v>1100</v>
      </c>
      <c r="F40">
        <v>0.97299999999999998</v>
      </c>
      <c r="G40" s="29">
        <v>12843.599999999999</v>
      </c>
      <c r="H40">
        <v>90</v>
      </c>
      <c r="I40">
        <v>375</v>
      </c>
      <c r="J40">
        <v>318</v>
      </c>
      <c r="K40" s="4">
        <v>0.2712</v>
      </c>
    </row>
    <row r="41" spans="1:11" x14ac:dyDescent="0.5">
      <c r="A41" t="s">
        <v>102</v>
      </c>
      <c r="B41" t="s">
        <v>97</v>
      </c>
      <c r="C41" t="s">
        <v>62</v>
      </c>
      <c r="D41">
        <v>2</v>
      </c>
      <c r="E41" s="27">
        <v>1200</v>
      </c>
      <c r="F41">
        <v>0.97299999999999998</v>
      </c>
      <c r="G41" s="29">
        <v>14011.199999999999</v>
      </c>
      <c r="H41">
        <v>128</v>
      </c>
      <c r="I41">
        <v>238</v>
      </c>
      <c r="J41">
        <v>198</v>
      </c>
      <c r="K41" s="4">
        <v>0.43009999999999998</v>
      </c>
    </row>
    <row r="42" spans="1:11" x14ac:dyDescent="0.5">
      <c r="A42" t="s">
        <v>103</v>
      </c>
      <c r="B42" t="s">
        <v>104</v>
      </c>
      <c r="C42" t="s">
        <v>53</v>
      </c>
      <c r="D42">
        <v>2</v>
      </c>
      <c r="E42" s="27">
        <v>1300</v>
      </c>
      <c r="F42">
        <v>0.97299999999999998</v>
      </c>
      <c r="G42" s="29">
        <v>15178.8</v>
      </c>
      <c r="H42">
        <v>126</v>
      </c>
      <c r="I42">
        <v>188</v>
      </c>
      <c r="J42">
        <v>149</v>
      </c>
      <c r="K42" s="4">
        <v>0.56710000000000005</v>
      </c>
    </row>
    <row r="43" spans="1:11" x14ac:dyDescent="0.5">
      <c r="A43" t="s">
        <v>105</v>
      </c>
      <c r="B43" t="s">
        <v>104</v>
      </c>
      <c r="C43" t="s">
        <v>53</v>
      </c>
      <c r="D43">
        <v>2</v>
      </c>
      <c r="E43" s="27">
        <v>1700</v>
      </c>
      <c r="F43">
        <v>0.97299999999999998</v>
      </c>
      <c r="G43" s="29">
        <v>19849.199999999997</v>
      </c>
      <c r="H43">
        <v>152</v>
      </c>
      <c r="I43">
        <v>247</v>
      </c>
      <c r="J43">
        <v>210</v>
      </c>
      <c r="K43" s="4">
        <v>0.32050000000000001</v>
      </c>
    </row>
    <row r="44" spans="1:11" x14ac:dyDescent="0.5">
      <c r="A44" t="s">
        <v>106</v>
      </c>
      <c r="B44" t="s">
        <v>104</v>
      </c>
      <c r="C44" t="s">
        <v>62</v>
      </c>
      <c r="D44">
        <v>2</v>
      </c>
      <c r="E44" s="27">
        <v>1200</v>
      </c>
      <c r="F44">
        <v>0.97299999999999998</v>
      </c>
      <c r="G44" s="29">
        <v>14011.199999999999</v>
      </c>
      <c r="H44">
        <v>141</v>
      </c>
      <c r="I44">
        <v>263</v>
      </c>
      <c r="J44">
        <v>187</v>
      </c>
      <c r="K44" s="4">
        <v>0.44929999999999998</v>
      </c>
    </row>
    <row r="45" spans="1:11" x14ac:dyDescent="0.5">
      <c r="A45" t="s">
        <v>107</v>
      </c>
      <c r="B45" t="s">
        <v>104</v>
      </c>
      <c r="C45" t="s">
        <v>62</v>
      </c>
      <c r="D45">
        <v>2</v>
      </c>
      <c r="E45" s="27">
        <v>1900</v>
      </c>
      <c r="F45">
        <v>0.97299999999999998</v>
      </c>
      <c r="G45" s="29">
        <v>22184.400000000001</v>
      </c>
      <c r="H45">
        <v>157</v>
      </c>
      <c r="I45">
        <v>314</v>
      </c>
      <c r="J45">
        <v>225</v>
      </c>
      <c r="K45" s="4">
        <v>0.50960000000000005</v>
      </c>
    </row>
    <row r="46" spans="1:11" x14ac:dyDescent="0.5">
      <c r="A46" t="s">
        <v>108</v>
      </c>
      <c r="B46" t="s">
        <v>109</v>
      </c>
      <c r="C46" t="s">
        <v>53</v>
      </c>
      <c r="D46">
        <v>2</v>
      </c>
      <c r="E46" s="27">
        <v>1000</v>
      </c>
      <c r="F46">
        <v>0.97299999999999998</v>
      </c>
      <c r="G46" s="29">
        <v>11676</v>
      </c>
      <c r="H46">
        <v>93</v>
      </c>
      <c r="I46">
        <v>159</v>
      </c>
      <c r="J46">
        <v>123</v>
      </c>
      <c r="K46" s="4">
        <v>0.72050000000000003</v>
      </c>
    </row>
    <row r="47" spans="1:11" x14ac:dyDescent="0.5">
      <c r="A47" t="s">
        <v>110</v>
      </c>
      <c r="B47" t="s">
        <v>109</v>
      </c>
      <c r="C47" t="s">
        <v>53</v>
      </c>
      <c r="D47">
        <v>2</v>
      </c>
      <c r="E47" s="27">
        <v>1500</v>
      </c>
      <c r="F47">
        <v>0.97299999999999998</v>
      </c>
      <c r="G47" s="29">
        <v>17514</v>
      </c>
      <c r="H47">
        <v>145</v>
      </c>
      <c r="I47">
        <v>462</v>
      </c>
      <c r="J47">
        <v>263</v>
      </c>
      <c r="K47" s="4">
        <v>0.49590000000000001</v>
      </c>
    </row>
    <row r="48" spans="1:11" x14ac:dyDescent="0.5">
      <c r="A48" t="s">
        <v>111</v>
      </c>
      <c r="B48" t="s">
        <v>109</v>
      </c>
      <c r="C48" t="s">
        <v>62</v>
      </c>
      <c r="D48">
        <v>2</v>
      </c>
      <c r="E48" s="27">
        <v>1300</v>
      </c>
      <c r="F48">
        <v>0.97299999999999998</v>
      </c>
      <c r="G48" s="29">
        <v>15178.8</v>
      </c>
      <c r="H48">
        <v>181</v>
      </c>
      <c r="I48">
        <v>316</v>
      </c>
      <c r="J48">
        <v>238</v>
      </c>
      <c r="K48" s="4">
        <v>0.44929999999999998</v>
      </c>
    </row>
    <row r="49" spans="1:11" x14ac:dyDescent="0.5">
      <c r="A49" t="s">
        <v>112</v>
      </c>
      <c r="B49" t="s">
        <v>99</v>
      </c>
      <c r="C49" t="s">
        <v>62</v>
      </c>
      <c r="D49">
        <v>2</v>
      </c>
      <c r="E49" s="27">
        <v>850</v>
      </c>
      <c r="F49">
        <v>0.97299999999999998</v>
      </c>
      <c r="G49" s="29">
        <v>9924.5999999999985</v>
      </c>
      <c r="H49">
        <v>96</v>
      </c>
      <c r="I49">
        <v>245</v>
      </c>
      <c r="J49">
        <v>146</v>
      </c>
      <c r="K49" s="4">
        <v>0.53149999999999997</v>
      </c>
    </row>
    <row r="50" spans="1:11" x14ac:dyDescent="0.5">
      <c r="A50" t="s">
        <v>113</v>
      </c>
      <c r="B50" t="s">
        <v>109</v>
      </c>
      <c r="C50" t="s">
        <v>62</v>
      </c>
      <c r="D50">
        <v>2</v>
      </c>
      <c r="E50" s="27">
        <v>1800</v>
      </c>
      <c r="F50">
        <v>0.97299999999999998</v>
      </c>
      <c r="G50" s="29">
        <v>21016.799999999999</v>
      </c>
      <c r="H50">
        <v>145</v>
      </c>
      <c r="I50">
        <v>412</v>
      </c>
      <c r="J50">
        <v>349</v>
      </c>
      <c r="K50" s="4">
        <v>0.1507</v>
      </c>
    </row>
    <row r="51" spans="1:11" x14ac:dyDescent="0.5">
      <c r="A51" t="s">
        <v>114</v>
      </c>
      <c r="B51" t="s">
        <v>115</v>
      </c>
      <c r="C51" t="s">
        <v>53</v>
      </c>
      <c r="D51">
        <v>2</v>
      </c>
      <c r="E51" s="27">
        <v>1100</v>
      </c>
      <c r="F51">
        <v>0.97299999999999998</v>
      </c>
      <c r="G51" s="29">
        <v>12843.599999999999</v>
      </c>
      <c r="H51">
        <v>99</v>
      </c>
      <c r="I51">
        <v>215</v>
      </c>
      <c r="J51">
        <v>147</v>
      </c>
      <c r="K51" s="4">
        <v>0.6</v>
      </c>
    </row>
    <row r="52" spans="1:11" x14ac:dyDescent="0.5">
      <c r="A52" t="s">
        <v>116</v>
      </c>
      <c r="B52" t="s">
        <v>115</v>
      </c>
      <c r="C52" t="s">
        <v>53</v>
      </c>
      <c r="D52">
        <v>2</v>
      </c>
      <c r="E52" s="27">
        <v>1400</v>
      </c>
      <c r="F52">
        <v>0.97299999999999998</v>
      </c>
      <c r="G52" s="29">
        <v>16346.400000000001</v>
      </c>
      <c r="H52">
        <v>120</v>
      </c>
      <c r="I52">
        <v>188</v>
      </c>
      <c r="J52">
        <v>151</v>
      </c>
      <c r="K52" s="4">
        <v>0.52600000000000002</v>
      </c>
    </row>
    <row r="53" spans="1:11" x14ac:dyDescent="0.5">
      <c r="A53" t="s">
        <v>117</v>
      </c>
      <c r="B53" t="s">
        <v>115</v>
      </c>
      <c r="C53" t="s">
        <v>62</v>
      </c>
      <c r="D53">
        <v>2</v>
      </c>
      <c r="E53" s="27">
        <v>1300</v>
      </c>
      <c r="F53">
        <v>0.97299999999999998</v>
      </c>
      <c r="G53" s="29">
        <v>15178.8</v>
      </c>
      <c r="H53">
        <v>263</v>
      </c>
      <c r="I53">
        <v>489</v>
      </c>
      <c r="J53">
        <v>429</v>
      </c>
      <c r="K53" s="4">
        <v>0.21099999999999999</v>
      </c>
    </row>
    <row r="54" spans="1:11" x14ac:dyDescent="0.5">
      <c r="A54" t="s">
        <v>118</v>
      </c>
      <c r="B54" t="s">
        <v>115</v>
      </c>
      <c r="C54" t="s">
        <v>62</v>
      </c>
      <c r="D54">
        <v>2</v>
      </c>
      <c r="E54" s="27">
        <v>1900</v>
      </c>
      <c r="F54">
        <v>0.97299999999999998</v>
      </c>
      <c r="G54" s="29">
        <v>22184.400000000001</v>
      </c>
      <c r="H54">
        <v>335</v>
      </c>
      <c r="I54">
        <v>502</v>
      </c>
      <c r="J54">
        <v>441</v>
      </c>
      <c r="K54" s="4">
        <v>0.33150000000000002</v>
      </c>
    </row>
    <row r="55" spans="1:11" x14ac:dyDescent="0.5">
      <c r="A55" t="s">
        <v>119</v>
      </c>
      <c r="B55" t="s">
        <v>120</v>
      </c>
      <c r="C55" t="s">
        <v>53</v>
      </c>
      <c r="D55">
        <v>2</v>
      </c>
      <c r="E55" s="27">
        <v>900</v>
      </c>
      <c r="F55">
        <v>0.97299999999999998</v>
      </c>
      <c r="G55" s="29">
        <v>10508.4</v>
      </c>
      <c r="H55">
        <v>98</v>
      </c>
      <c r="I55">
        <v>195</v>
      </c>
      <c r="J55">
        <v>144</v>
      </c>
      <c r="K55" s="4">
        <v>0.32879999999999998</v>
      </c>
    </row>
    <row r="56" spans="1:11" x14ac:dyDescent="0.5">
      <c r="A56" t="s">
        <v>121</v>
      </c>
      <c r="B56" t="s">
        <v>120</v>
      </c>
      <c r="C56" t="s">
        <v>53</v>
      </c>
      <c r="D56">
        <v>2</v>
      </c>
      <c r="E56" s="27">
        <v>1400</v>
      </c>
      <c r="F56">
        <v>0.97299999999999998</v>
      </c>
      <c r="G56" s="29">
        <v>16346.400000000001</v>
      </c>
      <c r="H56">
        <v>77</v>
      </c>
      <c r="I56">
        <v>260</v>
      </c>
      <c r="J56">
        <v>136</v>
      </c>
      <c r="K56" s="4">
        <v>0.61919999999999997</v>
      </c>
    </row>
    <row r="57" spans="1:11" x14ac:dyDescent="0.5">
      <c r="A57" t="s">
        <v>122</v>
      </c>
      <c r="B57" t="s">
        <v>120</v>
      </c>
      <c r="C57" t="s">
        <v>62</v>
      </c>
      <c r="D57">
        <v>2</v>
      </c>
      <c r="E57" s="27">
        <v>1400</v>
      </c>
      <c r="F57">
        <v>0.97299999999999998</v>
      </c>
      <c r="G57" s="29">
        <v>16346.400000000001</v>
      </c>
      <c r="H57">
        <v>173</v>
      </c>
      <c r="I57">
        <v>322</v>
      </c>
      <c r="J57">
        <v>305</v>
      </c>
      <c r="K57" s="4">
        <v>0.2712</v>
      </c>
    </row>
    <row r="58" spans="1:11" x14ac:dyDescent="0.5">
      <c r="A58" t="s">
        <v>123</v>
      </c>
      <c r="B58" t="s">
        <v>120</v>
      </c>
      <c r="C58" t="s">
        <v>62</v>
      </c>
      <c r="D58">
        <v>2</v>
      </c>
      <c r="E58" s="27">
        <v>1700</v>
      </c>
      <c r="F58">
        <v>0.97299999999999998</v>
      </c>
      <c r="G58" s="29">
        <v>19849.199999999997</v>
      </c>
      <c r="H58">
        <v>176</v>
      </c>
      <c r="I58">
        <v>469</v>
      </c>
      <c r="J58">
        <v>425</v>
      </c>
      <c r="K58" s="4">
        <v>0.32879999999999998</v>
      </c>
    </row>
    <row r="59" spans="1:11" x14ac:dyDescent="0.5">
      <c r="A59" t="s">
        <v>124</v>
      </c>
      <c r="B59" t="s">
        <v>125</v>
      </c>
      <c r="C59" t="s">
        <v>53</v>
      </c>
      <c r="D59">
        <v>2</v>
      </c>
      <c r="E59" s="27">
        <v>800</v>
      </c>
      <c r="F59">
        <v>0.97299999999999998</v>
      </c>
      <c r="G59" s="29">
        <v>9340.7999999999993</v>
      </c>
      <c r="H59">
        <v>86</v>
      </c>
      <c r="I59">
        <v>224</v>
      </c>
      <c r="J59">
        <v>176</v>
      </c>
      <c r="K59" s="4">
        <v>0.41370000000000001</v>
      </c>
    </row>
    <row r="60" spans="1:11" x14ac:dyDescent="0.5">
      <c r="A60" t="s">
        <v>126</v>
      </c>
      <c r="B60" t="s">
        <v>99</v>
      </c>
      <c r="C60" t="s">
        <v>62</v>
      </c>
      <c r="D60">
        <v>2</v>
      </c>
      <c r="E60" s="27">
        <v>900</v>
      </c>
      <c r="F60">
        <v>0.97299999999999998</v>
      </c>
      <c r="G60" s="29">
        <v>10508.4</v>
      </c>
      <c r="H60">
        <v>111</v>
      </c>
      <c r="I60">
        <v>276</v>
      </c>
      <c r="J60">
        <v>169</v>
      </c>
      <c r="K60" s="4">
        <v>0.47949999999999998</v>
      </c>
    </row>
    <row r="61" spans="1:11" x14ac:dyDescent="0.5">
      <c r="A61" t="s">
        <v>127</v>
      </c>
      <c r="B61" t="s">
        <v>125</v>
      </c>
      <c r="C61" t="s">
        <v>53</v>
      </c>
      <c r="D61">
        <v>2</v>
      </c>
      <c r="E61" s="27">
        <v>1300</v>
      </c>
      <c r="F61">
        <v>0.97299999999999998</v>
      </c>
      <c r="G61" s="29">
        <v>15178.8</v>
      </c>
      <c r="H61">
        <v>127</v>
      </c>
      <c r="I61">
        <v>276</v>
      </c>
      <c r="J61">
        <v>207</v>
      </c>
      <c r="K61" s="4">
        <v>0.63009999999999999</v>
      </c>
    </row>
    <row r="62" spans="1:11" x14ac:dyDescent="0.5">
      <c r="A62" t="s">
        <v>128</v>
      </c>
      <c r="B62" t="s">
        <v>125</v>
      </c>
      <c r="C62" t="s">
        <v>62</v>
      </c>
      <c r="D62">
        <v>2</v>
      </c>
      <c r="E62" s="27">
        <v>1400</v>
      </c>
      <c r="F62">
        <v>0.97299999999999998</v>
      </c>
      <c r="G62" s="29">
        <v>16346.400000000001</v>
      </c>
      <c r="H62">
        <v>222</v>
      </c>
      <c r="I62">
        <v>381</v>
      </c>
      <c r="J62">
        <v>244</v>
      </c>
      <c r="K62" s="4">
        <v>0.90410000000000001</v>
      </c>
    </row>
    <row r="63" spans="1:11" x14ac:dyDescent="0.5">
      <c r="A63" t="s">
        <v>129</v>
      </c>
      <c r="B63" t="s">
        <v>125</v>
      </c>
      <c r="C63" t="s">
        <v>62</v>
      </c>
      <c r="D63">
        <v>2</v>
      </c>
      <c r="E63" s="27">
        <v>1900</v>
      </c>
      <c r="F63">
        <v>0.97299999999999998</v>
      </c>
      <c r="G63" s="29">
        <v>22184.400000000001</v>
      </c>
      <c r="H63">
        <v>386</v>
      </c>
      <c r="I63">
        <v>773</v>
      </c>
      <c r="J63">
        <v>536</v>
      </c>
      <c r="K63" s="4">
        <v>0.54249999999999998</v>
      </c>
    </row>
    <row r="64" spans="1:11" x14ac:dyDescent="0.5">
      <c r="A64" t="s">
        <v>130</v>
      </c>
      <c r="B64" t="s">
        <v>131</v>
      </c>
      <c r="C64" t="s">
        <v>53</v>
      </c>
      <c r="D64">
        <v>2</v>
      </c>
      <c r="E64" s="27">
        <v>1700</v>
      </c>
      <c r="F64">
        <v>0.97299999999999998</v>
      </c>
      <c r="G64" s="29">
        <v>19849.199999999997</v>
      </c>
      <c r="H64">
        <v>136</v>
      </c>
      <c r="I64">
        <v>476</v>
      </c>
      <c r="J64">
        <v>476</v>
      </c>
      <c r="K64" s="4">
        <v>7.9500000000000001E-2</v>
      </c>
    </row>
    <row r="65" spans="1:11" x14ac:dyDescent="0.5">
      <c r="A65" t="s">
        <v>132</v>
      </c>
      <c r="B65" t="s">
        <v>131</v>
      </c>
      <c r="C65" t="s">
        <v>53</v>
      </c>
      <c r="D65">
        <v>2</v>
      </c>
      <c r="E65" s="27">
        <v>2400</v>
      </c>
      <c r="F65">
        <v>0.97299999999999998</v>
      </c>
      <c r="G65" s="29">
        <v>28022.399999999998</v>
      </c>
      <c r="H65">
        <v>173</v>
      </c>
      <c r="I65">
        <v>690</v>
      </c>
      <c r="J65">
        <v>360</v>
      </c>
      <c r="K65" s="4">
        <v>0.55069999999999997</v>
      </c>
    </row>
    <row r="66" spans="1:11" x14ac:dyDescent="0.5">
      <c r="A66" t="s">
        <v>133</v>
      </c>
      <c r="B66" t="s">
        <v>131</v>
      </c>
      <c r="C66" t="s">
        <v>62</v>
      </c>
      <c r="D66">
        <v>2</v>
      </c>
      <c r="E66" s="27">
        <v>2100</v>
      </c>
      <c r="F66">
        <v>0.97299999999999998</v>
      </c>
      <c r="G66" s="29">
        <v>24519.599999999999</v>
      </c>
      <c r="H66">
        <v>448</v>
      </c>
      <c r="I66">
        <v>2128</v>
      </c>
      <c r="J66">
        <v>1477</v>
      </c>
      <c r="K66" s="4">
        <v>0.69320000000000004</v>
      </c>
    </row>
    <row r="67" spans="1:11" x14ac:dyDescent="0.5">
      <c r="A67" t="s">
        <v>134</v>
      </c>
      <c r="B67" t="s">
        <v>131</v>
      </c>
      <c r="C67" t="s">
        <v>62</v>
      </c>
      <c r="D67">
        <v>2</v>
      </c>
      <c r="E67" s="27">
        <v>3200</v>
      </c>
      <c r="F67">
        <v>0.97299999999999998</v>
      </c>
      <c r="G67" s="29">
        <v>37363.199999999997</v>
      </c>
      <c r="H67">
        <v>450</v>
      </c>
      <c r="I67">
        <v>2699</v>
      </c>
      <c r="J67">
        <v>1265</v>
      </c>
      <c r="K67" s="4">
        <v>0.71509999999999996</v>
      </c>
    </row>
    <row r="68" spans="1:11" x14ac:dyDescent="0.5">
      <c r="A68" t="s">
        <v>135</v>
      </c>
      <c r="B68" t="s">
        <v>136</v>
      </c>
      <c r="C68" t="s">
        <v>53</v>
      </c>
      <c r="D68">
        <v>2</v>
      </c>
      <c r="E68" s="27">
        <v>1300</v>
      </c>
      <c r="F68">
        <v>0.97299999999999998</v>
      </c>
      <c r="G68" s="29">
        <v>15178.8</v>
      </c>
      <c r="H68">
        <v>291</v>
      </c>
      <c r="I68">
        <v>387</v>
      </c>
      <c r="J68">
        <v>328</v>
      </c>
      <c r="K68" s="4">
        <v>0.52049999999999996</v>
      </c>
    </row>
    <row r="69" spans="1:11" x14ac:dyDescent="0.5">
      <c r="A69" t="s">
        <v>137</v>
      </c>
      <c r="B69" t="s">
        <v>136</v>
      </c>
      <c r="C69" t="s">
        <v>53</v>
      </c>
      <c r="D69">
        <v>2</v>
      </c>
      <c r="E69" s="27">
        <v>1700</v>
      </c>
      <c r="F69">
        <v>0.97299999999999998</v>
      </c>
      <c r="G69" s="29">
        <v>19849.199999999997</v>
      </c>
      <c r="H69">
        <v>203</v>
      </c>
      <c r="I69">
        <v>318</v>
      </c>
      <c r="J69">
        <v>246</v>
      </c>
      <c r="K69" s="4">
        <v>0.15890000000000001</v>
      </c>
    </row>
    <row r="70" spans="1:11" x14ac:dyDescent="0.5">
      <c r="A70" t="s">
        <v>138</v>
      </c>
      <c r="B70" t="s">
        <v>136</v>
      </c>
      <c r="C70" t="s">
        <v>62</v>
      </c>
      <c r="D70">
        <v>2</v>
      </c>
      <c r="E70" s="27">
        <v>1400</v>
      </c>
      <c r="F70">
        <v>0.97299999999999998</v>
      </c>
      <c r="G70" s="29">
        <v>16346.400000000001</v>
      </c>
      <c r="H70">
        <v>287</v>
      </c>
      <c r="I70">
        <v>395</v>
      </c>
      <c r="J70">
        <v>325</v>
      </c>
      <c r="K70" s="4">
        <v>0.54520000000000002</v>
      </c>
    </row>
    <row r="71" spans="1:11" x14ac:dyDescent="0.5">
      <c r="A71" t="s">
        <v>139</v>
      </c>
      <c r="B71" t="s">
        <v>99</v>
      </c>
      <c r="C71" t="s">
        <v>53</v>
      </c>
      <c r="D71">
        <v>2</v>
      </c>
      <c r="E71" s="27">
        <v>750</v>
      </c>
      <c r="F71">
        <v>0.97299999999999998</v>
      </c>
      <c r="G71" s="29">
        <v>8757</v>
      </c>
      <c r="H71">
        <v>51</v>
      </c>
      <c r="I71">
        <v>179</v>
      </c>
      <c r="J71">
        <v>94</v>
      </c>
      <c r="K71" s="4">
        <v>0.47949999999999998</v>
      </c>
    </row>
    <row r="72" spans="1:11" x14ac:dyDescent="0.5">
      <c r="A72" t="s">
        <v>140</v>
      </c>
      <c r="B72" t="s">
        <v>136</v>
      </c>
      <c r="C72" t="s">
        <v>62</v>
      </c>
      <c r="D72">
        <v>2</v>
      </c>
      <c r="E72" s="27">
        <v>1900</v>
      </c>
      <c r="F72">
        <v>0.97299999999999998</v>
      </c>
      <c r="G72" s="29">
        <v>22184.400000000001</v>
      </c>
      <c r="H72">
        <v>376</v>
      </c>
      <c r="I72">
        <v>502</v>
      </c>
      <c r="J72">
        <v>428</v>
      </c>
      <c r="K72" s="4">
        <v>0.58630000000000004</v>
      </c>
    </row>
    <row r="73" spans="1:11" x14ac:dyDescent="0.5">
      <c r="A73" t="s">
        <v>141</v>
      </c>
      <c r="B73" t="s">
        <v>142</v>
      </c>
      <c r="C73" t="s">
        <v>53</v>
      </c>
      <c r="D73">
        <v>2</v>
      </c>
      <c r="E73" s="27">
        <v>1600</v>
      </c>
      <c r="F73">
        <v>0.97299999999999998</v>
      </c>
      <c r="G73" s="29">
        <v>18681.599999999999</v>
      </c>
      <c r="H73">
        <v>126</v>
      </c>
      <c r="I73">
        <v>352</v>
      </c>
      <c r="J73">
        <v>188</v>
      </c>
      <c r="K73" s="4">
        <v>0.67949999999999999</v>
      </c>
    </row>
    <row r="74" spans="1:11" x14ac:dyDescent="0.5">
      <c r="A74" t="s">
        <v>143</v>
      </c>
      <c r="B74" t="s">
        <v>142</v>
      </c>
      <c r="C74" t="s">
        <v>53</v>
      </c>
      <c r="D74">
        <v>2</v>
      </c>
      <c r="E74" s="27">
        <v>2200</v>
      </c>
      <c r="F74">
        <v>0.97299999999999998</v>
      </c>
      <c r="G74" s="29">
        <v>25687.199999999997</v>
      </c>
      <c r="H74">
        <v>119</v>
      </c>
      <c r="I74">
        <v>505</v>
      </c>
      <c r="J74">
        <v>274</v>
      </c>
      <c r="K74" s="4">
        <v>0.57809999999999995</v>
      </c>
    </row>
    <row r="75" spans="1:11" x14ac:dyDescent="0.5">
      <c r="A75" t="s">
        <v>144</v>
      </c>
      <c r="B75" t="s">
        <v>142</v>
      </c>
      <c r="C75" t="s">
        <v>62</v>
      </c>
      <c r="D75">
        <v>2</v>
      </c>
      <c r="E75" s="27">
        <v>1500</v>
      </c>
      <c r="F75">
        <v>0.97299999999999998</v>
      </c>
      <c r="G75" s="29">
        <v>17514</v>
      </c>
      <c r="H75">
        <v>486</v>
      </c>
      <c r="I75">
        <v>1215</v>
      </c>
      <c r="J75">
        <v>860</v>
      </c>
      <c r="K75" s="4">
        <v>0.41099999999999998</v>
      </c>
    </row>
    <row r="76" spans="1:11" x14ac:dyDescent="0.5">
      <c r="A76" t="s">
        <v>145</v>
      </c>
      <c r="B76" t="s">
        <v>142</v>
      </c>
      <c r="C76" t="s">
        <v>62</v>
      </c>
      <c r="D76">
        <v>2</v>
      </c>
      <c r="E76" s="27">
        <v>2400</v>
      </c>
      <c r="F76">
        <v>0.97299999999999998</v>
      </c>
      <c r="G76" s="29">
        <v>28022.399999999998</v>
      </c>
      <c r="H76">
        <v>516</v>
      </c>
      <c r="I76">
        <v>1650</v>
      </c>
      <c r="J76">
        <v>729</v>
      </c>
      <c r="K76" s="4">
        <v>0.68220000000000003</v>
      </c>
    </row>
    <row r="77" spans="1:11" x14ac:dyDescent="0.5">
      <c r="A77" t="s">
        <v>146</v>
      </c>
      <c r="B77" t="s">
        <v>147</v>
      </c>
      <c r="C77" t="s">
        <v>53</v>
      </c>
      <c r="D77">
        <v>2</v>
      </c>
      <c r="E77" s="27">
        <v>1600</v>
      </c>
      <c r="F77">
        <v>0.97299999999999998</v>
      </c>
      <c r="G77" s="29">
        <v>18681.599999999999</v>
      </c>
      <c r="H77">
        <v>160</v>
      </c>
      <c r="I77">
        <v>321</v>
      </c>
      <c r="J77">
        <v>174</v>
      </c>
      <c r="K77" s="4">
        <v>0.82469999999999999</v>
      </c>
    </row>
    <row r="78" spans="1:11" x14ac:dyDescent="0.5">
      <c r="A78" t="s">
        <v>148</v>
      </c>
      <c r="B78" t="s">
        <v>147</v>
      </c>
      <c r="C78" t="s">
        <v>53</v>
      </c>
      <c r="D78">
        <v>2</v>
      </c>
      <c r="E78" s="27">
        <v>1900</v>
      </c>
      <c r="F78">
        <v>0.97299999999999998</v>
      </c>
      <c r="G78" s="29">
        <v>22184.400000000001</v>
      </c>
      <c r="H78">
        <v>168</v>
      </c>
      <c r="I78">
        <v>364</v>
      </c>
      <c r="J78">
        <v>308</v>
      </c>
      <c r="K78" s="4">
        <v>0.21640000000000001</v>
      </c>
    </row>
    <row r="79" spans="1:11" x14ac:dyDescent="0.5">
      <c r="A79" t="s">
        <v>149</v>
      </c>
      <c r="B79" t="s">
        <v>147</v>
      </c>
      <c r="C79" t="s">
        <v>62</v>
      </c>
      <c r="D79">
        <v>2</v>
      </c>
      <c r="E79" s="27">
        <v>1400</v>
      </c>
      <c r="F79">
        <v>0.97299999999999998</v>
      </c>
      <c r="G79" s="29">
        <v>16346.400000000001</v>
      </c>
      <c r="H79">
        <v>226</v>
      </c>
      <c r="I79">
        <v>368</v>
      </c>
      <c r="J79">
        <v>308</v>
      </c>
      <c r="K79" s="4">
        <v>0.6</v>
      </c>
    </row>
    <row r="80" spans="1:11" x14ac:dyDescent="0.5">
      <c r="A80" t="s">
        <v>150</v>
      </c>
      <c r="B80" t="s">
        <v>147</v>
      </c>
      <c r="C80" t="s">
        <v>62</v>
      </c>
      <c r="D80">
        <v>2</v>
      </c>
      <c r="E80" s="27">
        <v>2000</v>
      </c>
      <c r="F80">
        <v>0.97299999999999998</v>
      </c>
      <c r="G80" s="29">
        <v>23352</v>
      </c>
      <c r="H80">
        <v>285</v>
      </c>
      <c r="I80">
        <v>428</v>
      </c>
      <c r="J80">
        <v>342</v>
      </c>
      <c r="K80" s="4">
        <v>0.39179999999999998</v>
      </c>
    </row>
    <row r="81" spans="1:11" x14ac:dyDescent="0.5">
      <c r="A81" t="s">
        <v>151</v>
      </c>
      <c r="B81" t="s">
        <v>152</v>
      </c>
      <c r="C81" t="s">
        <v>53</v>
      </c>
      <c r="D81">
        <v>2</v>
      </c>
      <c r="E81" s="27">
        <v>1000</v>
      </c>
      <c r="F81">
        <v>0.97299999999999998</v>
      </c>
      <c r="G81" s="29">
        <v>11676</v>
      </c>
      <c r="H81">
        <v>91</v>
      </c>
      <c r="I81">
        <v>342</v>
      </c>
      <c r="J81">
        <v>229</v>
      </c>
      <c r="K81" s="4">
        <v>0.58899999999999997</v>
      </c>
    </row>
    <row r="82" spans="1:11" x14ac:dyDescent="0.5">
      <c r="A82" t="s">
        <v>153</v>
      </c>
      <c r="B82" t="s">
        <v>154</v>
      </c>
      <c r="C82" t="s">
        <v>53</v>
      </c>
      <c r="D82">
        <v>2</v>
      </c>
      <c r="E82" s="27">
        <v>2500</v>
      </c>
      <c r="F82">
        <v>0.97299999999999998</v>
      </c>
      <c r="G82" s="29">
        <v>29190</v>
      </c>
      <c r="H82">
        <v>173</v>
      </c>
      <c r="I82">
        <v>581</v>
      </c>
      <c r="J82">
        <v>392</v>
      </c>
      <c r="K82" s="4">
        <v>0.29320000000000002</v>
      </c>
    </row>
    <row r="83" spans="1:11" x14ac:dyDescent="0.5">
      <c r="A83" t="s">
        <v>155</v>
      </c>
      <c r="B83" t="s">
        <v>152</v>
      </c>
      <c r="C83" t="s">
        <v>53</v>
      </c>
      <c r="D83">
        <v>2</v>
      </c>
      <c r="E83" s="27">
        <v>1400</v>
      </c>
      <c r="F83">
        <v>0.97299999999999998</v>
      </c>
      <c r="G83" s="29">
        <v>16346.400000000001</v>
      </c>
      <c r="H83">
        <v>168</v>
      </c>
      <c r="I83">
        <v>392</v>
      </c>
      <c r="J83">
        <v>322</v>
      </c>
      <c r="K83" s="4">
        <v>0.2712</v>
      </c>
    </row>
    <row r="84" spans="1:11" x14ac:dyDescent="0.5">
      <c r="A84" t="s">
        <v>156</v>
      </c>
      <c r="B84" t="s">
        <v>152</v>
      </c>
      <c r="C84" t="s">
        <v>62</v>
      </c>
      <c r="D84">
        <v>2</v>
      </c>
      <c r="E84" s="27">
        <v>1300</v>
      </c>
      <c r="F84">
        <v>0.97299999999999998</v>
      </c>
      <c r="G84" s="29">
        <v>15178.8</v>
      </c>
      <c r="H84">
        <v>155</v>
      </c>
      <c r="I84">
        <v>494</v>
      </c>
      <c r="J84">
        <v>257</v>
      </c>
      <c r="K84" s="4">
        <v>0.55069999999999997</v>
      </c>
    </row>
    <row r="85" spans="1:11" x14ac:dyDescent="0.5">
      <c r="A85" t="s">
        <v>157</v>
      </c>
      <c r="B85" t="s">
        <v>152</v>
      </c>
      <c r="C85" t="s">
        <v>62</v>
      </c>
      <c r="D85">
        <v>2</v>
      </c>
      <c r="E85" s="27">
        <v>1800</v>
      </c>
      <c r="F85">
        <v>0.97299999999999998</v>
      </c>
      <c r="G85" s="29">
        <v>21016.799999999999</v>
      </c>
      <c r="H85">
        <v>151</v>
      </c>
      <c r="I85">
        <v>391</v>
      </c>
      <c r="J85">
        <v>286</v>
      </c>
      <c r="K85" s="4">
        <v>0.4521</v>
      </c>
    </row>
    <row r="86" spans="1:11" x14ac:dyDescent="0.5">
      <c r="A86" t="s">
        <v>158</v>
      </c>
      <c r="B86" t="s">
        <v>159</v>
      </c>
      <c r="C86" t="s">
        <v>53</v>
      </c>
      <c r="D86">
        <v>2</v>
      </c>
      <c r="E86" s="27">
        <v>700</v>
      </c>
      <c r="F86">
        <v>0.97299999999999998</v>
      </c>
      <c r="G86" s="29">
        <v>8173.2000000000007</v>
      </c>
      <c r="H86">
        <v>99</v>
      </c>
      <c r="I86">
        <v>265</v>
      </c>
      <c r="J86">
        <v>180</v>
      </c>
      <c r="K86" s="4">
        <v>0.51780000000000004</v>
      </c>
    </row>
    <row r="87" spans="1:11" x14ac:dyDescent="0.5">
      <c r="A87" t="s">
        <v>160</v>
      </c>
      <c r="B87" t="s">
        <v>159</v>
      </c>
      <c r="C87" t="s">
        <v>53</v>
      </c>
      <c r="D87">
        <v>2</v>
      </c>
      <c r="E87" s="27">
        <v>900</v>
      </c>
      <c r="F87">
        <v>0.97299999999999998</v>
      </c>
      <c r="G87" s="29">
        <v>10508.4</v>
      </c>
      <c r="H87">
        <v>154</v>
      </c>
      <c r="I87">
        <v>286</v>
      </c>
      <c r="J87">
        <v>230</v>
      </c>
      <c r="K87" s="4">
        <v>0.52049999999999996</v>
      </c>
    </row>
    <row r="88" spans="1:11" x14ac:dyDescent="0.5">
      <c r="A88" t="s">
        <v>161</v>
      </c>
      <c r="B88" t="s">
        <v>159</v>
      </c>
      <c r="C88" t="s">
        <v>62</v>
      </c>
      <c r="D88">
        <v>2</v>
      </c>
      <c r="E88" s="27">
        <v>1000</v>
      </c>
      <c r="F88">
        <v>0.97299999999999998</v>
      </c>
      <c r="G88" s="29">
        <v>11676</v>
      </c>
      <c r="H88">
        <v>190</v>
      </c>
      <c r="I88">
        <v>462</v>
      </c>
      <c r="J88">
        <v>221</v>
      </c>
      <c r="K88" s="4">
        <v>0.63009999999999999</v>
      </c>
    </row>
    <row r="89" spans="1:11" x14ac:dyDescent="0.5">
      <c r="A89" t="s">
        <v>162</v>
      </c>
      <c r="B89" t="s">
        <v>159</v>
      </c>
      <c r="C89" t="s">
        <v>62</v>
      </c>
      <c r="D89">
        <v>2</v>
      </c>
      <c r="E89" s="27">
        <v>1200</v>
      </c>
      <c r="F89">
        <v>0.97299999999999998</v>
      </c>
      <c r="G89" s="29">
        <v>14011.199999999999</v>
      </c>
      <c r="H89">
        <v>205</v>
      </c>
      <c r="I89">
        <v>411</v>
      </c>
      <c r="J89">
        <v>316</v>
      </c>
      <c r="K89" s="4">
        <v>0.36990000000000001</v>
      </c>
    </row>
    <row r="90" spans="1:11" x14ac:dyDescent="0.5">
      <c r="A90" t="s">
        <v>163</v>
      </c>
      <c r="B90" t="s">
        <v>164</v>
      </c>
      <c r="C90" t="s">
        <v>53</v>
      </c>
      <c r="D90">
        <v>2</v>
      </c>
      <c r="E90" s="27">
        <v>700</v>
      </c>
      <c r="F90">
        <v>0.97299999999999998</v>
      </c>
      <c r="G90" s="29">
        <v>8173.2000000000007</v>
      </c>
      <c r="H90">
        <v>192</v>
      </c>
      <c r="I90">
        <v>313</v>
      </c>
      <c r="J90">
        <v>245</v>
      </c>
      <c r="K90" s="4">
        <v>0.56989999999999996</v>
      </c>
    </row>
    <row r="91" spans="1:11" x14ac:dyDescent="0.5">
      <c r="A91" t="s">
        <v>165</v>
      </c>
      <c r="B91" t="s">
        <v>164</v>
      </c>
      <c r="C91" t="s">
        <v>53</v>
      </c>
      <c r="D91">
        <v>2</v>
      </c>
      <c r="E91" s="27">
        <v>1000</v>
      </c>
      <c r="F91">
        <v>0.97299999999999998</v>
      </c>
      <c r="G91" s="29">
        <v>11676</v>
      </c>
      <c r="H91">
        <v>192</v>
      </c>
      <c r="I91">
        <v>357</v>
      </c>
      <c r="J91">
        <v>266</v>
      </c>
      <c r="K91" s="4">
        <v>0.41920000000000002</v>
      </c>
    </row>
    <row r="92" spans="1:11" x14ac:dyDescent="0.5">
      <c r="A92" t="s">
        <v>166</v>
      </c>
      <c r="B92" t="s">
        <v>164</v>
      </c>
      <c r="C92" t="s">
        <v>62</v>
      </c>
      <c r="D92">
        <v>2</v>
      </c>
      <c r="E92" s="27">
        <v>800</v>
      </c>
      <c r="F92">
        <v>0.97299999999999998</v>
      </c>
      <c r="G92" s="29">
        <v>9340.7999999999993</v>
      </c>
      <c r="H92">
        <v>186</v>
      </c>
      <c r="I92">
        <v>465</v>
      </c>
      <c r="J92">
        <v>325</v>
      </c>
      <c r="K92" s="4">
        <v>0.45479999999999998</v>
      </c>
    </row>
    <row r="93" spans="1:11" x14ac:dyDescent="0.5">
      <c r="A93" t="s">
        <v>167</v>
      </c>
      <c r="B93" t="s">
        <v>154</v>
      </c>
      <c r="C93" t="s">
        <v>62</v>
      </c>
      <c r="D93">
        <v>2</v>
      </c>
      <c r="E93" s="27">
        <v>2500</v>
      </c>
      <c r="F93">
        <v>0.97299999999999998</v>
      </c>
      <c r="G93" s="29">
        <v>29190</v>
      </c>
      <c r="H93">
        <v>189</v>
      </c>
      <c r="I93">
        <v>588</v>
      </c>
      <c r="J93">
        <v>393</v>
      </c>
      <c r="K93" s="4">
        <v>0.62190000000000001</v>
      </c>
    </row>
    <row r="94" spans="1:11" x14ac:dyDescent="0.5">
      <c r="A94" t="s">
        <v>168</v>
      </c>
      <c r="B94" t="s">
        <v>164</v>
      </c>
      <c r="C94" t="s">
        <v>62</v>
      </c>
      <c r="D94">
        <v>2</v>
      </c>
      <c r="E94" s="27">
        <v>900</v>
      </c>
      <c r="F94">
        <v>0.97299999999999998</v>
      </c>
      <c r="G94" s="29">
        <v>10508.4</v>
      </c>
      <c r="H94">
        <v>209</v>
      </c>
      <c r="I94">
        <v>358</v>
      </c>
      <c r="J94">
        <v>256</v>
      </c>
      <c r="K94" s="4">
        <v>0.70960000000000001</v>
      </c>
    </row>
    <row r="95" spans="1:11" x14ac:dyDescent="0.5">
      <c r="A95" t="s">
        <v>169</v>
      </c>
      <c r="B95" t="s">
        <v>170</v>
      </c>
      <c r="C95" t="s">
        <v>53</v>
      </c>
      <c r="D95">
        <v>2</v>
      </c>
      <c r="E95" s="27">
        <v>700</v>
      </c>
      <c r="F95">
        <v>0.97299999999999998</v>
      </c>
      <c r="G95" s="29">
        <v>8173.2000000000007</v>
      </c>
      <c r="H95">
        <v>42</v>
      </c>
      <c r="I95">
        <v>252</v>
      </c>
      <c r="J95">
        <v>184</v>
      </c>
      <c r="K95" s="4">
        <v>0.30959999999999999</v>
      </c>
    </row>
    <row r="96" spans="1:11" x14ac:dyDescent="0.5">
      <c r="A96" t="s">
        <v>171</v>
      </c>
      <c r="B96" t="s">
        <v>170</v>
      </c>
      <c r="C96" t="s">
        <v>53</v>
      </c>
      <c r="D96">
        <v>2</v>
      </c>
      <c r="E96" s="27">
        <v>1000</v>
      </c>
      <c r="F96">
        <v>0.97299999999999998</v>
      </c>
      <c r="G96" s="29">
        <v>11676</v>
      </c>
      <c r="H96">
        <v>94</v>
      </c>
      <c r="I96">
        <v>531</v>
      </c>
      <c r="J96">
        <v>427</v>
      </c>
      <c r="K96" s="4">
        <v>0.24110000000000001</v>
      </c>
    </row>
    <row r="97" spans="1:11" x14ac:dyDescent="0.5">
      <c r="A97" t="s">
        <v>172</v>
      </c>
      <c r="B97" t="s">
        <v>170</v>
      </c>
      <c r="C97" t="s">
        <v>62</v>
      </c>
      <c r="D97">
        <v>2</v>
      </c>
      <c r="E97" s="27">
        <v>900</v>
      </c>
      <c r="F97">
        <v>0.97299999999999998</v>
      </c>
      <c r="G97" s="29">
        <v>10508.4</v>
      </c>
      <c r="H97">
        <v>86</v>
      </c>
      <c r="I97">
        <v>488</v>
      </c>
      <c r="J97">
        <v>418</v>
      </c>
      <c r="K97" s="4">
        <v>4.6600000000000003E-2</v>
      </c>
    </row>
    <row r="98" spans="1:11" x14ac:dyDescent="0.5">
      <c r="A98" t="s">
        <v>173</v>
      </c>
      <c r="B98" t="s">
        <v>170</v>
      </c>
      <c r="C98" t="s">
        <v>62</v>
      </c>
      <c r="D98">
        <v>2</v>
      </c>
      <c r="E98" s="27">
        <v>1200</v>
      </c>
      <c r="F98">
        <v>0.97299999999999998</v>
      </c>
      <c r="G98" s="29">
        <v>14011.199999999999</v>
      </c>
      <c r="H98">
        <v>83</v>
      </c>
      <c r="I98">
        <v>556</v>
      </c>
      <c r="J98">
        <v>219</v>
      </c>
      <c r="K98" s="4">
        <v>0.63560000000000005</v>
      </c>
    </row>
    <row r="99" spans="1:11" x14ac:dyDescent="0.5">
      <c r="A99" t="s">
        <v>174</v>
      </c>
      <c r="B99" t="s">
        <v>175</v>
      </c>
      <c r="C99" t="s">
        <v>53</v>
      </c>
      <c r="D99">
        <v>2</v>
      </c>
      <c r="E99" s="27">
        <v>1100</v>
      </c>
      <c r="F99">
        <v>0.97299999999999998</v>
      </c>
      <c r="G99" s="29">
        <v>12843.599999999999</v>
      </c>
      <c r="H99">
        <v>84</v>
      </c>
      <c r="I99">
        <v>301</v>
      </c>
      <c r="J99">
        <v>220</v>
      </c>
      <c r="K99" s="4">
        <v>0.43009999999999998</v>
      </c>
    </row>
    <row r="100" spans="1:11" x14ac:dyDescent="0.5">
      <c r="A100" t="s">
        <v>176</v>
      </c>
      <c r="B100" t="s">
        <v>175</v>
      </c>
      <c r="C100" t="s">
        <v>53</v>
      </c>
      <c r="D100">
        <v>2</v>
      </c>
      <c r="E100" s="27">
        <v>1400</v>
      </c>
      <c r="F100">
        <v>0.97299999999999998</v>
      </c>
      <c r="G100" s="29">
        <v>16346.400000000001</v>
      </c>
      <c r="H100">
        <v>134</v>
      </c>
      <c r="I100">
        <v>568</v>
      </c>
      <c r="J100">
        <v>481</v>
      </c>
      <c r="K100" s="4">
        <v>0.38080000000000003</v>
      </c>
    </row>
    <row r="101" spans="1:11" x14ac:dyDescent="0.5">
      <c r="A101" t="s">
        <v>177</v>
      </c>
      <c r="B101" t="s">
        <v>175</v>
      </c>
      <c r="C101" t="s">
        <v>62</v>
      </c>
      <c r="D101">
        <v>2</v>
      </c>
      <c r="E101" s="27">
        <v>1300</v>
      </c>
      <c r="F101">
        <v>0.97299999999999998</v>
      </c>
      <c r="G101" s="29">
        <v>15178.8</v>
      </c>
      <c r="H101">
        <v>109</v>
      </c>
      <c r="I101">
        <v>615</v>
      </c>
      <c r="J101">
        <v>280</v>
      </c>
      <c r="K101" s="4">
        <v>0.45750000000000002</v>
      </c>
    </row>
    <row r="102" spans="1:11" x14ac:dyDescent="0.5">
      <c r="A102" t="s">
        <v>178</v>
      </c>
      <c r="B102" t="s">
        <v>175</v>
      </c>
      <c r="C102" t="s">
        <v>62</v>
      </c>
      <c r="D102">
        <v>2</v>
      </c>
      <c r="E102" s="27">
        <v>1900</v>
      </c>
      <c r="F102">
        <v>0.97299999999999998</v>
      </c>
      <c r="G102" s="29">
        <v>22184.400000000001</v>
      </c>
      <c r="H102">
        <v>227</v>
      </c>
      <c r="I102">
        <v>861</v>
      </c>
      <c r="J102">
        <v>568</v>
      </c>
      <c r="K102" s="4">
        <v>0.189</v>
      </c>
    </row>
    <row r="103" spans="1:11" x14ac:dyDescent="0.5">
      <c r="A103" t="s">
        <v>179</v>
      </c>
      <c r="B103" t="s">
        <v>180</v>
      </c>
      <c r="C103" t="s">
        <v>53</v>
      </c>
      <c r="D103">
        <v>2</v>
      </c>
      <c r="E103" s="27">
        <v>900</v>
      </c>
      <c r="F103">
        <v>0.97299999999999998</v>
      </c>
      <c r="G103" s="29">
        <v>10508.4</v>
      </c>
      <c r="H103">
        <v>176</v>
      </c>
      <c r="I103">
        <v>440</v>
      </c>
      <c r="J103">
        <v>318</v>
      </c>
      <c r="K103" s="4">
        <v>0.29039999999999999</v>
      </c>
    </row>
    <row r="104" spans="1:11" x14ac:dyDescent="0.5">
      <c r="A104" t="s">
        <v>181</v>
      </c>
      <c r="B104" t="s">
        <v>154</v>
      </c>
      <c r="C104" t="s">
        <v>62</v>
      </c>
      <c r="D104">
        <v>2</v>
      </c>
      <c r="E104" s="27">
        <v>2800</v>
      </c>
      <c r="F104">
        <v>0.97299999999999998</v>
      </c>
      <c r="G104" s="29">
        <v>32692.800000000003</v>
      </c>
      <c r="H104">
        <v>191</v>
      </c>
      <c r="I104">
        <v>826</v>
      </c>
      <c r="J104">
        <v>556</v>
      </c>
      <c r="K104" s="4">
        <v>0.29859999999999998</v>
      </c>
    </row>
    <row r="105" spans="1:11" x14ac:dyDescent="0.5">
      <c r="A105" t="s">
        <v>182</v>
      </c>
      <c r="B105" t="s">
        <v>180</v>
      </c>
      <c r="C105" t="s">
        <v>53</v>
      </c>
      <c r="D105">
        <v>2</v>
      </c>
      <c r="E105" s="27">
        <v>1100</v>
      </c>
      <c r="F105">
        <v>0.97299999999999998</v>
      </c>
      <c r="G105" s="29">
        <v>12843.599999999999</v>
      </c>
      <c r="H105">
        <v>225</v>
      </c>
      <c r="I105">
        <v>1033</v>
      </c>
      <c r="J105">
        <v>538</v>
      </c>
      <c r="K105" s="4">
        <v>0.58079999999999998</v>
      </c>
    </row>
    <row r="106" spans="1:11" x14ac:dyDescent="0.5">
      <c r="A106" t="s">
        <v>183</v>
      </c>
      <c r="B106" t="s">
        <v>180</v>
      </c>
      <c r="C106" t="s">
        <v>62</v>
      </c>
      <c r="D106">
        <v>2</v>
      </c>
      <c r="E106" s="27">
        <v>1300</v>
      </c>
      <c r="F106">
        <v>0.97299999999999998</v>
      </c>
      <c r="G106" s="29">
        <v>15178.8</v>
      </c>
      <c r="H106">
        <v>157</v>
      </c>
      <c r="I106">
        <v>471</v>
      </c>
      <c r="J106">
        <v>318</v>
      </c>
      <c r="K106" s="4">
        <v>0.39179999999999998</v>
      </c>
    </row>
    <row r="107" spans="1:11" x14ac:dyDescent="0.5">
      <c r="A107" t="s">
        <v>184</v>
      </c>
      <c r="B107" t="s">
        <v>180</v>
      </c>
      <c r="C107" t="s">
        <v>62</v>
      </c>
      <c r="D107">
        <v>2</v>
      </c>
      <c r="E107" s="27">
        <v>1600</v>
      </c>
      <c r="F107">
        <v>0.97299999999999998</v>
      </c>
      <c r="G107" s="29">
        <v>18681.599999999999</v>
      </c>
      <c r="H107">
        <v>253</v>
      </c>
      <c r="I107">
        <v>886</v>
      </c>
      <c r="J107">
        <v>680</v>
      </c>
      <c r="K107" s="4">
        <v>0.38629999999999998</v>
      </c>
    </row>
    <row r="108" spans="1:11" x14ac:dyDescent="0.5">
      <c r="A108" t="s">
        <v>185</v>
      </c>
      <c r="B108" t="s">
        <v>186</v>
      </c>
      <c r="C108" t="s">
        <v>53</v>
      </c>
      <c r="D108">
        <v>2</v>
      </c>
      <c r="E108" s="27">
        <v>1400</v>
      </c>
      <c r="F108">
        <v>0.97299999999999998</v>
      </c>
      <c r="G108" s="29">
        <v>16346.400000000001</v>
      </c>
      <c r="H108">
        <v>76</v>
      </c>
      <c r="I108">
        <v>342</v>
      </c>
      <c r="J108">
        <v>202</v>
      </c>
      <c r="K108" s="4">
        <v>0.48770000000000002</v>
      </c>
    </row>
    <row r="109" spans="1:11" x14ac:dyDescent="0.5">
      <c r="A109" t="s">
        <v>187</v>
      </c>
      <c r="B109" t="s">
        <v>186</v>
      </c>
      <c r="C109" t="s">
        <v>53</v>
      </c>
      <c r="D109">
        <v>2</v>
      </c>
      <c r="E109" s="27">
        <v>2000</v>
      </c>
      <c r="F109">
        <v>0.97299999999999998</v>
      </c>
      <c r="G109" s="29">
        <v>23352</v>
      </c>
      <c r="H109">
        <v>107</v>
      </c>
      <c r="I109">
        <v>781</v>
      </c>
      <c r="J109">
        <v>579</v>
      </c>
      <c r="K109" s="4">
        <v>0.41099999999999998</v>
      </c>
    </row>
    <row r="110" spans="1:11" x14ac:dyDescent="0.5">
      <c r="A110" t="s">
        <v>188</v>
      </c>
      <c r="B110" t="s">
        <v>186</v>
      </c>
      <c r="C110" t="s">
        <v>62</v>
      </c>
      <c r="D110">
        <v>2</v>
      </c>
      <c r="E110" s="27">
        <v>1700</v>
      </c>
      <c r="F110">
        <v>0.97299999999999998</v>
      </c>
      <c r="G110" s="29">
        <v>19849.199999999997</v>
      </c>
      <c r="H110">
        <v>162</v>
      </c>
      <c r="I110">
        <v>614</v>
      </c>
      <c r="J110">
        <v>524</v>
      </c>
      <c r="K110" s="4">
        <v>0.50409999999999999</v>
      </c>
    </row>
    <row r="111" spans="1:11" x14ac:dyDescent="0.5">
      <c r="A111" t="s">
        <v>189</v>
      </c>
      <c r="B111" t="s">
        <v>186</v>
      </c>
      <c r="C111" t="s">
        <v>62</v>
      </c>
      <c r="D111">
        <v>2</v>
      </c>
      <c r="E111" s="27">
        <v>2500</v>
      </c>
      <c r="F111">
        <v>0.97299999999999998</v>
      </c>
      <c r="G111" s="29">
        <v>29190</v>
      </c>
      <c r="H111">
        <v>158</v>
      </c>
      <c r="I111">
        <v>906</v>
      </c>
      <c r="J111">
        <v>560</v>
      </c>
      <c r="K111" s="4">
        <v>0.2767</v>
      </c>
    </row>
    <row r="112" spans="1:11" x14ac:dyDescent="0.5">
      <c r="A112" t="s">
        <v>190</v>
      </c>
      <c r="B112" t="s">
        <v>191</v>
      </c>
      <c r="C112" t="s">
        <v>53</v>
      </c>
      <c r="D112">
        <v>2</v>
      </c>
      <c r="E112" s="27">
        <v>1800</v>
      </c>
      <c r="F112">
        <v>0.97299999999999998</v>
      </c>
      <c r="G112" s="29">
        <v>21016.799999999999</v>
      </c>
      <c r="H112">
        <v>199</v>
      </c>
      <c r="I112">
        <v>432</v>
      </c>
      <c r="J112">
        <v>362</v>
      </c>
      <c r="K112" s="4">
        <v>0.32879999999999998</v>
      </c>
    </row>
    <row r="113" spans="1:11" x14ac:dyDescent="0.5">
      <c r="A113" t="s">
        <v>192</v>
      </c>
      <c r="B113" t="s">
        <v>191</v>
      </c>
      <c r="C113" t="s">
        <v>53</v>
      </c>
      <c r="D113">
        <v>2</v>
      </c>
      <c r="E113" s="27">
        <v>2600</v>
      </c>
      <c r="F113">
        <v>0.97299999999999998</v>
      </c>
      <c r="G113" s="29">
        <v>30357.599999999999</v>
      </c>
      <c r="H113">
        <v>366</v>
      </c>
      <c r="I113">
        <v>594</v>
      </c>
      <c r="J113">
        <v>417</v>
      </c>
      <c r="K113" s="4">
        <v>0.53149999999999997</v>
      </c>
    </row>
    <row r="114" spans="1:11" x14ac:dyDescent="0.5">
      <c r="A114" t="s">
        <v>193</v>
      </c>
      <c r="B114" t="s">
        <v>191</v>
      </c>
      <c r="C114" t="s">
        <v>62</v>
      </c>
      <c r="D114">
        <v>2</v>
      </c>
      <c r="E114" s="27">
        <v>2500</v>
      </c>
      <c r="F114">
        <v>0.97299999999999998</v>
      </c>
      <c r="G114" s="29">
        <v>29190</v>
      </c>
      <c r="H114">
        <v>333</v>
      </c>
      <c r="I114">
        <v>665</v>
      </c>
      <c r="J114">
        <v>474</v>
      </c>
      <c r="K114" s="4">
        <v>0.4274</v>
      </c>
    </row>
    <row r="115" spans="1:11" x14ac:dyDescent="0.5">
      <c r="A115" t="s">
        <v>194</v>
      </c>
      <c r="B115" t="s">
        <v>52</v>
      </c>
      <c r="C115" t="s">
        <v>62</v>
      </c>
      <c r="D115">
        <v>2</v>
      </c>
      <c r="E115" s="27">
        <v>1500</v>
      </c>
      <c r="F115">
        <v>0.97299999999999998</v>
      </c>
      <c r="G115" s="29">
        <v>17514</v>
      </c>
      <c r="H115">
        <v>81</v>
      </c>
      <c r="I115">
        <v>205</v>
      </c>
      <c r="J115">
        <v>146</v>
      </c>
      <c r="K115" s="4">
        <v>0.24110000000000001</v>
      </c>
    </row>
    <row r="116" spans="1:11" x14ac:dyDescent="0.5">
      <c r="A116" t="s">
        <v>195</v>
      </c>
      <c r="B116" t="s">
        <v>154</v>
      </c>
      <c r="C116" t="s">
        <v>53</v>
      </c>
      <c r="D116">
        <v>2</v>
      </c>
      <c r="E116" s="27">
        <v>1700</v>
      </c>
      <c r="F116">
        <v>0.97299999999999998</v>
      </c>
      <c r="G116" s="29">
        <v>19849.199999999997</v>
      </c>
      <c r="H116">
        <v>106</v>
      </c>
      <c r="I116">
        <v>465</v>
      </c>
      <c r="J116">
        <v>312</v>
      </c>
      <c r="K116" s="4">
        <v>0.41099999999999998</v>
      </c>
    </row>
    <row r="117" spans="1:11" x14ac:dyDescent="0.5">
      <c r="A117" t="s">
        <v>196</v>
      </c>
      <c r="B117" t="s">
        <v>191</v>
      </c>
      <c r="C117" t="s">
        <v>62</v>
      </c>
      <c r="D117">
        <v>2</v>
      </c>
      <c r="E117" s="27">
        <v>3600</v>
      </c>
      <c r="F117">
        <v>0.97299999999999998</v>
      </c>
      <c r="G117" s="29">
        <v>42033.599999999999</v>
      </c>
      <c r="H117">
        <v>336</v>
      </c>
      <c r="I117">
        <v>624</v>
      </c>
      <c r="J117">
        <v>491</v>
      </c>
      <c r="K117" s="4">
        <v>0.39729999999999999</v>
      </c>
    </row>
    <row r="118" spans="1:11" x14ac:dyDescent="0.5">
      <c r="A118" t="s">
        <v>197</v>
      </c>
      <c r="B118" t="s">
        <v>198</v>
      </c>
      <c r="C118" t="s">
        <v>53</v>
      </c>
      <c r="D118">
        <v>2</v>
      </c>
      <c r="E118" s="27">
        <v>1200</v>
      </c>
      <c r="F118">
        <v>0.97299999999999998</v>
      </c>
      <c r="G118" s="29">
        <v>14011.199999999999</v>
      </c>
      <c r="H118">
        <v>173</v>
      </c>
      <c r="I118">
        <v>395</v>
      </c>
      <c r="J118">
        <v>204</v>
      </c>
      <c r="K118" s="4">
        <v>0.79730000000000001</v>
      </c>
    </row>
    <row r="119" spans="1:11" x14ac:dyDescent="0.5">
      <c r="A119" t="s">
        <v>199</v>
      </c>
      <c r="B119" t="s">
        <v>198</v>
      </c>
      <c r="C119" t="s">
        <v>53</v>
      </c>
      <c r="D119">
        <v>2</v>
      </c>
      <c r="E119" s="27">
        <v>1600</v>
      </c>
      <c r="F119">
        <v>0.97299999999999998</v>
      </c>
      <c r="G119" s="29">
        <v>18681.599999999999</v>
      </c>
      <c r="H119">
        <v>228</v>
      </c>
      <c r="I119">
        <v>456</v>
      </c>
      <c r="J119">
        <v>245</v>
      </c>
      <c r="K119" s="4">
        <v>0.68769999999999998</v>
      </c>
    </row>
    <row r="120" spans="1:11" x14ac:dyDescent="0.5">
      <c r="A120" t="s">
        <v>200</v>
      </c>
      <c r="B120" t="s">
        <v>198</v>
      </c>
      <c r="C120" t="s">
        <v>62</v>
      </c>
      <c r="D120">
        <v>2</v>
      </c>
      <c r="E120" s="27">
        <v>1000</v>
      </c>
      <c r="F120">
        <v>0.97299999999999998</v>
      </c>
      <c r="G120" s="29">
        <v>11676</v>
      </c>
      <c r="H120">
        <v>155</v>
      </c>
      <c r="I120">
        <v>252</v>
      </c>
      <c r="J120">
        <v>197</v>
      </c>
      <c r="K120" s="4">
        <v>0.58899999999999997</v>
      </c>
    </row>
    <row r="121" spans="1:11" x14ac:dyDescent="0.5">
      <c r="A121" t="s">
        <v>201</v>
      </c>
      <c r="B121" t="s">
        <v>198</v>
      </c>
      <c r="C121" t="s">
        <v>62</v>
      </c>
      <c r="D121">
        <v>2</v>
      </c>
      <c r="E121" s="27">
        <v>1500</v>
      </c>
      <c r="F121">
        <v>0.97299999999999998</v>
      </c>
      <c r="G121" s="29">
        <v>17514</v>
      </c>
      <c r="H121">
        <v>158</v>
      </c>
      <c r="I121">
        <v>236</v>
      </c>
      <c r="J121">
        <v>195</v>
      </c>
      <c r="K121" s="4">
        <v>0.61919999999999997</v>
      </c>
    </row>
    <row r="122" spans="1:11" x14ac:dyDescent="0.5">
      <c r="A122" t="s">
        <v>202</v>
      </c>
      <c r="B122" t="s">
        <v>203</v>
      </c>
      <c r="C122" t="s">
        <v>53</v>
      </c>
      <c r="D122">
        <v>2</v>
      </c>
      <c r="E122" s="27">
        <v>750</v>
      </c>
      <c r="F122">
        <v>0.97299999999999998</v>
      </c>
      <c r="G122" s="29">
        <v>8757</v>
      </c>
      <c r="H122">
        <v>89</v>
      </c>
      <c r="I122">
        <v>155</v>
      </c>
      <c r="J122">
        <v>124</v>
      </c>
      <c r="K122" s="4">
        <v>0.45479999999999998</v>
      </c>
    </row>
    <row r="123" spans="1:11" x14ac:dyDescent="0.5">
      <c r="A123" t="s">
        <v>204</v>
      </c>
      <c r="B123" t="s">
        <v>203</v>
      </c>
      <c r="C123" t="s">
        <v>53</v>
      </c>
      <c r="D123">
        <v>2</v>
      </c>
      <c r="E123" s="27">
        <v>1040</v>
      </c>
      <c r="F123">
        <v>0.97299999999999998</v>
      </c>
      <c r="G123" s="29">
        <v>12143.039999999999</v>
      </c>
      <c r="H123">
        <v>115</v>
      </c>
      <c r="I123">
        <v>179</v>
      </c>
      <c r="J123">
        <v>156</v>
      </c>
      <c r="K123" s="4">
        <v>0.48770000000000002</v>
      </c>
    </row>
    <row r="124" spans="1:11" x14ac:dyDescent="0.5">
      <c r="A124" t="s">
        <v>205</v>
      </c>
      <c r="B124" t="s">
        <v>203</v>
      </c>
      <c r="C124" t="s">
        <v>62</v>
      </c>
      <c r="D124">
        <v>2</v>
      </c>
      <c r="E124" s="27">
        <v>900</v>
      </c>
      <c r="F124">
        <v>0.97299999999999998</v>
      </c>
      <c r="G124" s="29">
        <v>10508.4</v>
      </c>
      <c r="H124">
        <v>152</v>
      </c>
      <c r="I124">
        <v>300</v>
      </c>
      <c r="J124">
        <v>256</v>
      </c>
      <c r="K124" s="4">
        <v>0.47949999999999998</v>
      </c>
    </row>
    <row r="125" spans="1:11" x14ac:dyDescent="0.5">
      <c r="A125" t="s">
        <v>206</v>
      </c>
      <c r="B125" t="s">
        <v>203</v>
      </c>
      <c r="C125" t="s">
        <v>62</v>
      </c>
      <c r="D125">
        <v>2</v>
      </c>
      <c r="E125" s="27">
        <v>1400</v>
      </c>
      <c r="F125">
        <v>0.97299999999999998</v>
      </c>
      <c r="G125" s="29">
        <v>16346.400000000001</v>
      </c>
      <c r="H125">
        <v>175</v>
      </c>
      <c r="I125">
        <v>368</v>
      </c>
      <c r="J125">
        <v>284</v>
      </c>
      <c r="K125" s="4">
        <v>0.49320000000000003</v>
      </c>
    </row>
    <row r="126" spans="1:11" x14ac:dyDescent="0.5">
      <c r="A126" t="s">
        <v>207</v>
      </c>
      <c r="B126" t="s">
        <v>208</v>
      </c>
      <c r="C126" t="s">
        <v>53</v>
      </c>
      <c r="D126">
        <v>2</v>
      </c>
      <c r="E126" s="27">
        <v>825</v>
      </c>
      <c r="F126">
        <v>0.97299999999999998</v>
      </c>
      <c r="G126" s="29">
        <v>9632.7000000000007</v>
      </c>
      <c r="H126">
        <v>77</v>
      </c>
      <c r="I126">
        <v>161</v>
      </c>
      <c r="J126">
        <v>128</v>
      </c>
      <c r="K126" s="4">
        <v>0.36159999999999998</v>
      </c>
    </row>
    <row r="127" spans="1:11" x14ac:dyDescent="0.5">
      <c r="A127" t="s">
        <v>209</v>
      </c>
      <c r="B127" t="s">
        <v>210</v>
      </c>
      <c r="C127" t="s">
        <v>53</v>
      </c>
      <c r="D127">
        <v>2</v>
      </c>
      <c r="E127" s="27">
        <v>2700</v>
      </c>
      <c r="F127">
        <v>0.97299999999999998</v>
      </c>
      <c r="G127" s="29">
        <v>31525.199999999997</v>
      </c>
      <c r="H127">
        <v>157</v>
      </c>
      <c r="I127">
        <v>526</v>
      </c>
      <c r="J127">
        <v>337</v>
      </c>
      <c r="K127" s="4">
        <v>0.4219</v>
      </c>
    </row>
    <row r="128" spans="1:11" x14ac:dyDescent="0.5">
      <c r="A128" t="s">
        <v>211</v>
      </c>
      <c r="B128" t="s">
        <v>208</v>
      </c>
      <c r="C128" t="s">
        <v>53</v>
      </c>
      <c r="D128">
        <v>2</v>
      </c>
      <c r="E128" s="27">
        <v>1300</v>
      </c>
      <c r="F128">
        <v>0.97299999999999998</v>
      </c>
      <c r="G128" s="29">
        <v>15178.8</v>
      </c>
      <c r="H128">
        <v>125</v>
      </c>
      <c r="I128">
        <v>170</v>
      </c>
      <c r="J128">
        <v>139</v>
      </c>
      <c r="K128" s="4">
        <v>0.74250000000000005</v>
      </c>
    </row>
    <row r="129" spans="1:11" x14ac:dyDescent="0.5">
      <c r="A129" t="s">
        <v>212</v>
      </c>
      <c r="B129" t="s">
        <v>208</v>
      </c>
      <c r="C129" t="s">
        <v>62</v>
      </c>
      <c r="D129">
        <v>2</v>
      </c>
      <c r="E129" s="27">
        <v>1000</v>
      </c>
      <c r="F129">
        <v>0.97299999999999998</v>
      </c>
      <c r="G129" s="29">
        <v>11676</v>
      </c>
      <c r="H129">
        <v>140</v>
      </c>
      <c r="I129">
        <v>288</v>
      </c>
      <c r="J129">
        <v>240</v>
      </c>
      <c r="K129" s="4">
        <v>0.36990000000000001</v>
      </c>
    </row>
    <row r="130" spans="1:11" x14ac:dyDescent="0.5">
      <c r="A130" t="s">
        <v>213</v>
      </c>
      <c r="B130" t="s">
        <v>208</v>
      </c>
      <c r="C130" t="s">
        <v>62</v>
      </c>
      <c r="D130">
        <v>2</v>
      </c>
      <c r="E130" s="27">
        <v>1480</v>
      </c>
      <c r="F130">
        <v>0.97299999999999998</v>
      </c>
      <c r="G130" s="29">
        <v>17280.48</v>
      </c>
      <c r="H130">
        <v>175</v>
      </c>
      <c r="I130">
        <v>310</v>
      </c>
      <c r="J130">
        <v>249</v>
      </c>
      <c r="K130" s="4">
        <v>0.44109999999999999</v>
      </c>
    </row>
    <row r="131" spans="1:11" x14ac:dyDescent="0.5">
      <c r="A131" t="s">
        <v>214</v>
      </c>
      <c r="B131" t="s">
        <v>215</v>
      </c>
      <c r="C131" t="s">
        <v>53</v>
      </c>
      <c r="D131">
        <v>2</v>
      </c>
      <c r="E131" s="27">
        <v>650</v>
      </c>
      <c r="F131">
        <v>0.97299999999999998</v>
      </c>
      <c r="G131" s="29">
        <v>7589.4</v>
      </c>
      <c r="H131">
        <v>80</v>
      </c>
      <c r="I131">
        <v>156</v>
      </c>
      <c r="J131">
        <v>107</v>
      </c>
      <c r="K131" s="4">
        <v>0.47949999999999998</v>
      </c>
    </row>
    <row r="132" spans="1:11" x14ac:dyDescent="0.5">
      <c r="A132" t="s">
        <v>216</v>
      </c>
      <c r="B132" t="s">
        <v>215</v>
      </c>
      <c r="C132" t="s">
        <v>53</v>
      </c>
      <c r="D132">
        <v>2</v>
      </c>
      <c r="E132" s="27">
        <v>920</v>
      </c>
      <c r="F132">
        <v>0.97299999999999998</v>
      </c>
      <c r="G132" s="29">
        <v>10741.92</v>
      </c>
      <c r="H132">
        <v>108</v>
      </c>
      <c r="I132">
        <v>205</v>
      </c>
      <c r="J132">
        <v>147</v>
      </c>
      <c r="K132" s="4">
        <v>0.41370000000000001</v>
      </c>
    </row>
    <row r="133" spans="1:11" x14ac:dyDescent="0.5">
      <c r="A133" t="s">
        <v>217</v>
      </c>
      <c r="B133" t="s">
        <v>215</v>
      </c>
      <c r="C133" t="s">
        <v>62</v>
      </c>
      <c r="D133">
        <v>2</v>
      </c>
      <c r="E133" s="27">
        <v>880</v>
      </c>
      <c r="F133">
        <v>0.97299999999999998</v>
      </c>
      <c r="G133" s="29">
        <v>10274.880000000001</v>
      </c>
      <c r="H133">
        <v>145</v>
      </c>
      <c r="I133">
        <v>333</v>
      </c>
      <c r="J133">
        <v>246</v>
      </c>
      <c r="K133" s="4">
        <v>0.44379999999999997</v>
      </c>
    </row>
    <row r="134" spans="1:11" x14ac:dyDescent="0.5">
      <c r="A134" t="s">
        <v>218</v>
      </c>
      <c r="B134" t="s">
        <v>215</v>
      </c>
      <c r="C134" t="s">
        <v>62</v>
      </c>
      <c r="D134">
        <v>2</v>
      </c>
      <c r="E134" s="27">
        <v>1200</v>
      </c>
      <c r="F134">
        <v>0.97299999999999998</v>
      </c>
      <c r="G134" s="29">
        <v>14011.199999999999</v>
      </c>
      <c r="H134">
        <v>160</v>
      </c>
      <c r="I134">
        <v>310</v>
      </c>
      <c r="J134">
        <v>169</v>
      </c>
      <c r="K134" s="4">
        <v>0.61919999999999997</v>
      </c>
    </row>
    <row r="135" spans="1:11" x14ac:dyDescent="0.5">
      <c r="A135" t="s">
        <v>219</v>
      </c>
      <c r="B135" t="s">
        <v>220</v>
      </c>
      <c r="C135" t="s">
        <v>53</v>
      </c>
      <c r="D135">
        <v>2</v>
      </c>
      <c r="E135" s="27">
        <v>1000</v>
      </c>
      <c r="F135">
        <v>0.97299999999999998</v>
      </c>
      <c r="G135" s="29">
        <v>11676</v>
      </c>
      <c r="H135">
        <v>95</v>
      </c>
      <c r="I135">
        <v>280</v>
      </c>
      <c r="J135">
        <v>174</v>
      </c>
      <c r="K135" s="4">
        <v>0.54790000000000005</v>
      </c>
    </row>
    <row r="136" spans="1:11" x14ac:dyDescent="0.5">
      <c r="A136" t="s">
        <v>221</v>
      </c>
      <c r="B136" t="s">
        <v>220</v>
      </c>
      <c r="C136" t="s">
        <v>53</v>
      </c>
      <c r="D136">
        <v>2</v>
      </c>
      <c r="E136" s="27">
        <v>1200</v>
      </c>
      <c r="F136">
        <v>0.97299999999999998</v>
      </c>
      <c r="G136" s="29">
        <v>14011.199999999999</v>
      </c>
      <c r="H136">
        <v>125</v>
      </c>
      <c r="I136">
        <v>277</v>
      </c>
      <c r="J136">
        <v>203</v>
      </c>
      <c r="K136" s="4">
        <v>0.2712</v>
      </c>
    </row>
    <row r="137" spans="1:11" x14ac:dyDescent="0.5">
      <c r="A137" t="s">
        <v>222</v>
      </c>
      <c r="B137" t="s">
        <v>220</v>
      </c>
      <c r="C137" t="s">
        <v>62</v>
      </c>
      <c r="D137">
        <v>2</v>
      </c>
      <c r="E137" s="27">
        <v>1400</v>
      </c>
      <c r="F137">
        <v>0.97299999999999998</v>
      </c>
      <c r="G137" s="29">
        <v>16346.400000000001</v>
      </c>
      <c r="H137">
        <v>209</v>
      </c>
      <c r="I137">
        <v>384</v>
      </c>
      <c r="J137">
        <v>240</v>
      </c>
      <c r="K137" s="4">
        <v>0.76160000000000005</v>
      </c>
    </row>
    <row r="138" spans="1:11" x14ac:dyDescent="0.5">
      <c r="A138" t="s">
        <v>223</v>
      </c>
      <c r="B138" t="s">
        <v>210</v>
      </c>
      <c r="C138" t="s">
        <v>62</v>
      </c>
      <c r="D138">
        <v>2</v>
      </c>
      <c r="E138" s="27">
        <v>2700</v>
      </c>
      <c r="F138">
        <v>0.97299999999999998</v>
      </c>
      <c r="G138" s="29">
        <v>31525.199999999997</v>
      </c>
      <c r="H138">
        <v>202</v>
      </c>
      <c r="I138">
        <v>629</v>
      </c>
      <c r="J138">
        <v>389</v>
      </c>
      <c r="K138" s="4">
        <v>0.51229999999999998</v>
      </c>
    </row>
    <row r="139" spans="1:11" x14ac:dyDescent="0.5">
      <c r="A139" t="s">
        <v>224</v>
      </c>
      <c r="B139" t="s">
        <v>220</v>
      </c>
      <c r="C139" t="s">
        <v>62</v>
      </c>
      <c r="D139">
        <v>2</v>
      </c>
      <c r="E139" s="27">
        <v>1600</v>
      </c>
      <c r="F139">
        <v>0.97299999999999998</v>
      </c>
      <c r="G139" s="29">
        <v>18681.599999999999</v>
      </c>
      <c r="H139">
        <v>220</v>
      </c>
      <c r="I139">
        <v>418</v>
      </c>
      <c r="J139">
        <v>312</v>
      </c>
      <c r="K139" s="4">
        <v>0.60819999999999996</v>
      </c>
    </row>
    <row r="140" spans="1:11" x14ac:dyDescent="0.5">
      <c r="A140" t="s">
        <v>225</v>
      </c>
      <c r="B140" t="s">
        <v>226</v>
      </c>
      <c r="C140" t="s">
        <v>53</v>
      </c>
      <c r="D140">
        <v>2</v>
      </c>
      <c r="E140" s="27">
        <v>1105</v>
      </c>
      <c r="F140">
        <v>0.97299999999999998</v>
      </c>
      <c r="G140" s="29">
        <v>12901.98</v>
      </c>
      <c r="H140">
        <v>82</v>
      </c>
      <c r="I140">
        <v>235</v>
      </c>
      <c r="J140">
        <v>111</v>
      </c>
      <c r="K140" s="4">
        <v>0.61099999999999999</v>
      </c>
    </row>
    <row r="141" spans="1:11" x14ac:dyDescent="0.5">
      <c r="A141" t="s">
        <v>227</v>
      </c>
      <c r="B141" t="s">
        <v>226</v>
      </c>
      <c r="C141" t="s">
        <v>53</v>
      </c>
      <c r="D141">
        <v>2</v>
      </c>
      <c r="E141" s="27">
        <v>1665</v>
      </c>
      <c r="F141">
        <v>0.97299999999999998</v>
      </c>
      <c r="G141" s="29">
        <v>19440.54</v>
      </c>
      <c r="H141">
        <v>130</v>
      </c>
      <c r="I141">
        <v>200</v>
      </c>
      <c r="J141">
        <v>169</v>
      </c>
      <c r="K141" s="4">
        <v>0.30680000000000002</v>
      </c>
    </row>
    <row r="142" spans="1:11" x14ac:dyDescent="0.5">
      <c r="A142" t="s">
        <v>228</v>
      </c>
      <c r="B142" t="s">
        <v>226</v>
      </c>
      <c r="C142" t="s">
        <v>62</v>
      </c>
      <c r="D142">
        <v>2</v>
      </c>
      <c r="E142" s="27">
        <v>1175</v>
      </c>
      <c r="F142">
        <v>0.97299999999999998</v>
      </c>
      <c r="G142" s="29">
        <v>13719.3</v>
      </c>
      <c r="H142">
        <v>106</v>
      </c>
      <c r="I142">
        <v>267</v>
      </c>
      <c r="J142">
        <v>201</v>
      </c>
      <c r="K142" s="4">
        <v>0.52329999999999999</v>
      </c>
    </row>
    <row r="143" spans="1:11" x14ac:dyDescent="0.5">
      <c r="A143" t="s">
        <v>229</v>
      </c>
      <c r="B143" t="s">
        <v>226</v>
      </c>
      <c r="C143" t="s">
        <v>62</v>
      </c>
      <c r="D143">
        <v>2</v>
      </c>
      <c r="E143" s="27">
        <v>1725</v>
      </c>
      <c r="F143">
        <v>0.97299999999999998</v>
      </c>
      <c r="G143" s="29">
        <v>20141.099999999999</v>
      </c>
      <c r="H143">
        <v>195</v>
      </c>
      <c r="I143">
        <v>305</v>
      </c>
      <c r="J143">
        <v>242</v>
      </c>
      <c r="K143" s="4">
        <v>0.48220000000000002</v>
      </c>
    </row>
    <row r="144" spans="1:11" x14ac:dyDescent="0.5">
      <c r="A144" t="s">
        <v>230</v>
      </c>
      <c r="B144" t="s">
        <v>231</v>
      </c>
      <c r="C144" t="s">
        <v>53</v>
      </c>
      <c r="D144">
        <v>2</v>
      </c>
      <c r="E144" s="27">
        <v>709</v>
      </c>
      <c r="F144">
        <v>0.97299999999999998</v>
      </c>
      <c r="G144" s="29">
        <v>8278.2839999999997</v>
      </c>
      <c r="H144">
        <v>86</v>
      </c>
      <c r="I144">
        <v>192</v>
      </c>
      <c r="J144">
        <v>158</v>
      </c>
      <c r="K144" s="4">
        <v>0.22189999999999999</v>
      </c>
    </row>
    <row r="145" spans="1:11" x14ac:dyDescent="0.5">
      <c r="A145" t="s">
        <v>232</v>
      </c>
      <c r="B145" t="s">
        <v>231</v>
      </c>
      <c r="C145" t="s">
        <v>53</v>
      </c>
      <c r="D145">
        <v>2</v>
      </c>
      <c r="E145" s="27">
        <v>869</v>
      </c>
      <c r="F145">
        <v>0.97299999999999998</v>
      </c>
      <c r="G145" s="29">
        <v>10146.444</v>
      </c>
      <c r="H145">
        <v>135</v>
      </c>
      <c r="I145">
        <v>305</v>
      </c>
      <c r="J145">
        <v>246</v>
      </c>
      <c r="K145" s="4">
        <v>0.38900000000000001</v>
      </c>
    </row>
    <row r="146" spans="1:11" x14ac:dyDescent="0.5">
      <c r="A146" t="s">
        <v>233</v>
      </c>
      <c r="B146" t="s">
        <v>231</v>
      </c>
      <c r="C146" t="s">
        <v>62</v>
      </c>
      <c r="D146">
        <v>2</v>
      </c>
      <c r="E146" s="27">
        <v>925</v>
      </c>
      <c r="F146">
        <v>0.97299999999999998</v>
      </c>
      <c r="G146" s="29">
        <v>10800.3</v>
      </c>
      <c r="H146">
        <v>125</v>
      </c>
      <c r="I146">
        <v>288</v>
      </c>
      <c r="J146">
        <v>207</v>
      </c>
      <c r="K146" s="4">
        <v>0.41639999999999999</v>
      </c>
    </row>
    <row r="147" spans="1:11" x14ac:dyDescent="0.5">
      <c r="A147" t="s">
        <v>234</v>
      </c>
      <c r="B147" t="s">
        <v>231</v>
      </c>
      <c r="C147" t="s">
        <v>62</v>
      </c>
      <c r="D147">
        <v>2</v>
      </c>
      <c r="E147" s="27">
        <v>1350</v>
      </c>
      <c r="F147">
        <v>0.97299999999999998</v>
      </c>
      <c r="G147" s="29">
        <v>15762.599999999999</v>
      </c>
      <c r="H147">
        <v>119</v>
      </c>
      <c r="I147">
        <v>360</v>
      </c>
      <c r="J147">
        <v>224</v>
      </c>
      <c r="K147" s="4">
        <v>0.4849</v>
      </c>
    </row>
    <row r="148" spans="1:11" x14ac:dyDescent="0.5">
      <c r="A148" t="s">
        <v>235</v>
      </c>
      <c r="B148" t="s">
        <v>236</v>
      </c>
      <c r="C148" t="s">
        <v>53</v>
      </c>
      <c r="D148">
        <v>2</v>
      </c>
      <c r="E148" s="27">
        <v>900</v>
      </c>
      <c r="F148">
        <v>0.97299999999999998</v>
      </c>
      <c r="G148" s="29">
        <v>10508.4</v>
      </c>
      <c r="H148">
        <v>89</v>
      </c>
      <c r="I148">
        <v>177</v>
      </c>
      <c r="J148">
        <v>139</v>
      </c>
      <c r="K148" s="4">
        <v>0.55069999999999997</v>
      </c>
    </row>
    <row r="149" spans="1:11" x14ac:dyDescent="0.5">
      <c r="A149" t="s">
        <v>237</v>
      </c>
      <c r="B149" t="s">
        <v>210</v>
      </c>
      <c r="C149" t="s">
        <v>62</v>
      </c>
      <c r="D149">
        <v>2</v>
      </c>
      <c r="E149" s="27">
        <v>3200</v>
      </c>
      <c r="F149">
        <v>0.97299999999999998</v>
      </c>
      <c r="G149" s="29">
        <v>37363.199999999997</v>
      </c>
      <c r="H149">
        <v>195</v>
      </c>
      <c r="I149">
        <v>844</v>
      </c>
      <c r="J149">
        <v>325</v>
      </c>
      <c r="K149" s="4">
        <v>0.81640000000000001</v>
      </c>
    </row>
    <row r="150" spans="1:11" x14ac:dyDescent="0.5">
      <c r="A150" t="s">
        <v>238</v>
      </c>
      <c r="B150" t="s">
        <v>236</v>
      </c>
      <c r="C150" t="s">
        <v>53</v>
      </c>
      <c r="D150">
        <v>2</v>
      </c>
      <c r="E150" s="27">
        <v>1325</v>
      </c>
      <c r="F150">
        <v>0.97299999999999998</v>
      </c>
      <c r="G150" s="29">
        <v>15470.699999999999</v>
      </c>
      <c r="H150">
        <v>161</v>
      </c>
      <c r="I150">
        <v>319</v>
      </c>
      <c r="J150">
        <v>283</v>
      </c>
      <c r="K150" s="4">
        <v>0.29320000000000002</v>
      </c>
    </row>
    <row r="151" spans="1:11" x14ac:dyDescent="0.5">
      <c r="A151" t="s">
        <v>239</v>
      </c>
      <c r="B151" t="s">
        <v>236</v>
      </c>
      <c r="C151" t="s">
        <v>62</v>
      </c>
      <c r="D151">
        <v>2</v>
      </c>
      <c r="E151" s="27">
        <v>975</v>
      </c>
      <c r="F151">
        <v>0.97299999999999998</v>
      </c>
      <c r="G151" s="29">
        <v>11384.099999999999</v>
      </c>
      <c r="H151">
        <v>145</v>
      </c>
      <c r="I151">
        <v>300</v>
      </c>
      <c r="J151">
        <v>192</v>
      </c>
      <c r="K151" s="4">
        <v>0.50139999999999996</v>
      </c>
    </row>
    <row r="152" spans="1:11" x14ac:dyDescent="0.5">
      <c r="A152" t="s">
        <v>240</v>
      </c>
      <c r="B152" t="s">
        <v>236</v>
      </c>
      <c r="C152" t="s">
        <v>62</v>
      </c>
      <c r="D152">
        <v>2</v>
      </c>
      <c r="E152" s="27">
        <v>1550</v>
      </c>
      <c r="F152">
        <v>0.97299999999999998</v>
      </c>
      <c r="G152" s="29">
        <v>18097.8</v>
      </c>
      <c r="H152">
        <v>185</v>
      </c>
      <c r="I152">
        <v>376</v>
      </c>
      <c r="J152">
        <v>307</v>
      </c>
      <c r="K152" s="4">
        <v>0.3014</v>
      </c>
    </row>
    <row r="153" spans="1:11" x14ac:dyDescent="0.5">
      <c r="A153" t="s">
        <v>241</v>
      </c>
      <c r="B153" t="s">
        <v>242</v>
      </c>
      <c r="C153" t="s">
        <v>53</v>
      </c>
      <c r="D153">
        <v>2</v>
      </c>
      <c r="E153" s="27">
        <v>1165</v>
      </c>
      <c r="F153">
        <v>0.97299999999999998</v>
      </c>
      <c r="G153" s="29">
        <v>13602.54</v>
      </c>
      <c r="H153">
        <v>135</v>
      </c>
      <c r="I153">
        <v>220</v>
      </c>
      <c r="J153">
        <v>180</v>
      </c>
      <c r="K153" s="4">
        <v>0.34250000000000003</v>
      </c>
    </row>
    <row r="154" spans="1:11" x14ac:dyDescent="0.5">
      <c r="A154" t="s">
        <v>243</v>
      </c>
      <c r="B154" t="s">
        <v>242</v>
      </c>
      <c r="C154" t="s">
        <v>53</v>
      </c>
      <c r="D154">
        <v>2</v>
      </c>
      <c r="E154" s="27">
        <v>1625</v>
      </c>
      <c r="F154">
        <v>0.97299999999999998</v>
      </c>
      <c r="G154" s="29">
        <v>18973.5</v>
      </c>
      <c r="H154">
        <v>220</v>
      </c>
      <c r="I154">
        <v>312</v>
      </c>
      <c r="J154">
        <v>260</v>
      </c>
      <c r="K154" s="4">
        <v>0.6</v>
      </c>
    </row>
    <row r="155" spans="1:11" x14ac:dyDescent="0.5">
      <c r="A155" t="s">
        <v>244</v>
      </c>
      <c r="B155" t="s">
        <v>242</v>
      </c>
      <c r="C155" t="s">
        <v>62</v>
      </c>
      <c r="D155">
        <v>2</v>
      </c>
      <c r="E155" s="27">
        <v>1400</v>
      </c>
      <c r="F155">
        <v>0.97299999999999998</v>
      </c>
      <c r="G155" s="29">
        <v>16346.400000000001</v>
      </c>
      <c r="H155">
        <v>135</v>
      </c>
      <c r="I155">
        <v>287</v>
      </c>
      <c r="J155">
        <v>232</v>
      </c>
      <c r="K155" s="4">
        <v>0.49859999999999999</v>
      </c>
    </row>
    <row r="156" spans="1:11" x14ac:dyDescent="0.5">
      <c r="A156" t="s">
        <v>245</v>
      </c>
      <c r="B156" t="s">
        <v>242</v>
      </c>
      <c r="C156" t="s">
        <v>62</v>
      </c>
      <c r="D156">
        <v>2</v>
      </c>
      <c r="E156" s="27">
        <v>1995</v>
      </c>
      <c r="F156">
        <v>0.97299999999999998</v>
      </c>
      <c r="G156" s="29">
        <v>23293.62</v>
      </c>
      <c r="H156">
        <v>224</v>
      </c>
      <c r="I156">
        <v>331</v>
      </c>
      <c r="J156">
        <v>292</v>
      </c>
      <c r="K156" s="4">
        <v>0.63839999999999997</v>
      </c>
    </row>
    <row r="157" spans="1:11" x14ac:dyDescent="0.5">
      <c r="A157" t="s">
        <v>246</v>
      </c>
      <c r="B157" t="s">
        <v>247</v>
      </c>
      <c r="C157" t="s">
        <v>53</v>
      </c>
      <c r="D157">
        <v>2</v>
      </c>
      <c r="E157" s="27">
        <v>760</v>
      </c>
      <c r="F157">
        <v>0.97299999999999998</v>
      </c>
      <c r="G157" s="29">
        <v>8873.76</v>
      </c>
      <c r="H157">
        <v>100</v>
      </c>
      <c r="I157">
        <v>195</v>
      </c>
      <c r="J157">
        <v>169</v>
      </c>
      <c r="K157" s="4">
        <v>0.29039999999999999</v>
      </c>
    </row>
    <row r="158" spans="1:11" x14ac:dyDescent="0.5">
      <c r="A158" t="s">
        <v>248</v>
      </c>
      <c r="B158" t="s">
        <v>247</v>
      </c>
      <c r="C158" t="s">
        <v>53</v>
      </c>
      <c r="D158">
        <v>2</v>
      </c>
      <c r="E158" s="27">
        <v>965</v>
      </c>
      <c r="F158">
        <v>0.97299999999999998</v>
      </c>
      <c r="G158" s="29">
        <v>11267.34</v>
      </c>
      <c r="H158">
        <v>135</v>
      </c>
      <c r="I158">
        <v>284</v>
      </c>
      <c r="J158">
        <v>189</v>
      </c>
      <c r="K158" s="4">
        <v>0.53969999999999996</v>
      </c>
    </row>
    <row r="159" spans="1:11" x14ac:dyDescent="0.5">
      <c r="A159" t="s">
        <v>249</v>
      </c>
      <c r="B159" t="s">
        <v>247</v>
      </c>
      <c r="C159" t="s">
        <v>62</v>
      </c>
      <c r="D159">
        <v>2</v>
      </c>
      <c r="E159" s="27">
        <v>1185</v>
      </c>
      <c r="F159">
        <v>0.97299999999999998</v>
      </c>
      <c r="G159" s="29">
        <v>13836.059999999998</v>
      </c>
      <c r="H159">
        <v>157</v>
      </c>
      <c r="I159">
        <v>320</v>
      </c>
      <c r="J159">
        <v>289</v>
      </c>
      <c r="K159" s="4">
        <v>0.27950000000000003</v>
      </c>
    </row>
    <row r="160" spans="1:11" x14ac:dyDescent="0.5">
      <c r="A160" t="s">
        <v>250</v>
      </c>
      <c r="B160" t="s">
        <v>210</v>
      </c>
      <c r="C160" t="s">
        <v>53</v>
      </c>
      <c r="D160">
        <v>2</v>
      </c>
      <c r="E160" s="27">
        <v>1700</v>
      </c>
      <c r="F160">
        <v>0.97299999999999998</v>
      </c>
      <c r="G160" s="29">
        <v>19849.199999999997</v>
      </c>
      <c r="H160">
        <v>98</v>
      </c>
      <c r="I160">
        <v>430</v>
      </c>
      <c r="J160">
        <v>239</v>
      </c>
      <c r="K160" s="4">
        <v>0.67669999999999997</v>
      </c>
    </row>
    <row r="161" spans="1:11" x14ac:dyDescent="0.5">
      <c r="A161" t="s">
        <v>251</v>
      </c>
      <c r="B161" t="s">
        <v>247</v>
      </c>
      <c r="C161" t="s">
        <v>62</v>
      </c>
      <c r="D161">
        <v>2</v>
      </c>
      <c r="E161" s="27">
        <v>1340</v>
      </c>
      <c r="F161">
        <v>0.97299999999999998</v>
      </c>
      <c r="G161" s="29">
        <v>15645.84</v>
      </c>
      <c r="H161">
        <v>135</v>
      </c>
      <c r="I161">
        <v>347</v>
      </c>
      <c r="J161">
        <v>278</v>
      </c>
      <c r="K161" s="4">
        <v>0.38900000000000001</v>
      </c>
    </row>
    <row r="162" spans="1:11" x14ac:dyDescent="0.5">
      <c r="A162" t="s">
        <v>252</v>
      </c>
      <c r="B162" t="s">
        <v>253</v>
      </c>
      <c r="C162" t="s">
        <v>53</v>
      </c>
      <c r="D162">
        <v>2</v>
      </c>
      <c r="E162" s="27">
        <v>1150</v>
      </c>
      <c r="F162">
        <v>0.97299999999999998</v>
      </c>
      <c r="G162" s="29">
        <v>13427.400000000001</v>
      </c>
      <c r="H162">
        <v>80</v>
      </c>
      <c r="I162">
        <v>267</v>
      </c>
      <c r="J162">
        <v>183</v>
      </c>
      <c r="K162" s="4">
        <v>0.57530000000000003</v>
      </c>
    </row>
    <row r="163" spans="1:11" x14ac:dyDescent="0.5">
      <c r="A163" t="s">
        <v>254</v>
      </c>
      <c r="B163" t="s">
        <v>253</v>
      </c>
      <c r="C163" t="s">
        <v>53</v>
      </c>
      <c r="D163">
        <v>2</v>
      </c>
      <c r="E163" s="27">
        <v>2000</v>
      </c>
      <c r="F163">
        <v>0.97299999999999998</v>
      </c>
      <c r="G163" s="29">
        <v>23352</v>
      </c>
      <c r="H163">
        <v>160</v>
      </c>
      <c r="I163">
        <v>323</v>
      </c>
      <c r="J163">
        <v>237</v>
      </c>
      <c r="K163" s="4">
        <v>0.31230000000000002</v>
      </c>
    </row>
    <row r="164" spans="1:11" x14ac:dyDescent="0.5">
      <c r="A164" t="s">
        <v>255</v>
      </c>
      <c r="B164" t="s">
        <v>253</v>
      </c>
      <c r="C164" t="s">
        <v>62</v>
      </c>
      <c r="D164">
        <v>2</v>
      </c>
      <c r="E164" s="27">
        <v>1600</v>
      </c>
      <c r="F164">
        <v>0.97299999999999998</v>
      </c>
      <c r="G164" s="29">
        <v>18681.599999999999</v>
      </c>
      <c r="H164">
        <v>225</v>
      </c>
      <c r="I164">
        <v>406</v>
      </c>
      <c r="J164">
        <v>297</v>
      </c>
      <c r="K164" s="4">
        <v>0.4521</v>
      </c>
    </row>
    <row r="165" spans="1:11" x14ac:dyDescent="0.5">
      <c r="A165" t="s">
        <v>256</v>
      </c>
      <c r="B165" t="s">
        <v>253</v>
      </c>
      <c r="C165" t="s">
        <v>62</v>
      </c>
      <c r="D165">
        <v>2</v>
      </c>
      <c r="E165" s="27">
        <v>2150</v>
      </c>
      <c r="F165">
        <v>0.97299999999999998</v>
      </c>
      <c r="G165" s="29">
        <v>25103.399999999998</v>
      </c>
      <c r="H165">
        <v>170</v>
      </c>
      <c r="I165">
        <v>447</v>
      </c>
      <c r="J165">
        <v>360</v>
      </c>
      <c r="K165" s="4">
        <v>0.53149999999999997</v>
      </c>
    </row>
    <row r="166" spans="1:11" x14ac:dyDescent="0.5">
      <c r="A166" t="s">
        <v>257</v>
      </c>
      <c r="B166" t="s">
        <v>258</v>
      </c>
      <c r="C166" t="s">
        <v>53</v>
      </c>
      <c r="D166">
        <v>2</v>
      </c>
      <c r="E166" s="27">
        <v>1600</v>
      </c>
      <c r="F166">
        <v>0.97299999999999998</v>
      </c>
      <c r="G166" s="29">
        <v>18681.599999999999</v>
      </c>
      <c r="H166">
        <v>94</v>
      </c>
      <c r="I166">
        <v>411</v>
      </c>
      <c r="J166">
        <v>209</v>
      </c>
      <c r="K166" s="4">
        <v>0.53969999999999996</v>
      </c>
    </row>
    <row r="167" spans="1:11" x14ac:dyDescent="0.5">
      <c r="A167" t="s">
        <v>259</v>
      </c>
      <c r="B167" t="s">
        <v>258</v>
      </c>
      <c r="C167" t="s">
        <v>53</v>
      </c>
      <c r="D167">
        <v>2</v>
      </c>
      <c r="E167" s="27">
        <v>2100</v>
      </c>
      <c r="F167">
        <v>0.97299999999999998</v>
      </c>
      <c r="G167" s="29">
        <v>24519.599999999999</v>
      </c>
      <c r="H167">
        <v>130</v>
      </c>
      <c r="I167">
        <v>438</v>
      </c>
      <c r="J167">
        <v>265</v>
      </c>
      <c r="K167" s="4">
        <v>0.4027</v>
      </c>
    </row>
    <row r="168" spans="1:11" x14ac:dyDescent="0.5">
      <c r="A168" t="s">
        <v>260</v>
      </c>
      <c r="B168" t="s">
        <v>258</v>
      </c>
      <c r="C168" t="s">
        <v>62</v>
      </c>
      <c r="D168">
        <v>2</v>
      </c>
      <c r="E168" s="27">
        <v>1200</v>
      </c>
      <c r="F168">
        <v>0.97299999999999998</v>
      </c>
      <c r="G168" s="29">
        <v>14011.199999999999</v>
      </c>
      <c r="H168">
        <v>162</v>
      </c>
      <c r="I168">
        <v>504</v>
      </c>
      <c r="J168">
        <v>435</v>
      </c>
      <c r="K168" s="4">
        <v>0.4</v>
      </c>
    </row>
    <row r="169" spans="1:11" x14ac:dyDescent="0.5">
      <c r="A169" t="s">
        <v>261</v>
      </c>
      <c r="B169" t="s">
        <v>258</v>
      </c>
      <c r="C169" t="s">
        <v>62</v>
      </c>
      <c r="D169">
        <v>2</v>
      </c>
      <c r="E169" s="27">
        <v>2100</v>
      </c>
      <c r="F169">
        <v>0.97299999999999998</v>
      </c>
      <c r="G169" s="29">
        <v>24519.599999999999</v>
      </c>
      <c r="H169">
        <v>175</v>
      </c>
      <c r="I169">
        <v>755</v>
      </c>
      <c r="J169">
        <v>487</v>
      </c>
      <c r="K169" s="4">
        <v>0.43009999999999998</v>
      </c>
    </row>
    <row r="170" spans="1:11" x14ac:dyDescent="0.5">
      <c r="A170" t="s">
        <v>262</v>
      </c>
      <c r="B170" t="s">
        <v>263</v>
      </c>
      <c r="C170" t="s">
        <v>53</v>
      </c>
      <c r="D170">
        <v>2</v>
      </c>
      <c r="E170" s="27">
        <v>2500</v>
      </c>
      <c r="F170">
        <v>0.97299999999999998</v>
      </c>
      <c r="G170" s="29">
        <v>29190</v>
      </c>
      <c r="H170">
        <v>129</v>
      </c>
      <c r="I170">
        <v>431</v>
      </c>
      <c r="J170">
        <v>231</v>
      </c>
      <c r="K170" s="4">
        <v>0.4027</v>
      </c>
    </row>
    <row r="171" spans="1:11" x14ac:dyDescent="0.5">
      <c r="A171" t="s">
        <v>264</v>
      </c>
      <c r="B171" t="s">
        <v>52</v>
      </c>
      <c r="C171" t="s">
        <v>62</v>
      </c>
      <c r="D171">
        <v>2</v>
      </c>
      <c r="E171" s="27">
        <v>2000</v>
      </c>
      <c r="F171">
        <v>0.97299999999999998</v>
      </c>
      <c r="G171" s="29">
        <v>23352</v>
      </c>
      <c r="H171">
        <v>97</v>
      </c>
      <c r="I171">
        <v>240</v>
      </c>
      <c r="J171">
        <v>199</v>
      </c>
      <c r="K171" s="4">
        <v>0.31230000000000002</v>
      </c>
    </row>
    <row r="172" spans="1:11" x14ac:dyDescent="0.5">
      <c r="A172" t="s">
        <v>265</v>
      </c>
      <c r="B172" t="s">
        <v>263</v>
      </c>
      <c r="C172" t="s">
        <v>62</v>
      </c>
      <c r="D172">
        <v>2</v>
      </c>
      <c r="E172" s="27">
        <v>2500</v>
      </c>
      <c r="F172">
        <v>0.97299999999999998</v>
      </c>
      <c r="G172" s="29">
        <v>29190</v>
      </c>
      <c r="H172">
        <v>186</v>
      </c>
      <c r="I172">
        <v>578</v>
      </c>
      <c r="J172">
        <v>490</v>
      </c>
      <c r="K172" s="4">
        <v>0.2301</v>
      </c>
    </row>
    <row r="173" spans="1:11" x14ac:dyDescent="0.5">
      <c r="A173" t="s">
        <v>266</v>
      </c>
      <c r="B173" t="s">
        <v>263</v>
      </c>
      <c r="C173" t="s">
        <v>62</v>
      </c>
      <c r="D173">
        <v>2</v>
      </c>
      <c r="E173" s="27">
        <v>2750</v>
      </c>
      <c r="F173">
        <v>0.97299999999999998</v>
      </c>
      <c r="G173" s="29">
        <v>32109</v>
      </c>
      <c r="H173">
        <v>188</v>
      </c>
      <c r="I173">
        <v>810</v>
      </c>
      <c r="J173">
        <v>538</v>
      </c>
      <c r="K173" s="4">
        <v>0.6</v>
      </c>
    </row>
    <row r="174" spans="1:11" x14ac:dyDescent="0.5">
      <c r="A174" t="s">
        <v>267</v>
      </c>
      <c r="B174" t="s">
        <v>263</v>
      </c>
      <c r="C174" t="s">
        <v>53</v>
      </c>
      <c r="D174">
        <v>2</v>
      </c>
      <c r="E174" s="27">
        <v>1800</v>
      </c>
      <c r="F174">
        <v>0.97299999999999998</v>
      </c>
      <c r="G174" s="29">
        <v>21016.799999999999</v>
      </c>
      <c r="H174">
        <v>89</v>
      </c>
      <c r="I174">
        <v>390</v>
      </c>
      <c r="J174">
        <v>288</v>
      </c>
      <c r="K174" s="4">
        <v>0.2329</v>
      </c>
    </row>
    <row r="175" spans="1:11" x14ac:dyDescent="0.5">
      <c r="A175" t="s">
        <v>268</v>
      </c>
      <c r="B175" t="s">
        <v>269</v>
      </c>
      <c r="C175" t="s">
        <v>53</v>
      </c>
      <c r="D175">
        <v>2</v>
      </c>
      <c r="E175" s="27">
        <v>3000</v>
      </c>
      <c r="F175">
        <v>0.97299999999999998</v>
      </c>
      <c r="G175" s="29">
        <v>35028</v>
      </c>
      <c r="H175">
        <v>193</v>
      </c>
      <c r="I175">
        <v>648</v>
      </c>
      <c r="J175">
        <v>415</v>
      </c>
      <c r="K175" s="4">
        <v>0.40820000000000001</v>
      </c>
    </row>
    <row r="176" spans="1:11" x14ac:dyDescent="0.5">
      <c r="A176" t="s">
        <v>270</v>
      </c>
      <c r="B176" t="s">
        <v>269</v>
      </c>
      <c r="C176" t="s">
        <v>62</v>
      </c>
      <c r="D176">
        <v>2</v>
      </c>
      <c r="E176" s="27">
        <v>2000</v>
      </c>
      <c r="F176">
        <v>0.97299999999999998</v>
      </c>
      <c r="G176" s="29">
        <v>23352</v>
      </c>
      <c r="H176">
        <v>193</v>
      </c>
      <c r="I176">
        <v>600</v>
      </c>
      <c r="J176">
        <v>387</v>
      </c>
      <c r="K176" s="4">
        <v>0.32600000000000001</v>
      </c>
    </row>
    <row r="177" spans="1:11" x14ac:dyDescent="0.5">
      <c r="A177" t="s">
        <v>271</v>
      </c>
      <c r="B177" t="s">
        <v>269</v>
      </c>
      <c r="C177" t="s">
        <v>62</v>
      </c>
      <c r="D177">
        <v>2</v>
      </c>
      <c r="E177" s="27">
        <v>2950</v>
      </c>
      <c r="F177">
        <v>0.97299999999999998</v>
      </c>
      <c r="G177" s="29">
        <v>34444.199999999997</v>
      </c>
      <c r="H177">
        <v>192</v>
      </c>
      <c r="I177">
        <v>829</v>
      </c>
      <c r="J177">
        <v>575</v>
      </c>
      <c r="K177" s="4">
        <v>0.38900000000000001</v>
      </c>
    </row>
    <row r="178" spans="1:11" x14ac:dyDescent="0.5">
      <c r="A178" t="s">
        <v>272</v>
      </c>
      <c r="B178" t="s">
        <v>269</v>
      </c>
      <c r="C178" t="s">
        <v>53</v>
      </c>
      <c r="D178">
        <v>2</v>
      </c>
      <c r="E178" s="27">
        <v>1700</v>
      </c>
      <c r="F178">
        <v>0.97299999999999998</v>
      </c>
      <c r="G178" s="29">
        <v>19849.199999999997</v>
      </c>
      <c r="H178">
        <v>98</v>
      </c>
      <c r="I178">
        <v>432</v>
      </c>
      <c r="J178">
        <v>228</v>
      </c>
      <c r="K178" s="4">
        <v>0.52049999999999996</v>
      </c>
    </row>
    <row r="179" spans="1:11" x14ac:dyDescent="0.5">
      <c r="A179" t="s">
        <v>273</v>
      </c>
      <c r="B179" t="s">
        <v>274</v>
      </c>
      <c r="C179" t="s">
        <v>53</v>
      </c>
      <c r="D179">
        <v>2</v>
      </c>
      <c r="E179" s="27">
        <v>3000</v>
      </c>
      <c r="F179">
        <v>0.97299999999999998</v>
      </c>
      <c r="G179" s="29">
        <v>35028</v>
      </c>
      <c r="H179">
        <v>87</v>
      </c>
      <c r="I179">
        <v>512</v>
      </c>
      <c r="J179">
        <v>337</v>
      </c>
      <c r="K179" s="4">
        <v>0.46300000000000002</v>
      </c>
    </row>
    <row r="180" spans="1:11" x14ac:dyDescent="0.5">
      <c r="A180" t="s">
        <v>275</v>
      </c>
      <c r="B180" t="s">
        <v>274</v>
      </c>
      <c r="C180" t="s">
        <v>53</v>
      </c>
      <c r="D180">
        <v>2</v>
      </c>
      <c r="E180" s="27">
        <v>3200</v>
      </c>
      <c r="F180">
        <v>0.97299999999999998</v>
      </c>
      <c r="G180" s="29">
        <v>37363.199999999997</v>
      </c>
      <c r="H180">
        <v>154</v>
      </c>
      <c r="I180">
        <v>480</v>
      </c>
      <c r="J180">
        <v>154</v>
      </c>
      <c r="K180" s="4">
        <v>0.67949999999999999</v>
      </c>
    </row>
    <row r="181" spans="1:11" x14ac:dyDescent="0.5">
      <c r="A181" t="s">
        <v>276</v>
      </c>
      <c r="B181" t="s">
        <v>277</v>
      </c>
      <c r="C181" t="s">
        <v>53</v>
      </c>
      <c r="D181">
        <v>2</v>
      </c>
      <c r="E181" s="27">
        <v>4500</v>
      </c>
      <c r="F181">
        <v>0.97299999999999998</v>
      </c>
      <c r="G181" s="29">
        <v>52542</v>
      </c>
      <c r="H181">
        <v>273</v>
      </c>
      <c r="I181">
        <v>853</v>
      </c>
      <c r="J181">
        <v>432</v>
      </c>
      <c r="K181" s="4">
        <v>0.68220000000000003</v>
      </c>
    </row>
    <row r="182" spans="1:11" x14ac:dyDescent="0.5">
      <c r="A182" t="s">
        <v>278</v>
      </c>
      <c r="B182" t="s">
        <v>52</v>
      </c>
      <c r="C182" t="s">
        <v>53</v>
      </c>
      <c r="D182">
        <v>2</v>
      </c>
      <c r="E182" s="27">
        <v>800</v>
      </c>
      <c r="F182">
        <v>0.97299999999999998</v>
      </c>
      <c r="G182" s="29">
        <v>9340.7999999999993</v>
      </c>
      <c r="H182">
        <v>53</v>
      </c>
      <c r="I182">
        <v>188</v>
      </c>
      <c r="J182">
        <v>104</v>
      </c>
      <c r="K182" s="4">
        <v>0.56989999999999996</v>
      </c>
    </row>
    <row r="183" spans="1:11" x14ac:dyDescent="0.5">
      <c r="A183" t="s">
        <v>279</v>
      </c>
      <c r="B183" t="s">
        <v>277</v>
      </c>
      <c r="C183" t="s">
        <v>62</v>
      </c>
      <c r="D183">
        <v>2</v>
      </c>
      <c r="E183" s="27">
        <v>4500</v>
      </c>
      <c r="F183">
        <v>0.97299999999999998</v>
      </c>
      <c r="G183" s="29">
        <v>52542</v>
      </c>
      <c r="H183">
        <v>103</v>
      </c>
      <c r="I183">
        <v>807</v>
      </c>
      <c r="J183">
        <v>200</v>
      </c>
      <c r="K183" s="4">
        <v>0.86850000000000005</v>
      </c>
    </row>
    <row r="184" spans="1:11" x14ac:dyDescent="0.5">
      <c r="A184" t="s">
        <v>280</v>
      </c>
      <c r="B184" t="s">
        <v>277</v>
      </c>
      <c r="C184" t="s">
        <v>62</v>
      </c>
      <c r="D184">
        <v>2</v>
      </c>
      <c r="E184" s="27">
        <v>5500</v>
      </c>
      <c r="F184">
        <v>0.97299999999999998</v>
      </c>
      <c r="G184" s="29">
        <v>64218</v>
      </c>
      <c r="H184">
        <v>200</v>
      </c>
      <c r="I184">
        <v>770</v>
      </c>
      <c r="J184">
        <v>428</v>
      </c>
      <c r="K184" s="4">
        <v>0.52329999999999999</v>
      </c>
    </row>
    <row r="185" spans="1:11" x14ac:dyDescent="0.5">
      <c r="A185" t="s">
        <v>281</v>
      </c>
      <c r="B185" t="s">
        <v>277</v>
      </c>
      <c r="C185" t="s">
        <v>53</v>
      </c>
      <c r="D185">
        <v>2</v>
      </c>
      <c r="E185" s="27">
        <v>3500</v>
      </c>
      <c r="F185">
        <v>0.97299999999999998</v>
      </c>
      <c r="G185" s="29">
        <v>40866</v>
      </c>
      <c r="H185">
        <v>151</v>
      </c>
      <c r="I185">
        <v>890</v>
      </c>
      <c r="J185">
        <v>576</v>
      </c>
      <c r="K185" s="4">
        <v>0.46029999999999999</v>
      </c>
    </row>
    <row r="186" spans="1:11" x14ac:dyDescent="0.5">
      <c r="A186" t="s">
        <v>282</v>
      </c>
      <c r="B186" t="s">
        <v>283</v>
      </c>
      <c r="C186" t="s">
        <v>53</v>
      </c>
      <c r="D186">
        <v>2</v>
      </c>
      <c r="E186" s="27">
        <v>4000</v>
      </c>
      <c r="F186">
        <v>0.97299999999999998</v>
      </c>
      <c r="G186" s="29">
        <v>46704</v>
      </c>
      <c r="H186">
        <v>218</v>
      </c>
      <c r="I186">
        <v>681</v>
      </c>
      <c r="J186">
        <v>560</v>
      </c>
      <c r="K186" s="4">
        <v>0.35339999999999999</v>
      </c>
    </row>
    <row r="187" spans="1:11" x14ac:dyDescent="0.5">
      <c r="A187" t="s">
        <v>284</v>
      </c>
      <c r="B187" t="s">
        <v>283</v>
      </c>
      <c r="C187" t="s">
        <v>53</v>
      </c>
      <c r="D187">
        <v>2</v>
      </c>
      <c r="E187" s="27">
        <v>3000</v>
      </c>
      <c r="F187">
        <v>0.97299999999999998</v>
      </c>
      <c r="G187" s="29">
        <v>35028</v>
      </c>
      <c r="H187">
        <v>109</v>
      </c>
      <c r="I187">
        <v>640</v>
      </c>
      <c r="J187">
        <v>288</v>
      </c>
      <c r="K187" s="4">
        <v>0.49859999999999999</v>
      </c>
    </row>
    <row r="188" spans="1:11" x14ac:dyDescent="0.5">
      <c r="A188" t="s">
        <v>285</v>
      </c>
      <c r="B188" t="s">
        <v>286</v>
      </c>
      <c r="C188" t="s">
        <v>53</v>
      </c>
      <c r="D188">
        <v>2</v>
      </c>
      <c r="E188" s="27">
        <v>5600</v>
      </c>
      <c r="F188">
        <v>0.97299999999999998</v>
      </c>
      <c r="G188" s="29">
        <v>65385.600000000006</v>
      </c>
      <c r="H188">
        <v>196</v>
      </c>
      <c r="I188">
        <v>612</v>
      </c>
      <c r="J188">
        <v>373</v>
      </c>
      <c r="K188" s="4">
        <v>0.5151</v>
      </c>
    </row>
    <row r="189" spans="1:11" x14ac:dyDescent="0.5">
      <c r="A189" t="s">
        <v>287</v>
      </c>
      <c r="B189" t="s">
        <v>286</v>
      </c>
      <c r="C189" t="s">
        <v>62</v>
      </c>
      <c r="D189">
        <v>2</v>
      </c>
      <c r="E189" s="27">
        <v>3200</v>
      </c>
      <c r="F189">
        <v>0.97299999999999998</v>
      </c>
      <c r="G189" s="29">
        <v>37363.199999999997</v>
      </c>
      <c r="H189">
        <v>165</v>
      </c>
      <c r="I189">
        <v>1296</v>
      </c>
      <c r="J189">
        <v>420</v>
      </c>
      <c r="K189" s="4">
        <v>0.87119999999999997</v>
      </c>
    </row>
    <row r="190" spans="1:11" x14ac:dyDescent="0.5">
      <c r="A190" t="s">
        <v>288</v>
      </c>
      <c r="B190" t="s">
        <v>286</v>
      </c>
      <c r="C190" t="s">
        <v>62</v>
      </c>
      <c r="D190">
        <v>2</v>
      </c>
      <c r="E190" s="27">
        <v>3500</v>
      </c>
      <c r="F190">
        <v>0.97299999999999998</v>
      </c>
      <c r="G190" s="29">
        <v>40866</v>
      </c>
      <c r="H190">
        <v>268</v>
      </c>
      <c r="I190">
        <v>1032</v>
      </c>
      <c r="J190">
        <v>593</v>
      </c>
      <c r="K190" s="4">
        <v>0.50680000000000003</v>
      </c>
    </row>
    <row r="191" spans="1:11" x14ac:dyDescent="0.5">
      <c r="A191" t="s">
        <v>289</v>
      </c>
      <c r="B191" t="s">
        <v>286</v>
      </c>
      <c r="C191" t="s">
        <v>53</v>
      </c>
      <c r="D191">
        <v>2</v>
      </c>
      <c r="E191" s="27">
        <v>3400</v>
      </c>
      <c r="F191">
        <v>0.97299999999999998</v>
      </c>
      <c r="G191" s="29">
        <v>39698.399999999994</v>
      </c>
      <c r="H191">
        <v>106</v>
      </c>
      <c r="I191">
        <v>624</v>
      </c>
      <c r="J191">
        <v>436</v>
      </c>
      <c r="K191" s="4">
        <v>0.28220000000000001</v>
      </c>
    </row>
    <row r="192" spans="1:11" x14ac:dyDescent="0.5">
      <c r="A192" t="s">
        <v>290</v>
      </c>
      <c r="B192" t="s">
        <v>291</v>
      </c>
      <c r="C192" t="s">
        <v>53</v>
      </c>
      <c r="D192">
        <v>2</v>
      </c>
      <c r="E192" s="27">
        <v>4200</v>
      </c>
      <c r="F192">
        <v>0.97299999999999998</v>
      </c>
      <c r="G192" s="29">
        <v>49039.199999999997</v>
      </c>
      <c r="H192">
        <v>210</v>
      </c>
      <c r="I192">
        <v>654</v>
      </c>
      <c r="J192">
        <v>426</v>
      </c>
      <c r="K192" s="4">
        <v>0.54249999999999998</v>
      </c>
    </row>
    <row r="193" spans="1:11" x14ac:dyDescent="0.5">
      <c r="A193" t="s">
        <v>292</v>
      </c>
      <c r="B193" t="s">
        <v>293</v>
      </c>
      <c r="C193" t="s">
        <v>53</v>
      </c>
      <c r="D193">
        <v>2</v>
      </c>
      <c r="E193" s="27">
        <v>1100</v>
      </c>
      <c r="F193">
        <v>0.97299999999999998</v>
      </c>
      <c r="G193" s="29">
        <v>12843.599999999999</v>
      </c>
      <c r="H193">
        <v>111</v>
      </c>
      <c r="I193">
        <v>148</v>
      </c>
      <c r="J193">
        <v>142</v>
      </c>
      <c r="K193" s="4">
        <v>8.2199999999999995E-2</v>
      </c>
    </row>
    <row r="194" spans="1:11" x14ac:dyDescent="0.5">
      <c r="A194" t="s">
        <v>294</v>
      </c>
      <c r="B194" t="s">
        <v>291</v>
      </c>
      <c r="C194" t="s">
        <v>62</v>
      </c>
      <c r="D194">
        <v>2</v>
      </c>
      <c r="E194" s="27">
        <v>3000</v>
      </c>
      <c r="F194">
        <v>0.97299999999999998</v>
      </c>
      <c r="G194" s="29">
        <v>35028</v>
      </c>
      <c r="H194">
        <v>133</v>
      </c>
      <c r="I194">
        <v>1040</v>
      </c>
      <c r="J194">
        <v>621</v>
      </c>
      <c r="K194" s="4">
        <v>0.34789999999999999</v>
      </c>
    </row>
    <row r="195" spans="1:11" x14ac:dyDescent="0.5">
      <c r="A195" t="s">
        <v>295</v>
      </c>
      <c r="B195" t="s">
        <v>291</v>
      </c>
      <c r="C195" t="s">
        <v>62</v>
      </c>
      <c r="D195">
        <v>2</v>
      </c>
      <c r="E195" s="27">
        <v>3900</v>
      </c>
      <c r="F195">
        <v>0.97299999999999998</v>
      </c>
      <c r="G195" s="29">
        <v>45536.399999999994</v>
      </c>
      <c r="H195">
        <v>231</v>
      </c>
      <c r="I195">
        <v>888</v>
      </c>
      <c r="J195">
        <v>535</v>
      </c>
      <c r="K195" s="4">
        <v>0.47670000000000001</v>
      </c>
    </row>
    <row r="196" spans="1:11" x14ac:dyDescent="0.5">
      <c r="A196" t="s">
        <v>296</v>
      </c>
      <c r="B196" t="s">
        <v>291</v>
      </c>
      <c r="C196" t="s">
        <v>53</v>
      </c>
      <c r="D196">
        <v>2</v>
      </c>
      <c r="E196" s="27">
        <v>3600</v>
      </c>
      <c r="F196">
        <v>0.97299999999999998</v>
      </c>
      <c r="G196" s="29">
        <v>42033.599999999999</v>
      </c>
      <c r="H196">
        <v>137</v>
      </c>
      <c r="I196">
        <v>808</v>
      </c>
      <c r="J196">
        <v>196</v>
      </c>
      <c r="K196" s="4">
        <v>0.77810000000000001</v>
      </c>
    </row>
    <row r="197" spans="1:11" x14ac:dyDescent="0.5">
      <c r="A197" t="s">
        <v>297</v>
      </c>
      <c r="B197" t="s">
        <v>298</v>
      </c>
      <c r="C197" t="s">
        <v>53</v>
      </c>
      <c r="D197">
        <v>2</v>
      </c>
      <c r="E197" s="27">
        <v>3500</v>
      </c>
      <c r="F197">
        <v>0.97299999999999998</v>
      </c>
      <c r="G197" s="29">
        <v>40866</v>
      </c>
      <c r="H197">
        <v>155</v>
      </c>
      <c r="I197">
        <v>483</v>
      </c>
      <c r="J197">
        <v>294</v>
      </c>
      <c r="K197" s="4">
        <v>0.39729999999999999</v>
      </c>
    </row>
    <row r="198" spans="1:11" x14ac:dyDescent="0.5">
      <c r="A198" t="s">
        <v>299</v>
      </c>
      <c r="B198" t="s">
        <v>298</v>
      </c>
      <c r="C198" t="s">
        <v>62</v>
      </c>
      <c r="D198">
        <v>2</v>
      </c>
      <c r="E198" s="27">
        <v>2500</v>
      </c>
      <c r="F198">
        <v>0.97299999999999998</v>
      </c>
      <c r="G198" s="29">
        <v>29190</v>
      </c>
      <c r="H198">
        <v>111</v>
      </c>
      <c r="I198">
        <v>868</v>
      </c>
      <c r="J198">
        <v>471</v>
      </c>
      <c r="K198" s="4">
        <v>0.6</v>
      </c>
    </row>
    <row r="199" spans="1:11" x14ac:dyDescent="0.5">
      <c r="A199" t="s">
        <v>300</v>
      </c>
      <c r="B199" t="s">
        <v>298</v>
      </c>
      <c r="C199" t="s">
        <v>62</v>
      </c>
      <c r="D199">
        <v>2</v>
      </c>
      <c r="E199" s="27">
        <v>3000</v>
      </c>
      <c r="F199">
        <v>0.97299999999999998</v>
      </c>
      <c r="G199" s="29">
        <v>35028</v>
      </c>
      <c r="H199">
        <v>195</v>
      </c>
      <c r="I199">
        <v>752</v>
      </c>
      <c r="J199">
        <v>620</v>
      </c>
      <c r="K199" s="4">
        <v>0.29320000000000002</v>
      </c>
    </row>
    <row r="200" spans="1:11" x14ac:dyDescent="0.5">
      <c r="A200" t="s">
        <v>301</v>
      </c>
      <c r="B200" t="s">
        <v>298</v>
      </c>
      <c r="C200" t="s">
        <v>53</v>
      </c>
      <c r="D200">
        <v>2</v>
      </c>
      <c r="E200" s="27">
        <v>3000</v>
      </c>
      <c r="F200">
        <v>0.97299999999999998</v>
      </c>
      <c r="G200" s="29">
        <v>35028</v>
      </c>
      <c r="H200">
        <v>80</v>
      </c>
      <c r="I200">
        <v>469</v>
      </c>
      <c r="J200">
        <v>235</v>
      </c>
      <c r="K200" s="4">
        <v>0.6411</v>
      </c>
    </row>
    <row r="201" spans="1:11" x14ac:dyDescent="0.5">
      <c r="A201" t="s">
        <v>302</v>
      </c>
      <c r="B201" t="s">
        <v>303</v>
      </c>
      <c r="C201" t="s">
        <v>53</v>
      </c>
      <c r="D201">
        <v>2</v>
      </c>
      <c r="E201" s="27">
        <v>3900</v>
      </c>
      <c r="F201">
        <v>0.97299999999999998</v>
      </c>
      <c r="G201" s="29">
        <v>45536.399999999994</v>
      </c>
      <c r="H201">
        <v>116</v>
      </c>
      <c r="I201">
        <v>361</v>
      </c>
      <c r="J201">
        <v>284</v>
      </c>
      <c r="K201" s="4">
        <v>0.50409999999999999</v>
      </c>
    </row>
    <row r="202" spans="1:11" x14ac:dyDescent="0.5">
      <c r="A202" t="s">
        <v>304</v>
      </c>
      <c r="B202" t="s">
        <v>303</v>
      </c>
      <c r="C202" t="s">
        <v>62</v>
      </c>
      <c r="D202">
        <v>2</v>
      </c>
      <c r="E202" s="27">
        <v>2800</v>
      </c>
      <c r="F202">
        <v>0.97299999999999998</v>
      </c>
      <c r="G202" s="29">
        <v>32692.800000000003</v>
      </c>
      <c r="H202">
        <v>102</v>
      </c>
      <c r="I202">
        <v>799</v>
      </c>
      <c r="J202">
        <v>355</v>
      </c>
      <c r="K202" s="4">
        <v>0.4027</v>
      </c>
    </row>
    <row r="203" spans="1:11" x14ac:dyDescent="0.5">
      <c r="A203" t="s">
        <v>305</v>
      </c>
      <c r="B203" t="s">
        <v>303</v>
      </c>
      <c r="C203" t="s">
        <v>62</v>
      </c>
      <c r="D203">
        <v>2</v>
      </c>
      <c r="E203" s="27">
        <v>3500</v>
      </c>
      <c r="F203">
        <v>0.97299999999999998</v>
      </c>
      <c r="G203" s="29">
        <v>40866</v>
      </c>
      <c r="H203">
        <v>188</v>
      </c>
      <c r="I203">
        <v>724</v>
      </c>
      <c r="J203">
        <v>436</v>
      </c>
      <c r="K203" s="4">
        <v>0.50680000000000003</v>
      </c>
    </row>
    <row r="204" spans="1:11" x14ac:dyDescent="0.5">
      <c r="A204" t="s">
        <v>306</v>
      </c>
      <c r="B204" t="s">
        <v>293</v>
      </c>
      <c r="C204" t="s">
        <v>62</v>
      </c>
      <c r="D204">
        <v>2</v>
      </c>
      <c r="E204" s="27">
        <v>900</v>
      </c>
      <c r="F204">
        <v>0.97299999999999998</v>
      </c>
      <c r="G204" s="29">
        <v>10508.4</v>
      </c>
      <c r="H204">
        <v>116</v>
      </c>
      <c r="I204">
        <v>296</v>
      </c>
      <c r="J204">
        <v>141</v>
      </c>
      <c r="K204" s="4">
        <v>0.54790000000000005</v>
      </c>
    </row>
    <row r="205" spans="1:11" x14ac:dyDescent="0.5">
      <c r="A205" t="s">
        <v>307</v>
      </c>
      <c r="B205" t="s">
        <v>303</v>
      </c>
      <c r="C205" t="s">
        <v>53</v>
      </c>
      <c r="D205">
        <v>2</v>
      </c>
      <c r="E205" s="27">
        <v>2600</v>
      </c>
      <c r="F205">
        <v>0.97299999999999998</v>
      </c>
      <c r="G205" s="29">
        <v>30357.599999999999</v>
      </c>
      <c r="H205">
        <v>69</v>
      </c>
      <c r="I205">
        <v>406</v>
      </c>
      <c r="J205">
        <v>250</v>
      </c>
      <c r="K205" s="4">
        <v>0.36990000000000001</v>
      </c>
    </row>
    <row r="206" spans="1:11" x14ac:dyDescent="0.5">
      <c r="A206" t="s">
        <v>308</v>
      </c>
      <c r="B206" t="s">
        <v>309</v>
      </c>
      <c r="C206" t="s">
        <v>53</v>
      </c>
      <c r="D206">
        <v>2</v>
      </c>
      <c r="E206" s="27">
        <v>2695</v>
      </c>
      <c r="F206">
        <v>0.97299999999999998</v>
      </c>
      <c r="G206" s="29">
        <v>31466.82</v>
      </c>
      <c r="H206">
        <v>265</v>
      </c>
      <c r="I206">
        <v>534</v>
      </c>
      <c r="J206">
        <v>443</v>
      </c>
      <c r="K206" s="4">
        <v>0.2356</v>
      </c>
    </row>
    <row r="207" spans="1:11" x14ac:dyDescent="0.5">
      <c r="A207" t="s">
        <v>310</v>
      </c>
      <c r="B207" t="s">
        <v>309</v>
      </c>
      <c r="C207" t="s">
        <v>62</v>
      </c>
      <c r="D207">
        <v>2</v>
      </c>
      <c r="E207" s="27">
        <v>3000</v>
      </c>
      <c r="F207">
        <v>0.97299999999999998</v>
      </c>
      <c r="G207" s="29">
        <v>35028</v>
      </c>
      <c r="H207">
        <v>158</v>
      </c>
      <c r="I207">
        <v>706</v>
      </c>
      <c r="J207">
        <v>343</v>
      </c>
      <c r="K207" s="4">
        <v>0.58079999999999998</v>
      </c>
    </row>
    <row r="208" spans="1:11" x14ac:dyDescent="0.5">
      <c r="A208" t="s">
        <v>311</v>
      </c>
      <c r="B208" t="s">
        <v>309</v>
      </c>
      <c r="C208" t="s">
        <v>62</v>
      </c>
      <c r="D208">
        <v>2</v>
      </c>
      <c r="E208" s="27">
        <v>4000</v>
      </c>
      <c r="F208">
        <v>0.97299999999999998</v>
      </c>
      <c r="G208" s="29">
        <v>46704</v>
      </c>
      <c r="H208">
        <v>306</v>
      </c>
      <c r="I208">
        <v>781</v>
      </c>
      <c r="J208">
        <v>739</v>
      </c>
      <c r="K208" s="4">
        <v>1.9199999999999998E-2</v>
      </c>
    </row>
    <row r="209" spans="1:11" x14ac:dyDescent="0.5">
      <c r="A209" t="s">
        <v>312</v>
      </c>
      <c r="B209" t="s">
        <v>309</v>
      </c>
      <c r="C209" t="s">
        <v>53</v>
      </c>
      <c r="D209">
        <v>2</v>
      </c>
      <c r="E209" s="27">
        <v>2295</v>
      </c>
      <c r="F209">
        <v>0.97299999999999998</v>
      </c>
      <c r="G209" s="29">
        <v>26796.42</v>
      </c>
      <c r="H209">
        <v>100</v>
      </c>
      <c r="I209">
        <v>469</v>
      </c>
      <c r="J209">
        <v>270</v>
      </c>
      <c r="K209" s="4">
        <v>0.46850000000000003</v>
      </c>
    </row>
    <row r="210" spans="1:11" x14ac:dyDescent="0.5">
      <c r="A210" t="s">
        <v>313</v>
      </c>
      <c r="B210" t="s">
        <v>314</v>
      </c>
      <c r="C210" t="s">
        <v>53</v>
      </c>
      <c r="D210">
        <v>2</v>
      </c>
      <c r="E210" s="27">
        <v>3000</v>
      </c>
      <c r="F210">
        <v>0.97299999999999998</v>
      </c>
      <c r="G210" s="29">
        <v>35028</v>
      </c>
      <c r="H210">
        <v>270</v>
      </c>
      <c r="I210">
        <v>543</v>
      </c>
      <c r="J210">
        <v>424</v>
      </c>
      <c r="K210" s="4">
        <v>0.34250000000000003</v>
      </c>
    </row>
    <row r="211" spans="1:11" x14ac:dyDescent="0.5">
      <c r="A211" t="s">
        <v>315</v>
      </c>
      <c r="B211" t="s">
        <v>314</v>
      </c>
      <c r="C211" t="s">
        <v>62</v>
      </c>
      <c r="D211">
        <v>2</v>
      </c>
      <c r="E211" s="27">
        <v>3300</v>
      </c>
      <c r="F211">
        <v>0.97299999999999998</v>
      </c>
      <c r="G211" s="29">
        <v>38530.800000000003</v>
      </c>
      <c r="H211">
        <v>283</v>
      </c>
      <c r="I211">
        <v>1261</v>
      </c>
      <c r="J211">
        <v>980</v>
      </c>
      <c r="K211" s="4">
        <v>0.2712</v>
      </c>
    </row>
    <row r="212" spans="1:11" x14ac:dyDescent="0.5">
      <c r="A212" t="s">
        <v>316</v>
      </c>
      <c r="B212" t="s">
        <v>314</v>
      </c>
      <c r="C212" t="s">
        <v>62</v>
      </c>
      <c r="D212">
        <v>2</v>
      </c>
      <c r="E212" s="27">
        <v>4500</v>
      </c>
      <c r="F212">
        <v>0.97299999999999998</v>
      </c>
      <c r="G212" s="29">
        <v>52542</v>
      </c>
      <c r="H212">
        <v>530</v>
      </c>
      <c r="I212">
        <v>1354</v>
      </c>
      <c r="J212">
        <v>994</v>
      </c>
      <c r="K212" s="4">
        <v>0.43009999999999998</v>
      </c>
    </row>
    <row r="213" spans="1:11" x14ac:dyDescent="0.5">
      <c r="A213" t="s">
        <v>317</v>
      </c>
      <c r="B213" t="s">
        <v>314</v>
      </c>
      <c r="C213" t="s">
        <v>53</v>
      </c>
      <c r="D213">
        <v>2</v>
      </c>
      <c r="E213" s="27">
        <v>2700</v>
      </c>
      <c r="F213">
        <v>0.97299999999999998</v>
      </c>
      <c r="G213" s="29">
        <v>31525.199999999997</v>
      </c>
      <c r="H213">
        <v>103</v>
      </c>
      <c r="I213">
        <v>483</v>
      </c>
      <c r="J213">
        <v>284</v>
      </c>
      <c r="K213" s="4">
        <v>0.60550000000000004</v>
      </c>
    </row>
    <row r="214" spans="1:11" x14ac:dyDescent="0.5">
      <c r="A214" t="s">
        <v>318</v>
      </c>
      <c r="B214" t="s">
        <v>319</v>
      </c>
      <c r="C214" t="s">
        <v>53</v>
      </c>
      <c r="D214">
        <v>2</v>
      </c>
      <c r="E214" s="27">
        <v>2700</v>
      </c>
      <c r="F214">
        <v>0.97299999999999998</v>
      </c>
      <c r="G214" s="29">
        <v>31525.199999999997</v>
      </c>
      <c r="H214">
        <v>110</v>
      </c>
      <c r="I214">
        <v>515</v>
      </c>
      <c r="J214">
        <v>236</v>
      </c>
      <c r="K214" s="4">
        <v>0.56710000000000005</v>
      </c>
    </row>
    <row r="215" spans="1:11" x14ac:dyDescent="0.5">
      <c r="A215" t="s">
        <v>320</v>
      </c>
      <c r="B215" t="s">
        <v>293</v>
      </c>
      <c r="C215" t="s">
        <v>62</v>
      </c>
      <c r="D215">
        <v>2</v>
      </c>
      <c r="E215" s="27">
        <v>1100</v>
      </c>
      <c r="F215">
        <v>0.97299999999999998</v>
      </c>
      <c r="G215" s="29">
        <v>12843.599999999999</v>
      </c>
      <c r="H215">
        <v>136</v>
      </c>
      <c r="I215">
        <v>335</v>
      </c>
      <c r="J215">
        <v>188</v>
      </c>
      <c r="K215" s="4">
        <v>0.61919999999999997</v>
      </c>
    </row>
    <row r="216" spans="1:11" x14ac:dyDescent="0.5">
      <c r="A216" t="s">
        <v>321</v>
      </c>
      <c r="B216" t="s">
        <v>319</v>
      </c>
      <c r="C216" t="s">
        <v>53</v>
      </c>
      <c r="D216">
        <v>2</v>
      </c>
      <c r="E216" s="27">
        <v>3000</v>
      </c>
      <c r="F216">
        <v>0.97299999999999998</v>
      </c>
      <c r="G216" s="29">
        <v>35028</v>
      </c>
      <c r="H216">
        <v>270</v>
      </c>
      <c r="I216">
        <v>544</v>
      </c>
      <c r="J216">
        <v>329</v>
      </c>
      <c r="K216" s="4">
        <v>0.70409999999999995</v>
      </c>
    </row>
    <row r="217" spans="1:11" x14ac:dyDescent="0.5">
      <c r="A217" t="s">
        <v>322</v>
      </c>
      <c r="B217" t="s">
        <v>319</v>
      </c>
      <c r="C217" t="s">
        <v>62</v>
      </c>
      <c r="D217">
        <v>2</v>
      </c>
      <c r="E217" s="27">
        <v>4500</v>
      </c>
      <c r="F217">
        <v>0.97299999999999998</v>
      </c>
      <c r="G217" s="29">
        <v>52542</v>
      </c>
      <c r="H217">
        <v>231</v>
      </c>
      <c r="I217">
        <v>1027</v>
      </c>
      <c r="J217">
        <v>549</v>
      </c>
      <c r="K217" s="4">
        <v>0.44379999999999997</v>
      </c>
    </row>
    <row r="218" spans="1:11" x14ac:dyDescent="0.5">
      <c r="A218" t="s">
        <v>323</v>
      </c>
      <c r="B218" t="s">
        <v>319</v>
      </c>
      <c r="C218" t="s">
        <v>62</v>
      </c>
      <c r="D218">
        <v>2</v>
      </c>
      <c r="E218" s="27">
        <v>4900</v>
      </c>
      <c r="F218">
        <v>0.97299999999999998</v>
      </c>
      <c r="G218" s="29">
        <v>57212.399999999994</v>
      </c>
      <c r="H218">
        <v>379</v>
      </c>
      <c r="I218">
        <v>969</v>
      </c>
      <c r="J218">
        <v>652</v>
      </c>
      <c r="K218" s="4">
        <v>0.4466</v>
      </c>
    </row>
    <row r="219" spans="1:11" x14ac:dyDescent="0.5">
      <c r="A219" t="s">
        <v>324</v>
      </c>
      <c r="B219" t="s">
        <v>325</v>
      </c>
      <c r="C219" t="s">
        <v>53</v>
      </c>
      <c r="D219">
        <v>2</v>
      </c>
      <c r="E219" s="27">
        <v>3300</v>
      </c>
      <c r="F219">
        <v>0.97299999999999998</v>
      </c>
      <c r="G219" s="29">
        <v>38530.800000000003</v>
      </c>
      <c r="H219">
        <v>264</v>
      </c>
      <c r="I219">
        <v>532</v>
      </c>
      <c r="J219">
        <v>378</v>
      </c>
      <c r="K219" s="4">
        <v>0.4219</v>
      </c>
    </row>
    <row r="220" spans="1:11" x14ac:dyDescent="0.5">
      <c r="A220" t="s">
        <v>326</v>
      </c>
      <c r="B220" t="s">
        <v>325</v>
      </c>
      <c r="C220" t="s">
        <v>62</v>
      </c>
      <c r="D220">
        <v>2</v>
      </c>
      <c r="E220" s="27">
        <v>4500</v>
      </c>
      <c r="F220">
        <v>0.97299999999999998</v>
      </c>
      <c r="G220" s="29">
        <v>52542</v>
      </c>
      <c r="H220">
        <v>151</v>
      </c>
      <c r="I220">
        <v>673</v>
      </c>
      <c r="J220">
        <v>255</v>
      </c>
      <c r="K220" s="4">
        <v>0.59179999999999999</v>
      </c>
    </row>
    <row r="221" spans="1:11" x14ac:dyDescent="0.5">
      <c r="A221" t="s">
        <v>327</v>
      </c>
      <c r="B221" t="s">
        <v>325</v>
      </c>
      <c r="C221" t="s">
        <v>62</v>
      </c>
      <c r="D221">
        <v>2</v>
      </c>
      <c r="E221" s="27">
        <v>4200</v>
      </c>
      <c r="F221">
        <v>0.97299999999999998</v>
      </c>
      <c r="G221" s="29">
        <v>49039.199999999997</v>
      </c>
      <c r="H221">
        <v>278</v>
      </c>
      <c r="I221">
        <v>711</v>
      </c>
      <c r="J221">
        <v>441</v>
      </c>
      <c r="K221" s="4">
        <v>0.5726</v>
      </c>
    </row>
    <row r="222" spans="1:11" x14ac:dyDescent="0.5">
      <c r="A222" t="s">
        <v>328</v>
      </c>
      <c r="B222" t="s">
        <v>325</v>
      </c>
      <c r="C222" t="s">
        <v>53</v>
      </c>
      <c r="D222">
        <v>2</v>
      </c>
      <c r="E222" s="27">
        <v>2500</v>
      </c>
      <c r="F222">
        <v>0.97299999999999998</v>
      </c>
      <c r="G222" s="29">
        <v>29190</v>
      </c>
      <c r="H222">
        <v>98</v>
      </c>
      <c r="I222">
        <v>460</v>
      </c>
      <c r="J222">
        <v>356</v>
      </c>
      <c r="K222" s="4">
        <v>0.42470000000000002</v>
      </c>
    </row>
    <row r="223" spans="1:11" x14ac:dyDescent="0.5">
      <c r="A223" t="s">
        <v>329</v>
      </c>
      <c r="B223" t="s">
        <v>330</v>
      </c>
      <c r="C223" t="s">
        <v>53</v>
      </c>
      <c r="D223">
        <v>2</v>
      </c>
      <c r="E223" s="27">
        <v>2500</v>
      </c>
      <c r="F223">
        <v>0.97299999999999998</v>
      </c>
      <c r="G223" s="29">
        <v>29190</v>
      </c>
      <c r="H223">
        <v>108</v>
      </c>
      <c r="I223">
        <v>507</v>
      </c>
      <c r="J223">
        <v>437</v>
      </c>
      <c r="K223" s="4">
        <v>7.9500000000000001E-2</v>
      </c>
    </row>
    <row r="224" spans="1:11" x14ac:dyDescent="0.5">
      <c r="A224" t="s">
        <v>331</v>
      </c>
      <c r="B224" t="s">
        <v>330</v>
      </c>
      <c r="C224" t="s">
        <v>53</v>
      </c>
      <c r="D224">
        <v>2</v>
      </c>
      <c r="E224" s="27">
        <v>3300</v>
      </c>
      <c r="F224">
        <v>0.97299999999999998</v>
      </c>
      <c r="G224" s="29">
        <v>38530.800000000003</v>
      </c>
      <c r="H224">
        <v>270</v>
      </c>
      <c r="I224">
        <v>543</v>
      </c>
      <c r="J224">
        <v>461</v>
      </c>
      <c r="K224" s="4">
        <v>0.31780000000000003</v>
      </c>
    </row>
    <row r="225" spans="1:11" x14ac:dyDescent="0.5">
      <c r="A225" t="s">
        <v>332</v>
      </c>
      <c r="B225" t="s">
        <v>330</v>
      </c>
      <c r="C225" t="s">
        <v>62</v>
      </c>
      <c r="D225">
        <v>2</v>
      </c>
      <c r="E225" s="27">
        <v>4500</v>
      </c>
      <c r="F225">
        <v>0.97299999999999998</v>
      </c>
      <c r="G225" s="29">
        <v>52542</v>
      </c>
      <c r="H225">
        <v>186</v>
      </c>
      <c r="I225">
        <v>829</v>
      </c>
      <c r="J225">
        <v>669</v>
      </c>
      <c r="K225" s="4">
        <v>0.31230000000000002</v>
      </c>
    </row>
    <row r="226" spans="1:11" x14ac:dyDescent="0.5">
      <c r="A226" t="s">
        <v>333</v>
      </c>
      <c r="B226" t="s">
        <v>293</v>
      </c>
      <c r="C226" t="s">
        <v>53</v>
      </c>
      <c r="D226">
        <v>2</v>
      </c>
      <c r="E226" s="27">
        <v>500</v>
      </c>
      <c r="F226">
        <v>0.97299999999999998</v>
      </c>
      <c r="G226" s="29">
        <v>5838</v>
      </c>
      <c r="H226">
        <v>50</v>
      </c>
      <c r="I226">
        <v>174</v>
      </c>
      <c r="J226">
        <v>121</v>
      </c>
      <c r="K226" s="4">
        <v>0.39729999999999999</v>
      </c>
    </row>
    <row r="227" spans="1:11" x14ac:dyDescent="0.5">
      <c r="A227" t="s">
        <v>334</v>
      </c>
      <c r="B227" t="s">
        <v>330</v>
      </c>
      <c r="C227" t="s">
        <v>62</v>
      </c>
      <c r="D227">
        <v>2</v>
      </c>
      <c r="E227" s="27">
        <v>4200</v>
      </c>
      <c r="F227">
        <v>0.97299999999999998</v>
      </c>
      <c r="G227" s="29">
        <v>49039.199999999997</v>
      </c>
      <c r="H227">
        <v>319</v>
      </c>
      <c r="I227">
        <v>815</v>
      </c>
      <c r="J227">
        <v>437</v>
      </c>
      <c r="K227" s="4">
        <v>0.61099999999999999</v>
      </c>
    </row>
    <row r="228" spans="1:11" x14ac:dyDescent="0.5">
      <c r="A228" t="s">
        <v>335</v>
      </c>
      <c r="B228" t="s">
        <v>336</v>
      </c>
      <c r="C228" t="s">
        <v>53</v>
      </c>
      <c r="D228">
        <v>2</v>
      </c>
      <c r="E228" s="27">
        <v>3600</v>
      </c>
      <c r="F228">
        <v>0.97299999999999998</v>
      </c>
      <c r="G228" s="29">
        <v>42033.599999999999</v>
      </c>
      <c r="H228">
        <v>332</v>
      </c>
      <c r="I228">
        <v>805</v>
      </c>
      <c r="J228">
        <v>663</v>
      </c>
      <c r="K228" s="4">
        <v>0.2329</v>
      </c>
    </row>
    <row r="229" spans="1:11" x14ac:dyDescent="0.5">
      <c r="A229" t="s">
        <v>337</v>
      </c>
      <c r="B229" t="s">
        <v>336</v>
      </c>
      <c r="C229" t="s">
        <v>62</v>
      </c>
      <c r="D229">
        <v>2</v>
      </c>
      <c r="E229" s="27">
        <v>4000</v>
      </c>
      <c r="F229">
        <v>0.97299999999999998</v>
      </c>
      <c r="G229" s="29">
        <v>46704</v>
      </c>
      <c r="H229">
        <v>179</v>
      </c>
      <c r="I229">
        <v>629</v>
      </c>
      <c r="J229">
        <v>337</v>
      </c>
      <c r="K229" s="4">
        <v>0.50680000000000003</v>
      </c>
    </row>
    <row r="230" spans="1:11" x14ac:dyDescent="0.5">
      <c r="A230" t="s">
        <v>338</v>
      </c>
      <c r="B230" t="s">
        <v>336</v>
      </c>
      <c r="C230" t="s">
        <v>62</v>
      </c>
      <c r="D230">
        <v>2</v>
      </c>
      <c r="E230" s="27">
        <v>5500</v>
      </c>
      <c r="F230">
        <v>0.97299999999999998</v>
      </c>
      <c r="G230" s="29">
        <v>64218</v>
      </c>
      <c r="H230">
        <v>227</v>
      </c>
      <c r="I230">
        <v>813</v>
      </c>
      <c r="J230">
        <v>447</v>
      </c>
      <c r="K230" s="4">
        <v>0.61639999999999995</v>
      </c>
    </row>
    <row r="231" spans="1:11" x14ac:dyDescent="0.5">
      <c r="A231" t="s">
        <v>339</v>
      </c>
      <c r="B231" t="s">
        <v>336</v>
      </c>
      <c r="C231" t="s">
        <v>53</v>
      </c>
      <c r="D231">
        <v>2</v>
      </c>
      <c r="E231" s="27">
        <v>3000</v>
      </c>
      <c r="F231">
        <v>0.97299999999999998</v>
      </c>
      <c r="G231" s="29">
        <v>35028</v>
      </c>
      <c r="H231">
        <v>115</v>
      </c>
      <c r="I231">
        <v>650</v>
      </c>
      <c r="J231">
        <v>610</v>
      </c>
      <c r="K231" s="4">
        <v>0.1014</v>
      </c>
    </row>
    <row r="232" spans="1:11" x14ac:dyDescent="0.5">
      <c r="A232" t="s">
        <v>340</v>
      </c>
      <c r="B232" t="s">
        <v>341</v>
      </c>
      <c r="C232" t="s">
        <v>53</v>
      </c>
      <c r="D232">
        <v>2</v>
      </c>
      <c r="E232" s="27">
        <v>4000</v>
      </c>
      <c r="F232">
        <v>0.97299999999999998</v>
      </c>
      <c r="G232" s="29">
        <v>46704</v>
      </c>
      <c r="H232">
        <v>220</v>
      </c>
      <c r="I232">
        <v>534</v>
      </c>
      <c r="J232">
        <v>302</v>
      </c>
      <c r="K232" s="4">
        <v>0.31509999999999999</v>
      </c>
    </row>
    <row r="233" spans="1:11" x14ac:dyDescent="0.5">
      <c r="A233" t="s">
        <v>342</v>
      </c>
      <c r="B233" t="s">
        <v>341</v>
      </c>
      <c r="C233" t="s">
        <v>62</v>
      </c>
      <c r="D233">
        <v>2</v>
      </c>
      <c r="E233" s="27">
        <v>4000</v>
      </c>
      <c r="F233">
        <v>0.97299999999999998</v>
      </c>
      <c r="G233" s="29">
        <v>46704</v>
      </c>
      <c r="H233">
        <v>128</v>
      </c>
      <c r="I233">
        <v>450</v>
      </c>
      <c r="J233">
        <v>213</v>
      </c>
      <c r="K233" s="4">
        <v>0.65210000000000001</v>
      </c>
    </row>
    <row r="234" spans="1:11" x14ac:dyDescent="0.5">
      <c r="A234" t="s">
        <v>343</v>
      </c>
      <c r="B234" t="s">
        <v>341</v>
      </c>
      <c r="C234" t="s">
        <v>62</v>
      </c>
      <c r="D234">
        <v>2</v>
      </c>
      <c r="E234" s="27">
        <v>5000</v>
      </c>
      <c r="F234">
        <v>0.97299999999999998</v>
      </c>
      <c r="G234" s="29">
        <v>58380</v>
      </c>
      <c r="H234">
        <v>152</v>
      </c>
      <c r="I234">
        <v>546</v>
      </c>
      <c r="J234">
        <v>364</v>
      </c>
      <c r="K234" s="4">
        <v>0.51229999999999998</v>
      </c>
    </row>
    <row r="235" spans="1:11" x14ac:dyDescent="0.5">
      <c r="A235" t="s">
        <v>344</v>
      </c>
      <c r="B235" t="s">
        <v>341</v>
      </c>
      <c r="C235" t="s">
        <v>53</v>
      </c>
      <c r="D235">
        <v>2</v>
      </c>
      <c r="E235" s="27">
        <v>3200</v>
      </c>
      <c r="F235">
        <v>0.97299999999999998</v>
      </c>
      <c r="G235" s="29">
        <v>37363.199999999997</v>
      </c>
      <c r="H235">
        <v>94</v>
      </c>
      <c r="I235">
        <v>528</v>
      </c>
      <c r="J235">
        <v>251</v>
      </c>
      <c r="K235" s="4">
        <v>0.62739999999999996</v>
      </c>
    </row>
    <row r="236" spans="1:11" x14ac:dyDescent="0.5">
      <c r="A236" t="s">
        <v>345</v>
      </c>
      <c r="B236" t="s">
        <v>346</v>
      </c>
      <c r="C236" t="s">
        <v>53</v>
      </c>
      <c r="D236">
        <v>2</v>
      </c>
      <c r="E236" s="27">
        <v>3500</v>
      </c>
      <c r="F236">
        <v>0.97299999999999998</v>
      </c>
      <c r="G236" s="29">
        <v>40866</v>
      </c>
      <c r="H236">
        <v>194</v>
      </c>
      <c r="I236">
        <v>471</v>
      </c>
      <c r="J236">
        <v>343</v>
      </c>
      <c r="K236" s="4">
        <v>0.39729999999999999</v>
      </c>
    </row>
    <row r="237" spans="1:11" x14ac:dyDescent="0.5">
      <c r="A237" t="s">
        <v>347</v>
      </c>
      <c r="B237" t="s">
        <v>55</v>
      </c>
      <c r="C237" t="s">
        <v>53</v>
      </c>
      <c r="D237">
        <v>2</v>
      </c>
      <c r="E237" s="27">
        <v>965</v>
      </c>
      <c r="F237">
        <v>0.97299999999999998</v>
      </c>
      <c r="G237" s="29">
        <v>11267.34</v>
      </c>
      <c r="H237">
        <v>50</v>
      </c>
      <c r="I237">
        <v>174</v>
      </c>
      <c r="J237">
        <v>125</v>
      </c>
      <c r="K237" s="4">
        <v>0.37530000000000002</v>
      </c>
    </row>
    <row r="238" spans="1:11" x14ac:dyDescent="0.5">
      <c r="A238" t="s">
        <v>348</v>
      </c>
      <c r="B238" t="s">
        <v>346</v>
      </c>
      <c r="C238" t="s">
        <v>62</v>
      </c>
      <c r="D238">
        <v>2</v>
      </c>
      <c r="E238" s="27">
        <v>3200</v>
      </c>
      <c r="F238">
        <v>0.97299999999999998</v>
      </c>
      <c r="G238" s="29">
        <v>37363.199999999997</v>
      </c>
      <c r="H238">
        <v>138</v>
      </c>
      <c r="I238">
        <v>485</v>
      </c>
      <c r="J238">
        <v>251</v>
      </c>
      <c r="K238" s="4">
        <v>0.3342</v>
      </c>
    </row>
    <row r="239" spans="1:11" x14ac:dyDescent="0.5">
      <c r="A239" t="s">
        <v>349</v>
      </c>
      <c r="B239" t="s">
        <v>346</v>
      </c>
      <c r="C239" t="s">
        <v>62</v>
      </c>
      <c r="D239">
        <v>2</v>
      </c>
      <c r="E239" s="27">
        <v>3500</v>
      </c>
      <c r="F239">
        <v>0.97299999999999998</v>
      </c>
      <c r="G239" s="29">
        <v>40866</v>
      </c>
      <c r="H239">
        <v>152</v>
      </c>
      <c r="I239">
        <v>547</v>
      </c>
      <c r="J239">
        <v>404</v>
      </c>
      <c r="K239" s="4">
        <v>0.36159999999999998</v>
      </c>
    </row>
    <row r="240" spans="1:11" x14ac:dyDescent="0.5">
      <c r="A240" t="s">
        <v>350</v>
      </c>
      <c r="B240" t="s">
        <v>346</v>
      </c>
      <c r="C240" t="s">
        <v>53</v>
      </c>
      <c r="D240">
        <v>2</v>
      </c>
      <c r="E240" s="27">
        <v>3000</v>
      </c>
      <c r="F240">
        <v>0.97299999999999998</v>
      </c>
      <c r="G240" s="29">
        <v>35028</v>
      </c>
      <c r="H240">
        <v>77</v>
      </c>
      <c r="I240">
        <v>432</v>
      </c>
      <c r="J240">
        <v>161</v>
      </c>
      <c r="K240" s="4">
        <v>0.26579999999999998</v>
      </c>
    </row>
    <row r="241" spans="1:11" x14ac:dyDescent="0.5">
      <c r="A241" t="s">
        <v>351</v>
      </c>
      <c r="B241" t="s">
        <v>352</v>
      </c>
      <c r="C241" t="s">
        <v>53</v>
      </c>
      <c r="D241">
        <v>2</v>
      </c>
      <c r="E241" s="27">
        <v>2600</v>
      </c>
      <c r="F241">
        <v>0.97299999999999998</v>
      </c>
      <c r="G241" s="29">
        <v>30357.599999999999</v>
      </c>
      <c r="H241">
        <v>100</v>
      </c>
      <c r="I241">
        <v>565</v>
      </c>
      <c r="J241">
        <v>408</v>
      </c>
      <c r="K241" s="4">
        <v>0.38629999999999998</v>
      </c>
    </row>
    <row r="242" spans="1:11" x14ac:dyDescent="0.5">
      <c r="A242" t="s">
        <v>353</v>
      </c>
      <c r="B242" t="s">
        <v>352</v>
      </c>
      <c r="C242" t="s">
        <v>53</v>
      </c>
      <c r="D242">
        <v>2</v>
      </c>
      <c r="E242" s="27">
        <v>4000</v>
      </c>
      <c r="F242">
        <v>0.97299999999999998</v>
      </c>
      <c r="G242" s="29">
        <v>46704</v>
      </c>
      <c r="H242">
        <v>204</v>
      </c>
      <c r="I242">
        <v>494</v>
      </c>
      <c r="J242">
        <v>284</v>
      </c>
      <c r="K242" s="4">
        <v>0.31509999999999999</v>
      </c>
    </row>
    <row r="243" spans="1:11" x14ac:dyDescent="0.5">
      <c r="A243" t="s">
        <v>354</v>
      </c>
      <c r="B243" t="s">
        <v>352</v>
      </c>
      <c r="C243" t="s">
        <v>62</v>
      </c>
      <c r="D243">
        <v>2</v>
      </c>
      <c r="E243" s="27">
        <v>4000</v>
      </c>
      <c r="F243">
        <v>0.97299999999999998</v>
      </c>
      <c r="G243" s="29">
        <v>46704</v>
      </c>
      <c r="H243">
        <v>257</v>
      </c>
      <c r="I243">
        <v>903</v>
      </c>
      <c r="J243">
        <v>443</v>
      </c>
      <c r="K243" s="4">
        <v>0.55620000000000003</v>
      </c>
    </row>
    <row r="244" spans="1:11" x14ac:dyDescent="0.5">
      <c r="A244" t="s">
        <v>355</v>
      </c>
      <c r="B244" t="s">
        <v>352</v>
      </c>
      <c r="C244" t="s">
        <v>62</v>
      </c>
      <c r="D244">
        <v>2</v>
      </c>
      <c r="E244" s="27">
        <v>5100</v>
      </c>
      <c r="F244">
        <v>0.97299999999999998</v>
      </c>
      <c r="G244" s="29">
        <v>59547.600000000006</v>
      </c>
      <c r="H244">
        <v>256</v>
      </c>
      <c r="I244">
        <v>916</v>
      </c>
      <c r="J244">
        <v>718</v>
      </c>
      <c r="K244" s="4">
        <v>0.44929999999999998</v>
      </c>
    </row>
    <row r="245" spans="1:11" x14ac:dyDescent="0.5">
      <c r="A245" t="s">
        <v>356</v>
      </c>
      <c r="B245" t="s">
        <v>57</v>
      </c>
      <c r="C245" t="s">
        <v>53</v>
      </c>
      <c r="D245">
        <v>2</v>
      </c>
      <c r="E245" s="27">
        <v>5600</v>
      </c>
      <c r="F245">
        <v>0.97299999999999998</v>
      </c>
      <c r="G245" s="29">
        <v>65385.600000000006</v>
      </c>
      <c r="H245">
        <v>265</v>
      </c>
      <c r="I245">
        <v>644</v>
      </c>
      <c r="J245">
        <v>478</v>
      </c>
      <c r="K245" s="4">
        <v>0.31780000000000003</v>
      </c>
    </row>
    <row r="246" spans="1:11" x14ac:dyDescent="0.5">
      <c r="A246" t="s">
        <v>357</v>
      </c>
      <c r="B246" t="s">
        <v>57</v>
      </c>
      <c r="C246" t="s">
        <v>62</v>
      </c>
      <c r="D246">
        <v>2</v>
      </c>
      <c r="E246" s="27">
        <v>5000</v>
      </c>
      <c r="F246">
        <v>0.97299999999999998</v>
      </c>
      <c r="G246" s="29">
        <v>58380</v>
      </c>
      <c r="H246">
        <v>236</v>
      </c>
      <c r="I246">
        <v>829</v>
      </c>
      <c r="J246">
        <v>533</v>
      </c>
      <c r="K246" s="4">
        <v>0.51229999999999998</v>
      </c>
    </row>
    <row r="247" spans="1:11" x14ac:dyDescent="0.5">
      <c r="A247" t="s">
        <v>358</v>
      </c>
      <c r="B247" t="s">
        <v>57</v>
      </c>
      <c r="C247" t="s">
        <v>62</v>
      </c>
      <c r="D247">
        <v>2</v>
      </c>
      <c r="E247" s="27">
        <v>6000</v>
      </c>
      <c r="F247">
        <v>0.97299999999999998</v>
      </c>
      <c r="G247" s="29">
        <v>70056</v>
      </c>
      <c r="H247">
        <v>244</v>
      </c>
      <c r="I247">
        <v>872</v>
      </c>
      <c r="J247">
        <v>566</v>
      </c>
      <c r="K247" s="4">
        <v>0.36990000000000001</v>
      </c>
    </row>
  </sheetData>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47"/>
  <sheetViews>
    <sheetView topLeftCell="M1" workbookViewId="0">
      <selection activeCell="N21" sqref="N21"/>
    </sheetView>
  </sheetViews>
  <sheetFormatPr defaultColWidth="11" defaultRowHeight="15.75" x14ac:dyDescent="0.5"/>
  <cols>
    <col min="1" max="1" width="22.1875" customWidth="1"/>
    <col min="3" max="3" width="38.5" customWidth="1"/>
    <col min="4" max="4" width="26.1875" customWidth="1"/>
    <col min="5" max="5" width="33.8125" style="27" customWidth="1"/>
    <col min="6" max="6" width="18.1875" customWidth="1"/>
    <col min="7" max="7" width="39.1875" style="29" customWidth="1"/>
    <col min="8" max="8" width="21.5" style="33" customWidth="1"/>
    <col min="9" max="9" width="25.6875" style="35" customWidth="1"/>
    <col min="10" max="10" width="21.3125" customWidth="1"/>
    <col min="11" max="11" width="27.8125" style="4" customWidth="1"/>
    <col min="12" max="12" width="18.5" style="27" customWidth="1"/>
    <col min="13" max="13" width="27.6875" style="27" customWidth="1"/>
    <col min="14" max="14" width="62.3125" customWidth="1"/>
    <col min="15" max="15" width="37.6875" style="4" customWidth="1"/>
    <col min="16" max="16" width="44.3125" customWidth="1"/>
    <col min="17" max="17" width="32.8125" customWidth="1"/>
    <col min="18" max="18" width="20.5" customWidth="1"/>
  </cols>
  <sheetData>
    <row r="1" spans="1:47" x14ac:dyDescent="0.5">
      <c r="B1" t="s">
        <v>0</v>
      </c>
      <c r="C1" s="1" t="s">
        <v>1</v>
      </c>
      <c r="D1" s="2" t="s">
        <v>20</v>
      </c>
      <c r="E1" s="32" t="s">
        <v>21</v>
      </c>
      <c r="I1" s="35" t="s">
        <v>359</v>
      </c>
      <c r="K1" s="4" t="s">
        <v>22</v>
      </c>
      <c r="N1" s="10" t="s">
        <v>23</v>
      </c>
      <c r="O1" s="11" t="s">
        <v>24</v>
      </c>
      <c r="P1" s="12" t="s">
        <v>25</v>
      </c>
      <c r="Q1" s="12" t="s">
        <v>26</v>
      </c>
      <c r="R1" s="12" t="s">
        <v>27</v>
      </c>
    </row>
    <row r="2" spans="1:47" x14ac:dyDescent="0.5">
      <c r="E2" s="27" t="s">
        <v>4</v>
      </c>
      <c r="F2">
        <v>0.97299999999999998</v>
      </c>
      <c r="G2" s="30" t="s">
        <v>28</v>
      </c>
      <c r="H2" s="33" t="s">
        <v>5</v>
      </c>
      <c r="I2" s="35">
        <f>AVERAGE(I4:I247)</f>
        <v>0.45601926229508161</v>
      </c>
      <c r="K2" s="4">
        <f>0.8</f>
        <v>0.8</v>
      </c>
      <c r="N2" s="13" t="s">
        <v>29</v>
      </c>
      <c r="O2" s="14" t="s">
        <v>30</v>
      </c>
      <c r="P2" s="12"/>
      <c r="Q2" s="2" t="s">
        <v>31</v>
      </c>
      <c r="R2" s="15" t="s">
        <v>31</v>
      </c>
    </row>
    <row r="3" spans="1:47" s="7" customFormat="1" x14ac:dyDescent="0.5">
      <c r="A3" s="5" t="s">
        <v>8</v>
      </c>
      <c r="B3" s="5" t="s">
        <v>9</v>
      </c>
      <c r="C3" s="5" t="s">
        <v>10</v>
      </c>
      <c r="D3" s="5" t="s">
        <v>11</v>
      </c>
      <c r="E3" s="28" t="s">
        <v>12</v>
      </c>
      <c r="F3" s="5" t="s">
        <v>13</v>
      </c>
      <c r="G3" s="31" t="s">
        <v>14</v>
      </c>
      <c r="H3" s="34" t="s">
        <v>17</v>
      </c>
      <c r="I3" s="36" t="s">
        <v>18</v>
      </c>
      <c r="J3" s="5" t="s">
        <v>15</v>
      </c>
      <c r="K3" s="6" t="s">
        <v>16</v>
      </c>
      <c r="L3" s="37" t="s">
        <v>32</v>
      </c>
      <c r="M3" s="37" t="s">
        <v>33</v>
      </c>
      <c r="N3" s="17" t="s">
        <v>34</v>
      </c>
      <c r="O3" s="18" t="s">
        <v>18</v>
      </c>
      <c r="Q3" s="7">
        <v>-0.79169999999999996</v>
      </c>
      <c r="R3" s="19">
        <v>0.85070000000000001</v>
      </c>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row>
    <row r="4" spans="1:47" x14ac:dyDescent="0.5">
      <c r="A4" t="s">
        <v>51</v>
      </c>
      <c r="B4" t="s">
        <v>52</v>
      </c>
      <c r="C4" t="s">
        <v>53</v>
      </c>
      <c r="D4">
        <v>2</v>
      </c>
      <c r="E4" s="27">
        <v>1060</v>
      </c>
      <c r="F4">
        <v>0.97299999999999998</v>
      </c>
      <c r="G4" s="29">
        <f>E4*12*F4</f>
        <v>12376.56</v>
      </c>
      <c r="H4" s="33">
        <v>148</v>
      </c>
      <c r="I4" s="35">
        <v>0.16159999999999999</v>
      </c>
      <c r="J4">
        <v>114</v>
      </c>
      <c r="K4" s="4">
        <v>153</v>
      </c>
      <c r="L4" s="27">
        <f>K4-J4</f>
        <v>39</v>
      </c>
      <c r="M4" s="27">
        <f>H4-J4</f>
        <v>34</v>
      </c>
      <c r="N4" s="35">
        <f>$K$2*M4/L4+0.1</f>
        <v>0.79743589743589749</v>
      </c>
      <c r="O4" s="38">
        <f>I4</f>
        <v>0.16159999999999999</v>
      </c>
    </row>
    <row r="5" spans="1:47" x14ac:dyDescent="0.5">
      <c r="A5" t="s">
        <v>54</v>
      </c>
      <c r="B5" t="s">
        <v>55</v>
      </c>
      <c r="C5" t="s">
        <v>53</v>
      </c>
      <c r="D5">
        <v>2</v>
      </c>
      <c r="E5" s="27">
        <v>1200</v>
      </c>
      <c r="F5">
        <v>0.97299999999999998</v>
      </c>
      <c r="G5" s="29">
        <f t="shared" ref="G5:G68" si="0">E5*12*F5</f>
        <v>14011.199999999999</v>
      </c>
      <c r="H5" s="33">
        <v>133</v>
      </c>
      <c r="I5" s="35">
        <v>0.34789999999999999</v>
      </c>
      <c r="J5">
        <v>111</v>
      </c>
      <c r="K5" s="4">
        <v>149</v>
      </c>
      <c r="L5" s="27">
        <f t="shared" ref="L5:L68" si="1">K5-J5</f>
        <v>38</v>
      </c>
      <c r="M5" s="27">
        <f t="shared" ref="M5:M68" si="2">H5-J5</f>
        <v>22</v>
      </c>
      <c r="N5" s="35">
        <f t="shared" ref="N5:N68" si="3">$K$2*M5/L5+0.1</f>
        <v>0.56315789473684219</v>
      </c>
      <c r="O5" s="38">
        <f t="shared" ref="O5:O68" si="4">I5</f>
        <v>0.34789999999999999</v>
      </c>
    </row>
    <row r="6" spans="1:47" x14ac:dyDescent="0.5">
      <c r="A6" t="s">
        <v>56</v>
      </c>
      <c r="B6" t="s">
        <v>57</v>
      </c>
      <c r="C6" t="s">
        <v>53</v>
      </c>
      <c r="D6">
        <v>2</v>
      </c>
      <c r="E6" s="27">
        <v>3300</v>
      </c>
      <c r="F6">
        <v>0.97299999999999998</v>
      </c>
      <c r="G6" s="29">
        <f t="shared" si="0"/>
        <v>38530.799999999996</v>
      </c>
      <c r="H6" s="33">
        <v>372</v>
      </c>
      <c r="I6" s="35">
        <v>0.39729999999999999</v>
      </c>
      <c r="J6">
        <v>108</v>
      </c>
      <c r="K6" s="4">
        <v>610</v>
      </c>
      <c r="L6" s="27">
        <f t="shared" si="1"/>
        <v>502</v>
      </c>
      <c r="M6" s="27">
        <f t="shared" si="2"/>
        <v>264</v>
      </c>
      <c r="N6" s="35">
        <f t="shared" si="3"/>
        <v>0.52071713147410359</v>
      </c>
      <c r="O6" s="38">
        <f t="shared" si="4"/>
        <v>0.39729999999999999</v>
      </c>
    </row>
    <row r="7" spans="1:47" x14ac:dyDescent="0.5">
      <c r="A7" t="s">
        <v>58</v>
      </c>
      <c r="B7" t="s">
        <v>59</v>
      </c>
      <c r="C7" t="s">
        <v>53</v>
      </c>
      <c r="D7">
        <v>2</v>
      </c>
      <c r="E7" s="27">
        <v>1400</v>
      </c>
      <c r="F7">
        <v>0.97299999999999998</v>
      </c>
      <c r="G7" s="29">
        <f t="shared" si="0"/>
        <v>16346.4</v>
      </c>
      <c r="H7" s="33">
        <v>302</v>
      </c>
      <c r="I7" s="35">
        <v>0.3644</v>
      </c>
      <c r="J7">
        <v>178</v>
      </c>
      <c r="K7" s="4">
        <v>533</v>
      </c>
      <c r="L7" s="27">
        <f t="shared" si="1"/>
        <v>355</v>
      </c>
      <c r="M7" s="27">
        <f t="shared" si="2"/>
        <v>124</v>
      </c>
      <c r="N7" s="35">
        <f t="shared" si="3"/>
        <v>0.37943661971830989</v>
      </c>
      <c r="O7" s="38">
        <f t="shared" si="4"/>
        <v>0.3644</v>
      </c>
    </row>
    <row r="8" spans="1:47" x14ac:dyDescent="0.5">
      <c r="A8" t="s">
        <v>60</v>
      </c>
      <c r="B8" t="s">
        <v>59</v>
      </c>
      <c r="C8" t="s">
        <v>53</v>
      </c>
      <c r="D8">
        <v>2</v>
      </c>
      <c r="E8" s="27">
        <v>2000</v>
      </c>
      <c r="F8">
        <v>0.97299999999999998</v>
      </c>
      <c r="G8" s="29">
        <f t="shared" si="0"/>
        <v>23352</v>
      </c>
      <c r="H8" s="33">
        <v>429</v>
      </c>
      <c r="I8" s="35">
        <v>0.41099999999999998</v>
      </c>
      <c r="J8">
        <v>221</v>
      </c>
      <c r="K8" s="4">
        <v>617</v>
      </c>
      <c r="L8" s="27">
        <f t="shared" si="1"/>
        <v>396</v>
      </c>
      <c r="M8" s="27">
        <f t="shared" si="2"/>
        <v>208</v>
      </c>
      <c r="N8" s="35">
        <f t="shared" si="3"/>
        <v>0.52020202020202022</v>
      </c>
      <c r="O8" s="38">
        <f t="shared" si="4"/>
        <v>0.41099999999999998</v>
      </c>
    </row>
    <row r="9" spans="1:47" x14ac:dyDescent="0.5">
      <c r="A9" t="s">
        <v>61</v>
      </c>
      <c r="B9" t="s">
        <v>59</v>
      </c>
      <c r="C9" t="s">
        <v>62</v>
      </c>
      <c r="D9">
        <v>2</v>
      </c>
      <c r="E9" s="27">
        <v>1600</v>
      </c>
      <c r="F9">
        <v>0.97299999999999998</v>
      </c>
      <c r="G9" s="29">
        <f t="shared" si="0"/>
        <v>18681.599999999999</v>
      </c>
      <c r="H9" s="33">
        <v>380</v>
      </c>
      <c r="I9" s="35">
        <v>0.41099999999999998</v>
      </c>
      <c r="J9">
        <v>202</v>
      </c>
      <c r="K9" s="4">
        <v>646</v>
      </c>
      <c r="L9" s="27">
        <f t="shared" si="1"/>
        <v>444</v>
      </c>
      <c r="M9" s="27">
        <f t="shared" si="2"/>
        <v>178</v>
      </c>
      <c r="N9" s="35">
        <f t="shared" si="3"/>
        <v>0.42072072072072075</v>
      </c>
      <c r="O9" s="38">
        <f t="shared" si="4"/>
        <v>0.41099999999999998</v>
      </c>
    </row>
    <row r="10" spans="1:47" x14ac:dyDescent="0.5">
      <c r="A10" t="s">
        <v>63</v>
      </c>
      <c r="B10" t="s">
        <v>59</v>
      </c>
      <c r="C10" t="s">
        <v>62</v>
      </c>
      <c r="D10">
        <v>2</v>
      </c>
      <c r="E10" s="27">
        <v>2800</v>
      </c>
      <c r="F10">
        <v>0.97299999999999998</v>
      </c>
      <c r="G10" s="29">
        <f t="shared" si="0"/>
        <v>32692.799999999999</v>
      </c>
      <c r="H10" s="33">
        <v>374</v>
      </c>
      <c r="I10" s="35">
        <v>0.52600000000000002</v>
      </c>
      <c r="J10">
        <v>197</v>
      </c>
      <c r="K10" s="4">
        <v>639</v>
      </c>
      <c r="L10" s="27">
        <f t="shared" si="1"/>
        <v>442</v>
      </c>
      <c r="M10" s="27">
        <f t="shared" si="2"/>
        <v>177</v>
      </c>
      <c r="N10" s="35">
        <f t="shared" si="3"/>
        <v>0.42036199095022619</v>
      </c>
      <c r="O10" s="38">
        <f t="shared" si="4"/>
        <v>0.52600000000000002</v>
      </c>
    </row>
    <row r="11" spans="1:47" x14ac:dyDescent="0.5">
      <c r="A11" t="s">
        <v>64</v>
      </c>
      <c r="B11" t="s">
        <v>65</v>
      </c>
      <c r="C11" t="s">
        <v>53</v>
      </c>
      <c r="D11">
        <v>2</v>
      </c>
      <c r="E11" s="27">
        <v>1100</v>
      </c>
      <c r="F11">
        <v>0.97299999999999998</v>
      </c>
      <c r="G11" s="29">
        <f t="shared" si="0"/>
        <v>12843.6</v>
      </c>
      <c r="H11" s="33">
        <v>386</v>
      </c>
      <c r="I11" s="35">
        <v>0.43290000000000001</v>
      </c>
      <c r="J11">
        <v>114</v>
      </c>
      <c r="K11" s="4">
        <v>477</v>
      </c>
      <c r="L11" s="27">
        <f t="shared" si="1"/>
        <v>363</v>
      </c>
      <c r="M11" s="27">
        <f t="shared" si="2"/>
        <v>272</v>
      </c>
      <c r="N11" s="35">
        <f t="shared" si="3"/>
        <v>0.69944903581267226</v>
      </c>
      <c r="O11" s="38">
        <f t="shared" si="4"/>
        <v>0.43290000000000001</v>
      </c>
    </row>
    <row r="12" spans="1:47" x14ac:dyDescent="0.5">
      <c r="A12" t="s">
        <v>66</v>
      </c>
      <c r="B12" t="s">
        <v>65</v>
      </c>
      <c r="C12" t="s">
        <v>53</v>
      </c>
      <c r="D12">
        <v>2</v>
      </c>
      <c r="E12" s="27">
        <v>1900</v>
      </c>
      <c r="F12">
        <v>0.97299999999999998</v>
      </c>
      <c r="G12" s="29">
        <f t="shared" si="0"/>
        <v>22184.399999999998</v>
      </c>
      <c r="H12" s="33">
        <v>212</v>
      </c>
      <c r="I12" s="35">
        <v>0.69589999999999996</v>
      </c>
      <c r="J12">
        <v>80</v>
      </c>
      <c r="K12" s="4">
        <v>583</v>
      </c>
      <c r="L12" s="27">
        <f t="shared" si="1"/>
        <v>503</v>
      </c>
      <c r="M12" s="27">
        <f t="shared" si="2"/>
        <v>132</v>
      </c>
      <c r="N12" s="35">
        <f t="shared" si="3"/>
        <v>0.30994035785288276</v>
      </c>
      <c r="O12" s="38">
        <f t="shared" si="4"/>
        <v>0.69589999999999996</v>
      </c>
    </row>
    <row r="13" spans="1:47" x14ac:dyDescent="0.5">
      <c r="A13" t="s">
        <v>67</v>
      </c>
      <c r="B13" t="s">
        <v>65</v>
      </c>
      <c r="C13" t="s">
        <v>62</v>
      </c>
      <c r="D13">
        <v>2</v>
      </c>
      <c r="E13" s="27">
        <v>1800</v>
      </c>
      <c r="F13">
        <v>0.97299999999999998</v>
      </c>
      <c r="G13" s="29">
        <f t="shared" si="0"/>
        <v>21016.799999999999</v>
      </c>
      <c r="H13" s="33">
        <v>969</v>
      </c>
      <c r="I13" s="35">
        <v>0.1096</v>
      </c>
      <c r="J13">
        <v>239</v>
      </c>
      <c r="K13" s="4">
        <v>1431</v>
      </c>
      <c r="L13" s="27">
        <f t="shared" si="1"/>
        <v>1192</v>
      </c>
      <c r="M13" s="27">
        <f t="shared" si="2"/>
        <v>730</v>
      </c>
      <c r="N13" s="35">
        <f t="shared" si="3"/>
        <v>0.58993288590604032</v>
      </c>
      <c r="O13" s="38">
        <f t="shared" si="4"/>
        <v>0.1096</v>
      </c>
    </row>
    <row r="14" spans="1:47" x14ac:dyDescent="0.5">
      <c r="A14" t="s">
        <v>68</v>
      </c>
      <c r="B14" t="s">
        <v>65</v>
      </c>
      <c r="C14" t="s">
        <v>62</v>
      </c>
      <c r="D14">
        <v>2</v>
      </c>
      <c r="E14" s="27">
        <v>3200</v>
      </c>
      <c r="F14">
        <v>0.97299999999999998</v>
      </c>
      <c r="G14" s="29">
        <f t="shared" si="0"/>
        <v>37363.199999999997</v>
      </c>
      <c r="H14" s="33">
        <v>885</v>
      </c>
      <c r="I14" s="35">
        <v>0.22470000000000001</v>
      </c>
      <c r="J14">
        <v>236</v>
      </c>
      <c r="K14" s="4">
        <v>1533</v>
      </c>
      <c r="L14" s="27">
        <f t="shared" si="1"/>
        <v>1297</v>
      </c>
      <c r="M14" s="27">
        <f t="shared" si="2"/>
        <v>649</v>
      </c>
      <c r="N14" s="35">
        <f t="shared" si="3"/>
        <v>0.50030840400925214</v>
      </c>
      <c r="O14" s="38">
        <f t="shared" si="4"/>
        <v>0.22470000000000001</v>
      </c>
    </row>
    <row r="15" spans="1:47" x14ac:dyDescent="0.5">
      <c r="A15" t="s">
        <v>69</v>
      </c>
      <c r="B15" t="s">
        <v>70</v>
      </c>
      <c r="C15" t="s">
        <v>53</v>
      </c>
      <c r="D15">
        <v>2</v>
      </c>
      <c r="E15" s="27">
        <v>1000</v>
      </c>
      <c r="F15">
        <v>0.97299999999999998</v>
      </c>
      <c r="G15" s="29">
        <f t="shared" si="0"/>
        <v>11676</v>
      </c>
      <c r="H15" s="33">
        <v>287</v>
      </c>
      <c r="I15" s="35">
        <v>0.21920000000000001</v>
      </c>
      <c r="J15">
        <v>138</v>
      </c>
      <c r="K15" s="4">
        <v>550</v>
      </c>
      <c r="L15" s="27">
        <f t="shared" si="1"/>
        <v>412</v>
      </c>
      <c r="M15" s="27">
        <f t="shared" si="2"/>
        <v>149</v>
      </c>
      <c r="N15" s="35">
        <f t="shared" si="3"/>
        <v>0.38932038834951455</v>
      </c>
      <c r="O15" s="38">
        <f t="shared" si="4"/>
        <v>0.21920000000000001</v>
      </c>
    </row>
    <row r="16" spans="1:47" x14ac:dyDescent="0.5">
      <c r="A16" t="s">
        <v>71</v>
      </c>
      <c r="B16" t="s">
        <v>55</v>
      </c>
      <c r="C16" t="s">
        <v>62</v>
      </c>
      <c r="D16">
        <v>2</v>
      </c>
      <c r="E16" s="27">
        <v>1000</v>
      </c>
      <c r="F16">
        <v>0.97299999999999998</v>
      </c>
      <c r="G16" s="29">
        <f t="shared" si="0"/>
        <v>11676</v>
      </c>
      <c r="H16" s="33">
        <v>206</v>
      </c>
      <c r="I16" s="35">
        <v>0.39179999999999998</v>
      </c>
      <c r="J16">
        <v>116</v>
      </c>
      <c r="K16" s="4">
        <v>296</v>
      </c>
      <c r="L16" s="27">
        <f t="shared" si="1"/>
        <v>180</v>
      </c>
      <c r="M16" s="27">
        <f t="shared" si="2"/>
        <v>90</v>
      </c>
      <c r="N16" s="35">
        <f t="shared" si="3"/>
        <v>0.5</v>
      </c>
      <c r="O16" s="38">
        <f t="shared" si="4"/>
        <v>0.39179999999999998</v>
      </c>
    </row>
    <row r="17" spans="1:15" x14ac:dyDescent="0.5">
      <c r="A17" t="s">
        <v>72</v>
      </c>
      <c r="B17" t="s">
        <v>70</v>
      </c>
      <c r="C17" t="s">
        <v>53</v>
      </c>
      <c r="D17">
        <v>2</v>
      </c>
      <c r="E17" s="27">
        <v>1300</v>
      </c>
      <c r="F17">
        <v>0.97299999999999998</v>
      </c>
      <c r="G17" s="29">
        <f t="shared" si="0"/>
        <v>15178.8</v>
      </c>
      <c r="H17" s="33">
        <v>462</v>
      </c>
      <c r="I17" s="35">
        <v>0.53700000000000003</v>
      </c>
      <c r="J17">
        <v>175</v>
      </c>
      <c r="K17" s="4">
        <v>917</v>
      </c>
      <c r="L17" s="27">
        <f t="shared" si="1"/>
        <v>742</v>
      </c>
      <c r="M17" s="27">
        <f t="shared" si="2"/>
        <v>287</v>
      </c>
      <c r="N17" s="35">
        <f t="shared" si="3"/>
        <v>0.40943396226415096</v>
      </c>
      <c r="O17" s="38">
        <f t="shared" si="4"/>
        <v>0.53700000000000003</v>
      </c>
    </row>
    <row r="18" spans="1:15" x14ac:dyDescent="0.5">
      <c r="A18" t="s">
        <v>73</v>
      </c>
      <c r="B18" t="s">
        <v>70</v>
      </c>
      <c r="C18" t="s">
        <v>62</v>
      </c>
      <c r="D18">
        <v>2</v>
      </c>
      <c r="E18" s="27">
        <v>1200</v>
      </c>
      <c r="F18">
        <v>0.97299999999999998</v>
      </c>
      <c r="G18" s="29">
        <f t="shared" si="0"/>
        <v>14011.199999999999</v>
      </c>
      <c r="H18" s="33">
        <v>389</v>
      </c>
      <c r="I18" s="35">
        <v>0.51229999999999998</v>
      </c>
      <c r="J18">
        <v>130</v>
      </c>
      <c r="K18" s="4">
        <v>821</v>
      </c>
      <c r="L18" s="27">
        <f t="shared" si="1"/>
        <v>691</v>
      </c>
      <c r="M18" s="27">
        <f t="shared" si="2"/>
        <v>259</v>
      </c>
      <c r="N18" s="35">
        <f t="shared" si="3"/>
        <v>0.39985528219971056</v>
      </c>
      <c r="O18" s="38">
        <f t="shared" si="4"/>
        <v>0.51229999999999998</v>
      </c>
    </row>
    <row r="19" spans="1:15" x14ac:dyDescent="0.5">
      <c r="A19" t="s">
        <v>74</v>
      </c>
      <c r="B19" t="s">
        <v>70</v>
      </c>
      <c r="C19" t="s">
        <v>62</v>
      </c>
      <c r="D19">
        <v>2</v>
      </c>
      <c r="E19" s="27">
        <v>1600</v>
      </c>
      <c r="F19">
        <v>0.97299999999999998</v>
      </c>
      <c r="G19" s="29">
        <f t="shared" si="0"/>
        <v>18681.599999999999</v>
      </c>
      <c r="H19" s="33">
        <v>678</v>
      </c>
      <c r="I19" s="35">
        <v>0.36159999999999998</v>
      </c>
      <c r="J19">
        <v>241</v>
      </c>
      <c r="K19" s="4">
        <v>866</v>
      </c>
      <c r="L19" s="27">
        <f t="shared" si="1"/>
        <v>625</v>
      </c>
      <c r="M19" s="27">
        <f t="shared" si="2"/>
        <v>437</v>
      </c>
      <c r="N19" s="35">
        <f t="shared" si="3"/>
        <v>0.65936000000000006</v>
      </c>
      <c r="O19" s="38">
        <f t="shared" si="4"/>
        <v>0.36159999999999998</v>
      </c>
    </row>
    <row r="20" spans="1:15" x14ac:dyDescent="0.5">
      <c r="A20" t="s">
        <v>75</v>
      </c>
      <c r="B20" t="s">
        <v>76</v>
      </c>
      <c r="C20" t="s">
        <v>53</v>
      </c>
      <c r="D20">
        <v>2</v>
      </c>
      <c r="E20" s="27">
        <v>800</v>
      </c>
      <c r="F20">
        <v>0.97299999999999998</v>
      </c>
      <c r="G20" s="29">
        <f t="shared" si="0"/>
        <v>9340.7999999999993</v>
      </c>
      <c r="H20" s="33">
        <v>163</v>
      </c>
      <c r="I20" s="35">
        <v>0.84379999999999999</v>
      </c>
      <c r="J20">
        <v>134</v>
      </c>
      <c r="K20" s="4">
        <v>288</v>
      </c>
      <c r="L20" s="27">
        <f t="shared" si="1"/>
        <v>154</v>
      </c>
      <c r="M20" s="27">
        <f t="shared" si="2"/>
        <v>29</v>
      </c>
      <c r="N20" s="35">
        <f t="shared" si="3"/>
        <v>0.25064935064935068</v>
      </c>
      <c r="O20" s="38">
        <f t="shared" si="4"/>
        <v>0.84379999999999999</v>
      </c>
    </row>
    <row r="21" spans="1:15" x14ac:dyDescent="0.5">
      <c r="A21" t="s">
        <v>77</v>
      </c>
      <c r="B21" t="s">
        <v>76</v>
      </c>
      <c r="C21" t="s">
        <v>53</v>
      </c>
      <c r="D21">
        <v>2</v>
      </c>
      <c r="E21" s="27">
        <v>1200</v>
      </c>
      <c r="F21">
        <v>0.97299999999999998</v>
      </c>
      <c r="G21" s="29">
        <f t="shared" si="0"/>
        <v>14011.199999999999</v>
      </c>
      <c r="H21" s="33">
        <v>374</v>
      </c>
      <c r="I21" s="35">
        <v>0.91510000000000002</v>
      </c>
      <c r="J21">
        <v>234</v>
      </c>
      <c r="K21" s="4">
        <v>794</v>
      </c>
      <c r="L21" s="27">
        <f t="shared" si="1"/>
        <v>560</v>
      </c>
      <c r="M21" s="27">
        <f t="shared" si="2"/>
        <v>140</v>
      </c>
      <c r="N21" s="35">
        <f t="shared" si="3"/>
        <v>0.30000000000000004</v>
      </c>
      <c r="O21" s="38">
        <f t="shared" si="4"/>
        <v>0.91510000000000002</v>
      </c>
    </row>
    <row r="22" spans="1:15" x14ac:dyDescent="0.5">
      <c r="A22" t="s">
        <v>78</v>
      </c>
      <c r="B22" t="s">
        <v>76</v>
      </c>
      <c r="C22" t="s">
        <v>62</v>
      </c>
      <c r="D22">
        <v>2</v>
      </c>
      <c r="E22" s="27">
        <v>900</v>
      </c>
      <c r="F22">
        <v>0.97299999999999998</v>
      </c>
      <c r="G22" s="29">
        <f t="shared" si="0"/>
        <v>10508.4</v>
      </c>
      <c r="H22" s="33">
        <v>444</v>
      </c>
      <c r="I22" s="35">
        <v>0.43009999999999998</v>
      </c>
      <c r="J22">
        <v>252</v>
      </c>
      <c r="K22" s="4">
        <v>547</v>
      </c>
      <c r="L22" s="27">
        <f t="shared" si="1"/>
        <v>295</v>
      </c>
      <c r="M22" s="27">
        <f t="shared" si="2"/>
        <v>192</v>
      </c>
      <c r="N22" s="35">
        <f t="shared" si="3"/>
        <v>0.62067796610169501</v>
      </c>
      <c r="O22" s="38">
        <f t="shared" si="4"/>
        <v>0.43009999999999998</v>
      </c>
    </row>
    <row r="23" spans="1:15" x14ac:dyDescent="0.5">
      <c r="A23" t="s">
        <v>79</v>
      </c>
      <c r="B23" t="s">
        <v>76</v>
      </c>
      <c r="C23" t="s">
        <v>62</v>
      </c>
      <c r="D23">
        <v>2</v>
      </c>
      <c r="E23" s="27">
        <v>1100</v>
      </c>
      <c r="F23">
        <v>0.97299999999999998</v>
      </c>
      <c r="G23" s="29">
        <f t="shared" si="0"/>
        <v>12843.6</v>
      </c>
      <c r="H23" s="33">
        <v>426</v>
      </c>
      <c r="I23" s="35">
        <v>0.48220000000000002</v>
      </c>
      <c r="J23">
        <v>246</v>
      </c>
      <c r="K23" s="4">
        <v>616</v>
      </c>
      <c r="L23" s="27">
        <f t="shared" si="1"/>
        <v>370</v>
      </c>
      <c r="M23" s="27">
        <f t="shared" si="2"/>
        <v>180</v>
      </c>
      <c r="N23" s="35">
        <f t="shared" si="3"/>
        <v>0.48918918918918919</v>
      </c>
      <c r="O23" s="38">
        <f t="shared" si="4"/>
        <v>0.48220000000000002</v>
      </c>
    </row>
    <row r="24" spans="1:15" x14ac:dyDescent="0.5">
      <c r="A24" t="s">
        <v>80</v>
      </c>
      <c r="B24" t="s">
        <v>81</v>
      </c>
      <c r="C24" t="s">
        <v>53</v>
      </c>
      <c r="D24">
        <v>2</v>
      </c>
      <c r="E24" s="27">
        <v>1000</v>
      </c>
      <c r="F24">
        <v>0.97299999999999998</v>
      </c>
      <c r="G24" s="29">
        <f t="shared" si="0"/>
        <v>11676</v>
      </c>
      <c r="H24" s="33">
        <v>332</v>
      </c>
      <c r="I24" s="35">
        <v>0.4904</v>
      </c>
      <c r="J24">
        <v>171</v>
      </c>
      <c r="K24" s="4">
        <v>457</v>
      </c>
      <c r="L24" s="27">
        <f t="shared" si="1"/>
        <v>286</v>
      </c>
      <c r="M24" s="27">
        <f t="shared" si="2"/>
        <v>161</v>
      </c>
      <c r="N24" s="35">
        <f t="shared" si="3"/>
        <v>0.55034965034965044</v>
      </c>
      <c r="O24" s="38">
        <f t="shared" si="4"/>
        <v>0.4904</v>
      </c>
    </row>
    <row r="25" spans="1:15" x14ac:dyDescent="0.5">
      <c r="A25" t="s">
        <v>82</v>
      </c>
      <c r="B25" t="s">
        <v>81</v>
      </c>
      <c r="C25" t="s">
        <v>53</v>
      </c>
      <c r="D25">
        <v>2</v>
      </c>
      <c r="E25" s="27">
        <v>1400</v>
      </c>
      <c r="F25">
        <v>0.97299999999999998</v>
      </c>
      <c r="G25" s="29">
        <f t="shared" si="0"/>
        <v>16346.4</v>
      </c>
      <c r="H25" s="33">
        <v>430</v>
      </c>
      <c r="I25" s="35">
        <v>0.52329999999999999</v>
      </c>
      <c r="J25">
        <v>262</v>
      </c>
      <c r="K25" s="4">
        <v>567</v>
      </c>
      <c r="L25" s="27">
        <f t="shared" si="1"/>
        <v>305</v>
      </c>
      <c r="M25" s="27">
        <f t="shared" si="2"/>
        <v>168</v>
      </c>
      <c r="N25" s="35">
        <f t="shared" si="3"/>
        <v>0.54065573770491804</v>
      </c>
      <c r="O25" s="38">
        <f t="shared" si="4"/>
        <v>0.52329999999999999</v>
      </c>
    </row>
    <row r="26" spans="1:15" x14ac:dyDescent="0.5">
      <c r="A26" t="s">
        <v>83</v>
      </c>
      <c r="B26" t="s">
        <v>81</v>
      </c>
      <c r="C26" t="s">
        <v>62</v>
      </c>
      <c r="D26">
        <v>2</v>
      </c>
      <c r="E26" s="27">
        <v>1500</v>
      </c>
      <c r="F26">
        <v>0.97299999999999998</v>
      </c>
      <c r="G26" s="29">
        <f t="shared" si="0"/>
        <v>17514</v>
      </c>
      <c r="H26" s="33">
        <v>662</v>
      </c>
      <c r="I26" s="35">
        <v>0.44929999999999998</v>
      </c>
      <c r="J26">
        <v>229</v>
      </c>
      <c r="K26" s="4">
        <v>859</v>
      </c>
      <c r="L26" s="27">
        <f t="shared" si="1"/>
        <v>630</v>
      </c>
      <c r="M26" s="27">
        <f t="shared" si="2"/>
        <v>433</v>
      </c>
      <c r="N26" s="35">
        <f t="shared" si="3"/>
        <v>0.64984126984126989</v>
      </c>
      <c r="O26" s="38">
        <f t="shared" si="4"/>
        <v>0.44929999999999998</v>
      </c>
    </row>
    <row r="27" spans="1:15" x14ac:dyDescent="0.5">
      <c r="A27" t="s">
        <v>84</v>
      </c>
      <c r="B27" t="s">
        <v>55</v>
      </c>
      <c r="C27" t="s">
        <v>62</v>
      </c>
      <c r="D27">
        <v>2</v>
      </c>
      <c r="E27" s="27">
        <v>1300</v>
      </c>
      <c r="F27">
        <v>0.97299999999999998</v>
      </c>
      <c r="G27" s="29">
        <f t="shared" si="0"/>
        <v>15178.8</v>
      </c>
      <c r="H27" s="33">
        <v>186</v>
      </c>
      <c r="I27" s="35">
        <v>0.6603</v>
      </c>
      <c r="J27">
        <v>136</v>
      </c>
      <c r="K27" s="4">
        <v>336</v>
      </c>
      <c r="L27" s="27">
        <f t="shared" si="1"/>
        <v>200</v>
      </c>
      <c r="M27" s="27">
        <f t="shared" si="2"/>
        <v>50</v>
      </c>
      <c r="N27" s="35">
        <f t="shared" si="3"/>
        <v>0.30000000000000004</v>
      </c>
      <c r="O27" s="38">
        <f t="shared" si="4"/>
        <v>0.6603</v>
      </c>
    </row>
    <row r="28" spans="1:15" x14ac:dyDescent="0.5">
      <c r="A28" t="s">
        <v>85</v>
      </c>
      <c r="B28" t="s">
        <v>81</v>
      </c>
      <c r="C28" t="s">
        <v>62</v>
      </c>
      <c r="D28">
        <v>2</v>
      </c>
      <c r="E28" s="27">
        <v>1600</v>
      </c>
      <c r="F28">
        <v>0.97299999999999998</v>
      </c>
      <c r="G28" s="29">
        <f t="shared" si="0"/>
        <v>18681.599999999999</v>
      </c>
      <c r="H28" s="33">
        <v>696</v>
      </c>
      <c r="I28" s="35">
        <v>0.48770000000000002</v>
      </c>
      <c r="J28">
        <v>449</v>
      </c>
      <c r="K28" s="4">
        <v>899</v>
      </c>
      <c r="L28" s="27">
        <f t="shared" si="1"/>
        <v>450</v>
      </c>
      <c r="M28" s="27">
        <f t="shared" si="2"/>
        <v>247</v>
      </c>
      <c r="N28" s="35">
        <f t="shared" si="3"/>
        <v>0.53911111111111121</v>
      </c>
      <c r="O28" s="38">
        <f t="shared" si="4"/>
        <v>0.48770000000000002</v>
      </c>
    </row>
    <row r="29" spans="1:15" x14ac:dyDescent="0.5">
      <c r="A29" t="s">
        <v>86</v>
      </c>
      <c r="B29" t="s">
        <v>87</v>
      </c>
      <c r="C29" t="s">
        <v>53</v>
      </c>
      <c r="D29">
        <v>2</v>
      </c>
      <c r="E29" s="27">
        <v>600</v>
      </c>
      <c r="F29">
        <v>0.97299999999999998</v>
      </c>
      <c r="G29" s="29">
        <f t="shared" si="0"/>
        <v>7005.5999999999995</v>
      </c>
      <c r="H29" s="33">
        <v>182</v>
      </c>
      <c r="I29" s="35">
        <v>0.43840000000000001</v>
      </c>
      <c r="J29">
        <v>132</v>
      </c>
      <c r="K29" s="4">
        <v>226</v>
      </c>
      <c r="L29" s="27">
        <f t="shared" si="1"/>
        <v>94</v>
      </c>
      <c r="M29" s="27">
        <f t="shared" si="2"/>
        <v>50</v>
      </c>
      <c r="N29" s="35">
        <f t="shared" si="3"/>
        <v>0.52553191489361706</v>
      </c>
      <c r="O29" s="38">
        <f t="shared" si="4"/>
        <v>0.43840000000000001</v>
      </c>
    </row>
    <row r="30" spans="1:15" x14ac:dyDescent="0.5">
      <c r="A30" t="s">
        <v>88</v>
      </c>
      <c r="B30" t="s">
        <v>87</v>
      </c>
      <c r="C30" t="s">
        <v>53</v>
      </c>
      <c r="D30">
        <v>2</v>
      </c>
      <c r="E30" s="27">
        <v>800</v>
      </c>
      <c r="F30">
        <v>0.97299999999999998</v>
      </c>
      <c r="G30" s="29">
        <f t="shared" si="0"/>
        <v>9340.7999999999993</v>
      </c>
      <c r="H30" s="33">
        <v>241</v>
      </c>
      <c r="I30" s="35">
        <v>0.53149999999999997</v>
      </c>
      <c r="J30">
        <v>157</v>
      </c>
      <c r="K30" s="4">
        <v>340</v>
      </c>
      <c r="L30" s="27">
        <f t="shared" si="1"/>
        <v>183</v>
      </c>
      <c r="M30" s="27">
        <f t="shared" si="2"/>
        <v>84</v>
      </c>
      <c r="N30" s="35">
        <f t="shared" si="3"/>
        <v>0.46721311475409844</v>
      </c>
      <c r="O30" s="38">
        <f t="shared" si="4"/>
        <v>0.53149999999999997</v>
      </c>
    </row>
    <row r="31" spans="1:15" x14ac:dyDescent="0.5">
      <c r="A31" t="s">
        <v>89</v>
      </c>
      <c r="B31" t="s">
        <v>87</v>
      </c>
      <c r="C31" t="s">
        <v>62</v>
      </c>
      <c r="D31">
        <v>2</v>
      </c>
      <c r="E31" s="27">
        <v>700</v>
      </c>
      <c r="F31">
        <v>0.97299999999999998</v>
      </c>
      <c r="G31" s="29">
        <f t="shared" si="0"/>
        <v>8173.2</v>
      </c>
      <c r="H31" s="33">
        <v>363</v>
      </c>
      <c r="I31" s="35">
        <v>0.13969999999999999</v>
      </c>
      <c r="J31">
        <v>215</v>
      </c>
      <c r="K31" s="4">
        <v>377</v>
      </c>
      <c r="L31" s="27">
        <f t="shared" si="1"/>
        <v>162</v>
      </c>
      <c r="M31" s="27">
        <f t="shared" si="2"/>
        <v>148</v>
      </c>
      <c r="N31" s="35">
        <f t="shared" si="3"/>
        <v>0.83086419753086416</v>
      </c>
      <c r="O31" s="38">
        <f t="shared" si="4"/>
        <v>0.13969999999999999</v>
      </c>
    </row>
    <row r="32" spans="1:15" x14ac:dyDescent="0.5">
      <c r="A32" t="s">
        <v>90</v>
      </c>
      <c r="B32" t="s">
        <v>87</v>
      </c>
      <c r="C32" t="s">
        <v>62</v>
      </c>
      <c r="D32">
        <v>2</v>
      </c>
      <c r="E32" s="27">
        <v>1000</v>
      </c>
      <c r="F32">
        <v>0.97299999999999998</v>
      </c>
      <c r="G32" s="29">
        <f t="shared" si="0"/>
        <v>11676</v>
      </c>
      <c r="H32" s="33">
        <v>301</v>
      </c>
      <c r="I32" s="35">
        <v>0.46850000000000003</v>
      </c>
      <c r="J32">
        <v>202</v>
      </c>
      <c r="K32" s="4">
        <v>374</v>
      </c>
      <c r="L32" s="27">
        <f t="shared" si="1"/>
        <v>172</v>
      </c>
      <c r="M32" s="27">
        <f t="shared" si="2"/>
        <v>99</v>
      </c>
      <c r="N32" s="35">
        <f t="shared" si="3"/>
        <v>0.56046511627906981</v>
      </c>
      <c r="O32" s="38">
        <f t="shared" si="4"/>
        <v>0.46850000000000003</v>
      </c>
    </row>
    <row r="33" spans="1:15" x14ac:dyDescent="0.5">
      <c r="A33" t="s">
        <v>91</v>
      </c>
      <c r="B33" t="s">
        <v>92</v>
      </c>
      <c r="C33" t="s">
        <v>53</v>
      </c>
      <c r="D33">
        <v>2</v>
      </c>
      <c r="E33" s="27">
        <v>700</v>
      </c>
      <c r="F33">
        <v>0.97299999999999998</v>
      </c>
      <c r="G33" s="29">
        <f t="shared" si="0"/>
        <v>8173.2</v>
      </c>
      <c r="H33" s="33">
        <v>212</v>
      </c>
      <c r="I33" s="35">
        <v>0.50139999999999996</v>
      </c>
      <c r="J33">
        <v>94</v>
      </c>
      <c r="K33" s="4">
        <v>356</v>
      </c>
      <c r="L33" s="27">
        <f t="shared" si="1"/>
        <v>262</v>
      </c>
      <c r="M33" s="27">
        <f t="shared" si="2"/>
        <v>118</v>
      </c>
      <c r="N33" s="35">
        <f t="shared" si="3"/>
        <v>0.46030534351145036</v>
      </c>
      <c r="O33" s="38">
        <f t="shared" si="4"/>
        <v>0.50139999999999996</v>
      </c>
    </row>
    <row r="34" spans="1:15" x14ac:dyDescent="0.5">
      <c r="A34" t="s">
        <v>93</v>
      </c>
      <c r="B34" t="s">
        <v>92</v>
      </c>
      <c r="C34" t="s">
        <v>53</v>
      </c>
      <c r="D34">
        <v>2</v>
      </c>
      <c r="E34" s="27">
        <v>900</v>
      </c>
      <c r="F34">
        <v>0.97299999999999998</v>
      </c>
      <c r="G34" s="29">
        <f t="shared" si="0"/>
        <v>10508.4</v>
      </c>
      <c r="H34" s="33">
        <v>340</v>
      </c>
      <c r="I34" s="35">
        <v>0.30680000000000002</v>
      </c>
      <c r="J34">
        <v>69</v>
      </c>
      <c r="K34" s="4">
        <v>485</v>
      </c>
      <c r="L34" s="27">
        <f t="shared" si="1"/>
        <v>416</v>
      </c>
      <c r="M34" s="27">
        <f t="shared" si="2"/>
        <v>271</v>
      </c>
      <c r="N34" s="35">
        <f t="shared" si="3"/>
        <v>0.62115384615384617</v>
      </c>
      <c r="O34" s="38">
        <f t="shared" si="4"/>
        <v>0.30680000000000002</v>
      </c>
    </row>
    <row r="35" spans="1:15" x14ac:dyDescent="0.5">
      <c r="A35" t="s">
        <v>94</v>
      </c>
      <c r="B35" t="s">
        <v>92</v>
      </c>
      <c r="C35" t="s">
        <v>62</v>
      </c>
      <c r="D35">
        <v>2</v>
      </c>
      <c r="E35" s="27">
        <v>1000</v>
      </c>
      <c r="F35">
        <v>0.97299999999999998</v>
      </c>
      <c r="G35" s="29">
        <f t="shared" si="0"/>
        <v>11676</v>
      </c>
      <c r="H35" s="33">
        <v>266</v>
      </c>
      <c r="I35" s="35">
        <v>0.52049999999999996</v>
      </c>
      <c r="J35">
        <v>84</v>
      </c>
      <c r="K35" s="4">
        <v>376</v>
      </c>
      <c r="L35" s="27">
        <f t="shared" si="1"/>
        <v>292</v>
      </c>
      <c r="M35" s="27">
        <f t="shared" si="2"/>
        <v>182</v>
      </c>
      <c r="N35" s="35">
        <f t="shared" si="3"/>
        <v>0.59863013698630141</v>
      </c>
      <c r="O35" s="38">
        <f t="shared" si="4"/>
        <v>0.52049999999999996</v>
      </c>
    </row>
    <row r="36" spans="1:15" x14ac:dyDescent="0.5">
      <c r="A36" t="s">
        <v>95</v>
      </c>
      <c r="B36" t="s">
        <v>92</v>
      </c>
      <c r="C36" t="s">
        <v>62</v>
      </c>
      <c r="D36">
        <v>2</v>
      </c>
      <c r="E36" s="27">
        <v>1200</v>
      </c>
      <c r="F36">
        <v>0.97299999999999998</v>
      </c>
      <c r="G36" s="29">
        <f t="shared" si="0"/>
        <v>14011.199999999999</v>
      </c>
      <c r="H36" s="33">
        <v>442</v>
      </c>
      <c r="I36" s="35">
        <v>0.1288</v>
      </c>
      <c r="J36">
        <v>109</v>
      </c>
      <c r="K36" s="4">
        <v>490</v>
      </c>
      <c r="L36" s="27">
        <f t="shared" si="1"/>
        <v>381</v>
      </c>
      <c r="M36" s="27">
        <f t="shared" si="2"/>
        <v>333</v>
      </c>
      <c r="N36" s="35">
        <f t="shared" si="3"/>
        <v>0.79921259842519687</v>
      </c>
      <c r="O36" s="38">
        <f t="shared" si="4"/>
        <v>0.1288</v>
      </c>
    </row>
    <row r="37" spans="1:15" x14ac:dyDescent="0.5">
      <c r="A37" t="s">
        <v>96</v>
      </c>
      <c r="B37" t="s">
        <v>97</v>
      </c>
      <c r="C37" t="s">
        <v>53</v>
      </c>
      <c r="D37">
        <v>2</v>
      </c>
      <c r="E37" s="27">
        <v>1200</v>
      </c>
      <c r="F37">
        <v>0.97299999999999998</v>
      </c>
      <c r="G37" s="29">
        <f t="shared" si="0"/>
        <v>14011.199999999999</v>
      </c>
      <c r="H37" s="33">
        <v>354</v>
      </c>
      <c r="I37" s="35">
        <v>0.24110000000000001</v>
      </c>
      <c r="J37">
        <v>145</v>
      </c>
      <c r="K37" s="4">
        <v>434</v>
      </c>
      <c r="L37" s="27">
        <f t="shared" si="1"/>
        <v>289</v>
      </c>
      <c r="M37" s="27">
        <f t="shared" si="2"/>
        <v>209</v>
      </c>
      <c r="N37" s="35">
        <f t="shared" si="3"/>
        <v>0.67854671280276824</v>
      </c>
      <c r="O37" s="38">
        <f t="shared" si="4"/>
        <v>0.24110000000000001</v>
      </c>
    </row>
    <row r="38" spans="1:15" x14ac:dyDescent="0.5">
      <c r="A38" t="s">
        <v>98</v>
      </c>
      <c r="B38" t="s">
        <v>99</v>
      </c>
      <c r="C38" t="s">
        <v>53</v>
      </c>
      <c r="D38">
        <v>2</v>
      </c>
      <c r="E38" s="27">
        <v>920</v>
      </c>
      <c r="F38">
        <v>0.97299999999999998</v>
      </c>
      <c r="G38" s="29">
        <f t="shared" si="0"/>
        <v>10741.92</v>
      </c>
      <c r="H38" s="33">
        <v>123</v>
      </c>
      <c r="I38" s="35">
        <v>0.4521</v>
      </c>
      <c r="J38">
        <v>111</v>
      </c>
      <c r="K38" s="4">
        <v>147</v>
      </c>
      <c r="L38" s="27">
        <f t="shared" si="1"/>
        <v>36</v>
      </c>
      <c r="M38" s="27">
        <f t="shared" si="2"/>
        <v>12</v>
      </c>
      <c r="N38" s="35">
        <f t="shared" si="3"/>
        <v>0.3666666666666667</v>
      </c>
      <c r="O38" s="38">
        <f t="shared" si="4"/>
        <v>0.4521</v>
      </c>
    </row>
    <row r="39" spans="1:15" x14ac:dyDescent="0.5">
      <c r="A39" t="s">
        <v>100</v>
      </c>
      <c r="B39" t="s">
        <v>97</v>
      </c>
      <c r="C39" t="s">
        <v>53</v>
      </c>
      <c r="D39">
        <v>2</v>
      </c>
      <c r="E39" s="27">
        <v>1300</v>
      </c>
      <c r="F39">
        <v>0.97299999999999998</v>
      </c>
      <c r="G39" s="29">
        <f t="shared" si="0"/>
        <v>15178.8</v>
      </c>
      <c r="H39" s="33">
        <v>377</v>
      </c>
      <c r="I39" s="35">
        <v>0.47949999999999998</v>
      </c>
      <c r="J39">
        <v>228</v>
      </c>
      <c r="K39" s="4">
        <v>457</v>
      </c>
      <c r="L39" s="27">
        <f t="shared" si="1"/>
        <v>229</v>
      </c>
      <c r="M39" s="27">
        <f t="shared" si="2"/>
        <v>149</v>
      </c>
      <c r="N39" s="35">
        <f t="shared" si="3"/>
        <v>0.62052401746724895</v>
      </c>
      <c r="O39" s="38">
        <f t="shared" si="4"/>
        <v>0.47949999999999998</v>
      </c>
    </row>
    <row r="40" spans="1:15" x14ac:dyDescent="0.5">
      <c r="A40" t="s">
        <v>101</v>
      </c>
      <c r="B40" t="s">
        <v>97</v>
      </c>
      <c r="C40" t="s">
        <v>62</v>
      </c>
      <c r="D40">
        <v>2</v>
      </c>
      <c r="E40" s="27">
        <v>1100</v>
      </c>
      <c r="F40">
        <v>0.97299999999999998</v>
      </c>
      <c r="G40" s="29">
        <f t="shared" si="0"/>
        <v>12843.6</v>
      </c>
      <c r="H40" s="33">
        <v>318</v>
      </c>
      <c r="I40" s="35">
        <v>0.2712</v>
      </c>
      <c r="J40">
        <v>90</v>
      </c>
      <c r="K40" s="4">
        <v>375</v>
      </c>
      <c r="L40" s="27">
        <f t="shared" si="1"/>
        <v>285</v>
      </c>
      <c r="M40" s="27">
        <f t="shared" si="2"/>
        <v>228</v>
      </c>
      <c r="N40" s="35">
        <f t="shared" si="3"/>
        <v>0.74</v>
      </c>
      <c r="O40" s="38">
        <f t="shared" si="4"/>
        <v>0.2712</v>
      </c>
    </row>
    <row r="41" spans="1:15" x14ac:dyDescent="0.5">
      <c r="A41" t="s">
        <v>102</v>
      </c>
      <c r="B41" t="s">
        <v>97</v>
      </c>
      <c r="C41" t="s">
        <v>62</v>
      </c>
      <c r="D41">
        <v>2</v>
      </c>
      <c r="E41" s="27">
        <v>1200</v>
      </c>
      <c r="F41">
        <v>0.97299999999999998</v>
      </c>
      <c r="G41" s="29">
        <f t="shared" si="0"/>
        <v>14011.199999999999</v>
      </c>
      <c r="H41" s="33">
        <v>198</v>
      </c>
      <c r="I41" s="35">
        <v>0.43009999999999998</v>
      </c>
      <c r="J41">
        <v>128</v>
      </c>
      <c r="K41" s="4">
        <v>238</v>
      </c>
      <c r="L41" s="27">
        <f t="shared" si="1"/>
        <v>110</v>
      </c>
      <c r="M41" s="27">
        <f t="shared" si="2"/>
        <v>70</v>
      </c>
      <c r="N41" s="35">
        <f t="shared" si="3"/>
        <v>0.60909090909090902</v>
      </c>
      <c r="O41" s="38">
        <f t="shared" si="4"/>
        <v>0.43009999999999998</v>
      </c>
    </row>
    <row r="42" spans="1:15" x14ac:dyDescent="0.5">
      <c r="A42" t="s">
        <v>103</v>
      </c>
      <c r="B42" t="s">
        <v>104</v>
      </c>
      <c r="C42" t="s">
        <v>53</v>
      </c>
      <c r="D42">
        <v>2</v>
      </c>
      <c r="E42" s="27">
        <v>1300</v>
      </c>
      <c r="F42">
        <v>0.97299999999999998</v>
      </c>
      <c r="G42" s="29">
        <f t="shared" si="0"/>
        <v>15178.8</v>
      </c>
      <c r="H42" s="33">
        <v>149</v>
      </c>
      <c r="I42" s="35">
        <v>0.56710000000000005</v>
      </c>
      <c r="J42">
        <v>126</v>
      </c>
      <c r="K42" s="4">
        <v>188</v>
      </c>
      <c r="L42" s="27">
        <f t="shared" si="1"/>
        <v>62</v>
      </c>
      <c r="M42" s="27">
        <f t="shared" si="2"/>
        <v>23</v>
      </c>
      <c r="N42" s="35">
        <f t="shared" si="3"/>
        <v>0.39677419354838717</v>
      </c>
      <c r="O42" s="38">
        <f t="shared" si="4"/>
        <v>0.56710000000000005</v>
      </c>
    </row>
    <row r="43" spans="1:15" x14ac:dyDescent="0.5">
      <c r="A43" t="s">
        <v>105</v>
      </c>
      <c r="B43" t="s">
        <v>104</v>
      </c>
      <c r="C43" t="s">
        <v>53</v>
      </c>
      <c r="D43">
        <v>2</v>
      </c>
      <c r="E43" s="27">
        <v>1700</v>
      </c>
      <c r="F43">
        <v>0.97299999999999998</v>
      </c>
      <c r="G43" s="29">
        <f t="shared" si="0"/>
        <v>19849.2</v>
      </c>
      <c r="H43" s="33">
        <v>210</v>
      </c>
      <c r="I43" s="35">
        <v>0.32050000000000001</v>
      </c>
      <c r="J43">
        <v>152</v>
      </c>
      <c r="K43" s="4">
        <v>247</v>
      </c>
      <c r="L43" s="27">
        <f t="shared" si="1"/>
        <v>95</v>
      </c>
      <c r="M43" s="27">
        <f t="shared" si="2"/>
        <v>58</v>
      </c>
      <c r="N43" s="35">
        <f t="shared" si="3"/>
        <v>0.58842105263157907</v>
      </c>
      <c r="O43" s="38">
        <f t="shared" si="4"/>
        <v>0.32050000000000001</v>
      </c>
    </row>
    <row r="44" spans="1:15" x14ac:dyDescent="0.5">
      <c r="A44" t="s">
        <v>106</v>
      </c>
      <c r="B44" t="s">
        <v>104</v>
      </c>
      <c r="C44" t="s">
        <v>62</v>
      </c>
      <c r="D44">
        <v>2</v>
      </c>
      <c r="E44" s="27">
        <v>1200</v>
      </c>
      <c r="F44">
        <v>0.97299999999999998</v>
      </c>
      <c r="G44" s="29">
        <f t="shared" si="0"/>
        <v>14011.199999999999</v>
      </c>
      <c r="H44" s="33">
        <v>187</v>
      </c>
      <c r="I44" s="35">
        <v>0.44929999999999998</v>
      </c>
      <c r="J44">
        <v>141</v>
      </c>
      <c r="K44" s="4">
        <v>263</v>
      </c>
      <c r="L44" s="27">
        <f t="shared" si="1"/>
        <v>122</v>
      </c>
      <c r="M44" s="27">
        <f t="shared" si="2"/>
        <v>46</v>
      </c>
      <c r="N44" s="35">
        <f t="shared" si="3"/>
        <v>0.40163934426229508</v>
      </c>
      <c r="O44" s="38">
        <f t="shared" si="4"/>
        <v>0.44929999999999998</v>
      </c>
    </row>
    <row r="45" spans="1:15" x14ac:dyDescent="0.5">
      <c r="A45" t="s">
        <v>107</v>
      </c>
      <c r="B45" t="s">
        <v>104</v>
      </c>
      <c r="C45" t="s">
        <v>62</v>
      </c>
      <c r="D45">
        <v>2</v>
      </c>
      <c r="E45" s="27">
        <v>1900</v>
      </c>
      <c r="F45">
        <v>0.97299999999999998</v>
      </c>
      <c r="G45" s="29">
        <f t="shared" si="0"/>
        <v>22184.399999999998</v>
      </c>
      <c r="H45" s="33">
        <v>225</v>
      </c>
      <c r="I45" s="35">
        <v>0.50960000000000005</v>
      </c>
      <c r="J45">
        <v>157</v>
      </c>
      <c r="K45" s="4">
        <v>314</v>
      </c>
      <c r="L45" s="27">
        <f t="shared" si="1"/>
        <v>157</v>
      </c>
      <c r="M45" s="27">
        <f t="shared" si="2"/>
        <v>68</v>
      </c>
      <c r="N45" s="35">
        <f t="shared" si="3"/>
        <v>0.44649681528662422</v>
      </c>
      <c r="O45" s="38">
        <f t="shared" si="4"/>
        <v>0.50960000000000005</v>
      </c>
    </row>
    <row r="46" spans="1:15" x14ac:dyDescent="0.5">
      <c r="A46" t="s">
        <v>108</v>
      </c>
      <c r="B46" t="s">
        <v>109</v>
      </c>
      <c r="C46" t="s">
        <v>53</v>
      </c>
      <c r="D46">
        <v>2</v>
      </c>
      <c r="E46" s="27">
        <v>1000</v>
      </c>
      <c r="F46">
        <v>0.97299999999999998</v>
      </c>
      <c r="G46" s="29">
        <f t="shared" si="0"/>
        <v>11676</v>
      </c>
      <c r="H46" s="33">
        <v>123</v>
      </c>
      <c r="I46" s="35">
        <v>0.72050000000000003</v>
      </c>
      <c r="J46">
        <v>93</v>
      </c>
      <c r="K46" s="4">
        <v>159</v>
      </c>
      <c r="L46" s="27">
        <f t="shared" si="1"/>
        <v>66</v>
      </c>
      <c r="M46" s="27">
        <f t="shared" si="2"/>
        <v>30</v>
      </c>
      <c r="N46" s="35">
        <f t="shared" si="3"/>
        <v>0.46363636363636362</v>
      </c>
      <c r="O46" s="38">
        <f t="shared" si="4"/>
        <v>0.72050000000000003</v>
      </c>
    </row>
    <row r="47" spans="1:15" x14ac:dyDescent="0.5">
      <c r="A47" t="s">
        <v>110</v>
      </c>
      <c r="B47" t="s">
        <v>109</v>
      </c>
      <c r="C47" t="s">
        <v>53</v>
      </c>
      <c r="D47">
        <v>2</v>
      </c>
      <c r="E47" s="27">
        <v>1500</v>
      </c>
      <c r="F47">
        <v>0.97299999999999998</v>
      </c>
      <c r="G47" s="29">
        <f t="shared" si="0"/>
        <v>17514</v>
      </c>
      <c r="H47" s="33">
        <v>263</v>
      </c>
      <c r="I47" s="35">
        <v>0.49590000000000001</v>
      </c>
      <c r="J47">
        <v>145</v>
      </c>
      <c r="K47" s="4">
        <v>462</v>
      </c>
      <c r="L47" s="27">
        <f t="shared" si="1"/>
        <v>317</v>
      </c>
      <c r="M47" s="27">
        <f t="shared" si="2"/>
        <v>118</v>
      </c>
      <c r="N47" s="35">
        <f t="shared" si="3"/>
        <v>0.39779179810725551</v>
      </c>
      <c r="O47" s="38">
        <f t="shared" si="4"/>
        <v>0.49590000000000001</v>
      </c>
    </row>
    <row r="48" spans="1:15" x14ac:dyDescent="0.5">
      <c r="A48" t="s">
        <v>111</v>
      </c>
      <c r="B48" t="s">
        <v>109</v>
      </c>
      <c r="C48" t="s">
        <v>62</v>
      </c>
      <c r="D48">
        <v>2</v>
      </c>
      <c r="E48" s="27">
        <v>1300</v>
      </c>
      <c r="F48">
        <v>0.97299999999999998</v>
      </c>
      <c r="G48" s="29">
        <f t="shared" si="0"/>
        <v>15178.8</v>
      </c>
      <c r="H48" s="33">
        <v>238</v>
      </c>
      <c r="I48" s="35">
        <v>0.44929999999999998</v>
      </c>
      <c r="J48">
        <v>181</v>
      </c>
      <c r="K48" s="4">
        <v>316</v>
      </c>
      <c r="L48" s="27">
        <f t="shared" si="1"/>
        <v>135</v>
      </c>
      <c r="M48" s="27">
        <f t="shared" si="2"/>
        <v>57</v>
      </c>
      <c r="N48" s="35">
        <f t="shared" si="3"/>
        <v>0.43777777777777782</v>
      </c>
      <c r="O48" s="38">
        <f t="shared" si="4"/>
        <v>0.44929999999999998</v>
      </c>
    </row>
    <row r="49" spans="1:15" x14ac:dyDescent="0.5">
      <c r="A49" t="s">
        <v>112</v>
      </c>
      <c r="B49" t="s">
        <v>99</v>
      </c>
      <c r="C49" t="s">
        <v>62</v>
      </c>
      <c r="D49">
        <v>2</v>
      </c>
      <c r="E49" s="27">
        <v>850</v>
      </c>
      <c r="F49">
        <v>0.97299999999999998</v>
      </c>
      <c r="G49" s="29">
        <f t="shared" si="0"/>
        <v>9924.6</v>
      </c>
      <c r="H49" s="33">
        <v>146</v>
      </c>
      <c r="I49" s="35">
        <v>0.53149999999999997</v>
      </c>
      <c r="J49">
        <v>96</v>
      </c>
      <c r="K49" s="4">
        <v>245</v>
      </c>
      <c r="L49" s="27">
        <f t="shared" si="1"/>
        <v>149</v>
      </c>
      <c r="M49" s="27">
        <f t="shared" si="2"/>
        <v>50</v>
      </c>
      <c r="N49" s="35">
        <f t="shared" si="3"/>
        <v>0.36845637583892621</v>
      </c>
      <c r="O49" s="38">
        <f t="shared" si="4"/>
        <v>0.53149999999999997</v>
      </c>
    </row>
    <row r="50" spans="1:15" x14ac:dyDescent="0.5">
      <c r="A50" t="s">
        <v>113</v>
      </c>
      <c r="B50" t="s">
        <v>109</v>
      </c>
      <c r="C50" t="s">
        <v>62</v>
      </c>
      <c r="D50">
        <v>2</v>
      </c>
      <c r="E50" s="27">
        <v>1800</v>
      </c>
      <c r="F50">
        <v>0.97299999999999998</v>
      </c>
      <c r="G50" s="29">
        <f t="shared" si="0"/>
        <v>21016.799999999999</v>
      </c>
      <c r="H50" s="33">
        <v>349</v>
      </c>
      <c r="I50" s="35">
        <v>0.1507</v>
      </c>
      <c r="J50">
        <v>145</v>
      </c>
      <c r="K50" s="4">
        <v>412</v>
      </c>
      <c r="L50" s="27">
        <f t="shared" si="1"/>
        <v>267</v>
      </c>
      <c r="M50" s="27">
        <f t="shared" si="2"/>
        <v>204</v>
      </c>
      <c r="N50" s="35">
        <f t="shared" si="3"/>
        <v>0.71123595505617987</v>
      </c>
      <c r="O50" s="38">
        <f t="shared" si="4"/>
        <v>0.1507</v>
      </c>
    </row>
    <row r="51" spans="1:15" x14ac:dyDescent="0.5">
      <c r="A51" t="s">
        <v>114</v>
      </c>
      <c r="B51" t="s">
        <v>115</v>
      </c>
      <c r="C51" t="s">
        <v>53</v>
      </c>
      <c r="D51">
        <v>2</v>
      </c>
      <c r="E51" s="27">
        <v>1100</v>
      </c>
      <c r="F51">
        <v>0.97299999999999998</v>
      </c>
      <c r="G51" s="29">
        <f t="shared" si="0"/>
        <v>12843.6</v>
      </c>
      <c r="H51" s="33">
        <v>147</v>
      </c>
      <c r="I51" s="35">
        <v>0.6</v>
      </c>
      <c r="J51">
        <v>99</v>
      </c>
      <c r="K51" s="4">
        <v>215</v>
      </c>
      <c r="L51" s="27">
        <f t="shared" si="1"/>
        <v>116</v>
      </c>
      <c r="M51" s="27">
        <f t="shared" si="2"/>
        <v>48</v>
      </c>
      <c r="N51" s="35">
        <f t="shared" si="3"/>
        <v>0.43103448275862077</v>
      </c>
      <c r="O51" s="38">
        <f t="shared" si="4"/>
        <v>0.6</v>
      </c>
    </row>
    <row r="52" spans="1:15" x14ac:dyDescent="0.5">
      <c r="A52" t="s">
        <v>116</v>
      </c>
      <c r="B52" t="s">
        <v>115</v>
      </c>
      <c r="C52" t="s">
        <v>53</v>
      </c>
      <c r="D52">
        <v>2</v>
      </c>
      <c r="E52" s="27">
        <v>1400</v>
      </c>
      <c r="F52">
        <v>0.97299999999999998</v>
      </c>
      <c r="G52" s="29">
        <f t="shared" si="0"/>
        <v>16346.4</v>
      </c>
      <c r="H52" s="33">
        <v>151</v>
      </c>
      <c r="I52" s="35">
        <v>0.52600000000000002</v>
      </c>
      <c r="J52">
        <v>120</v>
      </c>
      <c r="K52" s="4">
        <v>188</v>
      </c>
      <c r="L52" s="27">
        <f t="shared" si="1"/>
        <v>68</v>
      </c>
      <c r="M52" s="27">
        <f t="shared" si="2"/>
        <v>31</v>
      </c>
      <c r="N52" s="35">
        <f t="shared" si="3"/>
        <v>0.46470588235294119</v>
      </c>
      <c r="O52" s="38">
        <f t="shared" si="4"/>
        <v>0.52600000000000002</v>
      </c>
    </row>
    <row r="53" spans="1:15" x14ac:dyDescent="0.5">
      <c r="A53" t="s">
        <v>117</v>
      </c>
      <c r="B53" t="s">
        <v>115</v>
      </c>
      <c r="C53" t="s">
        <v>62</v>
      </c>
      <c r="D53">
        <v>2</v>
      </c>
      <c r="E53" s="27">
        <v>1300</v>
      </c>
      <c r="F53">
        <v>0.97299999999999998</v>
      </c>
      <c r="G53" s="29">
        <f t="shared" si="0"/>
        <v>15178.8</v>
      </c>
      <c r="H53" s="33">
        <v>429</v>
      </c>
      <c r="I53" s="35">
        <v>0.21099999999999999</v>
      </c>
      <c r="J53">
        <v>263</v>
      </c>
      <c r="K53" s="4">
        <v>489</v>
      </c>
      <c r="L53" s="27">
        <f t="shared" si="1"/>
        <v>226</v>
      </c>
      <c r="M53" s="27">
        <f t="shared" si="2"/>
        <v>166</v>
      </c>
      <c r="N53" s="35">
        <f t="shared" si="3"/>
        <v>0.68761061946902657</v>
      </c>
      <c r="O53" s="38">
        <f t="shared" si="4"/>
        <v>0.21099999999999999</v>
      </c>
    </row>
    <row r="54" spans="1:15" x14ac:dyDescent="0.5">
      <c r="A54" t="s">
        <v>118</v>
      </c>
      <c r="B54" t="s">
        <v>115</v>
      </c>
      <c r="C54" t="s">
        <v>62</v>
      </c>
      <c r="D54">
        <v>2</v>
      </c>
      <c r="E54" s="27">
        <v>1900</v>
      </c>
      <c r="F54">
        <v>0.97299999999999998</v>
      </c>
      <c r="G54" s="29">
        <f t="shared" si="0"/>
        <v>22184.399999999998</v>
      </c>
      <c r="H54" s="33">
        <v>441</v>
      </c>
      <c r="I54" s="35">
        <v>0.33150000000000002</v>
      </c>
      <c r="J54">
        <v>335</v>
      </c>
      <c r="K54" s="4">
        <v>502</v>
      </c>
      <c r="L54" s="27">
        <f t="shared" si="1"/>
        <v>167</v>
      </c>
      <c r="M54" s="27">
        <f t="shared" si="2"/>
        <v>106</v>
      </c>
      <c r="N54" s="35">
        <f t="shared" si="3"/>
        <v>0.60778443113772462</v>
      </c>
      <c r="O54" s="38">
        <f t="shared" si="4"/>
        <v>0.33150000000000002</v>
      </c>
    </row>
    <row r="55" spans="1:15" x14ac:dyDescent="0.5">
      <c r="A55" t="s">
        <v>119</v>
      </c>
      <c r="B55" t="s">
        <v>120</v>
      </c>
      <c r="C55" t="s">
        <v>53</v>
      </c>
      <c r="D55">
        <v>2</v>
      </c>
      <c r="E55" s="27">
        <v>900</v>
      </c>
      <c r="F55">
        <v>0.97299999999999998</v>
      </c>
      <c r="G55" s="29">
        <f t="shared" si="0"/>
        <v>10508.4</v>
      </c>
      <c r="H55" s="33">
        <v>144</v>
      </c>
      <c r="I55" s="35">
        <v>0.32879999999999998</v>
      </c>
      <c r="J55">
        <v>98</v>
      </c>
      <c r="K55" s="4">
        <v>195</v>
      </c>
      <c r="L55" s="27">
        <f t="shared" si="1"/>
        <v>97</v>
      </c>
      <c r="M55" s="27">
        <f t="shared" si="2"/>
        <v>46</v>
      </c>
      <c r="N55" s="35">
        <f t="shared" si="3"/>
        <v>0.47938144329896915</v>
      </c>
      <c r="O55" s="38">
        <f t="shared" si="4"/>
        <v>0.32879999999999998</v>
      </c>
    </row>
    <row r="56" spans="1:15" x14ac:dyDescent="0.5">
      <c r="A56" t="s">
        <v>121</v>
      </c>
      <c r="B56" t="s">
        <v>120</v>
      </c>
      <c r="C56" t="s">
        <v>53</v>
      </c>
      <c r="D56">
        <v>2</v>
      </c>
      <c r="E56" s="27">
        <v>1400</v>
      </c>
      <c r="F56">
        <v>0.97299999999999998</v>
      </c>
      <c r="G56" s="29">
        <f t="shared" si="0"/>
        <v>16346.4</v>
      </c>
      <c r="H56" s="33">
        <v>136</v>
      </c>
      <c r="I56" s="35">
        <v>0.61919999999999997</v>
      </c>
      <c r="J56">
        <v>77</v>
      </c>
      <c r="K56" s="4">
        <v>260</v>
      </c>
      <c r="L56" s="27">
        <f t="shared" si="1"/>
        <v>183</v>
      </c>
      <c r="M56" s="27">
        <f t="shared" si="2"/>
        <v>59</v>
      </c>
      <c r="N56" s="35">
        <f t="shared" si="3"/>
        <v>0.35792349726775963</v>
      </c>
      <c r="O56" s="38">
        <f t="shared" si="4"/>
        <v>0.61919999999999997</v>
      </c>
    </row>
    <row r="57" spans="1:15" x14ac:dyDescent="0.5">
      <c r="A57" t="s">
        <v>122</v>
      </c>
      <c r="B57" t="s">
        <v>120</v>
      </c>
      <c r="C57" t="s">
        <v>62</v>
      </c>
      <c r="D57">
        <v>2</v>
      </c>
      <c r="E57" s="27">
        <v>1400</v>
      </c>
      <c r="F57">
        <v>0.97299999999999998</v>
      </c>
      <c r="G57" s="29">
        <f t="shared" si="0"/>
        <v>16346.4</v>
      </c>
      <c r="H57" s="33">
        <v>305</v>
      </c>
      <c r="I57" s="35">
        <v>0.2712</v>
      </c>
      <c r="J57">
        <v>173</v>
      </c>
      <c r="K57" s="4">
        <v>322</v>
      </c>
      <c r="L57" s="27">
        <f t="shared" si="1"/>
        <v>149</v>
      </c>
      <c r="M57" s="27">
        <f t="shared" si="2"/>
        <v>132</v>
      </c>
      <c r="N57" s="35">
        <f t="shared" si="3"/>
        <v>0.8087248322147651</v>
      </c>
      <c r="O57" s="38">
        <f t="shared" si="4"/>
        <v>0.2712</v>
      </c>
    </row>
    <row r="58" spans="1:15" x14ac:dyDescent="0.5">
      <c r="A58" t="s">
        <v>123</v>
      </c>
      <c r="B58" t="s">
        <v>120</v>
      </c>
      <c r="C58" t="s">
        <v>62</v>
      </c>
      <c r="D58">
        <v>2</v>
      </c>
      <c r="E58" s="27">
        <v>1700</v>
      </c>
      <c r="F58">
        <v>0.97299999999999998</v>
      </c>
      <c r="G58" s="29">
        <f t="shared" si="0"/>
        <v>19849.2</v>
      </c>
      <c r="H58" s="33">
        <v>425</v>
      </c>
      <c r="I58" s="35">
        <v>0.32879999999999998</v>
      </c>
      <c r="J58">
        <v>176</v>
      </c>
      <c r="K58" s="4">
        <v>469</v>
      </c>
      <c r="L58" s="27">
        <f t="shared" si="1"/>
        <v>293</v>
      </c>
      <c r="M58" s="27">
        <f t="shared" si="2"/>
        <v>249</v>
      </c>
      <c r="N58" s="35">
        <f t="shared" si="3"/>
        <v>0.779863481228669</v>
      </c>
      <c r="O58" s="38">
        <f t="shared" si="4"/>
        <v>0.32879999999999998</v>
      </c>
    </row>
    <row r="59" spans="1:15" x14ac:dyDescent="0.5">
      <c r="A59" t="s">
        <v>124</v>
      </c>
      <c r="B59" t="s">
        <v>125</v>
      </c>
      <c r="C59" t="s">
        <v>53</v>
      </c>
      <c r="D59">
        <v>2</v>
      </c>
      <c r="E59" s="27">
        <v>800</v>
      </c>
      <c r="F59">
        <v>0.97299999999999998</v>
      </c>
      <c r="G59" s="29">
        <f t="shared" si="0"/>
        <v>9340.7999999999993</v>
      </c>
      <c r="H59" s="33">
        <v>176</v>
      </c>
      <c r="I59" s="35">
        <v>0.41370000000000001</v>
      </c>
      <c r="J59">
        <v>86</v>
      </c>
      <c r="K59" s="4">
        <v>224</v>
      </c>
      <c r="L59" s="27">
        <f t="shared" si="1"/>
        <v>138</v>
      </c>
      <c r="M59" s="27">
        <f t="shared" si="2"/>
        <v>90</v>
      </c>
      <c r="N59" s="35">
        <f t="shared" si="3"/>
        <v>0.62173913043478257</v>
      </c>
      <c r="O59" s="38">
        <f t="shared" si="4"/>
        <v>0.41370000000000001</v>
      </c>
    </row>
    <row r="60" spans="1:15" x14ac:dyDescent="0.5">
      <c r="A60" t="s">
        <v>126</v>
      </c>
      <c r="B60" t="s">
        <v>99</v>
      </c>
      <c r="C60" t="s">
        <v>62</v>
      </c>
      <c r="D60">
        <v>2</v>
      </c>
      <c r="E60" s="27">
        <v>900</v>
      </c>
      <c r="F60">
        <v>0.97299999999999998</v>
      </c>
      <c r="G60" s="29">
        <f t="shared" si="0"/>
        <v>10508.4</v>
      </c>
      <c r="H60" s="33">
        <v>169</v>
      </c>
      <c r="I60" s="35">
        <v>0.47949999999999998</v>
      </c>
      <c r="J60">
        <v>111</v>
      </c>
      <c r="K60" s="4">
        <v>276</v>
      </c>
      <c r="L60" s="27">
        <f t="shared" si="1"/>
        <v>165</v>
      </c>
      <c r="M60" s="27">
        <f t="shared" si="2"/>
        <v>58</v>
      </c>
      <c r="N60" s="35">
        <f t="shared" si="3"/>
        <v>0.38121212121212122</v>
      </c>
      <c r="O60" s="38">
        <f t="shared" si="4"/>
        <v>0.47949999999999998</v>
      </c>
    </row>
    <row r="61" spans="1:15" x14ac:dyDescent="0.5">
      <c r="A61" t="s">
        <v>127</v>
      </c>
      <c r="B61" t="s">
        <v>125</v>
      </c>
      <c r="C61" t="s">
        <v>53</v>
      </c>
      <c r="D61">
        <v>2</v>
      </c>
      <c r="E61" s="27">
        <v>1300</v>
      </c>
      <c r="F61">
        <v>0.97299999999999998</v>
      </c>
      <c r="G61" s="29">
        <f t="shared" si="0"/>
        <v>15178.8</v>
      </c>
      <c r="H61" s="33">
        <v>207</v>
      </c>
      <c r="I61" s="35">
        <v>0.63009999999999999</v>
      </c>
      <c r="J61">
        <v>127</v>
      </c>
      <c r="K61" s="4">
        <v>276</v>
      </c>
      <c r="L61" s="27">
        <f t="shared" si="1"/>
        <v>149</v>
      </c>
      <c r="M61" s="27">
        <f t="shared" si="2"/>
        <v>80</v>
      </c>
      <c r="N61" s="35">
        <f t="shared" si="3"/>
        <v>0.5295302013422819</v>
      </c>
      <c r="O61" s="38">
        <f t="shared" si="4"/>
        <v>0.63009999999999999</v>
      </c>
    </row>
    <row r="62" spans="1:15" x14ac:dyDescent="0.5">
      <c r="A62" t="s">
        <v>128</v>
      </c>
      <c r="B62" t="s">
        <v>125</v>
      </c>
      <c r="C62" t="s">
        <v>62</v>
      </c>
      <c r="D62">
        <v>2</v>
      </c>
      <c r="E62" s="27">
        <v>1400</v>
      </c>
      <c r="F62">
        <v>0.97299999999999998</v>
      </c>
      <c r="G62" s="29">
        <f t="shared" si="0"/>
        <v>16346.4</v>
      </c>
      <c r="H62" s="33">
        <v>244</v>
      </c>
      <c r="I62" s="35">
        <v>0.90410000000000001</v>
      </c>
      <c r="J62">
        <v>222</v>
      </c>
      <c r="K62" s="4">
        <v>381</v>
      </c>
      <c r="L62" s="27">
        <f t="shared" si="1"/>
        <v>159</v>
      </c>
      <c r="M62" s="27">
        <f t="shared" si="2"/>
        <v>22</v>
      </c>
      <c r="N62" s="35">
        <f t="shared" si="3"/>
        <v>0.21069182389937108</v>
      </c>
      <c r="O62" s="38">
        <f t="shared" si="4"/>
        <v>0.90410000000000001</v>
      </c>
    </row>
    <row r="63" spans="1:15" x14ac:dyDescent="0.5">
      <c r="A63" t="s">
        <v>129</v>
      </c>
      <c r="B63" t="s">
        <v>125</v>
      </c>
      <c r="C63" t="s">
        <v>62</v>
      </c>
      <c r="D63">
        <v>2</v>
      </c>
      <c r="E63" s="27">
        <v>1900</v>
      </c>
      <c r="F63">
        <v>0.97299999999999998</v>
      </c>
      <c r="G63" s="29">
        <f t="shared" si="0"/>
        <v>22184.399999999998</v>
      </c>
      <c r="H63" s="33">
        <v>536</v>
      </c>
      <c r="I63" s="35">
        <v>0.54249999999999998</v>
      </c>
      <c r="J63">
        <v>386</v>
      </c>
      <c r="K63" s="4">
        <v>773</v>
      </c>
      <c r="L63" s="27">
        <f t="shared" si="1"/>
        <v>387</v>
      </c>
      <c r="M63" s="27">
        <f t="shared" si="2"/>
        <v>150</v>
      </c>
      <c r="N63" s="35">
        <f t="shared" si="3"/>
        <v>0.41007751937984493</v>
      </c>
      <c r="O63" s="38">
        <f t="shared" si="4"/>
        <v>0.54249999999999998</v>
      </c>
    </row>
    <row r="64" spans="1:15" x14ac:dyDescent="0.5">
      <c r="A64" t="s">
        <v>130</v>
      </c>
      <c r="B64" t="s">
        <v>131</v>
      </c>
      <c r="C64" t="s">
        <v>53</v>
      </c>
      <c r="D64">
        <v>2</v>
      </c>
      <c r="E64" s="27">
        <v>1700</v>
      </c>
      <c r="F64">
        <v>0.97299999999999998</v>
      </c>
      <c r="G64" s="29">
        <f t="shared" si="0"/>
        <v>19849.2</v>
      </c>
      <c r="H64" s="33">
        <v>476</v>
      </c>
      <c r="I64" s="35">
        <v>7.9500000000000001E-2</v>
      </c>
      <c r="J64">
        <v>136</v>
      </c>
      <c r="K64" s="4">
        <v>476</v>
      </c>
      <c r="L64" s="27">
        <f t="shared" si="1"/>
        <v>340</v>
      </c>
      <c r="M64" s="27">
        <f t="shared" si="2"/>
        <v>340</v>
      </c>
      <c r="N64" s="35">
        <f t="shared" si="3"/>
        <v>0.9</v>
      </c>
      <c r="O64" s="38">
        <f t="shared" si="4"/>
        <v>7.9500000000000001E-2</v>
      </c>
    </row>
    <row r="65" spans="1:15" x14ac:dyDescent="0.5">
      <c r="A65" t="s">
        <v>132</v>
      </c>
      <c r="B65" t="s">
        <v>131</v>
      </c>
      <c r="C65" t="s">
        <v>53</v>
      </c>
      <c r="D65">
        <v>2</v>
      </c>
      <c r="E65" s="27">
        <v>2400</v>
      </c>
      <c r="F65">
        <v>0.97299999999999998</v>
      </c>
      <c r="G65" s="29">
        <f t="shared" si="0"/>
        <v>28022.399999999998</v>
      </c>
      <c r="H65" s="33">
        <v>360</v>
      </c>
      <c r="I65" s="35">
        <v>0.55069999999999997</v>
      </c>
      <c r="J65">
        <v>173</v>
      </c>
      <c r="K65" s="4">
        <v>690</v>
      </c>
      <c r="L65" s="27">
        <f t="shared" si="1"/>
        <v>517</v>
      </c>
      <c r="M65" s="27">
        <f t="shared" si="2"/>
        <v>187</v>
      </c>
      <c r="N65" s="35">
        <f t="shared" si="3"/>
        <v>0.38936170212765953</v>
      </c>
      <c r="O65" s="38">
        <f t="shared" si="4"/>
        <v>0.55069999999999997</v>
      </c>
    </row>
    <row r="66" spans="1:15" x14ac:dyDescent="0.5">
      <c r="A66" t="s">
        <v>133</v>
      </c>
      <c r="B66" t="s">
        <v>131</v>
      </c>
      <c r="C66" t="s">
        <v>62</v>
      </c>
      <c r="D66">
        <v>2</v>
      </c>
      <c r="E66" s="27">
        <v>2100</v>
      </c>
      <c r="F66">
        <v>0.97299999999999998</v>
      </c>
      <c r="G66" s="29">
        <f t="shared" si="0"/>
        <v>24519.599999999999</v>
      </c>
      <c r="H66" s="33">
        <v>1477</v>
      </c>
      <c r="I66" s="35">
        <v>0.69320000000000004</v>
      </c>
      <c r="J66">
        <v>448</v>
      </c>
      <c r="K66" s="4">
        <v>2128</v>
      </c>
      <c r="L66" s="27">
        <f t="shared" si="1"/>
        <v>1680</v>
      </c>
      <c r="M66" s="27">
        <f t="shared" si="2"/>
        <v>1029</v>
      </c>
      <c r="N66" s="35">
        <f t="shared" si="3"/>
        <v>0.59000000000000008</v>
      </c>
      <c r="O66" s="38">
        <f t="shared" si="4"/>
        <v>0.69320000000000004</v>
      </c>
    </row>
    <row r="67" spans="1:15" x14ac:dyDescent="0.5">
      <c r="A67" t="s">
        <v>134</v>
      </c>
      <c r="B67" t="s">
        <v>131</v>
      </c>
      <c r="C67" t="s">
        <v>62</v>
      </c>
      <c r="D67">
        <v>2</v>
      </c>
      <c r="E67" s="27">
        <v>3200</v>
      </c>
      <c r="F67">
        <v>0.97299999999999998</v>
      </c>
      <c r="G67" s="29">
        <f t="shared" si="0"/>
        <v>37363.199999999997</v>
      </c>
      <c r="H67" s="33">
        <v>1265</v>
      </c>
      <c r="I67" s="35">
        <v>0.71509999999999996</v>
      </c>
      <c r="J67">
        <v>450</v>
      </c>
      <c r="K67" s="4">
        <v>2699</v>
      </c>
      <c r="L67" s="27">
        <f t="shared" si="1"/>
        <v>2249</v>
      </c>
      <c r="M67" s="27">
        <f t="shared" si="2"/>
        <v>815</v>
      </c>
      <c r="N67" s="35">
        <f t="shared" si="3"/>
        <v>0.38990662516674079</v>
      </c>
      <c r="O67" s="38">
        <f t="shared" si="4"/>
        <v>0.71509999999999996</v>
      </c>
    </row>
    <row r="68" spans="1:15" x14ac:dyDescent="0.5">
      <c r="A68" t="s">
        <v>135</v>
      </c>
      <c r="B68" t="s">
        <v>136</v>
      </c>
      <c r="C68" t="s">
        <v>53</v>
      </c>
      <c r="D68">
        <v>2</v>
      </c>
      <c r="E68" s="27">
        <v>1300</v>
      </c>
      <c r="F68">
        <v>0.97299999999999998</v>
      </c>
      <c r="G68" s="29">
        <f t="shared" si="0"/>
        <v>15178.8</v>
      </c>
      <c r="H68" s="33">
        <v>328</v>
      </c>
      <c r="I68" s="35">
        <v>0.52049999999999996</v>
      </c>
      <c r="J68">
        <v>291</v>
      </c>
      <c r="K68" s="4">
        <v>387</v>
      </c>
      <c r="L68" s="27">
        <f t="shared" si="1"/>
        <v>96</v>
      </c>
      <c r="M68" s="27">
        <f t="shared" si="2"/>
        <v>37</v>
      </c>
      <c r="N68" s="35">
        <f t="shared" si="3"/>
        <v>0.40833333333333333</v>
      </c>
      <c r="O68" s="38">
        <f t="shared" si="4"/>
        <v>0.52049999999999996</v>
      </c>
    </row>
    <row r="69" spans="1:15" x14ac:dyDescent="0.5">
      <c r="A69" t="s">
        <v>137</v>
      </c>
      <c r="B69" t="s">
        <v>136</v>
      </c>
      <c r="C69" t="s">
        <v>53</v>
      </c>
      <c r="D69">
        <v>2</v>
      </c>
      <c r="E69" s="27">
        <v>1700</v>
      </c>
      <c r="F69">
        <v>0.97299999999999998</v>
      </c>
      <c r="G69" s="29">
        <f t="shared" ref="G69:G132" si="5">E69*12*F69</f>
        <v>19849.2</v>
      </c>
      <c r="H69" s="33">
        <v>246</v>
      </c>
      <c r="I69" s="35">
        <v>0.15890000000000001</v>
      </c>
      <c r="J69">
        <v>203</v>
      </c>
      <c r="K69" s="4">
        <v>318</v>
      </c>
      <c r="L69" s="27">
        <f t="shared" ref="L69:L132" si="6">K69-J69</f>
        <v>115</v>
      </c>
      <c r="M69" s="27">
        <f t="shared" ref="M69:M132" si="7">H69-J69</f>
        <v>43</v>
      </c>
      <c r="N69" s="35">
        <f t="shared" ref="N69:N132" si="8">$K$2*M69/L69+0.1</f>
        <v>0.39913043478260868</v>
      </c>
      <c r="O69" s="38">
        <f t="shared" ref="O69:O132" si="9">I69</f>
        <v>0.15890000000000001</v>
      </c>
    </row>
    <row r="70" spans="1:15" x14ac:dyDescent="0.5">
      <c r="A70" t="s">
        <v>138</v>
      </c>
      <c r="B70" t="s">
        <v>136</v>
      </c>
      <c r="C70" t="s">
        <v>62</v>
      </c>
      <c r="D70">
        <v>2</v>
      </c>
      <c r="E70" s="27">
        <v>1400</v>
      </c>
      <c r="F70">
        <v>0.97299999999999998</v>
      </c>
      <c r="G70" s="29">
        <f t="shared" si="5"/>
        <v>16346.4</v>
      </c>
      <c r="H70" s="33">
        <v>325</v>
      </c>
      <c r="I70" s="35">
        <v>0.54520000000000002</v>
      </c>
      <c r="J70">
        <v>287</v>
      </c>
      <c r="K70" s="4">
        <v>395</v>
      </c>
      <c r="L70" s="27">
        <f t="shared" si="6"/>
        <v>108</v>
      </c>
      <c r="M70" s="27">
        <f t="shared" si="7"/>
        <v>38</v>
      </c>
      <c r="N70" s="35">
        <f t="shared" si="8"/>
        <v>0.38148148148148153</v>
      </c>
      <c r="O70" s="38">
        <f t="shared" si="9"/>
        <v>0.54520000000000002</v>
      </c>
    </row>
    <row r="71" spans="1:15" x14ac:dyDescent="0.5">
      <c r="A71" t="s">
        <v>139</v>
      </c>
      <c r="B71" t="s">
        <v>99</v>
      </c>
      <c r="C71" t="s">
        <v>53</v>
      </c>
      <c r="D71">
        <v>2</v>
      </c>
      <c r="E71" s="27">
        <v>750</v>
      </c>
      <c r="F71">
        <v>0.97299999999999998</v>
      </c>
      <c r="G71" s="29">
        <f t="shared" si="5"/>
        <v>8757</v>
      </c>
      <c r="H71" s="33">
        <v>94</v>
      </c>
      <c r="I71" s="35">
        <v>0.47949999999999998</v>
      </c>
      <c r="J71">
        <v>51</v>
      </c>
      <c r="K71" s="4">
        <v>179</v>
      </c>
      <c r="L71" s="27">
        <f t="shared" si="6"/>
        <v>128</v>
      </c>
      <c r="M71" s="27">
        <f t="shared" si="7"/>
        <v>43</v>
      </c>
      <c r="N71" s="35">
        <f t="shared" si="8"/>
        <v>0.36875000000000002</v>
      </c>
      <c r="O71" s="38">
        <f t="shared" si="9"/>
        <v>0.47949999999999998</v>
      </c>
    </row>
    <row r="72" spans="1:15" x14ac:dyDescent="0.5">
      <c r="A72" t="s">
        <v>140</v>
      </c>
      <c r="B72" t="s">
        <v>136</v>
      </c>
      <c r="C72" t="s">
        <v>62</v>
      </c>
      <c r="D72">
        <v>2</v>
      </c>
      <c r="E72" s="27">
        <v>1900</v>
      </c>
      <c r="F72">
        <v>0.97299999999999998</v>
      </c>
      <c r="G72" s="29">
        <f t="shared" si="5"/>
        <v>22184.399999999998</v>
      </c>
      <c r="H72" s="33">
        <v>428</v>
      </c>
      <c r="I72" s="35">
        <v>0.58630000000000004</v>
      </c>
      <c r="J72">
        <v>376</v>
      </c>
      <c r="K72" s="4">
        <v>502</v>
      </c>
      <c r="L72" s="27">
        <f t="shared" si="6"/>
        <v>126</v>
      </c>
      <c r="M72" s="27">
        <f t="shared" si="7"/>
        <v>52</v>
      </c>
      <c r="N72" s="35">
        <f t="shared" si="8"/>
        <v>0.43015873015873018</v>
      </c>
      <c r="O72" s="38">
        <f t="shared" si="9"/>
        <v>0.58630000000000004</v>
      </c>
    </row>
    <row r="73" spans="1:15" x14ac:dyDescent="0.5">
      <c r="A73" t="s">
        <v>141</v>
      </c>
      <c r="B73" t="s">
        <v>142</v>
      </c>
      <c r="C73" t="s">
        <v>53</v>
      </c>
      <c r="D73">
        <v>2</v>
      </c>
      <c r="E73" s="27">
        <v>1600</v>
      </c>
      <c r="F73">
        <v>0.97299999999999998</v>
      </c>
      <c r="G73" s="29">
        <f t="shared" si="5"/>
        <v>18681.599999999999</v>
      </c>
      <c r="H73" s="33">
        <v>188</v>
      </c>
      <c r="I73" s="35">
        <v>0.67949999999999999</v>
      </c>
      <c r="J73">
        <v>126</v>
      </c>
      <c r="K73" s="4">
        <v>352</v>
      </c>
      <c r="L73" s="27">
        <f t="shared" si="6"/>
        <v>226</v>
      </c>
      <c r="M73" s="27">
        <f t="shared" si="7"/>
        <v>62</v>
      </c>
      <c r="N73" s="35">
        <f t="shared" si="8"/>
        <v>0.3194690265486726</v>
      </c>
      <c r="O73" s="38">
        <f t="shared" si="9"/>
        <v>0.67949999999999999</v>
      </c>
    </row>
    <row r="74" spans="1:15" x14ac:dyDescent="0.5">
      <c r="A74" t="s">
        <v>143</v>
      </c>
      <c r="B74" t="s">
        <v>142</v>
      </c>
      <c r="C74" t="s">
        <v>53</v>
      </c>
      <c r="D74">
        <v>2</v>
      </c>
      <c r="E74" s="27">
        <v>2200</v>
      </c>
      <c r="F74">
        <v>0.97299999999999998</v>
      </c>
      <c r="G74" s="29">
        <f t="shared" si="5"/>
        <v>25687.200000000001</v>
      </c>
      <c r="H74" s="33">
        <v>274</v>
      </c>
      <c r="I74" s="35">
        <v>0.57809999999999995</v>
      </c>
      <c r="J74">
        <v>119</v>
      </c>
      <c r="K74" s="4">
        <v>505</v>
      </c>
      <c r="L74" s="27">
        <f t="shared" si="6"/>
        <v>386</v>
      </c>
      <c r="M74" s="27">
        <f t="shared" si="7"/>
        <v>155</v>
      </c>
      <c r="N74" s="35">
        <f t="shared" si="8"/>
        <v>0.42124352331606219</v>
      </c>
      <c r="O74" s="38">
        <f t="shared" si="9"/>
        <v>0.57809999999999995</v>
      </c>
    </row>
    <row r="75" spans="1:15" x14ac:dyDescent="0.5">
      <c r="A75" t="s">
        <v>144</v>
      </c>
      <c r="B75" t="s">
        <v>142</v>
      </c>
      <c r="C75" t="s">
        <v>62</v>
      </c>
      <c r="D75">
        <v>2</v>
      </c>
      <c r="E75" s="27">
        <v>1500</v>
      </c>
      <c r="F75">
        <v>0.97299999999999998</v>
      </c>
      <c r="G75" s="29">
        <f t="shared" si="5"/>
        <v>17514</v>
      </c>
      <c r="H75" s="33">
        <v>860</v>
      </c>
      <c r="I75" s="35">
        <v>0.41099999999999998</v>
      </c>
      <c r="J75">
        <v>486</v>
      </c>
      <c r="K75" s="4">
        <v>1215</v>
      </c>
      <c r="L75" s="27">
        <f t="shared" si="6"/>
        <v>729</v>
      </c>
      <c r="M75" s="27">
        <f t="shared" si="7"/>
        <v>374</v>
      </c>
      <c r="N75" s="35">
        <f t="shared" si="8"/>
        <v>0.51042524005486967</v>
      </c>
      <c r="O75" s="38">
        <f t="shared" si="9"/>
        <v>0.41099999999999998</v>
      </c>
    </row>
    <row r="76" spans="1:15" x14ac:dyDescent="0.5">
      <c r="A76" t="s">
        <v>145</v>
      </c>
      <c r="B76" t="s">
        <v>142</v>
      </c>
      <c r="C76" t="s">
        <v>62</v>
      </c>
      <c r="D76">
        <v>2</v>
      </c>
      <c r="E76" s="27">
        <v>2400</v>
      </c>
      <c r="F76">
        <v>0.97299999999999998</v>
      </c>
      <c r="G76" s="29">
        <f t="shared" si="5"/>
        <v>28022.399999999998</v>
      </c>
      <c r="H76" s="33">
        <v>729</v>
      </c>
      <c r="I76" s="35">
        <v>0.68220000000000003</v>
      </c>
      <c r="J76">
        <v>516</v>
      </c>
      <c r="K76" s="4">
        <v>1650</v>
      </c>
      <c r="L76" s="27">
        <f t="shared" si="6"/>
        <v>1134</v>
      </c>
      <c r="M76" s="27">
        <f t="shared" si="7"/>
        <v>213</v>
      </c>
      <c r="N76" s="35">
        <f t="shared" si="8"/>
        <v>0.2502645502645503</v>
      </c>
      <c r="O76" s="38">
        <f t="shared" si="9"/>
        <v>0.68220000000000003</v>
      </c>
    </row>
    <row r="77" spans="1:15" x14ac:dyDescent="0.5">
      <c r="A77" t="s">
        <v>146</v>
      </c>
      <c r="B77" t="s">
        <v>147</v>
      </c>
      <c r="C77" t="s">
        <v>53</v>
      </c>
      <c r="D77">
        <v>2</v>
      </c>
      <c r="E77" s="27">
        <v>1600</v>
      </c>
      <c r="F77">
        <v>0.97299999999999998</v>
      </c>
      <c r="G77" s="29">
        <f t="shared" si="5"/>
        <v>18681.599999999999</v>
      </c>
      <c r="H77" s="33">
        <v>174</v>
      </c>
      <c r="I77" s="35">
        <v>0.82469999999999999</v>
      </c>
      <c r="J77">
        <v>160</v>
      </c>
      <c r="K77" s="4">
        <v>321</v>
      </c>
      <c r="L77" s="27">
        <f t="shared" si="6"/>
        <v>161</v>
      </c>
      <c r="M77" s="27">
        <f t="shared" si="7"/>
        <v>14</v>
      </c>
      <c r="N77" s="35">
        <f t="shared" si="8"/>
        <v>0.16956521739130437</v>
      </c>
      <c r="O77" s="38">
        <f t="shared" si="9"/>
        <v>0.82469999999999999</v>
      </c>
    </row>
    <row r="78" spans="1:15" x14ac:dyDescent="0.5">
      <c r="A78" t="s">
        <v>148</v>
      </c>
      <c r="B78" t="s">
        <v>147</v>
      </c>
      <c r="C78" t="s">
        <v>53</v>
      </c>
      <c r="D78">
        <v>2</v>
      </c>
      <c r="E78" s="27">
        <v>1900</v>
      </c>
      <c r="F78">
        <v>0.97299999999999998</v>
      </c>
      <c r="G78" s="29">
        <f t="shared" si="5"/>
        <v>22184.399999999998</v>
      </c>
      <c r="H78" s="33">
        <v>308</v>
      </c>
      <c r="I78" s="35">
        <v>0.21640000000000001</v>
      </c>
      <c r="J78">
        <v>168</v>
      </c>
      <c r="K78" s="4">
        <v>364</v>
      </c>
      <c r="L78" s="27">
        <f t="shared" si="6"/>
        <v>196</v>
      </c>
      <c r="M78" s="27">
        <f t="shared" si="7"/>
        <v>140</v>
      </c>
      <c r="N78" s="35">
        <f t="shared" si="8"/>
        <v>0.67142857142857137</v>
      </c>
      <c r="O78" s="38">
        <f t="shared" si="9"/>
        <v>0.21640000000000001</v>
      </c>
    </row>
    <row r="79" spans="1:15" x14ac:dyDescent="0.5">
      <c r="A79" t="s">
        <v>149</v>
      </c>
      <c r="B79" t="s">
        <v>147</v>
      </c>
      <c r="C79" t="s">
        <v>62</v>
      </c>
      <c r="D79">
        <v>2</v>
      </c>
      <c r="E79" s="27">
        <v>1400</v>
      </c>
      <c r="F79">
        <v>0.97299999999999998</v>
      </c>
      <c r="G79" s="29">
        <f t="shared" si="5"/>
        <v>16346.4</v>
      </c>
      <c r="H79" s="33">
        <v>308</v>
      </c>
      <c r="I79" s="35">
        <v>0.6</v>
      </c>
      <c r="J79">
        <v>226</v>
      </c>
      <c r="K79" s="4">
        <v>368</v>
      </c>
      <c r="L79" s="27">
        <f t="shared" si="6"/>
        <v>142</v>
      </c>
      <c r="M79" s="27">
        <f t="shared" si="7"/>
        <v>82</v>
      </c>
      <c r="N79" s="35">
        <f t="shared" si="8"/>
        <v>0.56197183098591552</v>
      </c>
      <c r="O79" s="38">
        <f t="shared" si="9"/>
        <v>0.6</v>
      </c>
    </row>
    <row r="80" spans="1:15" x14ac:dyDescent="0.5">
      <c r="A80" t="s">
        <v>150</v>
      </c>
      <c r="B80" t="s">
        <v>147</v>
      </c>
      <c r="C80" t="s">
        <v>62</v>
      </c>
      <c r="D80">
        <v>2</v>
      </c>
      <c r="E80" s="27">
        <v>2000</v>
      </c>
      <c r="F80">
        <v>0.97299999999999998</v>
      </c>
      <c r="G80" s="29">
        <f t="shared" si="5"/>
        <v>23352</v>
      </c>
      <c r="H80" s="33">
        <v>342</v>
      </c>
      <c r="I80" s="35">
        <v>0.39179999999999998</v>
      </c>
      <c r="J80">
        <v>285</v>
      </c>
      <c r="K80" s="4">
        <v>428</v>
      </c>
      <c r="L80" s="27">
        <f t="shared" si="6"/>
        <v>143</v>
      </c>
      <c r="M80" s="27">
        <f t="shared" si="7"/>
        <v>57</v>
      </c>
      <c r="N80" s="35">
        <f t="shared" si="8"/>
        <v>0.4188811188811189</v>
      </c>
      <c r="O80" s="38">
        <f t="shared" si="9"/>
        <v>0.39179999999999998</v>
      </c>
    </row>
    <row r="81" spans="1:15" x14ac:dyDescent="0.5">
      <c r="A81" t="s">
        <v>151</v>
      </c>
      <c r="B81" t="s">
        <v>152</v>
      </c>
      <c r="C81" t="s">
        <v>53</v>
      </c>
      <c r="D81">
        <v>2</v>
      </c>
      <c r="E81" s="27">
        <v>1000</v>
      </c>
      <c r="F81">
        <v>0.97299999999999998</v>
      </c>
      <c r="G81" s="29">
        <f t="shared" si="5"/>
        <v>11676</v>
      </c>
      <c r="H81" s="33">
        <v>229</v>
      </c>
      <c r="I81" s="35">
        <v>0.58899999999999997</v>
      </c>
      <c r="J81">
        <v>91</v>
      </c>
      <c r="K81" s="4">
        <v>342</v>
      </c>
      <c r="L81" s="27">
        <f t="shared" si="6"/>
        <v>251</v>
      </c>
      <c r="M81" s="27">
        <f t="shared" si="7"/>
        <v>138</v>
      </c>
      <c r="N81" s="35">
        <f t="shared" si="8"/>
        <v>0.53984063745019928</v>
      </c>
      <c r="O81" s="38">
        <f t="shared" si="9"/>
        <v>0.58899999999999997</v>
      </c>
    </row>
    <row r="82" spans="1:15" x14ac:dyDescent="0.5">
      <c r="A82" t="s">
        <v>153</v>
      </c>
      <c r="B82" t="s">
        <v>154</v>
      </c>
      <c r="C82" t="s">
        <v>53</v>
      </c>
      <c r="D82">
        <v>2</v>
      </c>
      <c r="E82" s="27">
        <v>2500</v>
      </c>
      <c r="F82">
        <v>0.97299999999999998</v>
      </c>
      <c r="G82" s="29">
        <f t="shared" si="5"/>
        <v>29190</v>
      </c>
      <c r="H82" s="33">
        <v>392</v>
      </c>
      <c r="I82" s="35">
        <v>0.29320000000000002</v>
      </c>
      <c r="J82">
        <v>173</v>
      </c>
      <c r="K82" s="4">
        <v>581</v>
      </c>
      <c r="L82" s="27">
        <f t="shared" si="6"/>
        <v>408</v>
      </c>
      <c r="M82" s="27">
        <f t="shared" si="7"/>
        <v>219</v>
      </c>
      <c r="N82" s="35">
        <f t="shared" si="8"/>
        <v>0.52941176470588236</v>
      </c>
      <c r="O82" s="38">
        <f t="shared" si="9"/>
        <v>0.29320000000000002</v>
      </c>
    </row>
    <row r="83" spans="1:15" x14ac:dyDescent="0.5">
      <c r="A83" t="s">
        <v>155</v>
      </c>
      <c r="B83" t="s">
        <v>152</v>
      </c>
      <c r="C83" t="s">
        <v>53</v>
      </c>
      <c r="D83">
        <v>2</v>
      </c>
      <c r="E83" s="27">
        <v>1400</v>
      </c>
      <c r="F83">
        <v>0.97299999999999998</v>
      </c>
      <c r="G83" s="29">
        <f t="shared" si="5"/>
        <v>16346.4</v>
      </c>
      <c r="H83" s="33">
        <v>322</v>
      </c>
      <c r="I83" s="35">
        <v>0.2712</v>
      </c>
      <c r="J83">
        <v>168</v>
      </c>
      <c r="K83" s="4">
        <v>392</v>
      </c>
      <c r="L83" s="27">
        <f t="shared" si="6"/>
        <v>224</v>
      </c>
      <c r="M83" s="27">
        <f t="shared" si="7"/>
        <v>154</v>
      </c>
      <c r="N83" s="35">
        <f t="shared" si="8"/>
        <v>0.65</v>
      </c>
      <c r="O83" s="38">
        <f t="shared" si="9"/>
        <v>0.2712</v>
      </c>
    </row>
    <row r="84" spans="1:15" x14ac:dyDescent="0.5">
      <c r="A84" t="s">
        <v>156</v>
      </c>
      <c r="B84" t="s">
        <v>152</v>
      </c>
      <c r="C84" t="s">
        <v>62</v>
      </c>
      <c r="D84">
        <v>2</v>
      </c>
      <c r="E84" s="27">
        <v>1300</v>
      </c>
      <c r="F84">
        <v>0.97299999999999998</v>
      </c>
      <c r="G84" s="29">
        <f t="shared" si="5"/>
        <v>15178.8</v>
      </c>
      <c r="H84" s="33">
        <v>257</v>
      </c>
      <c r="I84" s="35">
        <v>0.55069999999999997</v>
      </c>
      <c r="J84">
        <v>155</v>
      </c>
      <c r="K84" s="4">
        <v>494</v>
      </c>
      <c r="L84" s="27">
        <f t="shared" si="6"/>
        <v>339</v>
      </c>
      <c r="M84" s="27">
        <f t="shared" si="7"/>
        <v>102</v>
      </c>
      <c r="N84" s="35">
        <f t="shared" si="8"/>
        <v>0.34070796460176994</v>
      </c>
      <c r="O84" s="38">
        <f t="shared" si="9"/>
        <v>0.55069999999999997</v>
      </c>
    </row>
    <row r="85" spans="1:15" x14ac:dyDescent="0.5">
      <c r="A85" t="s">
        <v>157</v>
      </c>
      <c r="B85" t="s">
        <v>152</v>
      </c>
      <c r="C85" t="s">
        <v>62</v>
      </c>
      <c r="D85">
        <v>2</v>
      </c>
      <c r="E85" s="27">
        <v>1800</v>
      </c>
      <c r="F85">
        <v>0.97299999999999998</v>
      </c>
      <c r="G85" s="29">
        <f t="shared" si="5"/>
        <v>21016.799999999999</v>
      </c>
      <c r="H85" s="33">
        <v>286</v>
      </c>
      <c r="I85" s="35">
        <v>0.4521</v>
      </c>
      <c r="J85">
        <v>151</v>
      </c>
      <c r="K85" s="4">
        <v>391</v>
      </c>
      <c r="L85" s="27">
        <f t="shared" si="6"/>
        <v>240</v>
      </c>
      <c r="M85" s="27">
        <f t="shared" si="7"/>
        <v>135</v>
      </c>
      <c r="N85" s="35">
        <f t="shared" si="8"/>
        <v>0.55000000000000004</v>
      </c>
      <c r="O85" s="38">
        <f t="shared" si="9"/>
        <v>0.4521</v>
      </c>
    </row>
    <row r="86" spans="1:15" x14ac:dyDescent="0.5">
      <c r="A86" t="s">
        <v>158</v>
      </c>
      <c r="B86" t="s">
        <v>159</v>
      </c>
      <c r="C86" t="s">
        <v>53</v>
      </c>
      <c r="D86">
        <v>2</v>
      </c>
      <c r="E86" s="27">
        <v>700</v>
      </c>
      <c r="F86">
        <v>0.97299999999999998</v>
      </c>
      <c r="G86" s="29">
        <f t="shared" si="5"/>
        <v>8173.2</v>
      </c>
      <c r="H86" s="33">
        <v>180</v>
      </c>
      <c r="I86" s="35">
        <v>0.51780000000000004</v>
      </c>
      <c r="J86">
        <v>99</v>
      </c>
      <c r="K86" s="4">
        <v>265</v>
      </c>
      <c r="L86" s="27">
        <f t="shared" si="6"/>
        <v>166</v>
      </c>
      <c r="M86" s="27">
        <f t="shared" si="7"/>
        <v>81</v>
      </c>
      <c r="N86" s="35">
        <f t="shared" si="8"/>
        <v>0.49036144578313257</v>
      </c>
      <c r="O86" s="38">
        <f t="shared" si="9"/>
        <v>0.51780000000000004</v>
      </c>
    </row>
    <row r="87" spans="1:15" x14ac:dyDescent="0.5">
      <c r="A87" t="s">
        <v>160</v>
      </c>
      <c r="B87" t="s">
        <v>159</v>
      </c>
      <c r="C87" t="s">
        <v>53</v>
      </c>
      <c r="D87">
        <v>2</v>
      </c>
      <c r="E87" s="27">
        <v>900</v>
      </c>
      <c r="F87">
        <v>0.97299999999999998</v>
      </c>
      <c r="G87" s="29">
        <f t="shared" si="5"/>
        <v>10508.4</v>
      </c>
      <c r="H87" s="33">
        <v>230</v>
      </c>
      <c r="I87" s="35">
        <v>0.52049999999999996</v>
      </c>
      <c r="J87">
        <v>154</v>
      </c>
      <c r="K87" s="4">
        <v>286</v>
      </c>
      <c r="L87" s="27">
        <f t="shared" si="6"/>
        <v>132</v>
      </c>
      <c r="M87" s="27">
        <f t="shared" si="7"/>
        <v>76</v>
      </c>
      <c r="N87" s="35">
        <f t="shared" si="8"/>
        <v>0.56060606060606066</v>
      </c>
      <c r="O87" s="38">
        <f t="shared" si="9"/>
        <v>0.52049999999999996</v>
      </c>
    </row>
    <row r="88" spans="1:15" x14ac:dyDescent="0.5">
      <c r="A88" t="s">
        <v>161</v>
      </c>
      <c r="B88" t="s">
        <v>159</v>
      </c>
      <c r="C88" t="s">
        <v>62</v>
      </c>
      <c r="D88">
        <v>2</v>
      </c>
      <c r="E88" s="27">
        <v>1000</v>
      </c>
      <c r="F88">
        <v>0.97299999999999998</v>
      </c>
      <c r="G88" s="29">
        <f t="shared" si="5"/>
        <v>11676</v>
      </c>
      <c r="H88" s="33">
        <v>221</v>
      </c>
      <c r="I88" s="35">
        <v>0.63009999999999999</v>
      </c>
      <c r="J88">
        <v>190</v>
      </c>
      <c r="K88" s="4">
        <v>462</v>
      </c>
      <c r="L88" s="27">
        <f t="shared" si="6"/>
        <v>272</v>
      </c>
      <c r="M88" s="27">
        <f t="shared" si="7"/>
        <v>31</v>
      </c>
      <c r="N88" s="35">
        <f t="shared" si="8"/>
        <v>0.19117647058823531</v>
      </c>
      <c r="O88" s="38">
        <f t="shared" si="9"/>
        <v>0.63009999999999999</v>
      </c>
    </row>
    <row r="89" spans="1:15" x14ac:dyDescent="0.5">
      <c r="A89" t="s">
        <v>162</v>
      </c>
      <c r="B89" t="s">
        <v>159</v>
      </c>
      <c r="C89" t="s">
        <v>62</v>
      </c>
      <c r="D89">
        <v>2</v>
      </c>
      <c r="E89" s="27">
        <v>1200</v>
      </c>
      <c r="F89">
        <v>0.97299999999999998</v>
      </c>
      <c r="G89" s="29">
        <f t="shared" si="5"/>
        <v>14011.199999999999</v>
      </c>
      <c r="H89" s="33">
        <v>316</v>
      </c>
      <c r="I89" s="35">
        <v>0.36990000000000001</v>
      </c>
      <c r="J89">
        <v>205</v>
      </c>
      <c r="K89" s="4">
        <v>411</v>
      </c>
      <c r="L89" s="27">
        <f t="shared" si="6"/>
        <v>206</v>
      </c>
      <c r="M89" s="27">
        <f t="shared" si="7"/>
        <v>111</v>
      </c>
      <c r="N89" s="35">
        <f t="shared" si="8"/>
        <v>0.53106796116504862</v>
      </c>
      <c r="O89" s="38">
        <f t="shared" si="9"/>
        <v>0.36990000000000001</v>
      </c>
    </row>
    <row r="90" spans="1:15" x14ac:dyDescent="0.5">
      <c r="A90" t="s">
        <v>163</v>
      </c>
      <c r="B90" t="s">
        <v>164</v>
      </c>
      <c r="C90" t="s">
        <v>53</v>
      </c>
      <c r="D90">
        <v>2</v>
      </c>
      <c r="E90" s="27">
        <v>700</v>
      </c>
      <c r="F90">
        <v>0.97299999999999998</v>
      </c>
      <c r="G90" s="29">
        <f t="shared" si="5"/>
        <v>8173.2</v>
      </c>
      <c r="H90" s="33">
        <v>245</v>
      </c>
      <c r="I90" s="35">
        <v>0.56989999999999996</v>
      </c>
      <c r="J90">
        <v>192</v>
      </c>
      <c r="K90" s="4">
        <v>313</v>
      </c>
      <c r="L90" s="27">
        <f t="shared" si="6"/>
        <v>121</v>
      </c>
      <c r="M90" s="27">
        <f t="shared" si="7"/>
        <v>53</v>
      </c>
      <c r="N90" s="35">
        <f t="shared" si="8"/>
        <v>0.45041322314049592</v>
      </c>
      <c r="O90" s="38">
        <f t="shared" si="9"/>
        <v>0.56989999999999996</v>
      </c>
    </row>
    <row r="91" spans="1:15" x14ac:dyDescent="0.5">
      <c r="A91" t="s">
        <v>165</v>
      </c>
      <c r="B91" t="s">
        <v>164</v>
      </c>
      <c r="C91" t="s">
        <v>53</v>
      </c>
      <c r="D91">
        <v>2</v>
      </c>
      <c r="E91" s="27">
        <v>1000</v>
      </c>
      <c r="F91">
        <v>0.97299999999999998</v>
      </c>
      <c r="G91" s="29">
        <f t="shared" si="5"/>
        <v>11676</v>
      </c>
      <c r="H91" s="33">
        <v>266</v>
      </c>
      <c r="I91" s="35">
        <v>0.41920000000000002</v>
      </c>
      <c r="J91">
        <v>192</v>
      </c>
      <c r="K91" s="4">
        <v>357</v>
      </c>
      <c r="L91" s="27">
        <f t="shared" si="6"/>
        <v>165</v>
      </c>
      <c r="M91" s="27">
        <f t="shared" si="7"/>
        <v>74</v>
      </c>
      <c r="N91" s="35">
        <f t="shared" si="8"/>
        <v>0.45878787878787886</v>
      </c>
      <c r="O91" s="38">
        <f t="shared" si="9"/>
        <v>0.41920000000000002</v>
      </c>
    </row>
    <row r="92" spans="1:15" x14ac:dyDescent="0.5">
      <c r="A92" t="s">
        <v>166</v>
      </c>
      <c r="B92" t="s">
        <v>164</v>
      </c>
      <c r="C92" t="s">
        <v>62</v>
      </c>
      <c r="D92">
        <v>2</v>
      </c>
      <c r="E92" s="27">
        <v>800</v>
      </c>
      <c r="F92">
        <v>0.97299999999999998</v>
      </c>
      <c r="G92" s="29">
        <f t="shared" si="5"/>
        <v>9340.7999999999993</v>
      </c>
      <c r="H92" s="33">
        <v>325</v>
      </c>
      <c r="I92" s="35">
        <v>0.45479999999999998</v>
      </c>
      <c r="J92">
        <v>186</v>
      </c>
      <c r="K92" s="4">
        <v>465</v>
      </c>
      <c r="L92" s="27">
        <f t="shared" si="6"/>
        <v>279</v>
      </c>
      <c r="M92" s="27">
        <f t="shared" si="7"/>
        <v>139</v>
      </c>
      <c r="N92" s="35">
        <f t="shared" si="8"/>
        <v>0.49856630824372761</v>
      </c>
      <c r="O92" s="38">
        <f t="shared" si="9"/>
        <v>0.45479999999999998</v>
      </c>
    </row>
    <row r="93" spans="1:15" x14ac:dyDescent="0.5">
      <c r="A93" t="s">
        <v>167</v>
      </c>
      <c r="B93" t="s">
        <v>154</v>
      </c>
      <c r="C93" t="s">
        <v>62</v>
      </c>
      <c r="D93">
        <v>2</v>
      </c>
      <c r="E93" s="27">
        <v>2500</v>
      </c>
      <c r="F93">
        <v>0.97299999999999998</v>
      </c>
      <c r="G93" s="29">
        <f t="shared" si="5"/>
        <v>29190</v>
      </c>
      <c r="H93" s="33">
        <v>393</v>
      </c>
      <c r="I93" s="35">
        <v>0.62190000000000001</v>
      </c>
      <c r="J93">
        <v>189</v>
      </c>
      <c r="K93" s="4">
        <v>588</v>
      </c>
      <c r="L93" s="27">
        <f t="shared" si="6"/>
        <v>399</v>
      </c>
      <c r="M93" s="27">
        <f t="shared" si="7"/>
        <v>204</v>
      </c>
      <c r="N93" s="35">
        <f t="shared" si="8"/>
        <v>0.50902255639097749</v>
      </c>
      <c r="O93" s="38">
        <f t="shared" si="9"/>
        <v>0.62190000000000001</v>
      </c>
    </row>
    <row r="94" spans="1:15" x14ac:dyDescent="0.5">
      <c r="A94" t="s">
        <v>168</v>
      </c>
      <c r="B94" t="s">
        <v>164</v>
      </c>
      <c r="C94" t="s">
        <v>62</v>
      </c>
      <c r="D94">
        <v>2</v>
      </c>
      <c r="E94" s="27">
        <v>900</v>
      </c>
      <c r="F94">
        <v>0.97299999999999998</v>
      </c>
      <c r="G94" s="29">
        <f t="shared" si="5"/>
        <v>10508.4</v>
      </c>
      <c r="H94" s="33">
        <v>256</v>
      </c>
      <c r="I94" s="35">
        <v>0.70960000000000001</v>
      </c>
      <c r="J94">
        <v>209</v>
      </c>
      <c r="K94" s="4">
        <v>358</v>
      </c>
      <c r="L94" s="27">
        <f t="shared" si="6"/>
        <v>149</v>
      </c>
      <c r="M94" s="27">
        <f t="shared" si="7"/>
        <v>47</v>
      </c>
      <c r="N94" s="35">
        <f t="shared" si="8"/>
        <v>0.3523489932885906</v>
      </c>
      <c r="O94" s="38">
        <f t="shared" si="9"/>
        <v>0.70960000000000001</v>
      </c>
    </row>
    <row r="95" spans="1:15" x14ac:dyDescent="0.5">
      <c r="A95" t="s">
        <v>169</v>
      </c>
      <c r="B95" t="s">
        <v>170</v>
      </c>
      <c r="C95" t="s">
        <v>53</v>
      </c>
      <c r="D95">
        <v>2</v>
      </c>
      <c r="E95" s="27">
        <v>700</v>
      </c>
      <c r="F95">
        <v>0.97299999999999998</v>
      </c>
      <c r="G95" s="29">
        <f t="shared" si="5"/>
        <v>8173.2</v>
      </c>
      <c r="H95" s="33">
        <v>184</v>
      </c>
      <c r="I95" s="35">
        <v>0.30959999999999999</v>
      </c>
      <c r="J95">
        <v>42</v>
      </c>
      <c r="K95" s="4">
        <v>252</v>
      </c>
      <c r="L95" s="27">
        <f t="shared" si="6"/>
        <v>210</v>
      </c>
      <c r="M95" s="27">
        <f t="shared" si="7"/>
        <v>142</v>
      </c>
      <c r="N95" s="35">
        <f t="shared" si="8"/>
        <v>0.64095238095238094</v>
      </c>
      <c r="O95" s="38">
        <f t="shared" si="9"/>
        <v>0.30959999999999999</v>
      </c>
    </row>
    <row r="96" spans="1:15" x14ac:dyDescent="0.5">
      <c r="A96" t="s">
        <v>171</v>
      </c>
      <c r="B96" t="s">
        <v>170</v>
      </c>
      <c r="C96" t="s">
        <v>53</v>
      </c>
      <c r="D96">
        <v>2</v>
      </c>
      <c r="E96" s="27">
        <v>1000</v>
      </c>
      <c r="F96">
        <v>0.97299999999999998</v>
      </c>
      <c r="G96" s="29">
        <f t="shared" si="5"/>
        <v>11676</v>
      </c>
      <c r="H96" s="33">
        <v>427</v>
      </c>
      <c r="I96" s="35">
        <v>0.24110000000000001</v>
      </c>
      <c r="J96">
        <v>94</v>
      </c>
      <c r="K96" s="4">
        <v>531</v>
      </c>
      <c r="L96" s="27">
        <f t="shared" si="6"/>
        <v>437</v>
      </c>
      <c r="M96" s="27">
        <f t="shared" si="7"/>
        <v>333</v>
      </c>
      <c r="N96" s="35">
        <f t="shared" si="8"/>
        <v>0.70961098398169342</v>
      </c>
      <c r="O96" s="38">
        <f t="shared" si="9"/>
        <v>0.24110000000000001</v>
      </c>
    </row>
    <row r="97" spans="1:15" x14ac:dyDescent="0.5">
      <c r="A97" t="s">
        <v>172</v>
      </c>
      <c r="B97" t="s">
        <v>170</v>
      </c>
      <c r="C97" t="s">
        <v>62</v>
      </c>
      <c r="D97">
        <v>2</v>
      </c>
      <c r="E97" s="27">
        <v>900</v>
      </c>
      <c r="F97">
        <v>0.97299999999999998</v>
      </c>
      <c r="G97" s="29">
        <f t="shared" si="5"/>
        <v>10508.4</v>
      </c>
      <c r="H97" s="33">
        <v>418</v>
      </c>
      <c r="I97" s="35">
        <v>4.6600000000000003E-2</v>
      </c>
      <c r="J97">
        <v>86</v>
      </c>
      <c r="K97" s="4">
        <v>488</v>
      </c>
      <c r="L97" s="27">
        <f t="shared" si="6"/>
        <v>402</v>
      </c>
      <c r="M97" s="27">
        <f t="shared" si="7"/>
        <v>332</v>
      </c>
      <c r="N97" s="35">
        <f t="shared" si="8"/>
        <v>0.76069651741293531</v>
      </c>
      <c r="O97" s="38">
        <f t="shared" si="9"/>
        <v>4.6600000000000003E-2</v>
      </c>
    </row>
    <row r="98" spans="1:15" x14ac:dyDescent="0.5">
      <c r="A98" t="s">
        <v>173</v>
      </c>
      <c r="B98" t="s">
        <v>170</v>
      </c>
      <c r="C98" t="s">
        <v>62</v>
      </c>
      <c r="D98">
        <v>2</v>
      </c>
      <c r="E98" s="27">
        <v>1200</v>
      </c>
      <c r="F98">
        <v>0.97299999999999998</v>
      </c>
      <c r="G98" s="29">
        <f t="shared" si="5"/>
        <v>14011.199999999999</v>
      </c>
      <c r="H98" s="33">
        <v>219</v>
      </c>
      <c r="I98" s="35">
        <v>0.63560000000000005</v>
      </c>
      <c r="J98">
        <v>83</v>
      </c>
      <c r="K98" s="4">
        <v>556</v>
      </c>
      <c r="L98" s="27">
        <f t="shared" si="6"/>
        <v>473</v>
      </c>
      <c r="M98" s="27">
        <f t="shared" si="7"/>
        <v>136</v>
      </c>
      <c r="N98" s="35">
        <f t="shared" si="8"/>
        <v>0.33002114164904867</v>
      </c>
      <c r="O98" s="38">
        <f t="shared" si="9"/>
        <v>0.63560000000000005</v>
      </c>
    </row>
    <row r="99" spans="1:15" x14ac:dyDescent="0.5">
      <c r="A99" t="s">
        <v>174</v>
      </c>
      <c r="B99" t="s">
        <v>175</v>
      </c>
      <c r="C99" t="s">
        <v>53</v>
      </c>
      <c r="D99">
        <v>2</v>
      </c>
      <c r="E99" s="27">
        <v>1100</v>
      </c>
      <c r="F99">
        <v>0.97299999999999998</v>
      </c>
      <c r="G99" s="29">
        <f t="shared" si="5"/>
        <v>12843.6</v>
      </c>
      <c r="H99" s="33">
        <v>220</v>
      </c>
      <c r="I99" s="35">
        <v>0.43009999999999998</v>
      </c>
      <c r="J99">
        <v>84</v>
      </c>
      <c r="K99" s="4">
        <v>301</v>
      </c>
      <c r="L99" s="27">
        <f t="shared" si="6"/>
        <v>217</v>
      </c>
      <c r="M99" s="27">
        <f t="shared" si="7"/>
        <v>136</v>
      </c>
      <c r="N99" s="35">
        <f t="shared" si="8"/>
        <v>0.60138248847926268</v>
      </c>
      <c r="O99" s="38">
        <f t="shared" si="9"/>
        <v>0.43009999999999998</v>
      </c>
    </row>
    <row r="100" spans="1:15" x14ac:dyDescent="0.5">
      <c r="A100" t="s">
        <v>176</v>
      </c>
      <c r="B100" t="s">
        <v>175</v>
      </c>
      <c r="C100" t="s">
        <v>53</v>
      </c>
      <c r="D100">
        <v>2</v>
      </c>
      <c r="E100" s="27">
        <v>1400</v>
      </c>
      <c r="F100">
        <v>0.97299999999999998</v>
      </c>
      <c r="G100" s="29">
        <f t="shared" si="5"/>
        <v>16346.4</v>
      </c>
      <c r="H100" s="33">
        <v>481</v>
      </c>
      <c r="I100" s="35">
        <v>0.38080000000000003</v>
      </c>
      <c r="J100">
        <v>134</v>
      </c>
      <c r="K100" s="4">
        <v>568</v>
      </c>
      <c r="L100" s="27">
        <f t="shared" si="6"/>
        <v>434</v>
      </c>
      <c r="M100" s="27">
        <f t="shared" si="7"/>
        <v>347</v>
      </c>
      <c r="N100" s="35">
        <f t="shared" si="8"/>
        <v>0.73963133640553003</v>
      </c>
      <c r="O100" s="38">
        <f t="shared" si="9"/>
        <v>0.38080000000000003</v>
      </c>
    </row>
    <row r="101" spans="1:15" x14ac:dyDescent="0.5">
      <c r="A101" t="s">
        <v>177</v>
      </c>
      <c r="B101" t="s">
        <v>175</v>
      </c>
      <c r="C101" t="s">
        <v>62</v>
      </c>
      <c r="D101">
        <v>2</v>
      </c>
      <c r="E101" s="27">
        <v>1300</v>
      </c>
      <c r="F101">
        <v>0.97299999999999998</v>
      </c>
      <c r="G101" s="29">
        <f t="shared" si="5"/>
        <v>15178.8</v>
      </c>
      <c r="H101" s="33">
        <v>280</v>
      </c>
      <c r="I101" s="35">
        <v>0.45750000000000002</v>
      </c>
      <c r="J101">
        <v>109</v>
      </c>
      <c r="K101" s="4">
        <v>615</v>
      </c>
      <c r="L101" s="27">
        <f t="shared" si="6"/>
        <v>506</v>
      </c>
      <c r="M101" s="27">
        <f t="shared" si="7"/>
        <v>171</v>
      </c>
      <c r="N101" s="35">
        <f t="shared" si="8"/>
        <v>0.37035573122529653</v>
      </c>
      <c r="O101" s="38">
        <f t="shared" si="9"/>
        <v>0.45750000000000002</v>
      </c>
    </row>
    <row r="102" spans="1:15" x14ac:dyDescent="0.5">
      <c r="A102" t="s">
        <v>178</v>
      </c>
      <c r="B102" t="s">
        <v>175</v>
      </c>
      <c r="C102" t="s">
        <v>62</v>
      </c>
      <c r="D102">
        <v>2</v>
      </c>
      <c r="E102" s="27">
        <v>1900</v>
      </c>
      <c r="F102">
        <v>0.97299999999999998</v>
      </c>
      <c r="G102" s="29">
        <f t="shared" si="5"/>
        <v>22184.399999999998</v>
      </c>
      <c r="H102" s="33">
        <v>568</v>
      </c>
      <c r="I102" s="35">
        <v>0.189</v>
      </c>
      <c r="J102">
        <v>227</v>
      </c>
      <c r="K102" s="4">
        <v>861</v>
      </c>
      <c r="L102" s="27">
        <f t="shared" si="6"/>
        <v>634</v>
      </c>
      <c r="M102" s="27">
        <f t="shared" si="7"/>
        <v>341</v>
      </c>
      <c r="N102" s="35">
        <f t="shared" si="8"/>
        <v>0.53028391167192435</v>
      </c>
      <c r="O102" s="38">
        <f t="shared" si="9"/>
        <v>0.189</v>
      </c>
    </row>
    <row r="103" spans="1:15" x14ac:dyDescent="0.5">
      <c r="A103" t="s">
        <v>179</v>
      </c>
      <c r="B103" t="s">
        <v>180</v>
      </c>
      <c r="C103" t="s">
        <v>53</v>
      </c>
      <c r="D103">
        <v>2</v>
      </c>
      <c r="E103" s="27">
        <v>900</v>
      </c>
      <c r="F103">
        <v>0.97299999999999998</v>
      </c>
      <c r="G103" s="29">
        <f t="shared" si="5"/>
        <v>10508.4</v>
      </c>
      <c r="H103" s="33">
        <v>318</v>
      </c>
      <c r="I103" s="35">
        <v>0.29039999999999999</v>
      </c>
      <c r="J103">
        <v>176</v>
      </c>
      <c r="K103" s="4">
        <v>440</v>
      </c>
      <c r="L103" s="27">
        <f t="shared" si="6"/>
        <v>264</v>
      </c>
      <c r="M103" s="27">
        <f t="shared" si="7"/>
        <v>142</v>
      </c>
      <c r="N103" s="35">
        <f t="shared" si="8"/>
        <v>0.53030303030303039</v>
      </c>
      <c r="O103" s="38">
        <f t="shared" si="9"/>
        <v>0.29039999999999999</v>
      </c>
    </row>
    <row r="104" spans="1:15" x14ac:dyDescent="0.5">
      <c r="A104" t="s">
        <v>181</v>
      </c>
      <c r="B104" t="s">
        <v>154</v>
      </c>
      <c r="C104" t="s">
        <v>62</v>
      </c>
      <c r="D104">
        <v>2</v>
      </c>
      <c r="E104" s="27">
        <v>2800</v>
      </c>
      <c r="F104">
        <v>0.97299999999999998</v>
      </c>
      <c r="G104" s="29">
        <f t="shared" si="5"/>
        <v>32692.799999999999</v>
      </c>
      <c r="H104" s="33">
        <v>556</v>
      </c>
      <c r="I104" s="35">
        <v>0.29859999999999998</v>
      </c>
      <c r="J104">
        <v>191</v>
      </c>
      <c r="K104" s="4">
        <v>826</v>
      </c>
      <c r="L104" s="27">
        <f t="shared" si="6"/>
        <v>635</v>
      </c>
      <c r="M104" s="27">
        <f t="shared" si="7"/>
        <v>365</v>
      </c>
      <c r="N104" s="35">
        <f t="shared" si="8"/>
        <v>0.5598425196850394</v>
      </c>
      <c r="O104" s="38">
        <f t="shared" si="9"/>
        <v>0.29859999999999998</v>
      </c>
    </row>
    <row r="105" spans="1:15" x14ac:dyDescent="0.5">
      <c r="A105" t="s">
        <v>182</v>
      </c>
      <c r="B105" t="s">
        <v>180</v>
      </c>
      <c r="C105" t="s">
        <v>53</v>
      </c>
      <c r="D105">
        <v>2</v>
      </c>
      <c r="E105" s="27">
        <v>1100</v>
      </c>
      <c r="F105">
        <v>0.97299999999999998</v>
      </c>
      <c r="G105" s="29">
        <f t="shared" si="5"/>
        <v>12843.6</v>
      </c>
      <c r="H105" s="33">
        <v>538</v>
      </c>
      <c r="I105" s="35">
        <v>0.58079999999999998</v>
      </c>
      <c r="J105">
        <v>225</v>
      </c>
      <c r="K105" s="4">
        <v>1033</v>
      </c>
      <c r="L105" s="27">
        <f t="shared" si="6"/>
        <v>808</v>
      </c>
      <c r="M105" s="27">
        <f t="shared" si="7"/>
        <v>313</v>
      </c>
      <c r="N105" s="35">
        <f t="shared" si="8"/>
        <v>0.40990099009900993</v>
      </c>
      <c r="O105" s="38">
        <f t="shared" si="9"/>
        <v>0.58079999999999998</v>
      </c>
    </row>
    <row r="106" spans="1:15" x14ac:dyDescent="0.5">
      <c r="A106" t="s">
        <v>183</v>
      </c>
      <c r="B106" t="s">
        <v>180</v>
      </c>
      <c r="C106" t="s">
        <v>62</v>
      </c>
      <c r="D106">
        <v>2</v>
      </c>
      <c r="E106" s="27">
        <v>1300</v>
      </c>
      <c r="F106">
        <v>0.97299999999999998</v>
      </c>
      <c r="G106" s="29">
        <f t="shared" si="5"/>
        <v>15178.8</v>
      </c>
      <c r="H106" s="33">
        <v>318</v>
      </c>
      <c r="I106" s="35">
        <v>0.39179999999999998</v>
      </c>
      <c r="J106">
        <v>157</v>
      </c>
      <c r="K106" s="4">
        <v>471</v>
      </c>
      <c r="L106" s="27">
        <f t="shared" si="6"/>
        <v>314</v>
      </c>
      <c r="M106" s="27">
        <f t="shared" si="7"/>
        <v>161</v>
      </c>
      <c r="N106" s="35">
        <f t="shared" si="8"/>
        <v>0.51019108280254777</v>
      </c>
      <c r="O106" s="38">
        <f t="shared" si="9"/>
        <v>0.39179999999999998</v>
      </c>
    </row>
    <row r="107" spans="1:15" x14ac:dyDescent="0.5">
      <c r="A107" t="s">
        <v>184</v>
      </c>
      <c r="B107" t="s">
        <v>180</v>
      </c>
      <c r="C107" t="s">
        <v>62</v>
      </c>
      <c r="D107">
        <v>2</v>
      </c>
      <c r="E107" s="27">
        <v>1600</v>
      </c>
      <c r="F107">
        <v>0.97299999999999998</v>
      </c>
      <c r="G107" s="29">
        <f t="shared" si="5"/>
        <v>18681.599999999999</v>
      </c>
      <c r="H107" s="33">
        <v>680</v>
      </c>
      <c r="I107" s="35">
        <v>0.38629999999999998</v>
      </c>
      <c r="J107">
        <v>253</v>
      </c>
      <c r="K107" s="4">
        <v>886</v>
      </c>
      <c r="L107" s="27">
        <f t="shared" si="6"/>
        <v>633</v>
      </c>
      <c r="M107" s="27">
        <f t="shared" si="7"/>
        <v>427</v>
      </c>
      <c r="N107" s="35">
        <f t="shared" si="8"/>
        <v>0.63965244865718796</v>
      </c>
      <c r="O107" s="38">
        <f t="shared" si="9"/>
        <v>0.38629999999999998</v>
      </c>
    </row>
    <row r="108" spans="1:15" x14ac:dyDescent="0.5">
      <c r="A108" t="s">
        <v>185</v>
      </c>
      <c r="B108" t="s">
        <v>186</v>
      </c>
      <c r="C108" t="s">
        <v>53</v>
      </c>
      <c r="D108">
        <v>2</v>
      </c>
      <c r="E108" s="27">
        <v>1400</v>
      </c>
      <c r="F108">
        <v>0.97299999999999998</v>
      </c>
      <c r="G108" s="29">
        <f t="shared" si="5"/>
        <v>16346.4</v>
      </c>
      <c r="H108" s="33">
        <v>202</v>
      </c>
      <c r="I108" s="35">
        <v>0.48770000000000002</v>
      </c>
      <c r="J108">
        <v>76</v>
      </c>
      <c r="K108" s="4">
        <v>342</v>
      </c>
      <c r="L108" s="27">
        <f t="shared" si="6"/>
        <v>266</v>
      </c>
      <c r="M108" s="27">
        <f t="shared" si="7"/>
        <v>126</v>
      </c>
      <c r="N108" s="35">
        <f t="shared" si="8"/>
        <v>0.47894736842105268</v>
      </c>
      <c r="O108" s="38">
        <f t="shared" si="9"/>
        <v>0.48770000000000002</v>
      </c>
    </row>
    <row r="109" spans="1:15" x14ac:dyDescent="0.5">
      <c r="A109" t="s">
        <v>187</v>
      </c>
      <c r="B109" t="s">
        <v>186</v>
      </c>
      <c r="C109" t="s">
        <v>53</v>
      </c>
      <c r="D109">
        <v>2</v>
      </c>
      <c r="E109" s="27">
        <v>2000</v>
      </c>
      <c r="F109">
        <v>0.97299999999999998</v>
      </c>
      <c r="G109" s="29">
        <f t="shared" si="5"/>
        <v>23352</v>
      </c>
      <c r="H109" s="33">
        <v>579</v>
      </c>
      <c r="I109" s="35">
        <v>0.41099999999999998</v>
      </c>
      <c r="J109">
        <v>107</v>
      </c>
      <c r="K109" s="4">
        <v>781</v>
      </c>
      <c r="L109" s="27">
        <f t="shared" si="6"/>
        <v>674</v>
      </c>
      <c r="M109" s="27">
        <f t="shared" si="7"/>
        <v>472</v>
      </c>
      <c r="N109" s="35">
        <f t="shared" si="8"/>
        <v>0.66023738872403559</v>
      </c>
      <c r="O109" s="38">
        <f t="shared" si="9"/>
        <v>0.41099999999999998</v>
      </c>
    </row>
    <row r="110" spans="1:15" x14ac:dyDescent="0.5">
      <c r="A110" t="s">
        <v>188</v>
      </c>
      <c r="B110" t="s">
        <v>186</v>
      </c>
      <c r="C110" t="s">
        <v>62</v>
      </c>
      <c r="D110">
        <v>2</v>
      </c>
      <c r="E110" s="27">
        <v>1700</v>
      </c>
      <c r="F110">
        <v>0.97299999999999998</v>
      </c>
      <c r="G110" s="29">
        <f t="shared" si="5"/>
        <v>19849.2</v>
      </c>
      <c r="H110" s="33">
        <v>524</v>
      </c>
      <c r="I110" s="35">
        <v>0.50409999999999999</v>
      </c>
      <c r="J110">
        <v>162</v>
      </c>
      <c r="K110" s="4">
        <v>614</v>
      </c>
      <c r="L110" s="27">
        <f t="shared" si="6"/>
        <v>452</v>
      </c>
      <c r="M110" s="27">
        <f t="shared" si="7"/>
        <v>362</v>
      </c>
      <c r="N110" s="35">
        <f t="shared" si="8"/>
        <v>0.74070796460176991</v>
      </c>
      <c r="O110" s="38">
        <f t="shared" si="9"/>
        <v>0.50409999999999999</v>
      </c>
    </row>
    <row r="111" spans="1:15" x14ac:dyDescent="0.5">
      <c r="A111" t="s">
        <v>189</v>
      </c>
      <c r="B111" t="s">
        <v>186</v>
      </c>
      <c r="C111" t="s">
        <v>62</v>
      </c>
      <c r="D111">
        <v>2</v>
      </c>
      <c r="E111" s="27">
        <v>2500</v>
      </c>
      <c r="F111">
        <v>0.97299999999999998</v>
      </c>
      <c r="G111" s="29">
        <f t="shared" si="5"/>
        <v>29190</v>
      </c>
      <c r="H111" s="33">
        <v>560</v>
      </c>
      <c r="I111" s="35">
        <v>0.2767</v>
      </c>
      <c r="J111">
        <v>158</v>
      </c>
      <c r="K111" s="4">
        <v>906</v>
      </c>
      <c r="L111" s="27">
        <f t="shared" si="6"/>
        <v>748</v>
      </c>
      <c r="M111" s="27">
        <f t="shared" si="7"/>
        <v>402</v>
      </c>
      <c r="N111" s="35">
        <f t="shared" si="8"/>
        <v>0.5299465240641712</v>
      </c>
      <c r="O111" s="38">
        <f t="shared" si="9"/>
        <v>0.2767</v>
      </c>
    </row>
    <row r="112" spans="1:15" x14ac:dyDescent="0.5">
      <c r="A112" t="s">
        <v>190</v>
      </c>
      <c r="B112" t="s">
        <v>191</v>
      </c>
      <c r="C112" t="s">
        <v>53</v>
      </c>
      <c r="D112">
        <v>2</v>
      </c>
      <c r="E112" s="27">
        <v>1800</v>
      </c>
      <c r="F112">
        <v>0.97299999999999998</v>
      </c>
      <c r="G112" s="29">
        <f t="shared" si="5"/>
        <v>21016.799999999999</v>
      </c>
      <c r="H112" s="33">
        <v>362</v>
      </c>
      <c r="I112" s="35">
        <v>0.32879999999999998</v>
      </c>
      <c r="J112">
        <v>199</v>
      </c>
      <c r="K112" s="4">
        <v>432</v>
      </c>
      <c r="L112" s="27">
        <f t="shared" si="6"/>
        <v>233</v>
      </c>
      <c r="M112" s="27">
        <f t="shared" si="7"/>
        <v>163</v>
      </c>
      <c r="N112" s="35">
        <f t="shared" si="8"/>
        <v>0.65965665236051507</v>
      </c>
      <c r="O112" s="38">
        <f t="shared" si="9"/>
        <v>0.32879999999999998</v>
      </c>
    </row>
    <row r="113" spans="1:15" x14ac:dyDescent="0.5">
      <c r="A113" t="s">
        <v>192</v>
      </c>
      <c r="B113" t="s">
        <v>191</v>
      </c>
      <c r="C113" t="s">
        <v>53</v>
      </c>
      <c r="D113">
        <v>2</v>
      </c>
      <c r="E113" s="27">
        <v>2600</v>
      </c>
      <c r="F113">
        <v>0.97299999999999998</v>
      </c>
      <c r="G113" s="29">
        <f t="shared" si="5"/>
        <v>30357.599999999999</v>
      </c>
      <c r="H113" s="33">
        <v>417</v>
      </c>
      <c r="I113" s="35">
        <v>0.53149999999999997</v>
      </c>
      <c r="J113">
        <v>366</v>
      </c>
      <c r="K113" s="4">
        <v>594</v>
      </c>
      <c r="L113" s="27">
        <f t="shared" si="6"/>
        <v>228</v>
      </c>
      <c r="M113" s="27">
        <f t="shared" si="7"/>
        <v>51</v>
      </c>
      <c r="N113" s="35">
        <f t="shared" si="8"/>
        <v>0.27894736842105267</v>
      </c>
      <c r="O113" s="38">
        <f t="shared" si="9"/>
        <v>0.53149999999999997</v>
      </c>
    </row>
    <row r="114" spans="1:15" x14ac:dyDescent="0.5">
      <c r="A114" t="s">
        <v>193</v>
      </c>
      <c r="B114" t="s">
        <v>191</v>
      </c>
      <c r="C114" t="s">
        <v>62</v>
      </c>
      <c r="D114">
        <v>2</v>
      </c>
      <c r="E114" s="27">
        <v>2500</v>
      </c>
      <c r="F114">
        <v>0.97299999999999998</v>
      </c>
      <c r="G114" s="29">
        <f t="shared" si="5"/>
        <v>29190</v>
      </c>
      <c r="H114" s="33">
        <v>474</v>
      </c>
      <c r="I114" s="35">
        <v>0.4274</v>
      </c>
      <c r="J114">
        <v>333</v>
      </c>
      <c r="K114" s="4">
        <v>665</v>
      </c>
      <c r="L114" s="27">
        <f t="shared" si="6"/>
        <v>332</v>
      </c>
      <c r="M114" s="27">
        <f t="shared" si="7"/>
        <v>141</v>
      </c>
      <c r="N114" s="35">
        <f t="shared" si="8"/>
        <v>0.43975903614457834</v>
      </c>
      <c r="O114" s="38">
        <f t="shared" si="9"/>
        <v>0.4274</v>
      </c>
    </row>
    <row r="115" spans="1:15" x14ac:dyDescent="0.5">
      <c r="A115" t="s">
        <v>194</v>
      </c>
      <c r="B115" t="s">
        <v>52</v>
      </c>
      <c r="C115" t="s">
        <v>62</v>
      </c>
      <c r="D115">
        <v>2</v>
      </c>
      <c r="E115" s="27">
        <v>1500</v>
      </c>
      <c r="F115">
        <v>0.97299999999999998</v>
      </c>
      <c r="G115" s="29">
        <f t="shared" si="5"/>
        <v>17514</v>
      </c>
      <c r="H115" s="33">
        <v>146</v>
      </c>
      <c r="I115" s="35">
        <v>0.24110000000000001</v>
      </c>
      <c r="J115">
        <v>81</v>
      </c>
      <c r="K115" s="4">
        <v>205</v>
      </c>
      <c r="L115" s="27">
        <f t="shared" si="6"/>
        <v>124</v>
      </c>
      <c r="M115" s="27">
        <f t="shared" si="7"/>
        <v>65</v>
      </c>
      <c r="N115" s="35">
        <f t="shared" si="8"/>
        <v>0.51935483870967747</v>
      </c>
      <c r="O115" s="38">
        <f t="shared" si="9"/>
        <v>0.24110000000000001</v>
      </c>
    </row>
    <row r="116" spans="1:15" x14ac:dyDescent="0.5">
      <c r="A116" t="s">
        <v>195</v>
      </c>
      <c r="B116" t="s">
        <v>154</v>
      </c>
      <c r="C116" t="s">
        <v>53</v>
      </c>
      <c r="D116">
        <v>2</v>
      </c>
      <c r="E116" s="27">
        <v>1700</v>
      </c>
      <c r="F116">
        <v>0.97299999999999998</v>
      </c>
      <c r="G116" s="29">
        <f t="shared" si="5"/>
        <v>19849.2</v>
      </c>
      <c r="H116" s="33">
        <v>312</v>
      </c>
      <c r="I116" s="35">
        <v>0.41099999999999998</v>
      </c>
      <c r="J116">
        <v>106</v>
      </c>
      <c r="K116" s="4">
        <v>465</v>
      </c>
      <c r="L116" s="27">
        <f t="shared" si="6"/>
        <v>359</v>
      </c>
      <c r="M116" s="27">
        <f t="shared" si="7"/>
        <v>206</v>
      </c>
      <c r="N116" s="35">
        <f t="shared" si="8"/>
        <v>0.55905292479108637</v>
      </c>
      <c r="O116" s="38">
        <f t="shared" si="9"/>
        <v>0.41099999999999998</v>
      </c>
    </row>
    <row r="117" spans="1:15" x14ac:dyDescent="0.5">
      <c r="A117" t="s">
        <v>196</v>
      </c>
      <c r="B117" t="s">
        <v>191</v>
      </c>
      <c r="C117" t="s">
        <v>62</v>
      </c>
      <c r="D117">
        <v>2</v>
      </c>
      <c r="E117" s="27">
        <v>3600</v>
      </c>
      <c r="F117">
        <v>0.97299999999999998</v>
      </c>
      <c r="G117" s="29">
        <f t="shared" si="5"/>
        <v>42033.599999999999</v>
      </c>
      <c r="H117" s="33">
        <v>491</v>
      </c>
      <c r="I117" s="35">
        <v>0.39729999999999999</v>
      </c>
      <c r="J117">
        <v>336</v>
      </c>
      <c r="K117" s="4">
        <v>624</v>
      </c>
      <c r="L117" s="27">
        <f t="shared" si="6"/>
        <v>288</v>
      </c>
      <c r="M117" s="27">
        <f t="shared" si="7"/>
        <v>155</v>
      </c>
      <c r="N117" s="35">
        <f t="shared" si="8"/>
        <v>0.53055555555555556</v>
      </c>
      <c r="O117" s="38">
        <f t="shared" si="9"/>
        <v>0.39729999999999999</v>
      </c>
    </row>
    <row r="118" spans="1:15" x14ac:dyDescent="0.5">
      <c r="A118" t="s">
        <v>197</v>
      </c>
      <c r="B118" t="s">
        <v>198</v>
      </c>
      <c r="C118" t="s">
        <v>53</v>
      </c>
      <c r="D118">
        <v>2</v>
      </c>
      <c r="E118" s="27">
        <v>1200</v>
      </c>
      <c r="F118">
        <v>0.97299999999999998</v>
      </c>
      <c r="G118" s="29">
        <f t="shared" si="5"/>
        <v>14011.199999999999</v>
      </c>
      <c r="H118" s="33">
        <v>204</v>
      </c>
      <c r="I118" s="35">
        <v>0.79730000000000001</v>
      </c>
      <c r="J118">
        <v>173</v>
      </c>
      <c r="K118" s="4">
        <v>395</v>
      </c>
      <c r="L118" s="27">
        <f t="shared" si="6"/>
        <v>222</v>
      </c>
      <c r="M118" s="27">
        <f t="shared" si="7"/>
        <v>31</v>
      </c>
      <c r="N118" s="35">
        <f t="shared" si="8"/>
        <v>0.21171171171171171</v>
      </c>
      <c r="O118" s="38">
        <f t="shared" si="9"/>
        <v>0.79730000000000001</v>
      </c>
    </row>
    <row r="119" spans="1:15" x14ac:dyDescent="0.5">
      <c r="A119" t="s">
        <v>199</v>
      </c>
      <c r="B119" t="s">
        <v>198</v>
      </c>
      <c r="C119" t="s">
        <v>53</v>
      </c>
      <c r="D119">
        <v>2</v>
      </c>
      <c r="E119" s="27">
        <v>1600</v>
      </c>
      <c r="F119">
        <v>0.97299999999999998</v>
      </c>
      <c r="G119" s="29">
        <f t="shared" si="5"/>
        <v>18681.599999999999</v>
      </c>
      <c r="H119" s="33">
        <v>245</v>
      </c>
      <c r="I119" s="35">
        <v>0.68769999999999998</v>
      </c>
      <c r="J119">
        <v>228</v>
      </c>
      <c r="K119" s="4">
        <v>456</v>
      </c>
      <c r="L119" s="27">
        <f t="shared" si="6"/>
        <v>228</v>
      </c>
      <c r="M119" s="27">
        <f t="shared" si="7"/>
        <v>17</v>
      </c>
      <c r="N119" s="35">
        <f t="shared" si="8"/>
        <v>0.15964912280701754</v>
      </c>
      <c r="O119" s="38">
        <f t="shared" si="9"/>
        <v>0.68769999999999998</v>
      </c>
    </row>
    <row r="120" spans="1:15" x14ac:dyDescent="0.5">
      <c r="A120" t="s">
        <v>200</v>
      </c>
      <c r="B120" t="s">
        <v>198</v>
      </c>
      <c r="C120" t="s">
        <v>62</v>
      </c>
      <c r="D120">
        <v>2</v>
      </c>
      <c r="E120" s="27">
        <v>1000</v>
      </c>
      <c r="F120">
        <v>0.97299999999999998</v>
      </c>
      <c r="G120" s="29">
        <f t="shared" si="5"/>
        <v>11676</v>
      </c>
      <c r="H120" s="33">
        <v>197</v>
      </c>
      <c r="I120" s="35">
        <v>0.58899999999999997</v>
      </c>
      <c r="J120">
        <v>155</v>
      </c>
      <c r="K120" s="4">
        <v>252</v>
      </c>
      <c r="L120" s="27">
        <f t="shared" si="6"/>
        <v>97</v>
      </c>
      <c r="M120" s="27">
        <f t="shared" si="7"/>
        <v>42</v>
      </c>
      <c r="N120" s="35">
        <f t="shared" si="8"/>
        <v>0.44639175257731956</v>
      </c>
      <c r="O120" s="38">
        <f t="shared" si="9"/>
        <v>0.58899999999999997</v>
      </c>
    </row>
    <row r="121" spans="1:15" x14ac:dyDescent="0.5">
      <c r="A121" t="s">
        <v>201</v>
      </c>
      <c r="B121" t="s">
        <v>198</v>
      </c>
      <c r="C121" t="s">
        <v>62</v>
      </c>
      <c r="D121">
        <v>2</v>
      </c>
      <c r="E121" s="27">
        <v>1500</v>
      </c>
      <c r="F121">
        <v>0.97299999999999998</v>
      </c>
      <c r="G121" s="29">
        <f t="shared" si="5"/>
        <v>17514</v>
      </c>
      <c r="H121" s="33">
        <v>195</v>
      </c>
      <c r="I121" s="35">
        <v>0.61919999999999997</v>
      </c>
      <c r="J121">
        <v>158</v>
      </c>
      <c r="K121" s="4">
        <v>236</v>
      </c>
      <c r="L121" s="27">
        <f t="shared" si="6"/>
        <v>78</v>
      </c>
      <c r="M121" s="27">
        <f t="shared" si="7"/>
        <v>37</v>
      </c>
      <c r="N121" s="35">
        <f t="shared" si="8"/>
        <v>0.47948717948717956</v>
      </c>
      <c r="O121" s="38">
        <f t="shared" si="9"/>
        <v>0.61919999999999997</v>
      </c>
    </row>
    <row r="122" spans="1:15" x14ac:dyDescent="0.5">
      <c r="A122" t="s">
        <v>202</v>
      </c>
      <c r="B122" t="s">
        <v>203</v>
      </c>
      <c r="C122" t="s">
        <v>53</v>
      </c>
      <c r="D122">
        <v>2</v>
      </c>
      <c r="E122" s="27">
        <v>750</v>
      </c>
      <c r="F122">
        <v>0.97299999999999998</v>
      </c>
      <c r="G122" s="29">
        <f t="shared" si="5"/>
        <v>8757</v>
      </c>
      <c r="H122" s="33">
        <v>124</v>
      </c>
      <c r="I122" s="35">
        <v>0.45479999999999998</v>
      </c>
      <c r="J122">
        <v>89</v>
      </c>
      <c r="K122" s="4">
        <v>155</v>
      </c>
      <c r="L122" s="27">
        <f t="shared" si="6"/>
        <v>66</v>
      </c>
      <c r="M122" s="27">
        <f t="shared" si="7"/>
        <v>35</v>
      </c>
      <c r="N122" s="35">
        <f t="shared" si="8"/>
        <v>0.52424242424242429</v>
      </c>
      <c r="O122" s="38">
        <f t="shared" si="9"/>
        <v>0.45479999999999998</v>
      </c>
    </row>
    <row r="123" spans="1:15" x14ac:dyDescent="0.5">
      <c r="A123" t="s">
        <v>204</v>
      </c>
      <c r="B123" t="s">
        <v>203</v>
      </c>
      <c r="C123" t="s">
        <v>53</v>
      </c>
      <c r="D123">
        <v>2</v>
      </c>
      <c r="E123" s="27">
        <v>1040</v>
      </c>
      <c r="F123">
        <v>0.97299999999999998</v>
      </c>
      <c r="G123" s="29">
        <f t="shared" si="5"/>
        <v>12143.039999999999</v>
      </c>
      <c r="H123" s="33">
        <v>156</v>
      </c>
      <c r="I123" s="35">
        <v>0.48770000000000002</v>
      </c>
      <c r="J123">
        <v>115</v>
      </c>
      <c r="K123" s="4">
        <v>179</v>
      </c>
      <c r="L123" s="27">
        <f t="shared" si="6"/>
        <v>64</v>
      </c>
      <c r="M123" s="27">
        <f t="shared" si="7"/>
        <v>41</v>
      </c>
      <c r="N123" s="35">
        <f t="shared" si="8"/>
        <v>0.61250000000000004</v>
      </c>
      <c r="O123" s="38">
        <f t="shared" si="9"/>
        <v>0.48770000000000002</v>
      </c>
    </row>
    <row r="124" spans="1:15" x14ac:dyDescent="0.5">
      <c r="A124" t="s">
        <v>205</v>
      </c>
      <c r="B124" t="s">
        <v>203</v>
      </c>
      <c r="C124" t="s">
        <v>62</v>
      </c>
      <c r="D124">
        <v>2</v>
      </c>
      <c r="E124" s="27">
        <v>900</v>
      </c>
      <c r="F124">
        <v>0.97299999999999998</v>
      </c>
      <c r="G124" s="29">
        <f t="shared" si="5"/>
        <v>10508.4</v>
      </c>
      <c r="H124" s="33">
        <v>256</v>
      </c>
      <c r="I124" s="35">
        <v>0.47949999999999998</v>
      </c>
      <c r="J124">
        <v>152</v>
      </c>
      <c r="K124" s="4">
        <v>300</v>
      </c>
      <c r="L124" s="27">
        <f t="shared" si="6"/>
        <v>148</v>
      </c>
      <c r="M124" s="27">
        <f t="shared" si="7"/>
        <v>104</v>
      </c>
      <c r="N124" s="35">
        <f t="shared" si="8"/>
        <v>0.66216216216216217</v>
      </c>
      <c r="O124" s="38">
        <f t="shared" si="9"/>
        <v>0.47949999999999998</v>
      </c>
    </row>
    <row r="125" spans="1:15" x14ac:dyDescent="0.5">
      <c r="A125" t="s">
        <v>206</v>
      </c>
      <c r="B125" t="s">
        <v>203</v>
      </c>
      <c r="C125" t="s">
        <v>62</v>
      </c>
      <c r="D125">
        <v>2</v>
      </c>
      <c r="E125" s="27">
        <v>1400</v>
      </c>
      <c r="F125">
        <v>0.97299999999999998</v>
      </c>
      <c r="G125" s="29">
        <f t="shared" si="5"/>
        <v>16346.4</v>
      </c>
      <c r="H125" s="33">
        <v>284</v>
      </c>
      <c r="I125" s="35">
        <v>0.49320000000000003</v>
      </c>
      <c r="J125">
        <v>175</v>
      </c>
      <c r="K125" s="4">
        <v>368</v>
      </c>
      <c r="L125" s="27">
        <f t="shared" si="6"/>
        <v>193</v>
      </c>
      <c r="M125" s="27">
        <f t="shared" si="7"/>
        <v>109</v>
      </c>
      <c r="N125" s="35">
        <f t="shared" si="8"/>
        <v>0.55181347150259075</v>
      </c>
      <c r="O125" s="38">
        <f t="shared" si="9"/>
        <v>0.49320000000000003</v>
      </c>
    </row>
    <row r="126" spans="1:15" x14ac:dyDescent="0.5">
      <c r="A126" t="s">
        <v>207</v>
      </c>
      <c r="B126" t="s">
        <v>208</v>
      </c>
      <c r="C126" t="s">
        <v>53</v>
      </c>
      <c r="D126">
        <v>2</v>
      </c>
      <c r="E126" s="27">
        <v>825</v>
      </c>
      <c r="F126">
        <v>0.97299999999999998</v>
      </c>
      <c r="G126" s="29">
        <f t="shared" si="5"/>
        <v>9632.6999999999989</v>
      </c>
      <c r="H126" s="33">
        <v>128</v>
      </c>
      <c r="I126" s="35">
        <v>0.36159999999999998</v>
      </c>
      <c r="J126">
        <v>77</v>
      </c>
      <c r="K126" s="4">
        <v>161</v>
      </c>
      <c r="L126" s="27">
        <f t="shared" si="6"/>
        <v>84</v>
      </c>
      <c r="M126" s="27">
        <f t="shared" si="7"/>
        <v>51</v>
      </c>
      <c r="N126" s="35">
        <f t="shared" si="8"/>
        <v>0.58571428571428574</v>
      </c>
      <c r="O126" s="38">
        <f t="shared" si="9"/>
        <v>0.36159999999999998</v>
      </c>
    </row>
    <row r="127" spans="1:15" x14ac:dyDescent="0.5">
      <c r="A127" t="s">
        <v>209</v>
      </c>
      <c r="B127" t="s">
        <v>210</v>
      </c>
      <c r="C127" t="s">
        <v>53</v>
      </c>
      <c r="D127">
        <v>2</v>
      </c>
      <c r="E127" s="27">
        <v>2700</v>
      </c>
      <c r="F127">
        <v>0.97299999999999998</v>
      </c>
      <c r="G127" s="29">
        <f t="shared" si="5"/>
        <v>31525.200000000001</v>
      </c>
      <c r="H127" s="33">
        <v>337</v>
      </c>
      <c r="I127" s="35">
        <v>0.4219</v>
      </c>
      <c r="J127">
        <v>157</v>
      </c>
      <c r="K127" s="4">
        <v>526</v>
      </c>
      <c r="L127" s="27">
        <f t="shared" si="6"/>
        <v>369</v>
      </c>
      <c r="M127" s="27">
        <f t="shared" si="7"/>
        <v>180</v>
      </c>
      <c r="N127" s="35">
        <f t="shared" si="8"/>
        <v>0.49024390243902438</v>
      </c>
      <c r="O127" s="38">
        <f t="shared" si="9"/>
        <v>0.4219</v>
      </c>
    </row>
    <row r="128" spans="1:15" x14ac:dyDescent="0.5">
      <c r="A128" t="s">
        <v>211</v>
      </c>
      <c r="B128" t="s">
        <v>208</v>
      </c>
      <c r="C128" t="s">
        <v>53</v>
      </c>
      <c r="D128">
        <v>2</v>
      </c>
      <c r="E128" s="27">
        <v>1300</v>
      </c>
      <c r="F128">
        <v>0.97299999999999998</v>
      </c>
      <c r="G128" s="29">
        <f t="shared" si="5"/>
        <v>15178.8</v>
      </c>
      <c r="H128" s="33">
        <v>139</v>
      </c>
      <c r="I128" s="35">
        <v>0.74250000000000005</v>
      </c>
      <c r="J128">
        <v>125</v>
      </c>
      <c r="K128" s="4">
        <v>170</v>
      </c>
      <c r="L128" s="27">
        <f t="shared" si="6"/>
        <v>45</v>
      </c>
      <c r="M128" s="27">
        <f t="shared" si="7"/>
        <v>14</v>
      </c>
      <c r="N128" s="35">
        <f t="shared" si="8"/>
        <v>0.34888888888888892</v>
      </c>
      <c r="O128" s="38">
        <f t="shared" si="9"/>
        <v>0.74250000000000005</v>
      </c>
    </row>
    <row r="129" spans="1:15" x14ac:dyDescent="0.5">
      <c r="A129" t="s">
        <v>212</v>
      </c>
      <c r="B129" t="s">
        <v>208</v>
      </c>
      <c r="C129" t="s">
        <v>62</v>
      </c>
      <c r="D129">
        <v>2</v>
      </c>
      <c r="E129" s="27">
        <v>1000</v>
      </c>
      <c r="F129">
        <v>0.97299999999999998</v>
      </c>
      <c r="G129" s="29">
        <f t="shared" si="5"/>
        <v>11676</v>
      </c>
      <c r="H129" s="33">
        <v>240</v>
      </c>
      <c r="I129" s="35">
        <v>0.36990000000000001</v>
      </c>
      <c r="J129">
        <v>140</v>
      </c>
      <c r="K129" s="4">
        <v>288</v>
      </c>
      <c r="L129" s="27">
        <f t="shared" si="6"/>
        <v>148</v>
      </c>
      <c r="M129" s="27">
        <f t="shared" si="7"/>
        <v>100</v>
      </c>
      <c r="N129" s="35">
        <f t="shared" si="8"/>
        <v>0.64054054054054055</v>
      </c>
      <c r="O129" s="38">
        <f t="shared" si="9"/>
        <v>0.36990000000000001</v>
      </c>
    </row>
    <row r="130" spans="1:15" x14ac:dyDescent="0.5">
      <c r="A130" t="s">
        <v>213</v>
      </c>
      <c r="B130" t="s">
        <v>208</v>
      </c>
      <c r="C130" t="s">
        <v>62</v>
      </c>
      <c r="D130">
        <v>2</v>
      </c>
      <c r="E130" s="27">
        <v>1480</v>
      </c>
      <c r="F130">
        <v>0.97299999999999998</v>
      </c>
      <c r="G130" s="29">
        <f t="shared" si="5"/>
        <v>17280.48</v>
      </c>
      <c r="H130" s="33">
        <v>249</v>
      </c>
      <c r="I130" s="35">
        <v>0.44109999999999999</v>
      </c>
      <c r="J130">
        <v>175</v>
      </c>
      <c r="K130" s="4">
        <v>310</v>
      </c>
      <c r="L130" s="27">
        <f t="shared" si="6"/>
        <v>135</v>
      </c>
      <c r="M130" s="27">
        <f t="shared" si="7"/>
        <v>74</v>
      </c>
      <c r="N130" s="35">
        <f t="shared" si="8"/>
        <v>0.53851851851851851</v>
      </c>
      <c r="O130" s="38">
        <f t="shared" si="9"/>
        <v>0.44109999999999999</v>
      </c>
    </row>
    <row r="131" spans="1:15" x14ac:dyDescent="0.5">
      <c r="A131" t="s">
        <v>214</v>
      </c>
      <c r="B131" t="s">
        <v>215</v>
      </c>
      <c r="C131" t="s">
        <v>53</v>
      </c>
      <c r="D131">
        <v>2</v>
      </c>
      <c r="E131" s="27">
        <v>650</v>
      </c>
      <c r="F131">
        <v>0.97299999999999998</v>
      </c>
      <c r="G131" s="29">
        <f t="shared" si="5"/>
        <v>7589.4</v>
      </c>
      <c r="H131" s="33">
        <v>107</v>
      </c>
      <c r="I131" s="35">
        <v>0.47949999999999998</v>
      </c>
      <c r="J131">
        <v>80</v>
      </c>
      <c r="K131" s="4">
        <v>156</v>
      </c>
      <c r="L131" s="27">
        <f t="shared" si="6"/>
        <v>76</v>
      </c>
      <c r="M131" s="27">
        <f t="shared" si="7"/>
        <v>27</v>
      </c>
      <c r="N131" s="35">
        <f t="shared" si="8"/>
        <v>0.38421052631578945</v>
      </c>
      <c r="O131" s="38">
        <f t="shared" si="9"/>
        <v>0.47949999999999998</v>
      </c>
    </row>
    <row r="132" spans="1:15" x14ac:dyDescent="0.5">
      <c r="A132" t="s">
        <v>216</v>
      </c>
      <c r="B132" t="s">
        <v>215</v>
      </c>
      <c r="C132" t="s">
        <v>53</v>
      </c>
      <c r="D132">
        <v>2</v>
      </c>
      <c r="E132" s="27">
        <v>920</v>
      </c>
      <c r="F132">
        <v>0.97299999999999998</v>
      </c>
      <c r="G132" s="29">
        <f t="shared" si="5"/>
        <v>10741.92</v>
      </c>
      <c r="H132" s="33">
        <v>147</v>
      </c>
      <c r="I132" s="35">
        <v>0.41370000000000001</v>
      </c>
      <c r="J132">
        <v>108</v>
      </c>
      <c r="K132" s="4">
        <v>205</v>
      </c>
      <c r="L132" s="27">
        <f t="shared" si="6"/>
        <v>97</v>
      </c>
      <c r="M132" s="27">
        <f t="shared" si="7"/>
        <v>39</v>
      </c>
      <c r="N132" s="35">
        <f t="shared" si="8"/>
        <v>0.42164948453608253</v>
      </c>
      <c r="O132" s="38">
        <f t="shared" si="9"/>
        <v>0.41370000000000001</v>
      </c>
    </row>
    <row r="133" spans="1:15" x14ac:dyDescent="0.5">
      <c r="A133" t="s">
        <v>217</v>
      </c>
      <c r="B133" t="s">
        <v>215</v>
      </c>
      <c r="C133" t="s">
        <v>62</v>
      </c>
      <c r="D133">
        <v>2</v>
      </c>
      <c r="E133" s="27">
        <v>880</v>
      </c>
      <c r="F133">
        <v>0.97299999999999998</v>
      </c>
      <c r="G133" s="29">
        <f t="shared" ref="G133:G196" si="10">E133*12*F133</f>
        <v>10274.879999999999</v>
      </c>
      <c r="H133" s="33">
        <v>246</v>
      </c>
      <c r="I133" s="35">
        <v>0.44379999999999997</v>
      </c>
      <c r="J133">
        <v>145</v>
      </c>
      <c r="K133" s="4">
        <v>333</v>
      </c>
      <c r="L133" s="27">
        <f t="shared" ref="L133:L196" si="11">K133-J133</f>
        <v>188</v>
      </c>
      <c r="M133" s="27">
        <f t="shared" ref="M133:M196" si="12">H133-J133</f>
        <v>101</v>
      </c>
      <c r="N133" s="35">
        <f t="shared" ref="N133:N196" si="13">$K$2*M133/L133+0.1</f>
        <v>0.52978723404255323</v>
      </c>
      <c r="O133" s="38">
        <f t="shared" ref="O133:O196" si="14">I133</f>
        <v>0.44379999999999997</v>
      </c>
    </row>
    <row r="134" spans="1:15" x14ac:dyDescent="0.5">
      <c r="A134" t="s">
        <v>218</v>
      </c>
      <c r="B134" t="s">
        <v>215</v>
      </c>
      <c r="C134" t="s">
        <v>62</v>
      </c>
      <c r="D134">
        <v>2</v>
      </c>
      <c r="E134" s="27">
        <v>1200</v>
      </c>
      <c r="F134">
        <v>0.97299999999999998</v>
      </c>
      <c r="G134" s="29">
        <f t="shared" si="10"/>
        <v>14011.199999999999</v>
      </c>
      <c r="H134" s="33">
        <v>169</v>
      </c>
      <c r="I134" s="35">
        <v>0.61919999999999997</v>
      </c>
      <c r="J134">
        <v>160</v>
      </c>
      <c r="K134" s="4">
        <v>310</v>
      </c>
      <c r="L134" s="27">
        <f t="shared" si="11"/>
        <v>150</v>
      </c>
      <c r="M134" s="27">
        <f t="shared" si="12"/>
        <v>9</v>
      </c>
      <c r="N134" s="35">
        <f t="shared" si="13"/>
        <v>0.14800000000000002</v>
      </c>
      <c r="O134" s="38">
        <f t="shared" si="14"/>
        <v>0.61919999999999997</v>
      </c>
    </row>
    <row r="135" spans="1:15" x14ac:dyDescent="0.5">
      <c r="A135" t="s">
        <v>219</v>
      </c>
      <c r="B135" t="s">
        <v>220</v>
      </c>
      <c r="C135" t="s">
        <v>53</v>
      </c>
      <c r="D135">
        <v>2</v>
      </c>
      <c r="E135" s="27">
        <v>1000</v>
      </c>
      <c r="F135">
        <v>0.97299999999999998</v>
      </c>
      <c r="G135" s="29">
        <f t="shared" si="10"/>
        <v>11676</v>
      </c>
      <c r="H135" s="33">
        <v>174</v>
      </c>
      <c r="I135" s="35">
        <v>0.54790000000000005</v>
      </c>
      <c r="J135">
        <v>95</v>
      </c>
      <c r="K135" s="4">
        <v>280</v>
      </c>
      <c r="L135" s="27">
        <f t="shared" si="11"/>
        <v>185</v>
      </c>
      <c r="M135" s="27">
        <f t="shared" si="12"/>
        <v>79</v>
      </c>
      <c r="N135" s="35">
        <f t="shared" si="13"/>
        <v>0.44162162162162166</v>
      </c>
      <c r="O135" s="38">
        <f t="shared" si="14"/>
        <v>0.54790000000000005</v>
      </c>
    </row>
    <row r="136" spans="1:15" x14ac:dyDescent="0.5">
      <c r="A136" t="s">
        <v>221</v>
      </c>
      <c r="B136" t="s">
        <v>220</v>
      </c>
      <c r="C136" t="s">
        <v>53</v>
      </c>
      <c r="D136">
        <v>2</v>
      </c>
      <c r="E136" s="27">
        <v>1200</v>
      </c>
      <c r="F136">
        <v>0.97299999999999998</v>
      </c>
      <c r="G136" s="29">
        <f t="shared" si="10"/>
        <v>14011.199999999999</v>
      </c>
      <c r="H136" s="33">
        <v>203</v>
      </c>
      <c r="I136" s="35">
        <v>0.2712</v>
      </c>
      <c r="J136">
        <v>125</v>
      </c>
      <c r="K136" s="4">
        <v>277</v>
      </c>
      <c r="L136" s="27">
        <f t="shared" si="11"/>
        <v>152</v>
      </c>
      <c r="M136" s="27">
        <f t="shared" si="12"/>
        <v>78</v>
      </c>
      <c r="N136" s="35">
        <f t="shared" si="13"/>
        <v>0.51052631578947372</v>
      </c>
      <c r="O136" s="38">
        <f t="shared" si="14"/>
        <v>0.2712</v>
      </c>
    </row>
    <row r="137" spans="1:15" x14ac:dyDescent="0.5">
      <c r="A137" t="s">
        <v>222</v>
      </c>
      <c r="B137" t="s">
        <v>220</v>
      </c>
      <c r="C137" t="s">
        <v>62</v>
      </c>
      <c r="D137">
        <v>2</v>
      </c>
      <c r="E137" s="27">
        <v>1400</v>
      </c>
      <c r="F137">
        <v>0.97299999999999998</v>
      </c>
      <c r="G137" s="29">
        <f t="shared" si="10"/>
        <v>16346.4</v>
      </c>
      <c r="H137" s="33">
        <v>240</v>
      </c>
      <c r="I137" s="35">
        <v>0.76160000000000005</v>
      </c>
      <c r="J137">
        <v>209</v>
      </c>
      <c r="K137" s="4">
        <v>384</v>
      </c>
      <c r="L137" s="27">
        <f t="shared" si="11"/>
        <v>175</v>
      </c>
      <c r="M137" s="27">
        <f t="shared" si="12"/>
        <v>31</v>
      </c>
      <c r="N137" s="35">
        <f t="shared" si="13"/>
        <v>0.24171428571428571</v>
      </c>
      <c r="O137" s="38">
        <f t="shared" si="14"/>
        <v>0.76160000000000005</v>
      </c>
    </row>
    <row r="138" spans="1:15" x14ac:dyDescent="0.5">
      <c r="A138" t="s">
        <v>223</v>
      </c>
      <c r="B138" t="s">
        <v>210</v>
      </c>
      <c r="C138" t="s">
        <v>62</v>
      </c>
      <c r="D138">
        <v>2</v>
      </c>
      <c r="E138" s="27">
        <v>2700</v>
      </c>
      <c r="F138">
        <v>0.97299999999999998</v>
      </c>
      <c r="G138" s="29">
        <f t="shared" si="10"/>
        <v>31525.200000000001</v>
      </c>
      <c r="H138" s="33">
        <v>389</v>
      </c>
      <c r="I138" s="35">
        <v>0.51229999999999998</v>
      </c>
      <c r="J138">
        <v>202</v>
      </c>
      <c r="K138" s="4">
        <v>629</v>
      </c>
      <c r="L138" s="27">
        <f t="shared" si="11"/>
        <v>427</v>
      </c>
      <c r="M138" s="27">
        <f t="shared" si="12"/>
        <v>187</v>
      </c>
      <c r="N138" s="35">
        <f t="shared" si="13"/>
        <v>0.45035128805620606</v>
      </c>
      <c r="O138" s="38">
        <f t="shared" si="14"/>
        <v>0.51229999999999998</v>
      </c>
    </row>
    <row r="139" spans="1:15" x14ac:dyDescent="0.5">
      <c r="A139" t="s">
        <v>224</v>
      </c>
      <c r="B139" t="s">
        <v>220</v>
      </c>
      <c r="C139" t="s">
        <v>62</v>
      </c>
      <c r="D139">
        <v>2</v>
      </c>
      <c r="E139" s="27">
        <v>1600</v>
      </c>
      <c r="F139">
        <v>0.97299999999999998</v>
      </c>
      <c r="G139" s="29">
        <f t="shared" si="10"/>
        <v>18681.599999999999</v>
      </c>
      <c r="H139" s="33">
        <v>312</v>
      </c>
      <c r="I139" s="35">
        <v>0.60819999999999996</v>
      </c>
      <c r="J139">
        <v>220</v>
      </c>
      <c r="K139" s="4">
        <v>418</v>
      </c>
      <c r="L139" s="27">
        <f t="shared" si="11"/>
        <v>198</v>
      </c>
      <c r="M139" s="27">
        <f t="shared" si="12"/>
        <v>92</v>
      </c>
      <c r="N139" s="35">
        <f t="shared" si="13"/>
        <v>0.47171717171717176</v>
      </c>
      <c r="O139" s="38">
        <f t="shared" si="14"/>
        <v>0.60819999999999996</v>
      </c>
    </row>
    <row r="140" spans="1:15" x14ac:dyDescent="0.5">
      <c r="A140" t="s">
        <v>225</v>
      </c>
      <c r="B140" t="s">
        <v>226</v>
      </c>
      <c r="C140" t="s">
        <v>53</v>
      </c>
      <c r="D140">
        <v>2</v>
      </c>
      <c r="E140" s="27">
        <v>1105</v>
      </c>
      <c r="F140">
        <v>0.97299999999999998</v>
      </c>
      <c r="G140" s="29">
        <f t="shared" si="10"/>
        <v>12901.98</v>
      </c>
      <c r="H140" s="33">
        <v>111</v>
      </c>
      <c r="I140" s="35">
        <v>0.61099999999999999</v>
      </c>
      <c r="J140">
        <v>82</v>
      </c>
      <c r="K140" s="4">
        <v>235</v>
      </c>
      <c r="L140" s="27">
        <f t="shared" si="11"/>
        <v>153</v>
      </c>
      <c r="M140" s="27">
        <f t="shared" si="12"/>
        <v>29</v>
      </c>
      <c r="N140" s="35">
        <f t="shared" si="13"/>
        <v>0.25163398692810457</v>
      </c>
      <c r="O140" s="38">
        <f t="shared" si="14"/>
        <v>0.61099999999999999</v>
      </c>
    </row>
    <row r="141" spans="1:15" x14ac:dyDescent="0.5">
      <c r="A141" t="s">
        <v>227</v>
      </c>
      <c r="B141" t="s">
        <v>226</v>
      </c>
      <c r="C141" t="s">
        <v>53</v>
      </c>
      <c r="D141">
        <v>2</v>
      </c>
      <c r="E141" s="27">
        <v>1665</v>
      </c>
      <c r="F141">
        <v>0.97299999999999998</v>
      </c>
      <c r="G141" s="29">
        <f t="shared" si="10"/>
        <v>19440.54</v>
      </c>
      <c r="H141" s="33">
        <v>169</v>
      </c>
      <c r="I141" s="35">
        <v>0.30680000000000002</v>
      </c>
      <c r="J141">
        <v>130</v>
      </c>
      <c r="K141" s="4">
        <v>200</v>
      </c>
      <c r="L141" s="27">
        <f t="shared" si="11"/>
        <v>70</v>
      </c>
      <c r="M141" s="27">
        <f t="shared" si="12"/>
        <v>39</v>
      </c>
      <c r="N141" s="35">
        <f t="shared" si="13"/>
        <v>0.54571428571428571</v>
      </c>
      <c r="O141" s="38">
        <f t="shared" si="14"/>
        <v>0.30680000000000002</v>
      </c>
    </row>
    <row r="142" spans="1:15" x14ac:dyDescent="0.5">
      <c r="A142" t="s">
        <v>228</v>
      </c>
      <c r="B142" t="s">
        <v>226</v>
      </c>
      <c r="C142" t="s">
        <v>62</v>
      </c>
      <c r="D142">
        <v>2</v>
      </c>
      <c r="E142" s="27">
        <v>1175</v>
      </c>
      <c r="F142">
        <v>0.97299999999999998</v>
      </c>
      <c r="G142" s="29">
        <f t="shared" si="10"/>
        <v>13719.3</v>
      </c>
      <c r="H142" s="33">
        <v>201</v>
      </c>
      <c r="I142" s="35">
        <v>0.52329999999999999</v>
      </c>
      <c r="J142">
        <v>106</v>
      </c>
      <c r="K142" s="4">
        <v>267</v>
      </c>
      <c r="L142" s="27">
        <f t="shared" si="11"/>
        <v>161</v>
      </c>
      <c r="M142" s="27">
        <f t="shared" si="12"/>
        <v>95</v>
      </c>
      <c r="N142" s="35">
        <f t="shared" si="13"/>
        <v>0.57204968944099377</v>
      </c>
      <c r="O142" s="38">
        <f t="shared" si="14"/>
        <v>0.52329999999999999</v>
      </c>
    </row>
    <row r="143" spans="1:15" x14ac:dyDescent="0.5">
      <c r="A143" t="s">
        <v>229</v>
      </c>
      <c r="B143" t="s">
        <v>226</v>
      </c>
      <c r="C143" t="s">
        <v>62</v>
      </c>
      <c r="D143">
        <v>2</v>
      </c>
      <c r="E143" s="27">
        <v>1725</v>
      </c>
      <c r="F143">
        <v>0.97299999999999998</v>
      </c>
      <c r="G143" s="29">
        <f t="shared" si="10"/>
        <v>20141.099999999999</v>
      </c>
      <c r="H143" s="33">
        <v>242</v>
      </c>
      <c r="I143" s="35">
        <v>0.48220000000000002</v>
      </c>
      <c r="J143">
        <v>195</v>
      </c>
      <c r="K143" s="4">
        <v>305</v>
      </c>
      <c r="L143" s="27">
        <f t="shared" si="11"/>
        <v>110</v>
      </c>
      <c r="M143" s="27">
        <f t="shared" si="12"/>
        <v>47</v>
      </c>
      <c r="N143" s="35">
        <f t="shared" si="13"/>
        <v>0.44181818181818189</v>
      </c>
      <c r="O143" s="38">
        <f t="shared" si="14"/>
        <v>0.48220000000000002</v>
      </c>
    </row>
    <row r="144" spans="1:15" x14ac:dyDescent="0.5">
      <c r="A144" t="s">
        <v>230</v>
      </c>
      <c r="B144" t="s">
        <v>231</v>
      </c>
      <c r="C144" t="s">
        <v>53</v>
      </c>
      <c r="D144">
        <v>2</v>
      </c>
      <c r="E144" s="27">
        <v>709</v>
      </c>
      <c r="F144">
        <v>0.97299999999999998</v>
      </c>
      <c r="G144" s="29">
        <f t="shared" si="10"/>
        <v>8278.2839999999997</v>
      </c>
      <c r="H144" s="33">
        <v>158</v>
      </c>
      <c r="I144" s="35">
        <v>0.22189999999999999</v>
      </c>
      <c r="J144">
        <v>86</v>
      </c>
      <c r="K144" s="4">
        <v>192</v>
      </c>
      <c r="L144" s="27">
        <f t="shared" si="11"/>
        <v>106</v>
      </c>
      <c r="M144" s="27">
        <f t="shared" si="12"/>
        <v>72</v>
      </c>
      <c r="N144" s="35">
        <f t="shared" si="13"/>
        <v>0.64339622641509431</v>
      </c>
      <c r="O144" s="38">
        <f t="shared" si="14"/>
        <v>0.22189999999999999</v>
      </c>
    </row>
    <row r="145" spans="1:15" x14ac:dyDescent="0.5">
      <c r="A145" t="s">
        <v>232</v>
      </c>
      <c r="B145" t="s">
        <v>231</v>
      </c>
      <c r="C145" t="s">
        <v>53</v>
      </c>
      <c r="D145">
        <v>2</v>
      </c>
      <c r="E145" s="27">
        <v>869</v>
      </c>
      <c r="F145">
        <v>0.97299999999999998</v>
      </c>
      <c r="G145" s="29">
        <f t="shared" si="10"/>
        <v>10146.444</v>
      </c>
      <c r="H145" s="33">
        <v>246</v>
      </c>
      <c r="I145" s="35">
        <v>0.38900000000000001</v>
      </c>
      <c r="J145">
        <v>135</v>
      </c>
      <c r="K145" s="4">
        <v>305</v>
      </c>
      <c r="L145" s="27">
        <f t="shared" si="11"/>
        <v>170</v>
      </c>
      <c r="M145" s="27">
        <f t="shared" si="12"/>
        <v>111</v>
      </c>
      <c r="N145" s="35">
        <f t="shared" si="13"/>
        <v>0.62235294117647066</v>
      </c>
      <c r="O145" s="38">
        <f t="shared" si="14"/>
        <v>0.38900000000000001</v>
      </c>
    </row>
    <row r="146" spans="1:15" x14ac:dyDescent="0.5">
      <c r="A146" t="s">
        <v>233</v>
      </c>
      <c r="B146" t="s">
        <v>231</v>
      </c>
      <c r="C146" t="s">
        <v>62</v>
      </c>
      <c r="D146">
        <v>2</v>
      </c>
      <c r="E146" s="27">
        <v>925</v>
      </c>
      <c r="F146">
        <v>0.97299999999999998</v>
      </c>
      <c r="G146" s="29">
        <f t="shared" si="10"/>
        <v>10800.3</v>
      </c>
      <c r="H146" s="33">
        <v>207</v>
      </c>
      <c r="I146" s="35">
        <v>0.41639999999999999</v>
      </c>
      <c r="J146">
        <v>125</v>
      </c>
      <c r="K146" s="4">
        <v>288</v>
      </c>
      <c r="L146" s="27">
        <f t="shared" si="11"/>
        <v>163</v>
      </c>
      <c r="M146" s="27">
        <f t="shared" si="12"/>
        <v>82</v>
      </c>
      <c r="N146" s="35">
        <f t="shared" si="13"/>
        <v>0.50245398773006145</v>
      </c>
      <c r="O146" s="38">
        <f t="shared" si="14"/>
        <v>0.41639999999999999</v>
      </c>
    </row>
    <row r="147" spans="1:15" x14ac:dyDescent="0.5">
      <c r="A147" t="s">
        <v>234</v>
      </c>
      <c r="B147" t="s">
        <v>231</v>
      </c>
      <c r="C147" t="s">
        <v>62</v>
      </c>
      <c r="D147">
        <v>2</v>
      </c>
      <c r="E147" s="27">
        <v>1350</v>
      </c>
      <c r="F147">
        <v>0.97299999999999998</v>
      </c>
      <c r="G147" s="29">
        <f t="shared" si="10"/>
        <v>15762.6</v>
      </c>
      <c r="H147" s="33">
        <v>224</v>
      </c>
      <c r="I147" s="35">
        <v>0.4849</v>
      </c>
      <c r="J147">
        <v>119</v>
      </c>
      <c r="K147" s="4">
        <v>360</v>
      </c>
      <c r="L147" s="27">
        <f t="shared" si="11"/>
        <v>241</v>
      </c>
      <c r="M147" s="27">
        <f t="shared" si="12"/>
        <v>105</v>
      </c>
      <c r="N147" s="35">
        <f t="shared" si="13"/>
        <v>0.44854771784232361</v>
      </c>
      <c r="O147" s="38">
        <f t="shared" si="14"/>
        <v>0.4849</v>
      </c>
    </row>
    <row r="148" spans="1:15" x14ac:dyDescent="0.5">
      <c r="A148" t="s">
        <v>235</v>
      </c>
      <c r="B148" t="s">
        <v>236</v>
      </c>
      <c r="C148" t="s">
        <v>53</v>
      </c>
      <c r="D148">
        <v>2</v>
      </c>
      <c r="E148" s="27">
        <v>900</v>
      </c>
      <c r="F148">
        <v>0.97299999999999998</v>
      </c>
      <c r="G148" s="29">
        <f t="shared" si="10"/>
        <v>10508.4</v>
      </c>
      <c r="H148" s="33">
        <v>139</v>
      </c>
      <c r="I148" s="35">
        <v>0.55069999999999997</v>
      </c>
      <c r="J148">
        <v>89</v>
      </c>
      <c r="K148" s="4">
        <v>177</v>
      </c>
      <c r="L148" s="27">
        <f t="shared" si="11"/>
        <v>88</v>
      </c>
      <c r="M148" s="27">
        <f t="shared" si="12"/>
        <v>50</v>
      </c>
      <c r="N148" s="35">
        <f t="shared" si="13"/>
        <v>0.55454545454545456</v>
      </c>
      <c r="O148" s="38">
        <f t="shared" si="14"/>
        <v>0.55069999999999997</v>
      </c>
    </row>
    <row r="149" spans="1:15" x14ac:dyDescent="0.5">
      <c r="A149" t="s">
        <v>237</v>
      </c>
      <c r="B149" t="s">
        <v>210</v>
      </c>
      <c r="C149" t="s">
        <v>62</v>
      </c>
      <c r="D149">
        <v>2</v>
      </c>
      <c r="E149" s="27">
        <v>3200</v>
      </c>
      <c r="F149">
        <v>0.97299999999999998</v>
      </c>
      <c r="G149" s="29">
        <f t="shared" si="10"/>
        <v>37363.199999999997</v>
      </c>
      <c r="H149" s="33">
        <v>325</v>
      </c>
      <c r="I149" s="35">
        <v>0.81640000000000001</v>
      </c>
      <c r="J149">
        <v>195</v>
      </c>
      <c r="K149" s="4">
        <v>844</v>
      </c>
      <c r="L149" s="27">
        <f t="shared" si="11"/>
        <v>649</v>
      </c>
      <c r="M149" s="27">
        <f t="shared" si="12"/>
        <v>130</v>
      </c>
      <c r="N149" s="35">
        <f t="shared" si="13"/>
        <v>0.26024653312788903</v>
      </c>
      <c r="O149" s="38">
        <f t="shared" si="14"/>
        <v>0.81640000000000001</v>
      </c>
    </row>
    <row r="150" spans="1:15" x14ac:dyDescent="0.5">
      <c r="A150" t="s">
        <v>238</v>
      </c>
      <c r="B150" t="s">
        <v>236</v>
      </c>
      <c r="C150" t="s">
        <v>53</v>
      </c>
      <c r="D150">
        <v>2</v>
      </c>
      <c r="E150" s="27">
        <v>1325</v>
      </c>
      <c r="F150">
        <v>0.97299999999999998</v>
      </c>
      <c r="G150" s="29">
        <f t="shared" si="10"/>
        <v>15470.699999999999</v>
      </c>
      <c r="H150" s="33">
        <v>283</v>
      </c>
      <c r="I150" s="35">
        <v>0.29320000000000002</v>
      </c>
      <c r="J150">
        <v>161</v>
      </c>
      <c r="K150" s="4">
        <v>319</v>
      </c>
      <c r="L150" s="27">
        <f t="shared" si="11"/>
        <v>158</v>
      </c>
      <c r="M150" s="27">
        <f t="shared" si="12"/>
        <v>122</v>
      </c>
      <c r="N150" s="35">
        <f t="shared" si="13"/>
        <v>0.71772151898734182</v>
      </c>
      <c r="O150" s="38">
        <f t="shared" si="14"/>
        <v>0.29320000000000002</v>
      </c>
    </row>
    <row r="151" spans="1:15" x14ac:dyDescent="0.5">
      <c r="A151" t="s">
        <v>239</v>
      </c>
      <c r="B151" t="s">
        <v>236</v>
      </c>
      <c r="C151" t="s">
        <v>62</v>
      </c>
      <c r="D151">
        <v>2</v>
      </c>
      <c r="E151" s="27">
        <v>975</v>
      </c>
      <c r="F151">
        <v>0.97299999999999998</v>
      </c>
      <c r="G151" s="29">
        <f t="shared" si="10"/>
        <v>11384.1</v>
      </c>
      <c r="H151" s="33">
        <v>192</v>
      </c>
      <c r="I151" s="35">
        <v>0.50139999999999996</v>
      </c>
      <c r="J151">
        <v>145</v>
      </c>
      <c r="K151" s="4">
        <v>300</v>
      </c>
      <c r="L151" s="27">
        <f t="shared" si="11"/>
        <v>155</v>
      </c>
      <c r="M151" s="27">
        <f t="shared" si="12"/>
        <v>47</v>
      </c>
      <c r="N151" s="35">
        <f t="shared" si="13"/>
        <v>0.34258064516129033</v>
      </c>
      <c r="O151" s="38">
        <f t="shared" si="14"/>
        <v>0.50139999999999996</v>
      </c>
    </row>
    <row r="152" spans="1:15" x14ac:dyDescent="0.5">
      <c r="A152" t="s">
        <v>240</v>
      </c>
      <c r="B152" t="s">
        <v>236</v>
      </c>
      <c r="C152" t="s">
        <v>62</v>
      </c>
      <c r="D152">
        <v>2</v>
      </c>
      <c r="E152" s="27">
        <v>1550</v>
      </c>
      <c r="F152">
        <v>0.97299999999999998</v>
      </c>
      <c r="G152" s="29">
        <f t="shared" si="10"/>
        <v>18097.8</v>
      </c>
      <c r="H152" s="33">
        <v>307</v>
      </c>
      <c r="I152" s="35">
        <v>0.3014</v>
      </c>
      <c r="J152">
        <v>185</v>
      </c>
      <c r="K152" s="4">
        <v>376</v>
      </c>
      <c r="L152" s="27">
        <f t="shared" si="11"/>
        <v>191</v>
      </c>
      <c r="M152" s="27">
        <f t="shared" si="12"/>
        <v>122</v>
      </c>
      <c r="N152" s="35">
        <f t="shared" si="13"/>
        <v>0.61099476439790579</v>
      </c>
      <c r="O152" s="38">
        <f t="shared" si="14"/>
        <v>0.3014</v>
      </c>
    </row>
    <row r="153" spans="1:15" x14ac:dyDescent="0.5">
      <c r="A153" t="s">
        <v>241</v>
      </c>
      <c r="B153" t="s">
        <v>242</v>
      </c>
      <c r="C153" t="s">
        <v>53</v>
      </c>
      <c r="D153">
        <v>2</v>
      </c>
      <c r="E153" s="27">
        <v>1165</v>
      </c>
      <c r="F153">
        <v>0.97299999999999998</v>
      </c>
      <c r="G153" s="29">
        <f t="shared" si="10"/>
        <v>13602.539999999999</v>
      </c>
      <c r="H153" s="33">
        <v>180</v>
      </c>
      <c r="I153" s="35">
        <v>0.34250000000000003</v>
      </c>
      <c r="J153">
        <v>135</v>
      </c>
      <c r="K153" s="4">
        <v>220</v>
      </c>
      <c r="L153" s="27">
        <f t="shared" si="11"/>
        <v>85</v>
      </c>
      <c r="M153" s="27">
        <f t="shared" si="12"/>
        <v>45</v>
      </c>
      <c r="N153" s="35">
        <f t="shared" si="13"/>
        <v>0.52352941176470591</v>
      </c>
      <c r="O153" s="38">
        <f t="shared" si="14"/>
        <v>0.34250000000000003</v>
      </c>
    </row>
    <row r="154" spans="1:15" x14ac:dyDescent="0.5">
      <c r="A154" t="s">
        <v>243</v>
      </c>
      <c r="B154" t="s">
        <v>242</v>
      </c>
      <c r="C154" t="s">
        <v>53</v>
      </c>
      <c r="D154">
        <v>2</v>
      </c>
      <c r="E154" s="27">
        <v>1625</v>
      </c>
      <c r="F154">
        <v>0.97299999999999998</v>
      </c>
      <c r="G154" s="29">
        <f t="shared" si="10"/>
        <v>18973.5</v>
      </c>
      <c r="H154" s="33">
        <v>260</v>
      </c>
      <c r="I154" s="35">
        <v>0.6</v>
      </c>
      <c r="J154">
        <v>220</v>
      </c>
      <c r="K154" s="4">
        <v>312</v>
      </c>
      <c r="L154" s="27">
        <f t="shared" si="11"/>
        <v>92</v>
      </c>
      <c r="M154" s="27">
        <f t="shared" si="12"/>
        <v>40</v>
      </c>
      <c r="N154" s="35">
        <f t="shared" si="13"/>
        <v>0.44782608695652171</v>
      </c>
      <c r="O154" s="38">
        <f t="shared" si="14"/>
        <v>0.6</v>
      </c>
    </row>
    <row r="155" spans="1:15" x14ac:dyDescent="0.5">
      <c r="A155" t="s">
        <v>244</v>
      </c>
      <c r="B155" t="s">
        <v>242</v>
      </c>
      <c r="C155" t="s">
        <v>62</v>
      </c>
      <c r="D155">
        <v>2</v>
      </c>
      <c r="E155" s="27">
        <v>1400</v>
      </c>
      <c r="F155">
        <v>0.97299999999999998</v>
      </c>
      <c r="G155" s="29">
        <f t="shared" si="10"/>
        <v>16346.4</v>
      </c>
      <c r="H155" s="33">
        <v>232</v>
      </c>
      <c r="I155" s="35">
        <v>0.49859999999999999</v>
      </c>
      <c r="J155">
        <v>135</v>
      </c>
      <c r="K155" s="4">
        <v>287</v>
      </c>
      <c r="L155" s="27">
        <f t="shared" si="11"/>
        <v>152</v>
      </c>
      <c r="M155" s="27">
        <f t="shared" si="12"/>
        <v>97</v>
      </c>
      <c r="N155" s="35">
        <f t="shared" si="13"/>
        <v>0.61052631578947369</v>
      </c>
      <c r="O155" s="38">
        <f t="shared" si="14"/>
        <v>0.49859999999999999</v>
      </c>
    </row>
    <row r="156" spans="1:15" x14ac:dyDescent="0.5">
      <c r="A156" t="s">
        <v>245</v>
      </c>
      <c r="B156" t="s">
        <v>242</v>
      </c>
      <c r="C156" t="s">
        <v>62</v>
      </c>
      <c r="D156">
        <v>2</v>
      </c>
      <c r="E156" s="27">
        <v>1995</v>
      </c>
      <c r="F156">
        <v>0.97299999999999998</v>
      </c>
      <c r="G156" s="29">
        <f t="shared" si="10"/>
        <v>23293.62</v>
      </c>
      <c r="H156" s="33">
        <v>292</v>
      </c>
      <c r="I156" s="35">
        <v>0.63839999999999997</v>
      </c>
      <c r="J156">
        <v>224</v>
      </c>
      <c r="K156" s="4">
        <v>331</v>
      </c>
      <c r="L156" s="27">
        <f t="shared" si="11"/>
        <v>107</v>
      </c>
      <c r="M156" s="27">
        <f t="shared" si="12"/>
        <v>68</v>
      </c>
      <c r="N156" s="35">
        <f t="shared" si="13"/>
        <v>0.60841121495327111</v>
      </c>
      <c r="O156" s="38">
        <f t="shared" si="14"/>
        <v>0.63839999999999997</v>
      </c>
    </row>
    <row r="157" spans="1:15" x14ac:dyDescent="0.5">
      <c r="A157" t="s">
        <v>246</v>
      </c>
      <c r="B157" t="s">
        <v>247</v>
      </c>
      <c r="C157" t="s">
        <v>53</v>
      </c>
      <c r="D157">
        <v>2</v>
      </c>
      <c r="E157" s="27">
        <v>760</v>
      </c>
      <c r="F157">
        <v>0.97299999999999998</v>
      </c>
      <c r="G157" s="29">
        <f t="shared" si="10"/>
        <v>8873.76</v>
      </c>
      <c r="H157" s="33">
        <v>169</v>
      </c>
      <c r="I157" s="35">
        <v>0.29039999999999999</v>
      </c>
      <c r="J157">
        <v>100</v>
      </c>
      <c r="K157" s="4">
        <v>195</v>
      </c>
      <c r="L157" s="27">
        <f t="shared" si="11"/>
        <v>95</v>
      </c>
      <c r="M157" s="27">
        <f t="shared" si="12"/>
        <v>69</v>
      </c>
      <c r="N157" s="35">
        <f t="shared" si="13"/>
        <v>0.68105263157894735</v>
      </c>
      <c r="O157" s="38">
        <f t="shared" si="14"/>
        <v>0.29039999999999999</v>
      </c>
    </row>
    <row r="158" spans="1:15" x14ac:dyDescent="0.5">
      <c r="A158" t="s">
        <v>248</v>
      </c>
      <c r="B158" t="s">
        <v>247</v>
      </c>
      <c r="C158" t="s">
        <v>53</v>
      </c>
      <c r="D158">
        <v>2</v>
      </c>
      <c r="E158" s="27">
        <v>965</v>
      </c>
      <c r="F158">
        <v>0.97299999999999998</v>
      </c>
      <c r="G158" s="29">
        <f t="shared" si="10"/>
        <v>11267.34</v>
      </c>
      <c r="H158" s="33">
        <v>189</v>
      </c>
      <c r="I158" s="35">
        <v>0.53969999999999996</v>
      </c>
      <c r="J158">
        <v>135</v>
      </c>
      <c r="K158" s="4">
        <v>284</v>
      </c>
      <c r="L158" s="27">
        <f t="shared" si="11"/>
        <v>149</v>
      </c>
      <c r="M158" s="27">
        <f t="shared" si="12"/>
        <v>54</v>
      </c>
      <c r="N158" s="35">
        <f t="shared" si="13"/>
        <v>0.38993288590604025</v>
      </c>
      <c r="O158" s="38">
        <f t="shared" si="14"/>
        <v>0.53969999999999996</v>
      </c>
    </row>
    <row r="159" spans="1:15" x14ac:dyDescent="0.5">
      <c r="A159" t="s">
        <v>249</v>
      </c>
      <c r="B159" t="s">
        <v>247</v>
      </c>
      <c r="C159" t="s">
        <v>62</v>
      </c>
      <c r="D159">
        <v>2</v>
      </c>
      <c r="E159" s="27">
        <v>1185</v>
      </c>
      <c r="F159">
        <v>0.97299999999999998</v>
      </c>
      <c r="G159" s="29">
        <f t="shared" si="10"/>
        <v>13836.06</v>
      </c>
      <c r="H159" s="33">
        <v>289</v>
      </c>
      <c r="I159" s="35">
        <v>0.27950000000000003</v>
      </c>
      <c r="J159">
        <v>157</v>
      </c>
      <c r="K159" s="4">
        <v>320</v>
      </c>
      <c r="L159" s="27">
        <f t="shared" si="11"/>
        <v>163</v>
      </c>
      <c r="M159" s="27">
        <f t="shared" si="12"/>
        <v>132</v>
      </c>
      <c r="N159" s="35">
        <f t="shared" si="13"/>
        <v>0.74785276073619633</v>
      </c>
      <c r="O159" s="38">
        <f t="shared" si="14"/>
        <v>0.27950000000000003</v>
      </c>
    </row>
    <row r="160" spans="1:15" x14ac:dyDescent="0.5">
      <c r="A160" t="s">
        <v>250</v>
      </c>
      <c r="B160" t="s">
        <v>210</v>
      </c>
      <c r="C160" t="s">
        <v>53</v>
      </c>
      <c r="D160">
        <v>2</v>
      </c>
      <c r="E160" s="27">
        <v>1700</v>
      </c>
      <c r="F160">
        <v>0.97299999999999998</v>
      </c>
      <c r="G160" s="29">
        <f t="shared" si="10"/>
        <v>19849.2</v>
      </c>
      <c r="H160" s="33">
        <v>239</v>
      </c>
      <c r="I160" s="35">
        <v>0.67669999999999997</v>
      </c>
      <c r="J160">
        <v>98</v>
      </c>
      <c r="K160" s="4">
        <v>430</v>
      </c>
      <c r="L160" s="27">
        <f t="shared" si="11"/>
        <v>332</v>
      </c>
      <c r="M160" s="27">
        <f t="shared" si="12"/>
        <v>141</v>
      </c>
      <c r="N160" s="35">
        <f t="shared" si="13"/>
        <v>0.43975903614457834</v>
      </c>
      <c r="O160" s="38">
        <f t="shared" si="14"/>
        <v>0.67669999999999997</v>
      </c>
    </row>
    <row r="161" spans="1:15" x14ac:dyDescent="0.5">
      <c r="A161" t="s">
        <v>251</v>
      </c>
      <c r="B161" t="s">
        <v>247</v>
      </c>
      <c r="C161" t="s">
        <v>62</v>
      </c>
      <c r="D161">
        <v>2</v>
      </c>
      <c r="E161" s="27">
        <v>1340</v>
      </c>
      <c r="F161">
        <v>0.97299999999999998</v>
      </c>
      <c r="G161" s="29">
        <f t="shared" si="10"/>
        <v>15645.84</v>
      </c>
      <c r="H161" s="33">
        <v>278</v>
      </c>
      <c r="I161" s="35">
        <v>0.38900000000000001</v>
      </c>
      <c r="J161">
        <v>135</v>
      </c>
      <c r="K161" s="4">
        <v>347</v>
      </c>
      <c r="L161" s="27">
        <f t="shared" si="11"/>
        <v>212</v>
      </c>
      <c r="M161" s="27">
        <f t="shared" si="12"/>
        <v>143</v>
      </c>
      <c r="N161" s="35">
        <f t="shared" si="13"/>
        <v>0.63962264150943393</v>
      </c>
      <c r="O161" s="38">
        <f t="shared" si="14"/>
        <v>0.38900000000000001</v>
      </c>
    </row>
    <row r="162" spans="1:15" x14ac:dyDescent="0.5">
      <c r="A162" t="s">
        <v>252</v>
      </c>
      <c r="B162" t="s">
        <v>253</v>
      </c>
      <c r="C162" t="s">
        <v>53</v>
      </c>
      <c r="D162">
        <v>2</v>
      </c>
      <c r="E162" s="27">
        <v>1150</v>
      </c>
      <c r="F162">
        <v>0.97299999999999998</v>
      </c>
      <c r="G162" s="29">
        <f t="shared" si="10"/>
        <v>13427.4</v>
      </c>
      <c r="H162" s="33">
        <v>183</v>
      </c>
      <c r="I162" s="35">
        <v>0.57530000000000003</v>
      </c>
      <c r="J162">
        <v>80</v>
      </c>
      <c r="K162" s="4">
        <v>267</v>
      </c>
      <c r="L162" s="27">
        <f t="shared" si="11"/>
        <v>187</v>
      </c>
      <c r="M162" s="27">
        <f t="shared" si="12"/>
        <v>103</v>
      </c>
      <c r="N162" s="35">
        <f t="shared" si="13"/>
        <v>0.54064171122994653</v>
      </c>
      <c r="O162" s="38">
        <f t="shared" si="14"/>
        <v>0.57530000000000003</v>
      </c>
    </row>
    <row r="163" spans="1:15" x14ac:dyDescent="0.5">
      <c r="A163" t="s">
        <v>254</v>
      </c>
      <c r="B163" t="s">
        <v>253</v>
      </c>
      <c r="C163" t="s">
        <v>53</v>
      </c>
      <c r="D163">
        <v>2</v>
      </c>
      <c r="E163" s="27">
        <v>2000</v>
      </c>
      <c r="F163">
        <v>0.97299999999999998</v>
      </c>
      <c r="G163" s="29">
        <f t="shared" si="10"/>
        <v>23352</v>
      </c>
      <c r="H163" s="33">
        <v>237</v>
      </c>
      <c r="I163" s="35">
        <v>0.31230000000000002</v>
      </c>
      <c r="J163">
        <v>160</v>
      </c>
      <c r="K163" s="4">
        <v>323</v>
      </c>
      <c r="L163" s="27">
        <f t="shared" si="11"/>
        <v>163</v>
      </c>
      <c r="M163" s="27">
        <f t="shared" si="12"/>
        <v>77</v>
      </c>
      <c r="N163" s="35">
        <f t="shared" si="13"/>
        <v>0.47791411042944787</v>
      </c>
      <c r="O163" s="38">
        <f t="shared" si="14"/>
        <v>0.31230000000000002</v>
      </c>
    </row>
    <row r="164" spans="1:15" x14ac:dyDescent="0.5">
      <c r="A164" t="s">
        <v>255</v>
      </c>
      <c r="B164" t="s">
        <v>253</v>
      </c>
      <c r="C164" t="s">
        <v>62</v>
      </c>
      <c r="D164">
        <v>2</v>
      </c>
      <c r="E164" s="27">
        <v>1600</v>
      </c>
      <c r="F164">
        <v>0.97299999999999998</v>
      </c>
      <c r="G164" s="29">
        <f t="shared" si="10"/>
        <v>18681.599999999999</v>
      </c>
      <c r="H164" s="33">
        <v>297</v>
      </c>
      <c r="I164" s="35">
        <v>0.4521</v>
      </c>
      <c r="J164">
        <v>225</v>
      </c>
      <c r="K164" s="4">
        <v>406</v>
      </c>
      <c r="L164" s="27">
        <f t="shared" si="11"/>
        <v>181</v>
      </c>
      <c r="M164" s="27">
        <f t="shared" si="12"/>
        <v>72</v>
      </c>
      <c r="N164" s="35">
        <f t="shared" si="13"/>
        <v>0.41823204419889504</v>
      </c>
      <c r="O164" s="38">
        <f t="shared" si="14"/>
        <v>0.4521</v>
      </c>
    </row>
    <row r="165" spans="1:15" x14ac:dyDescent="0.5">
      <c r="A165" t="s">
        <v>256</v>
      </c>
      <c r="B165" t="s">
        <v>253</v>
      </c>
      <c r="C165" t="s">
        <v>62</v>
      </c>
      <c r="D165">
        <v>2</v>
      </c>
      <c r="E165" s="27">
        <v>2150</v>
      </c>
      <c r="F165">
        <v>0.97299999999999998</v>
      </c>
      <c r="G165" s="29">
        <f t="shared" si="10"/>
        <v>25103.399999999998</v>
      </c>
      <c r="H165" s="33">
        <v>360</v>
      </c>
      <c r="I165" s="35">
        <v>0.53149999999999997</v>
      </c>
      <c r="J165">
        <v>170</v>
      </c>
      <c r="K165" s="4">
        <v>447</v>
      </c>
      <c r="L165" s="27">
        <f t="shared" si="11"/>
        <v>277</v>
      </c>
      <c r="M165" s="27">
        <f t="shared" si="12"/>
        <v>190</v>
      </c>
      <c r="N165" s="35">
        <f t="shared" si="13"/>
        <v>0.64873646209386282</v>
      </c>
      <c r="O165" s="38">
        <f t="shared" si="14"/>
        <v>0.53149999999999997</v>
      </c>
    </row>
    <row r="166" spans="1:15" x14ac:dyDescent="0.5">
      <c r="A166" t="s">
        <v>257</v>
      </c>
      <c r="B166" t="s">
        <v>258</v>
      </c>
      <c r="C166" t="s">
        <v>53</v>
      </c>
      <c r="D166">
        <v>2</v>
      </c>
      <c r="E166" s="27">
        <v>1600</v>
      </c>
      <c r="F166">
        <v>0.97299999999999998</v>
      </c>
      <c r="G166" s="29">
        <f t="shared" si="10"/>
        <v>18681.599999999999</v>
      </c>
      <c r="H166" s="33">
        <v>209</v>
      </c>
      <c r="I166" s="35">
        <v>0.53969999999999996</v>
      </c>
      <c r="J166">
        <v>94</v>
      </c>
      <c r="K166" s="4">
        <v>411</v>
      </c>
      <c r="L166" s="27">
        <f t="shared" si="11"/>
        <v>317</v>
      </c>
      <c r="M166" s="27">
        <f t="shared" si="12"/>
        <v>115</v>
      </c>
      <c r="N166" s="35">
        <f t="shared" si="13"/>
        <v>0.39022082018927451</v>
      </c>
      <c r="O166" s="38">
        <f t="shared" si="14"/>
        <v>0.53969999999999996</v>
      </c>
    </row>
    <row r="167" spans="1:15" x14ac:dyDescent="0.5">
      <c r="A167" t="s">
        <v>259</v>
      </c>
      <c r="B167" t="s">
        <v>258</v>
      </c>
      <c r="C167" t="s">
        <v>53</v>
      </c>
      <c r="D167">
        <v>2</v>
      </c>
      <c r="E167" s="27">
        <v>2100</v>
      </c>
      <c r="F167">
        <v>0.97299999999999998</v>
      </c>
      <c r="G167" s="29">
        <f t="shared" si="10"/>
        <v>24519.599999999999</v>
      </c>
      <c r="H167" s="33">
        <v>265</v>
      </c>
      <c r="I167" s="35">
        <v>0.4027</v>
      </c>
      <c r="J167">
        <v>130</v>
      </c>
      <c r="K167" s="4">
        <v>438</v>
      </c>
      <c r="L167" s="27">
        <f t="shared" si="11"/>
        <v>308</v>
      </c>
      <c r="M167" s="27">
        <f t="shared" si="12"/>
        <v>135</v>
      </c>
      <c r="N167" s="35">
        <f t="shared" si="13"/>
        <v>0.45064935064935063</v>
      </c>
      <c r="O167" s="38">
        <f t="shared" si="14"/>
        <v>0.4027</v>
      </c>
    </row>
    <row r="168" spans="1:15" x14ac:dyDescent="0.5">
      <c r="A168" t="s">
        <v>260</v>
      </c>
      <c r="B168" t="s">
        <v>258</v>
      </c>
      <c r="C168" t="s">
        <v>62</v>
      </c>
      <c r="D168">
        <v>2</v>
      </c>
      <c r="E168" s="27">
        <v>1200</v>
      </c>
      <c r="F168">
        <v>0.97299999999999998</v>
      </c>
      <c r="G168" s="29">
        <f t="shared" si="10"/>
        <v>14011.199999999999</v>
      </c>
      <c r="H168" s="33">
        <v>435</v>
      </c>
      <c r="I168" s="35">
        <v>0.4</v>
      </c>
      <c r="J168">
        <v>162</v>
      </c>
      <c r="K168" s="4">
        <v>504</v>
      </c>
      <c r="L168" s="27">
        <f t="shared" si="11"/>
        <v>342</v>
      </c>
      <c r="M168" s="27">
        <f t="shared" si="12"/>
        <v>273</v>
      </c>
      <c r="N168" s="35">
        <f t="shared" si="13"/>
        <v>0.73859649122807014</v>
      </c>
      <c r="O168" s="38">
        <f t="shared" si="14"/>
        <v>0.4</v>
      </c>
    </row>
    <row r="169" spans="1:15" x14ac:dyDescent="0.5">
      <c r="A169" t="s">
        <v>261</v>
      </c>
      <c r="B169" t="s">
        <v>258</v>
      </c>
      <c r="C169" t="s">
        <v>62</v>
      </c>
      <c r="D169">
        <v>2</v>
      </c>
      <c r="E169" s="27">
        <v>2100</v>
      </c>
      <c r="F169">
        <v>0.97299999999999998</v>
      </c>
      <c r="G169" s="29">
        <f t="shared" si="10"/>
        <v>24519.599999999999</v>
      </c>
      <c r="H169" s="33">
        <v>487</v>
      </c>
      <c r="I169" s="35">
        <v>0.43009999999999998</v>
      </c>
      <c r="J169">
        <v>175</v>
      </c>
      <c r="K169" s="4">
        <v>755</v>
      </c>
      <c r="L169" s="27">
        <f t="shared" si="11"/>
        <v>580</v>
      </c>
      <c r="M169" s="27">
        <f t="shared" si="12"/>
        <v>312</v>
      </c>
      <c r="N169" s="35">
        <f t="shared" si="13"/>
        <v>0.53034482758620693</v>
      </c>
      <c r="O169" s="38">
        <f t="shared" si="14"/>
        <v>0.43009999999999998</v>
      </c>
    </row>
    <row r="170" spans="1:15" x14ac:dyDescent="0.5">
      <c r="A170" t="s">
        <v>262</v>
      </c>
      <c r="B170" t="s">
        <v>263</v>
      </c>
      <c r="C170" t="s">
        <v>53</v>
      </c>
      <c r="D170">
        <v>2</v>
      </c>
      <c r="E170" s="27">
        <v>2500</v>
      </c>
      <c r="F170">
        <v>0.97299999999999998</v>
      </c>
      <c r="G170" s="29">
        <f t="shared" si="10"/>
        <v>29190</v>
      </c>
      <c r="H170" s="33">
        <v>231</v>
      </c>
      <c r="I170" s="35">
        <v>0.4027</v>
      </c>
      <c r="J170">
        <v>129</v>
      </c>
      <c r="K170" s="4">
        <v>431</v>
      </c>
      <c r="L170" s="27">
        <f t="shared" si="11"/>
        <v>302</v>
      </c>
      <c r="M170" s="27">
        <f t="shared" si="12"/>
        <v>102</v>
      </c>
      <c r="N170" s="35">
        <f t="shared" si="13"/>
        <v>0.37019867549668872</v>
      </c>
      <c r="O170" s="38">
        <f t="shared" si="14"/>
        <v>0.4027</v>
      </c>
    </row>
    <row r="171" spans="1:15" x14ac:dyDescent="0.5">
      <c r="A171" t="s">
        <v>264</v>
      </c>
      <c r="B171" t="s">
        <v>52</v>
      </c>
      <c r="C171" t="s">
        <v>62</v>
      </c>
      <c r="D171">
        <v>2</v>
      </c>
      <c r="E171" s="27">
        <v>2000</v>
      </c>
      <c r="F171">
        <v>0.97299999999999998</v>
      </c>
      <c r="G171" s="29">
        <f t="shared" si="10"/>
        <v>23352</v>
      </c>
      <c r="H171" s="33">
        <v>199</v>
      </c>
      <c r="I171" s="35">
        <v>0.31230000000000002</v>
      </c>
      <c r="J171">
        <v>97</v>
      </c>
      <c r="K171" s="4">
        <v>240</v>
      </c>
      <c r="L171" s="27">
        <f t="shared" si="11"/>
        <v>143</v>
      </c>
      <c r="M171" s="27">
        <f t="shared" si="12"/>
        <v>102</v>
      </c>
      <c r="N171" s="35">
        <f t="shared" si="13"/>
        <v>0.67062937062937067</v>
      </c>
      <c r="O171" s="38">
        <f t="shared" si="14"/>
        <v>0.31230000000000002</v>
      </c>
    </row>
    <row r="172" spans="1:15" x14ac:dyDescent="0.5">
      <c r="A172" t="s">
        <v>265</v>
      </c>
      <c r="B172" t="s">
        <v>263</v>
      </c>
      <c r="C172" t="s">
        <v>62</v>
      </c>
      <c r="D172">
        <v>2</v>
      </c>
      <c r="E172" s="27">
        <v>2500</v>
      </c>
      <c r="F172">
        <v>0.97299999999999998</v>
      </c>
      <c r="G172" s="29">
        <f t="shared" si="10"/>
        <v>29190</v>
      </c>
      <c r="H172" s="33">
        <v>490</v>
      </c>
      <c r="I172" s="35">
        <v>0.2301</v>
      </c>
      <c r="J172">
        <v>186</v>
      </c>
      <c r="K172" s="4">
        <v>578</v>
      </c>
      <c r="L172" s="27">
        <f t="shared" si="11"/>
        <v>392</v>
      </c>
      <c r="M172" s="27">
        <f t="shared" si="12"/>
        <v>304</v>
      </c>
      <c r="N172" s="35">
        <f t="shared" si="13"/>
        <v>0.7204081632653061</v>
      </c>
      <c r="O172" s="38">
        <f t="shared" si="14"/>
        <v>0.2301</v>
      </c>
    </row>
    <row r="173" spans="1:15" x14ac:dyDescent="0.5">
      <c r="A173" t="s">
        <v>266</v>
      </c>
      <c r="B173" t="s">
        <v>263</v>
      </c>
      <c r="C173" t="s">
        <v>62</v>
      </c>
      <c r="D173">
        <v>2</v>
      </c>
      <c r="E173" s="27">
        <v>2750</v>
      </c>
      <c r="F173">
        <v>0.97299999999999998</v>
      </c>
      <c r="G173" s="29">
        <f t="shared" si="10"/>
        <v>32109</v>
      </c>
      <c r="H173" s="33">
        <v>538</v>
      </c>
      <c r="I173" s="35">
        <v>0.6</v>
      </c>
      <c r="J173">
        <v>188</v>
      </c>
      <c r="K173" s="4">
        <v>810</v>
      </c>
      <c r="L173" s="27">
        <f t="shared" si="11"/>
        <v>622</v>
      </c>
      <c r="M173" s="27">
        <f t="shared" si="12"/>
        <v>350</v>
      </c>
      <c r="N173" s="35">
        <f t="shared" si="13"/>
        <v>0.5501607717041801</v>
      </c>
      <c r="O173" s="38">
        <f t="shared" si="14"/>
        <v>0.6</v>
      </c>
    </row>
    <row r="174" spans="1:15" x14ac:dyDescent="0.5">
      <c r="A174" t="s">
        <v>267</v>
      </c>
      <c r="B174" t="s">
        <v>263</v>
      </c>
      <c r="C174" t="s">
        <v>53</v>
      </c>
      <c r="D174">
        <v>2</v>
      </c>
      <c r="E174" s="27">
        <v>1800</v>
      </c>
      <c r="F174">
        <v>0.97299999999999998</v>
      </c>
      <c r="G174" s="29">
        <f t="shared" si="10"/>
        <v>21016.799999999999</v>
      </c>
      <c r="H174" s="33">
        <v>288</v>
      </c>
      <c r="I174" s="35">
        <v>0.2329</v>
      </c>
      <c r="J174">
        <v>89</v>
      </c>
      <c r="K174" s="4">
        <v>390</v>
      </c>
      <c r="L174" s="27">
        <f t="shared" si="11"/>
        <v>301</v>
      </c>
      <c r="M174" s="27">
        <f t="shared" si="12"/>
        <v>199</v>
      </c>
      <c r="N174" s="35">
        <f t="shared" si="13"/>
        <v>0.62890365448504992</v>
      </c>
      <c r="O174" s="38">
        <f t="shared" si="14"/>
        <v>0.2329</v>
      </c>
    </row>
    <row r="175" spans="1:15" x14ac:dyDescent="0.5">
      <c r="A175" t="s">
        <v>268</v>
      </c>
      <c r="B175" t="s">
        <v>269</v>
      </c>
      <c r="C175" t="s">
        <v>53</v>
      </c>
      <c r="D175">
        <v>2</v>
      </c>
      <c r="E175" s="27">
        <v>3000</v>
      </c>
      <c r="F175">
        <v>0.97299999999999998</v>
      </c>
      <c r="G175" s="29">
        <f t="shared" si="10"/>
        <v>35028</v>
      </c>
      <c r="H175" s="33">
        <v>415</v>
      </c>
      <c r="I175" s="35">
        <v>0.40820000000000001</v>
      </c>
      <c r="J175">
        <v>193</v>
      </c>
      <c r="K175" s="4">
        <v>648</v>
      </c>
      <c r="L175" s="27">
        <f t="shared" si="11"/>
        <v>455</v>
      </c>
      <c r="M175" s="27">
        <f t="shared" si="12"/>
        <v>222</v>
      </c>
      <c r="N175" s="35">
        <f t="shared" si="13"/>
        <v>0.49032967032967034</v>
      </c>
      <c r="O175" s="38">
        <f t="shared" si="14"/>
        <v>0.40820000000000001</v>
      </c>
    </row>
    <row r="176" spans="1:15" x14ac:dyDescent="0.5">
      <c r="A176" t="s">
        <v>270</v>
      </c>
      <c r="B176" t="s">
        <v>269</v>
      </c>
      <c r="C176" t="s">
        <v>62</v>
      </c>
      <c r="D176">
        <v>2</v>
      </c>
      <c r="E176" s="27">
        <v>2000</v>
      </c>
      <c r="F176">
        <v>0.97299999999999998</v>
      </c>
      <c r="G176" s="29">
        <f t="shared" si="10"/>
        <v>23352</v>
      </c>
      <c r="H176" s="33">
        <v>387</v>
      </c>
      <c r="I176" s="35">
        <v>0.32600000000000001</v>
      </c>
      <c r="J176">
        <v>193</v>
      </c>
      <c r="K176" s="4">
        <v>600</v>
      </c>
      <c r="L176" s="27">
        <f t="shared" si="11"/>
        <v>407</v>
      </c>
      <c r="M176" s="27">
        <f t="shared" si="12"/>
        <v>194</v>
      </c>
      <c r="N176" s="35">
        <f t="shared" si="13"/>
        <v>0.48132678132678142</v>
      </c>
      <c r="O176" s="38">
        <f t="shared" si="14"/>
        <v>0.32600000000000001</v>
      </c>
    </row>
    <row r="177" spans="1:15" x14ac:dyDescent="0.5">
      <c r="A177" t="s">
        <v>271</v>
      </c>
      <c r="B177" t="s">
        <v>269</v>
      </c>
      <c r="C177" t="s">
        <v>62</v>
      </c>
      <c r="D177">
        <v>2</v>
      </c>
      <c r="E177" s="27">
        <v>2950</v>
      </c>
      <c r="F177">
        <v>0.97299999999999998</v>
      </c>
      <c r="G177" s="29">
        <f t="shared" si="10"/>
        <v>34444.199999999997</v>
      </c>
      <c r="H177" s="33">
        <v>575</v>
      </c>
      <c r="I177" s="35">
        <v>0.38900000000000001</v>
      </c>
      <c r="J177">
        <v>192</v>
      </c>
      <c r="K177" s="4">
        <v>829</v>
      </c>
      <c r="L177" s="27">
        <f t="shared" si="11"/>
        <v>637</v>
      </c>
      <c r="M177" s="27">
        <f t="shared" si="12"/>
        <v>383</v>
      </c>
      <c r="N177" s="35">
        <f t="shared" si="13"/>
        <v>0.58100470957613826</v>
      </c>
      <c r="O177" s="38">
        <f t="shared" si="14"/>
        <v>0.38900000000000001</v>
      </c>
    </row>
    <row r="178" spans="1:15" x14ac:dyDescent="0.5">
      <c r="A178" t="s">
        <v>272</v>
      </c>
      <c r="B178" t="s">
        <v>269</v>
      </c>
      <c r="C178" t="s">
        <v>53</v>
      </c>
      <c r="D178">
        <v>2</v>
      </c>
      <c r="E178" s="27">
        <v>1700</v>
      </c>
      <c r="F178">
        <v>0.97299999999999998</v>
      </c>
      <c r="G178" s="29">
        <f t="shared" si="10"/>
        <v>19849.2</v>
      </c>
      <c r="H178" s="33">
        <v>228</v>
      </c>
      <c r="I178" s="35">
        <v>0.52049999999999996</v>
      </c>
      <c r="J178">
        <v>98</v>
      </c>
      <c r="K178" s="4">
        <v>432</v>
      </c>
      <c r="L178" s="27">
        <f t="shared" si="11"/>
        <v>334</v>
      </c>
      <c r="M178" s="27">
        <f t="shared" si="12"/>
        <v>130</v>
      </c>
      <c r="N178" s="35">
        <f t="shared" si="13"/>
        <v>0.41137724550898203</v>
      </c>
      <c r="O178" s="38">
        <f t="shared" si="14"/>
        <v>0.52049999999999996</v>
      </c>
    </row>
    <row r="179" spans="1:15" x14ac:dyDescent="0.5">
      <c r="A179" t="s">
        <v>273</v>
      </c>
      <c r="B179" t="s">
        <v>274</v>
      </c>
      <c r="C179" t="s">
        <v>53</v>
      </c>
      <c r="D179">
        <v>2</v>
      </c>
      <c r="E179" s="27">
        <v>3000</v>
      </c>
      <c r="F179">
        <v>0.97299999999999998</v>
      </c>
      <c r="G179" s="29">
        <f t="shared" si="10"/>
        <v>35028</v>
      </c>
      <c r="H179" s="33">
        <v>337</v>
      </c>
      <c r="I179" s="35">
        <v>0.46300000000000002</v>
      </c>
      <c r="J179">
        <v>87</v>
      </c>
      <c r="K179" s="4">
        <v>512</v>
      </c>
      <c r="L179" s="27">
        <f t="shared" si="11"/>
        <v>425</v>
      </c>
      <c r="M179" s="27">
        <f t="shared" si="12"/>
        <v>250</v>
      </c>
      <c r="N179" s="35">
        <f t="shared" si="13"/>
        <v>0.57058823529411762</v>
      </c>
      <c r="O179" s="38">
        <f t="shared" si="14"/>
        <v>0.46300000000000002</v>
      </c>
    </row>
    <row r="180" spans="1:15" x14ac:dyDescent="0.5">
      <c r="A180" t="s">
        <v>275</v>
      </c>
      <c r="B180" t="s">
        <v>274</v>
      </c>
      <c r="C180" t="s">
        <v>53</v>
      </c>
      <c r="D180">
        <v>2</v>
      </c>
      <c r="E180" s="27">
        <v>3200</v>
      </c>
      <c r="F180">
        <v>0.97299999999999998</v>
      </c>
      <c r="G180" s="29">
        <f t="shared" si="10"/>
        <v>37363.199999999997</v>
      </c>
      <c r="H180" s="33">
        <v>154</v>
      </c>
      <c r="I180" s="35">
        <v>0.67949999999999999</v>
      </c>
      <c r="J180">
        <v>154</v>
      </c>
      <c r="K180" s="4">
        <v>480</v>
      </c>
      <c r="L180" s="27">
        <f t="shared" si="11"/>
        <v>326</v>
      </c>
      <c r="M180" s="27">
        <f t="shared" si="12"/>
        <v>0</v>
      </c>
      <c r="N180" s="35">
        <f t="shared" si="13"/>
        <v>0.1</v>
      </c>
      <c r="O180" s="38">
        <f t="shared" si="14"/>
        <v>0.67949999999999999</v>
      </c>
    </row>
    <row r="181" spans="1:15" x14ac:dyDescent="0.5">
      <c r="A181" t="s">
        <v>276</v>
      </c>
      <c r="B181" t="s">
        <v>277</v>
      </c>
      <c r="C181" t="s">
        <v>53</v>
      </c>
      <c r="D181">
        <v>2</v>
      </c>
      <c r="E181" s="27">
        <v>4500</v>
      </c>
      <c r="F181">
        <v>0.97299999999999998</v>
      </c>
      <c r="G181" s="29">
        <f t="shared" si="10"/>
        <v>52542</v>
      </c>
      <c r="H181" s="33">
        <v>432</v>
      </c>
      <c r="I181" s="35">
        <v>0.68220000000000003</v>
      </c>
      <c r="J181">
        <v>273</v>
      </c>
      <c r="K181" s="4">
        <v>853</v>
      </c>
      <c r="L181" s="27">
        <f t="shared" si="11"/>
        <v>580</v>
      </c>
      <c r="M181" s="27">
        <f t="shared" si="12"/>
        <v>159</v>
      </c>
      <c r="N181" s="35">
        <f t="shared" si="13"/>
        <v>0.31931034482758625</v>
      </c>
      <c r="O181" s="38">
        <f t="shared" si="14"/>
        <v>0.68220000000000003</v>
      </c>
    </row>
    <row r="182" spans="1:15" x14ac:dyDescent="0.5">
      <c r="A182" t="s">
        <v>278</v>
      </c>
      <c r="B182" t="s">
        <v>52</v>
      </c>
      <c r="C182" t="s">
        <v>53</v>
      </c>
      <c r="D182">
        <v>2</v>
      </c>
      <c r="E182" s="27">
        <v>800</v>
      </c>
      <c r="F182">
        <v>0.97299999999999998</v>
      </c>
      <c r="G182" s="29">
        <f t="shared" si="10"/>
        <v>9340.7999999999993</v>
      </c>
      <c r="H182" s="33">
        <v>104</v>
      </c>
      <c r="I182" s="35">
        <v>0.56989999999999996</v>
      </c>
      <c r="J182">
        <v>53</v>
      </c>
      <c r="K182" s="4">
        <v>188</v>
      </c>
      <c r="L182" s="27">
        <f t="shared" si="11"/>
        <v>135</v>
      </c>
      <c r="M182" s="27">
        <f t="shared" si="12"/>
        <v>51</v>
      </c>
      <c r="N182" s="35">
        <f t="shared" si="13"/>
        <v>0.40222222222222226</v>
      </c>
      <c r="O182" s="38">
        <f t="shared" si="14"/>
        <v>0.56989999999999996</v>
      </c>
    </row>
    <row r="183" spans="1:15" x14ac:dyDescent="0.5">
      <c r="A183" t="s">
        <v>279</v>
      </c>
      <c r="B183" t="s">
        <v>277</v>
      </c>
      <c r="C183" t="s">
        <v>62</v>
      </c>
      <c r="D183">
        <v>2</v>
      </c>
      <c r="E183" s="27">
        <v>4500</v>
      </c>
      <c r="F183">
        <v>0.97299999999999998</v>
      </c>
      <c r="G183" s="29">
        <f t="shared" si="10"/>
        <v>52542</v>
      </c>
      <c r="H183" s="33">
        <v>200</v>
      </c>
      <c r="I183" s="35">
        <v>0.86850000000000005</v>
      </c>
      <c r="J183">
        <v>103</v>
      </c>
      <c r="K183" s="4">
        <v>807</v>
      </c>
      <c r="L183" s="27">
        <f t="shared" si="11"/>
        <v>704</v>
      </c>
      <c r="M183" s="27">
        <f t="shared" si="12"/>
        <v>97</v>
      </c>
      <c r="N183" s="35">
        <f t="shared" si="13"/>
        <v>0.21022727272727276</v>
      </c>
      <c r="O183" s="38">
        <f t="shared" si="14"/>
        <v>0.86850000000000005</v>
      </c>
    </row>
    <row r="184" spans="1:15" x14ac:dyDescent="0.5">
      <c r="A184" t="s">
        <v>280</v>
      </c>
      <c r="B184" t="s">
        <v>277</v>
      </c>
      <c r="C184" t="s">
        <v>62</v>
      </c>
      <c r="D184">
        <v>2</v>
      </c>
      <c r="E184" s="27">
        <v>5500</v>
      </c>
      <c r="F184">
        <v>0.97299999999999998</v>
      </c>
      <c r="G184" s="29">
        <f t="shared" si="10"/>
        <v>64218</v>
      </c>
      <c r="H184" s="33">
        <v>428</v>
      </c>
      <c r="I184" s="35">
        <v>0.52329999999999999</v>
      </c>
      <c r="J184">
        <v>200</v>
      </c>
      <c r="K184" s="4">
        <v>770</v>
      </c>
      <c r="L184" s="27">
        <f t="shared" si="11"/>
        <v>570</v>
      </c>
      <c r="M184" s="27">
        <f t="shared" si="12"/>
        <v>228</v>
      </c>
      <c r="N184" s="35">
        <f t="shared" si="13"/>
        <v>0.42000000000000004</v>
      </c>
      <c r="O184" s="38">
        <f t="shared" si="14"/>
        <v>0.52329999999999999</v>
      </c>
    </row>
    <row r="185" spans="1:15" x14ac:dyDescent="0.5">
      <c r="A185" t="s">
        <v>281</v>
      </c>
      <c r="B185" t="s">
        <v>277</v>
      </c>
      <c r="C185" t="s">
        <v>53</v>
      </c>
      <c r="D185">
        <v>2</v>
      </c>
      <c r="E185" s="27">
        <v>3500</v>
      </c>
      <c r="F185">
        <v>0.97299999999999998</v>
      </c>
      <c r="G185" s="29">
        <f t="shared" si="10"/>
        <v>40866</v>
      </c>
      <c r="H185" s="33">
        <v>576</v>
      </c>
      <c r="I185" s="35">
        <v>0.46029999999999999</v>
      </c>
      <c r="J185">
        <v>151</v>
      </c>
      <c r="K185" s="4">
        <v>890</v>
      </c>
      <c r="L185" s="27">
        <f t="shared" si="11"/>
        <v>739</v>
      </c>
      <c r="M185" s="27">
        <f t="shared" si="12"/>
        <v>425</v>
      </c>
      <c r="N185" s="35">
        <f t="shared" si="13"/>
        <v>0.56008119079837615</v>
      </c>
      <c r="O185" s="38">
        <f t="shared" si="14"/>
        <v>0.46029999999999999</v>
      </c>
    </row>
    <row r="186" spans="1:15" x14ac:dyDescent="0.5">
      <c r="A186" t="s">
        <v>282</v>
      </c>
      <c r="B186" t="s">
        <v>283</v>
      </c>
      <c r="C186" t="s">
        <v>53</v>
      </c>
      <c r="D186">
        <v>2</v>
      </c>
      <c r="E186" s="27">
        <v>4000</v>
      </c>
      <c r="F186">
        <v>0.97299999999999998</v>
      </c>
      <c r="G186" s="29">
        <f t="shared" si="10"/>
        <v>46704</v>
      </c>
      <c r="H186" s="33">
        <v>560</v>
      </c>
      <c r="I186" s="35">
        <v>0.35339999999999999</v>
      </c>
      <c r="J186">
        <v>218</v>
      </c>
      <c r="K186" s="4">
        <v>681</v>
      </c>
      <c r="L186" s="27">
        <f t="shared" si="11"/>
        <v>463</v>
      </c>
      <c r="M186" s="27">
        <f t="shared" si="12"/>
        <v>342</v>
      </c>
      <c r="N186" s="35">
        <f t="shared" si="13"/>
        <v>0.69092872570194386</v>
      </c>
      <c r="O186" s="38">
        <f t="shared" si="14"/>
        <v>0.35339999999999999</v>
      </c>
    </row>
    <row r="187" spans="1:15" x14ac:dyDescent="0.5">
      <c r="A187" t="s">
        <v>284</v>
      </c>
      <c r="B187" t="s">
        <v>283</v>
      </c>
      <c r="C187" t="s">
        <v>53</v>
      </c>
      <c r="D187">
        <v>2</v>
      </c>
      <c r="E187" s="27">
        <v>3000</v>
      </c>
      <c r="F187">
        <v>0.97299999999999998</v>
      </c>
      <c r="G187" s="29">
        <f t="shared" si="10"/>
        <v>35028</v>
      </c>
      <c r="H187" s="33">
        <v>288</v>
      </c>
      <c r="I187" s="35">
        <v>0.49859999999999999</v>
      </c>
      <c r="J187">
        <v>109</v>
      </c>
      <c r="K187" s="4">
        <v>640</v>
      </c>
      <c r="L187" s="27">
        <f t="shared" si="11"/>
        <v>531</v>
      </c>
      <c r="M187" s="27">
        <f t="shared" si="12"/>
        <v>179</v>
      </c>
      <c r="N187" s="35">
        <f t="shared" si="13"/>
        <v>0.36967984934086628</v>
      </c>
      <c r="O187" s="38">
        <f t="shared" si="14"/>
        <v>0.49859999999999999</v>
      </c>
    </row>
    <row r="188" spans="1:15" x14ac:dyDescent="0.5">
      <c r="A188" t="s">
        <v>285</v>
      </c>
      <c r="B188" t="s">
        <v>286</v>
      </c>
      <c r="C188" t="s">
        <v>53</v>
      </c>
      <c r="D188">
        <v>2</v>
      </c>
      <c r="E188" s="27">
        <v>5600</v>
      </c>
      <c r="F188">
        <v>0.97299999999999998</v>
      </c>
      <c r="G188" s="29">
        <f t="shared" si="10"/>
        <v>65385.599999999999</v>
      </c>
      <c r="H188" s="33">
        <v>373</v>
      </c>
      <c r="I188" s="35">
        <v>0.5151</v>
      </c>
      <c r="J188">
        <v>196</v>
      </c>
      <c r="K188" s="4">
        <v>612</v>
      </c>
      <c r="L188" s="27">
        <f t="shared" si="11"/>
        <v>416</v>
      </c>
      <c r="M188" s="27">
        <f t="shared" si="12"/>
        <v>177</v>
      </c>
      <c r="N188" s="35">
        <f t="shared" si="13"/>
        <v>0.44038461538461537</v>
      </c>
      <c r="O188" s="38">
        <f t="shared" si="14"/>
        <v>0.5151</v>
      </c>
    </row>
    <row r="189" spans="1:15" x14ac:dyDescent="0.5">
      <c r="A189" t="s">
        <v>287</v>
      </c>
      <c r="B189" t="s">
        <v>286</v>
      </c>
      <c r="C189" t="s">
        <v>62</v>
      </c>
      <c r="D189">
        <v>2</v>
      </c>
      <c r="E189" s="27">
        <v>3200</v>
      </c>
      <c r="F189">
        <v>0.97299999999999998</v>
      </c>
      <c r="G189" s="29">
        <f t="shared" si="10"/>
        <v>37363.199999999997</v>
      </c>
      <c r="H189" s="33">
        <v>420</v>
      </c>
      <c r="I189" s="35">
        <v>0.87119999999999997</v>
      </c>
      <c r="J189">
        <v>165</v>
      </c>
      <c r="K189" s="4">
        <v>1296</v>
      </c>
      <c r="L189" s="27">
        <f t="shared" si="11"/>
        <v>1131</v>
      </c>
      <c r="M189" s="27">
        <f t="shared" si="12"/>
        <v>255</v>
      </c>
      <c r="N189" s="35">
        <f t="shared" si="13"/>
        <v>0.28037135278514591</v>
      </c>
      <c r="O189" s="38">
        <f t="shared" si="14"/>
        <v>0.87119999999999997</v>
      </c>
    </row>
    <row r="190" spans="1:15" x14ac:dyDescent="0.5">
      <c r="A190" t="s">
        <v>288</v>
      </c>
      <c r="B190" t="s">
        <v>286</v>
      </c>
      <c r="C190" t="s">
        <v>62</v>
      </c>
      <c r="D190">
        <v>2</v>
      </c>
      <c r="E190" s="27">
        <v>3500</v>
      </c>
      <c r="F190">
        <v>0.97299999999999998</v>
      </c>
      <c r="G190" s="29">
        <f t="shared" si="10"/>
        <v>40866</v>
      </c>
      <c r="H190" s="33">
        <v>593</v>
      </c>
      <c r="I190" s="35">
        <v>0.50680000000000003</v>
      </c>
      <c r="J190">
        <v>268</v>
      </c>
      <c r="K190" s="4">
        <v>1032</v>
      </c>
      <c r="L190" s="27">
        <f t="shared" si="11"/>
        <v>764</v>
      </c>
      <c r="M190" s="27">
        <f t="shared" si="12"/>
        <v>325</v>
      </c>
      <c r="N190" s="35">
        <f t="shared" si="13"/>
        <v>0.44031413612565451</v>
      </c>
      <c r="O190" s="38">
        <f t="shared" si="14"/>
        <v>0.50680000000000003</v>
      </c>
    </row>
    <row r="191" spans="1:15" x14ac:dyDescent="0.5">
      <c r="A191" t="s">
        <v>289</v>
      </c>
      <c r="B191" t="s">
        <v>286</v>
      </c>
      <c r="C191" t="s">
        <v>53</v>
      </c>
      <c r="D191">
        <v>2</v>
      </c>
      <c r="E191" s="27">
        <v>3400</v>
      </c>
      <c r="F191">
        <v>0.97299999999999998</v>
      </c>
      <c r="G191" s="29">
        <f t="shared" si="10"/>
        <v>39698.400000000001</v>
      </c>
      <c r="H191" s="33">
        <v>436</v>
      </c>
      <c r="I191" s="35">
        <v>0.28220000000000001</v>
      </c>
      <c r="J191">
        <v>106</v>
      </c>
      <c r="K191" s="4">
        <v>624</v>
      </c>
      <c r="L191" s="27">
        <f t="shared" si="11"/>
        <v>518</v>
      </c>
      <c r="M191" s="27">
        <f t="shared" si="12"/>
        <v>330</v>
      </c>
      <c r="N191" s="35">
        <f t="shared" si="13"/>
        <v>0.60965250965250961</v>
      </c>
      <c r="O191" s="38">
        <f t="shared" si="14"/>
        <v>0.28220000000000001</v>
      </c>
    </row>
    <row r="192" spans="1:15" x14ac:dyDescent="0.5">
      <c r="A192" t="s">
        <v>290</v>
      </c>
      <c r="B192" t="s">
        <v>291</v>
      </c>
      <c r="C192" t="s">
        <v>53</v>
      </c>
      <c r="D192">
        <v>2</v>
      </c>
      <c r="E192" s="27">
        <v>4200</v>
      </c>
      <c r="F192">
        <v>0.97299999999999998</v>
      </c>
      <c r="G192" s="29">
        <f t="shared" si="10"/>
        <v>49039.199999999997</v>
      </c>
      <c r="H192" s="33">
        <v>426</v>
      </c>
      <c r="I192" s="35">
        <v>0.54249999999999998</v>
      </c>
      <c r="J192">
        <v>210</v>
      </c>
      <c r="K192" s="4">
        <v>654</v>
      </c>
      <c r="L192" s="27">
        <f t="shared" si="11"/>
        <v>444</v>
      </c>
      <c r="M192" s="27">
        <f t="shared" si="12"/>
        <v>216</v>
      </c>
      <c r="N192" s="35">
        <f t="shared" si="13"/>
        <v>0.48918918918918919</v>
      </c>
      <c r="O192" s="38">
        <f t="shared" si="14"/>
        <v>0.54249999999999998</v>
      </c>
    </row>
    <row r="193" spans="1:15" x14ac:dyDescent="0.5">
      <c r="A193" t="s">
        <v>292</v>
      </c>
      <c r="B193" t="s">
        <v>293</v>
      </c>
      <c r="C193" t="s">
        <v>53</v>
      </c>
      <c r="D193">
        <v>2</v>
      </c>
      <c r="E193" s="27">
        <v>1100</v>
      </c>
      <c r="F193">
        <v>0.97299999999999998</v>
      </c>
      <c r="G193" s="29">
        <f t="shared" si="10"/>
        <v>12843.6</v>
      </c>
      <c r="H193" s="33">
        <v>142</v>
      </c>
      <c r="I193" s="35">
        <v>8.2199999999999995E-2</v>
      </c>
      <c r="J193">
        <v>111</v>
      </c>
      <c r="K193" s="4">
        <v>148</v>
      </c>
      <c r="L193" s="27">
        <f t="shared" si="11"/>
        <v>37</v>
      </c>
      <c r="M193" s="27">
        <f t="shared" si="12"/>
        <v>31</v>
      </c>
      <c r="N193" s="35">
        <f t="shared" si="13"/>
        <v>0.77027027027027029</v>
      </c>
      <c r="O193" s="38">
        <f t="shared" si="14"/>
        <v>8.2199999999999995E-2</v>
      </c>
    </row>
    <row r="194" spans="1:15" x14ac:dyDescent="0.5">
      <c r="A194" t="s">
        <v>294</v>
      </c>
      <c r="B194" t="s">
        <v>291</v>
      </c>
      <c r="C194" t="s">
        <v>62</v>
      </c>
      <c r="D194">
        <v>2</v>
      </c>
      <c r="E194" s="27">
        <v>3000</v>
      </c>
      <c r="F194">
        <v>0.97299999999999998</v>
      </c>
      <c r="G194" s="29">
        <f t="shared" si="10"/>
        <v>35028</v>
      </c>
      <c r="H194" s="33">
        <v>621</v>
      </c>
      <c r="I194" s="35">
        <v>0.34789999999999999</v>
      </c>
      <c r="J194">
        <v>133</v>
      </c>
      <c r="K194" s="4">
        <v>1040</v>
      </c>
      <c r="L194" s="27">
        <f t="shared" si="11"/>
        <v>907</v>
      </c>
      <c r="M194" s="27">
        <f t="shared" si="12"/>
        <v>488</v>
      </c>
      <c r="N194" s="35">
        <f t="shared" si="13"/>
        <v>0.53042998897464166</v>
      </c>
      <c r="O194" s="38">
        <f t="shared" si="14"/>
        <v>0.34789999999999999</v>
      </c>
    </row>
    <row r="195" spans="1:15" x14ac:dyDescent="0.5">
      <c r="A195" t="s">
        <v>295</v>
      </c>
      <c r="B195" t="s">
        <v>291</v>
      </c>
      <c r="C195" t="s">
        <v>62</v>
      </c>
      <c r="D195">
        <v>2</v>
      </c>
      <c r="E195" s="27">
        <v>3900</v>
      </c>
      <c r="F195">
        <v>0.97299999999999998</v>
      </c>
      <c r="G195" s="29">
        <f t="shared" si="10"/>
        <v>45536.4</v>
      </c>
      <c r="H195" s="33">
        <v>535</v>
      </c>
      <c r="I195" s="35">
        <v>0.47670000000000001</v>
      </c>
      <c r="J195">
        <v>231</v>
      </c>
      <c r="K195" s="4">
        <v>888</v>
      </c>
      <c r="L195" s="27">
        <f t="shared" si="11"/>
        <v>657</v>
      </c>
      <c r="M195" s="27">
        <f t="shared" si="12"/>
        <v>304</v>
      </c>
      <c r="N195" s="35">
        <f t="shared" si="13"/>
        <v>0.4701674277016743</v>
      </c>
      <c r="O195" s="38">
        <f t="shared" si="14"/>
        <v>0.47670000000000001</v>
      </c>
    </row>
    <row r="196" spans="1:15" x14ac:dyDescent="0.5">
      <c r="A196" t="s">
        <v>296</v>
      </c>
      <c r="B196" t="s">
        <v>291</v>
      </c>
      <c r="C196" t="s">
        <v>53</v>
      </c>
      <c r="D196">
        <v>2</v>
      </c>
      <c r="E196" s="27">
        <v>3600</v>
      </c>
      <c r="F196">
        <v>0.97299999999999998</v>
      </c>
      <c r="G196" s="29">
        <f t="shared" si="10"/>
        <v>42033.599999999999</v>
      </c>
      <c r="H196" s="33">
        <v>196</v>
      </c>
      <c r="I196" s="35">
        <v>0.77810000000000001</v>
      </c>
      <c r="J196">
        <v>137</v>
      </c>
      <c r="K196" s="4">
        <v>808</v>
      </c>
      <c r="L196" s="27">
        <f t="shared" si="11"/>
        <v>671</v>
      </c>
      <c r="M196" s="27">
        <f t="shared" si="12"/>
        <v>59</v>
      </c>
      <c r="N196" s="35">
        <f t="shared" si="13"/>
        <v>0.17034277198211625</v>
      </c>
      <c r="O196" s="38">
        <f t="shared" si="14"/>
        <v>0.77810000000000001</v>
      </c>
    </row>
    <row r="197" spans="1:15" x14ac:dyDescent="0.5">
      <c r="A197" t="s">
        <v>297</v>
      </c>
      <c r="B197" t="s">
        <v>298</v>
      </c>
      <c r="C197" t="s">
        <v>53</v>
      </c>
      <c r="D197">
        <v>2</v>
      </c>
      <c r="E197" s="27">
        <v>3500</v>
      </c>
      <c r="F197">
        <v>0.97299999999999998</v>
      </c>
      <c r="G197" s="29">
        <f t="shared" ref="G197:G247" si="15">E197*12*F197</f>
        <v>40866</v>
      </c>
      <c r="H197" s="33">
        <v>294</v>
      </c>
      <c r="I197" s="35">
        <v>0.39729999999999999</v>
      </c>
      <c r="J197">
        <v>155</v>
      </c>
      <c r="K197" s="4">
        <v>483</v>
      </c>
      <c r="L197" s="27">
        <f t="shared" ref="L197:L247" si="16">K197-J197</f>
        <v>328</v>
      </c>
      <c r="M197" s="27">
        <f t="shared" ref="M197:M247" si="17">H197-J197</f>
        <v>139</v>
      </c>
      <c r="N197" s="35">
        <f t="shared" ref="N197:N247" si="18">$K$2*M197/L197+0.1</f>
        <v>0.4390243902439025</v>
      </c>
      <c r="O197" s="38">
        <f t="shared" ref="O197:O247" si="19">I197</f>
        <v>0.39729999999999999</v>
      </c>
    </row>
    <row r="198" spans="1:15" x14ac:dyDescent="0.5">
      <c r="A198" t="s">
        <v>299</v>
      </c>
      <c r="B198" t="s">
        <v>298</v>
      </c>
      <c r="C198" t="s">
        <v>62</v>
      </c>
      <c r="D198">
        <v>2</v>
      </c>
      <c r="E198" s="27">
        <v>2500</v>
      </c>
      <c r="F198">
        <v>0.97299999999999998</v>
      </c>
      <c r="G198" s="29">
        <f t="shared" si="15"/>
        <v>29190</v>
      </c>
      <c r="H198" s="33">
        <v>471</v>
      </c>
      <c r="I198" s="35">
        <v>0.6</v>
      </c>
      <c r="J198">
        <v>111</v>
      </c>
      <c r="K198" s="4">
        <v>868</v>
      </c>
      <c r="L198" s="27">
        <f t="shared" si="16"/>
        <v>757</v>
      </c>
      <c r="M198" s="27">
        <f t="shared" si="17"/>
        <v>360</v>
      </c>
      <c r="N198" s="35">
        <f t="shared" si="18"/>
        <v>0.480449141347424</v>
      </c>
      <c r="O198" s="38">
        <f t="shared" si="19"/>
        <v>0.6</v>
      </c>
    </row>
    <row r="199" spans="1:15" x14ac:dyDescent="0.5">
      <c r="A199" t="s">
        <v>300</v>
      </c>
      <c r="B199" t="s">
        <v>298</v>
      </c>
      <c r="C199" t="s">
        <v>62</v>
      </c>
      <c r="D199">
        <v>2</v>
      </c>
      <c r="E199" s="27">
        <v>3000</v>
      </c>
      <c r="F199">
        <v>0.97299999999999998</v>
      </c>
      <c r="G199" s="29">
        <f t="shared" si="15"/>
        <v>35028</v>
      </c>
      <c r="H199" s="33">
        <v>620</v>
      </c>
      <c r="I199" s="35">
        <v>0.29320000000000002</v>
      </c>
      <c r="J199">
        <v>195</v>
      </c>
      <c r="K199" s="4">
        <v>752</v>
      </c>
      <c r="L199" s="27">
        <f t="shared" si="16"/>
        <v>557</v>
      </c>
      <c r="M199" s="27">
        <f t="shared" si="17"/>
        <v>425</v>
      </c>
      <c r="N199" s="35">
        <f t="shared" si="18"/>
        <v>0.71041292639138243</v>
      </c>
      <c r="O199" s="38">
        <f t="shared" si="19"/>
        <v>0.29320000000000002</v>
      </c>
    </row>
    <row r="200" spans="1:15" x14ac:dyDescent="0.5">
      <c r="A200" t="s">
        <v>301</v>
      </c>
      <c r="B200" t="s">
        <v>298</v>
      </c>
      <c r="C200" t="s">
        <v>53</v>
      </c>
      <c r="D200">
        <v>2</v>
      </c>
      <c r="E200" s="27">
        <v>3000</v>
      </c>
      <c r="F200">
        <v>0.97299999999999998</v>
      </c>
      <c r="G200" s="29">
        <f t="shared" si="15"/>
        <v>35028</v>
      </c>
      <c r="H200" s="33">
        <v>235</v>
      </c>
      <c r="I200" s="35">
        <v>0.6411</v>
      </c>
      <c r="J200">
        <v>80</v>
      </c>
      <c r="K200" s="4">
        <v>469</v>
      </c>
      <c r="L200" s="27">
        <f t="shared" si="16"/>
        <v>389</v>
      </c>
      <c r="M200" s="27">
        <f t="shared" si="17"/>
        <v>155</v>
      </c>
      <c r="N200" s="35">
        <f t="shared" si="18"/>
        <v>0.41876606683804629</v>
      </c>
      <c r="O200" s="38">
        <f t="shared" si="19"/>
        <v>0.6411</v>
      </c>
    </row>
    <row r="201" spans="1:15" x14ac:dyDescent="0.5">
      <c r="A201" t="s">
        <v>302</v>
      </c>
      <c r="B201" t="s">
        <v>303</v>
      </c>
      <c r="C201" t="s">
        <v>53</v>
      </c>
      <c r="D201">
        <v>2</v>
      </c>
      <c r="E201" s="27">
        <v>3900</v>
      </c>
      <c r="F201">
        <v>0.97299999999999998</v>
      </c>
      <c r="G201" s="29">
        <f t="shared" si="15"/>
        <v>45536.4</v>
      </c>
      <c r="H201" s="33">
        <v>284</v>
      </c>
      <c r="I201" s="35">
        <v>0.50409999999999999</v>
      </c>
      <c r="J201">
        <v>116</v>
      </c>
      <c r="K201" s="4">
        <v>361</v>
      </c>
      <c r="L201" s="27">
        <f t="shared" si="16"/>
        <v>245</v>
      </c>
      <c r="M201" s="27">
        <f t="shared" si="17"/>
        <v>168</v>
      </c>
      <c r="N201" s="35">
        <f t="shared" si="18"/>
        <v>0.64857142857142858</v>
      </c>
      <c r="O201" s="38">
        <f t="shared" si="19"/>
        <v>0.50409999999999999</v>
      </c>
    </row>
    <row r="202" spans="1:15" x14ac:dyDescent="0.5">
      <c r="A202" t="s">
        <v>304</v>
      </c>
      <c r="B202" t="s">
        <v>303</v>
      </c>
      <c r="C202" t="s">
        <v>62</v>
      </c>
      <c r="D202">
        <v>2</v>
      </c>
      <c r="E202" s="27">
        <v>2800</v>
      </c>
      <c r="F202">
        <v>0.97299999999999998</v>
      </c>
      <c r="G202" s="29">
        <f t="shared" si="15"/>
        <v>32692.799999999999</v>
      </c>
      <c r="H202" s="33">
        <v>355</v>
      </c>
      <c r="I202" s="35">
        <v>0.4027</v>
      </c>
      <c r="J202">
        <v>102</v>
      </c>
      <c r="K202" s="4">
        <v>799</v>
      </c>
      <c r="L202" s="27">
        <f t="shared" si="16"/>
        <v>697</v>
      </c>
      <c r="M202" s="27">
        <f t="shared" si="17"/>
        <v>253</v>
      </c>
      <c r="N202" s="35">
        <f t="shared" si="18"/>
        <v>0.39038737446197991</v>
      </c>
      <c r="O202" s="38">
        <f t="shared" si="19"/>
        <v>0.4027</v>
      </c>
    </row>
    <row r="203" spans="1:15" x14ac:dyDescent="0.5">
      <c r="A203" t="s">
        <v>305</v>
      </c>
      <c r="B203" t="s">
        <v>303</v>
      </c>
      <c r="C203" t="s">
        <v>62</v>
      </c>
      <c r="D203">
        <v>2</v>
      </c>
      <c r="E203" s="27">
        <v>3500</v>
      </c>
      <c r="F203">
        <v>0.97299999999999998</v>
      </c>
      <c r="G203" s="29">
        <f t="shared" si="15"/>
        <v>40866</v>
      </c>
      <c r="H203" s="33">
        <v>436</v>
      </c>
      <c r="I203" s="35">
        <v>0.50680000000000003</v>
      </c>
      <c r="J203">
        <v>188</v>
      </c>
      <c r="K203" s="4">
        <v>724</v>
      </c>
      <c r="L203" s="27">
        <f t="shared" si="16"/>
        <v>536</v>
      </c>
      <c r="M203" s="27">
        <f t="shared" si="17"/>
        <v>248</v>
      </c>
      <c r="N203" s="35">
        <f t="shared" si="18"/>
        <v>0.47014925373134331</v>
      </c>
      <c r="O203" s="38">
        <f t="shared" si="19"/>
        <v>0.50680000000000003</v>
      </c>
    </row>
    <row r="204" spans="1:15" x14ac:dyDescent="0.5">
      <c r="A204" t="s">
        <v>306</v>
      </c>
      <c r="B204" t="s">
        <v>293</v>
      </c>
      <c r="C204" t="s">
        <v>62</v>
      </c>
      <c r="D204">
        <v>2</v>
      </c>
      <c r="E204" s="27">
        <v>900</v>
      </c>
      <c r="F204">
        <v>0.97299999999999998</v>
      </c>
      <c r="G204" s="29">
        <f t="shared" si="15"/>
        <v>10508.4</v>
      </c>
      <c r="H204" s="33">
        <v>141</v>
      </c>
      <c r="I204" s="35">
        <v>0.54790000000000005</v>
      </c>
      <c r="J204">
        <v>116</v>
      </c>
      <c r="K204" s="4">
        <v>296</v>
      </c>
      <c r="L204" s="27">
        <f t="shared" si="16"/>
        <v>180</v>
      </c>
      <c r="M204" s="27">
        <f t="shared" si="17"/>
        <v>25</v>
      </c>
      <c r="N204" s="35">
        <f t="shared" si="18"/>
        <v>0.21111111111111111</v>
      </c>
      <c r="O204" s="38">
        <f t="shared" si="19"/>
        <v>0.54790000000000005</v>
      </c>
    </row>
    <row r="205" spans="1:15" x14ac:dyDescent="0.5">
      <c r="A205" t="s">
        <v>307</v>
      </c>
      <c r="B205" t="s">
        <v>303</v>
      </c>
      <c r="C205" t="s">
        <v>53</v>
      </c>
      <c r="D205">
        <v>2</v>
      </c>
      <c r="E205" s="27">
        <v>2600</v>
      </c>
      <c r="F205">
        <v>0.97299999999999998</v>
      </c>
      <c r="G205" s="29">
        <f t="shared" si="15"/>
        <v>30357.599999999999</v>
      </c>
      <c r="H205" s="33">
        <v>250</v>
      </c>
      <c r="I205" s="35">
        <v>0.36990000000000001</v>
      </c>
      <c r="J205">
        <v>69</v>
      </c>
      <c r="K205" s="4">
        <v>406</v>
      </c>
      <c r="L205" s="27">
        <f t="shared" si="16"/>
        <v>337</v>
      </c>
      <c r="M205" s="27">
        <f t="shared" si="17"/>
        <v>181</v>
      </c>
      <c r="N205" s="35">
        <f t="shared" si="18"/>
        <v>0.52967359050445106</v>
      </c>
      <c r="O205" s="38">
        <f t="shared" si="19"/>
        <v>0.36990000000000001</v>
      </c>
    </row>
    <row r="206" spans="1:15" x14ac:dyDescent="0.5">
      <c r="A206" t="s">
        <v>308</v>
      </c>
      <c r="B206" t="s">
        <v>309</v>
      </c>
      <c r="C206" t="s">
        <v>53</v>
      </c>
      <c r="D206">
        <v>2</v>
      </c>
      <c r="E206" s="27">
        <v>2695</v>
      </c>
      <c r="F206">
        <v>0.97299999999999998</v>
      </c>
      <c r="G206" s="29">
        <f t="shared" si="15"/>
        <v>31466.82</v>
      </c>
      <c r="H206" s="33">
        <v>443</v>
      </c>
      <c r="I206" s="35">
        <v>0.2356</v>
      </c>
      <c r="J206">
        <v>265</v>
      </c>
      <c r="K206" s="4">
        <v>534</v>
      </c>
      <c r="L206" s="27">
        <f t="shared" si="16"/>
        <v>269</v>
      </c>
      <c r="M206" s="27">
        <f t="shared" si="17"/>
        <v>178</v>
      </c>
      <c r="N206" s="35">
        <f t="shared" si="18"/>
        <v>0.6293680297397769</v>
      </c>
      <c r="O206" s="38">
        <f t="shared" si="19"/>
        <v>0.2356</v>
      </c>
    </row>
    <row r="207" spans="1:15" x14ac:dyDescent="0.5">
      <c r="A207" t="s">
        <v>310</v>
      </c>
      <c r="B207" t="s">
        <v>309</v>
      </c>
      <c r="C207" t="s">
        <v>62</v>
      </c>
      <c r="D207">
        <v>2</v>
      </c>
      <c r="E207" s="27">
        <v>3000</v>
      </c>
      <c r="F207">
        <v>0.97299999999999998</v>
      </c>
      <c r="G207" s="29">
        <f t="shared" si="15"/>
        <v>35028</v>
      </c>
      <c r="H207" s="33">
        <v>343</v>
      </c>
      <c r="I207" s="35">
        <v>0.58079999999999998</v>
      </c>
      <c r="J207">
        <v>158</v>
      </c>
      <c r="K207" s="4">
        <v>706</v>
      </c>
      <c r="L207" s="27">
        <f t="shared" si="16"/>
        <v>548</v>
      </c>
      <c r="M207" s="27">
        <f t="shared" si="17"/>
        <v>185</v>
      </c>
      <c r="N207" s="35">
        <f t="shared" si="18"/>
        <v>0.37007299270072991</v>
      </c>
      <c r="O207" s="38">
        <f t="shared" si="19"/>
        <v>0.58079999999999998</v>
      </c>
    </row>
    <row r="208" spans="1:15" x14ac:dyDescent="0.5">
      <c r="A208" t="s">
        <v>311</v>
      </c>
      <c r="B208" t="s">
        <v>309</v>
      </c>
      <c r="C208" t="s">
        <v>62</v>
      </c>
      <c r="D208">
        <v>2</v>
      </c>
      <c r="E208" s="27">
        <v>4000</v>
      </c>
      <c r="F208">
        <v>0.97299999999999998</v>
      </c>
      <c r="G208" s="29">
        <f t="shared" si="15"/>
        <v>46704</v>
      </c>
      <c r="H208" s="33">
        <v>739</v>
      </c>
      <c r="I208" s="35">
        <v>1.9199999999999998E-2</v>
      </c>
      <c r="J208">
        <v>306</v>
      </c>
      <c r="K208" s="4">
        <v>781</v>
      </c>
      <c r="L208" s="27">
        <f t="shared" si="16"/>
        <v>475</v>
      </c>
      <c r="M208" s="27">
        <f t="shared" si="17"/>
        <v>433</v>
      </c>
      <c r="N208" s="35">
        <f t="shared" si="18"/>
        <v>0.82926315789473692</v>
      </c>
      <c r="O208" s="38">
        <f t="shared" si="19"/>
        <v>1.9199999999999998E-2</v>
      </c>
    </row>
    <row r="209" spans="1:15" x14ac:dyDescent="0.5">
      <c r="A209" t="s">
        <v>312</v>
      </c>
      <c r="B209" t="s">
        <v>309</v>
      </c>
      <c r="C209" t="s">
        <v>53</v>
      </c>
      <c r="D209">
        <v>2</v>
      </c>
      <c r="E209" s="27">
        <v>2295</v>
      </c>
      <c r="F209">
        <v>0.97299999999999998</v>
      </c>
      <c r="G209" s="29">
        <f t="shared" si="15"/>
        <v>26796.42</v>
      </c>
      <c r="H209" s="33">
        <v>270</v>
      </c>
      <c r="I209" s="35">
        <v>0.46850000000000003</v>
      </c>
      <c r="J209">
        <v>100</v>
      </c>
      <c r="K209" s="4">
        <v>469</v>
      </c>
      <c r="L209" s="27">
        <f t="shared" si="16"/>
        <v>369</v>
      </c>
      <c r="M209" s="27">
        <f t="shared" si="17"/>
        <v>170</v>
      </c>
      <c r="N209" s="35">
        <f t="shared" si="18"/>
        <v>0.46856368563685635</v>
      </c>
      <c r="O209" s="38">
        <f t="shared" si="19"/>
        <v>0.46850000000000003</v>
      </c>
    </row>
    <row r="210" spans="1:15" x14ac:dyDescent="0.5">
      <c r="A210" t="s">
        <v>313</v>
      </c>
      <c r="B210" t="s">
        <v>314</v>
      </c>
      <c r="C210" t="s">
        <v>53</v>
      </c>
      <c r="D210">
        <v>2</v>
      </c>
      <c r="E210" s="27">
        <v>3000</v>
      </c>
      <c r="F210">
        <v>0.97299999999999998</v>
      </c>
      <c r="G210" s="29">
        <f t="shared" si="15"/>
        <v>35028</v>
      </c>
      <c r="H210" s="33">
        <v>424</v>
      </c>
      <c r="I210" s="35">
        <v>0.34250000000000003</v>
      </c>
      <c r="J210">
        <v>270</v>
      </c>
      <c r="K210" s="4">
        <v>543</v>
      </c>
      <c r="L210" s="27">
        <f t="shared" si="16"/>
        <v>273</v>
      </c>
      <c r="M210" s="27">
        <f t="shared" si="17"/>
        <v>154</v>
      </c>
      <c r="N210" s="35">
        <f t="shared" si="18"/>
        <v>0.55128205128205132</v>
      </c>
      <c r="O210" s="38">
        <f t="shared" si="19"/>
        <v>0.34250000000000003</v>
      </c>
    </row>
    <row r="211" spans="1:15" x14ac:dyDescent="0.5">
      <c r="A211" t="s">
        <v>315</v>
      </c>
      <c r="B211" t="s">
        <v>314</v>
      </c>
      <c r="C211" t="s">
        <v>62</v>
      </c>
      <c r="D211">
        <v>2</v>
      </c>
      <c r="E211" s="27">
        <v>3300</v>
      </c>
      <c r="F211">
        <v>0.97299999999999998</v>
      </c>
      <c r="G211" s="29">
        <f t="shared" si="15"/>
        <v>38530.799999999996</v>
      </c>
      <c r="H211" s="33">
        <v>980</v>
      </c>
      <c r="I211" s="35">
        <v>0.2712</v>
      </c>
      <c r="J211">
        <v>283</v>
      </c>
      <c r="K211" s="4">
        <v>1261</v>
      </c>
      <c r="L211" s="27">
        <f t="shared" si="16"/>
        <v>978</v>
      </c>
      <c r="M211" s="27">
        <f t="shared" si="17"/>
        <v>697</v>
      </c>
      <c r="N211" s="35">
        <f t="shared" si="18"/>
        <v>0.67014314928425356</v>
      </c>
      <c r="O211" s="38">
        <f t="shared" si="19"/>
        <v>0.2712</v>
      </c>
    </row>
    <row r="212" spans="1:15" x14ac:dyDescent="0.5">
      <c r="A212" t="s">
        <v>316</v>
      </c>
      <c r="B212" t="s">
        <v>314</v>
      </c>
      <c r="C212" t="s">
        <v>62</v>
      </c>
      <c r="D212">
        <v>2</v>
      </c>
      <c r="E212" s="27">
        <v>4500</v>
      </c>
      <c r="F212">
        <v>0.97299999999999998</v>
      </c>
      <c r="G212" s="29">
        <f t="shared" si="15"/>
        <v>52542</v>
      </c>
      <c r="H212" s="33">
        <v>994</v>
      </c>
      <c r="I212" s="35">
        <v>0.43009999999999998</v>
      </c>
      <c r="J212">
        <v>530</v>
      </c>
      <c r="K212" s="4">
        <v>1354</v>
      </c>
      <c r="L212" s="27">
        <f t="shared" si="16"/>
        <v>824</v>
      </c>
      <c r="M212" s="27">
        <f t="shared" si="17"/>
        <v>464</v>
      </c>
      <c r="N212" s="35">
        <f t="shared" si="18"/>
        <v>0.55048543689320395</v>
      </c>
      <c r="O212" s="38">
        <f t="shared" si="19"/>
        <v>0.43009999999999998</v>
      </c>
    </row>
    <row r="213" spans="1:15" x14ac:dyDescent="0.5">
      <c r="A213" t="s">
        <v>317</v>
      </c>
      <c r="B213" t="s">
        <v>314</v>
      </c>
      <c r="C213" t="s">
        <v>53</v>
      </c>
      <c r="D213">
        <v>2</v>
      </c>
      <c r="E213" s="27">
        <v>2700</v>
      </c>
      <c r="F213">
        <v>0.97299999999999998</v>
      </c>
      <c r="G213" s="29">
        <f t="shared" si="15"/>
        <v>31525.200000000001</v>
      </c>
      <c r="H213" s="33">
        <v>284</v>
      </c>
      <c r="I213" s="35">
        <v>0.60550000000000004</v>
      </c>
      <c r="J213">
        <v>103</v>
      </c>
      <c r="K213" s="4">
        <v>483</v>
      </c>
      <c r="L213" s="27">
        <f t="shared" si="16"/>
        <v>380</v>
      </c>
      <c r="M213" s="27">
        <f t="shared" si="17"/>
        <v>181</v>
      </c>
      <c r="N213" s="35">
        <f t="shared" si="18"/>
        <v>0.4810526315789474</v>
      </c>
      <c r="O213" s="38">
        <f t="shared" si="19"/>
        <v>0.60550000000000004</v>
      </c>
    </row>
    <row r="214" spans="1:15" x14ac:dyDescent="0.5">
      <c r="A214" t="s">
        <v>318</v>
      </c>
      <c r="B214" t="s">
        <v>319</v>
      </c>
      <c r="C214" t="s">
        <v>53</v>
      </c>
      <c r="D214">
        <v>2</v>
      </c>
      <c r="E214" s="27">
        <v>2700</v>
      </c>
      <c r="F214">
        <v>0.97299999999999998</v>
      </c>
      <c r="G214" s="29">
        <f t="shared" si="15"/>
        <v>31525.200000000001</v>
      </c>
      <c r="H214" s="33">
        <v>236</v>
      </c>
      <c r="I214" s="35">
        <v>0.56710000000000005</v>
      </c>
      <c r="J214">
        <v>110</v>
      </c>
      <c r="K214" s="4">
        <v>515</v>
      </c>
      <c r="L214" s="27">
        <f t="shared" si="16"/>
        <v>405</v>
      </c>
      <c r="M214" s="27">
        <f t="shared" si="17"/>
        <v>126</v>
      </c>
      <c r="N214" s="35">
        <f t="shared" si="18"/>
        <v>0.34888888888888892</v>
      </c>
      <c r="O214" s="38">
        <f t="shared" si="19"/>
        <v>0.56710000000000005</v>
      </c>
    </row>
    <row r="215" spans="1:15" x14ac:dyDescent="0.5">
      <c r="A215" t="s">
        <v>320</v>
      </c>
      <c r="B215" t="s">
        <v>293</v>
      </c>
      <c r="C215" t="s">
        <v>62</v>
      </c>
      <c r="D215">
        <v>2</v>
      </c>
      <c r="E215" s="27">
        <v>1100</v>
      </c>
      <c r="F215">
        <v>0.97299999999999998</v>
      </c>
      <c r="G215" s="29">
        <f t="shared" si="15"/>
        <v>12843.6</v>
      </c>
      <c r="H215" s="33">
        <v>188</v>
      </c>
      <c r="I215" s="35">
        <v>0.61919999999999997</v>
      </c>
      <c r="J215">
        <v>136</v>
      </c>
      <c r="K215" s="4">
        <v>335</v>
      </c>
      <c r="L215" s="27">
        <f t="shared" si="16"/>
        <v>199</v>
      </c>
      <c r="M215" s="27">
        <f t="shared" si="17"/>
        <v>52</v>
      </c>
      <c r="N215" s="35">
        <f t="shared" si="18"/>
        <v>0.30904522613065327</v>
      </c>
      <c r="O215" s="38">
        <f t="shared" si="19"/>
        <v>0.61919999999999997</v>
      </c>
    </row>
    <row r="216" spans="1:15" x14ac:dyDescent="0.5">
      <c r="A216" t="s">
        <v>321</v>
      </c>
      <c r="B216" t="s">
        <v>319</v>
      </c>
      <c r="C216" t="s">
        <v>53</v>
      </c>
      <c r="D216">
        <v>2</v>
      </c>
      <c r="E216" s="27">
        <v>3000</v>
      </c>
      <c r="F216">
        <v>0.97299999999999998</v>
      </c>
      <c r="G216" s="29">
        <f t="shared" si="15"/>
        <v>35028</v>
      </c>
      <c r="H216" s="33">
        <v>329</v>
      </c>
      <c r="I216" s="35">
        <v>0.70409999999999995</v>
      </c>
      <c r="J216">
        <v>270</v>
      </c>
      <c r="K216" s="4">
        <v>544</v>
      </c>
      <c r="L216" s="27">
        <f t="shared" si="16"/>
        <v>274</v>
      </c>
      <c r="M216" s="27">
        <f t="shared" si="17"/>
        <v>59</v>
      </c>
      <c r="N216" s="35">
        <f t="shared" si="18"/>
        <v>0.27226277372262775</v>
      </c>
      <c r="O216" s="38">
        <f t="shared" si="19"/>
        <v>0.70409999999999995</v>
      </c>
    </row>
    <row r="217" spans="1:15" x14ac:dyDescent="0.5">
      <c r="A217" t="s">
        <v>322</v>
      </c>
      <c r="B217" t="s">
        <v>319</v>
      </c>
      <c r="C217" t="s">
        <v>62</v>
      </c>
      <c r="D217">
        <v>2</v>
      </c>
      <c r="E217" s="27">
        <v>4500</v>
      </c>
      <c r="F217">
        <v>0.97299999999999998</v>
      </c>
      <c r="G217" s="29">
        <f t="shared" si="15"/>
        <v>52542</v>
      </c>
      <c r="H217" s="33">
        <v>549</v>
      </c>
      <c r="I217" s="35">
        <v>0.44379999999999997</v>
      </c>
      <c r="J217">
        <v>231</v>
      </c>
      <c r="K217" s="4">
        <v>1027</v>
      </c>
      <c r="L217" s="27">
        <f t="shared" si="16"/>
        <v>796</v>
      </c>
      <c r="M217" s="27">
        <f t="shared" si="17"/>
        <v>318</v>
      </c>
      <c r="N217" s="35">
        <f t="shared" si="18"/>
        <v>0.41959798994974873</v>
      </c>
      <c r="O217" s="38">
        <f t="shared" si="19"/>
        <v>0.44379999999999997</v>
      </c>
    </row>
    <row r="218" spans="1:15" x14ac:dyDescent="0.5">
      <c r="A218" t="s">
        <v>323</v>
      </c>
      <c r="B218" t="s">
        <v>319</v>
      </c>
      <c r="C218" t="s">
        <v>62</v>
      </c>
      <c r="D218">
        <v>2</v>
      </c>
      <c r="E218" s="27">
        <v>4900</v>
      </c>
      <c r="F218">
        <v>0.97299999999999998</v>
      </c>
      <c r="G218" s="29">
        <f t="shared" si="15"/>
        <v>57212.4</v>
      </c>
      <c r="H218" s="33">
        <v>652</v>
      </c>
      <c r="I218" s="35">
        <v>0.4466</v>
      </c>
      <c r="J218">
        <v>379</v>
      </c>
      <c r="K218" s="4">
        <v>969</v>
      </c>
      <c r="L218" s="27">
        <f t="shared" si="16"/>
        <v>590</v>
      </c>
      <c r="M218" s="27">
        <f t="shared" si="17"/>
        <v>273</v>
      </c>
      <c r="N218" s="35">
        <f t="shared" si="18"/>
        <v>0.47016949152542376</v>
      </c>
      <c r="O218" s="38">
        <f t="shared" si="19"/>
        <v>0.4466</v>
      </c>
    </row>
    <row r="219" spans="1:15" x14ac:dyDescent="0.5">
      <c r="A219" t="s">
        <v>324</v>
      </c>
      <c r="B219" t="s">
        <v>325</v>
      </c>
      <c r="C219" t="s">
        <v>53</v>
      </c>
      <c r="D219">
        <v>2</v>
      </c>
      <c r="E219" s="27">
        <v>3300</v>
      </c>
      <c r="F219">
        <v>0.97299999999999998</v>
      </c>
      <c r="G219" s="29">
        <f t="shared" si="15"/>
        <v>38530.799999999996</v>
      </c>
      <c r="H219" s="33">
        <v>378</v>
      </c>
      <c r="I219" s="35">
        <v>0.4219</v>
      </c>
      <c r="J219">
        <v>264</v>
      </c>
      <c r="K219" s="4">
        <v>532</v>
      </c>
      <c r="L219" s="27">
        <f t="shared" si="16"/>
        <v>268</v>
      </c>
      <c r="M219" s="27">
        <f t="shared" si="17"/>
        <v>114</v>
      </c>
      <c r="N219" s="35">
        <f t="shared" si="18"/>
        <v>0.44029850746268662</v>
      </c>
      <c r="O219" s="38">
        <f t="shared" si="19"/>
        <v>0.4219</v>
      </c>
    </row>
    <row r="220" spans="1:15" x14ac:dyDescent="0.5">
      <c r="A220" t="s">
        <v>326</v>
      </c>
      <c r="B220" t="s">
        <v>325</v>
      </c>
      <c r="C220" t="s">
        <v>62</v>
      </c>
      <c r="D220">
        <v>2</v>
      </c>
      <c r="E220" s="27">
        <v>4500</v>
      </c>
      <c r="F220">
        <v>0.97299999999999998</v>
      </c>
      <c r="G220" s="29">
        <f t="shared" si="15"/>
        <v>52542</v>
      </c>
      <c r="H220" s="33">
        <v>255</v>
      </c>
      <c r="I220" s="35">
        <v>0.59179999999999999</v>
      </c>
      <c r="J220">
        <v>151</v>
      </c>
      <c r="K220" s="4">
        <v>673</v>
      </c>
      <c r="L220" s="27">
        <f t="shared" si="16"/>
        <v>522</v>
      </c>
      <c r="M220" s="27">
        <f t="shared" si="17"/>
        <v>104</v>
      </c>
      <c r="N220" s="35">
        <f t="shared" si="18"/>
        <v>0.25938697318007664</v>
      </c>
      <c r="O220" s="38">
        <f t="shared" si="19"/>
        <v>0.59179999999999999</v>
      </c>
    </row>
    <row r="221" spans="1:15" x14ac:dyDescent="0.5">
      <c r="A221" t="s">
        <v>327</v>
      </c>
      <c r="B221" t="s">
        <v>325</v>
      </c>
      <c r="C221" t="s">
        <v>62</v>
      </c>
      <c r="D221">
        <v>2</v>
      </c>
      <c r="E221" s="27">
        <v>4200</v>
      </c>
      <c r="F221">
        <v>0.97299999999999998</v>
      </c>
      <c r="G221" s="29">
        <f t="shared" si="15"/>
        <v>49039.199999999997</v>
      </c>
      <c r="H221" s="33">
        <v>441</v>
      </c>
      <c r="I221" s="35">
        <v>0.5726</v>
      </c>
      <c r="J221">
        <v>278</v>
      </c>
      <c r="K221" s="4">
        <v>711</v>
      </c>
      <c r="L221" s="27">
        <f t="shared" si="16"/>
        <v>433</v>
      </c>
      <c r="M221" s="27">
        <f t="shared" si="17"/>
        <v>163</v>
      </c>
      <c r="N221" s="35">
        <f t="shared" si="18"/>
        <v>0.40115473441108551</v>
      </c>
      <c r="O221" s="38">
        <f t="shared" si="19"/>
        <v>0.5726</v>
      </c>
    </row>
    <row r="222" spans="1:15" x14ac:dyDescent="0.5">
      <c r="A222" t="s">
        <v>328</v>
      </c>
      <c r="B222" t="s">
        <v>325</v>
      </c>
      <c r="C222" t="s">
        <v>53</v>
      </c>
      <c r="D222">
        <v>2</v>
      </c>
      <c r="E222" s="27">
        <v>2500</v>
      </c>
      <c r="F222">
        <v>0.97299999999999998</v>
      </c>
      <c r="G222" s="29">
        <f t="shared" si="15"/>
        <v>29190</v>
      </c>
      <c r="H222" s="33">
        <v>356</v>
      </c>
      <c r="I222" s="35">
        <v>0.42470000000000002</v>
      </c>
      <c r="J222">
        <v>98</v>
      </c>
      <c r="K222" s="4">
        <v>460</v>
      </c>
      <c r="L222" s="27">
        <f t="shared" si="16"/>
        <v>362</v>
      </c>
      <c r="M222" s="27">
        <f t="shared" si="17"/>
        <v>258</v>
      </c>
      <c r="N222" s="35">
        <f t="shared" si="18"/>
        <v>0.67016574585635358</v>
      </c>
      <c r="O222" s="38">
        <f t="shared" si="19"/>
        <v>0.42470000000000002</v>
      </c>
    </row>
    <row r="223" spans="1:15" x14ac:dyDescent="0.5">
      <c r="A223" t="s">
        <v>329</v>
      </c>
      <c r="B223" t="s">
        <v>330</v>
      </c>
      <c r="C223" t="s">
        <v>53</v>
      </c>
      <c r="D223">
        <v>2</v>
      </c>
      <c r="E223" s="27">
        <v>2500</v>
      </c>
      <c r="F223">
        <v>0.97299999999999998</v>
      </c>
      <c r="G223" s="29">
        <f t="shared" si="15"/>
        <v>29190</v>
      </c>
      <c r="H223" s="33">
        <v>437</v>
      </c>
      <c r="I223" s="35">
        <v>7.9500000000000001E-2</v>
      </c>
      <c r="J223">
        <v>108</v>
      </c>
      <c r="K223" s="4">
        <v>507</v>
      </c>
      <c r="L223" s="27">
        <f t="shared" si="16"/>
        <v>399</v>
      </c>
      <c r="M223" s="27">
        <f t="shared" si="17"/>
        <v>329</v>
      </c>
      <c r="N223" s="35">
        <f t="shared" si="18"/>
        <v>0.75964912280701746</v>
      </c>
      <c r="O223" s="38">
        <f t="shared" si="19"/>
        <v>7.9500000000000001E-2</v>
      </c>
    </row>
    <row r="224" spans="1:15" x14ac:dyDescent="0.5">
      <c r="A224" t="s">
        <v>331</v>
      </c>
      <c r="B224" t="s">
        <v>330</v>
      </c>
      <c r="C224" t="s">
        <v>53</v>
      </c>
      <c r="D224">
        <v>2</v>
      </c>
      <c r="E224" s="27">
        <v>3300</v>
      </c>
      <c r="F224">
        <v>0.97299999999999998</v>
      </c>
      <c r="G224" s="29">
        <f t="shared" si="15"/>
        <v>38530.799999999996</v>
      </c>
      <c r="H224" s="33">
        <v>461</v>
      </c>
      <c r="I224" s="35">
        <v>0.31780000000000003</v>
      </c>
      <c r="J224">
        <v>270</v>
      </c>
      <c r="K224" s="4">
        <v>543</v>
      </c>
      <c r="L224" s="27">
        <f t="shared" si="16"/>
        <v>273</v>
      </c>
      <c r="M224" s="27">
        <f t="shared" si="17"/>
        <v>191</v>
      </c>
      <c r="N224" s="35">
        <f t="shared" si="18"/>
        <v>0.65970695970695969</v>
      </c>
      <c r="O224" s="38">
        <f t="shared" si="19"/>
        <v>0.31780000000000003</v>
      </c>
    </row>
    <row r="225" spans="1:15" x14ac:dyDescent="0.5">
      <c r="A225" t="s">
        <v>332</v>
      </c>
      <c r="B225" t="s">
        <v>330</v>
      </c>
      <c r="C225" t="s">
        <v>62</v>
      </c>
      <c r="D225">
        <v>2</v>
      </c>
      <c r="E225" s="27">
        <v>4500</v>
      </c>
      <c r="F225">
        <v>0.97299999999999998</v>
      </c>
      <c r="G225" s="29">
        <f t="shared" si="15"/>
        <v>52542</v>
      </c>
      <c r="H225" s="33">
        <v>669</v>
      </c>
      <c r="I225" s="35">
        <v>0.31230000000000002</v>
      </c>
      <c r="J225">
        <v>186</v>
      </c>
      <c r="K225" s="4">
        <v>829</v>
      </c>
      <c r="L225" s="27">
        <f t="shared" si="16"/>
        <v>643</v>
      </c>
      <c r="M225" s="27">
        <f t="shared" si="17"/>
        <v>483</v>
      </c>
      <c r="N225" s="35">
        <f t="shared" si="18"/>
        <v>0.7009331259720063</v>
      </c>
      <c r="O225" s="38">
        <f t="shared" si="19"/>
        <v>0.31230000000000002</v>
      </c>
    </row>
    <row r="226" spans="1:15" x14ac:dyDescent="0.5">
      <c r="A226" t="s">
        <v>333</v>
      </c>
      <c r="B226" t="s">
        <v>293</v>
      </c>
      <c r="C226" t="s">
        <v>53</v>
      </c>
      <c r="D226">
        <v>2</v>
      </c>
      <c r="E226" s="27">
        <v>500</v>
      </c>
      <c r="F226">
        <v>0.97299999999999998</v>
      </c>
      <c r="G226" s="29">
        <f t="shared" si="15"/>
        <v>5838</v>
      </c>
      <c r="H226" s="33">
        <v>121</v>
      </c>
      <c r="I226" s="35">
        <v>0.39729999999999999</v>
      </c>
      <c r="J226">
        <v>50</v>
      </c>
      <c r="K226" s="4">
        <v>174</v>
      </c>
      <c r="L226" s="27">
        <f t="shared" si="16"/>
        <v>124</v>
      </c>
      <c r="M226" s="27">
        <f t="shared" si="17"/>
        <v>71</v>
      </c>
      <c r="N226" s="35">
        <f t="shared" si="18"/>
        <v>0.5580645161290323</v>
      </c>
      <c r="O226" s="38">
        <f t="shared" si="19"/>
        <v>0.39729999999999999</v>
      </c>
    </row>
    <row r="227" spans="1:15" x14ac:dyDescent="0.5">
      <c r="A227" t="s">
        <v>334</v>
      </c>
      <c r="B227" t="s">
        <v>330</v>
      </c>
      <c r="C227" t="s">
        <v>62</v>
      </c>
      <c r="D227">
        <v>2</v>
      </c>
      <c r="E227" s="27">
        <v>4200</v>
      </c>
      <c r="F227">
        <v>0.97299999999999998</v>
      </c>
      <c r="G227" s="29">
        <f t="shared" si="15"/>
        <v>49039.199999999997</v>
      </c>
      <c r="H227" s="33">
        <v>437</v>
      </c>
      <c r="I227" s="35">
        <v>0.61099999999999999</v>
      </c>
      <c r="J227">
        <v>319</v>
      </c>
      <c r="K227" s="4">
        <v>815</v>
      </c>
      <c r="L227" s="27">
        <f t="shared" si="16"/>
        <v>496</v>
      </c>
      <c r="M227" s="27">
        <f t="shared" si="17"/>
        <v>118</v>
      </c>
      <c r="N227" s="35">
        <f t="shared" si="18"/>
        <v>0.29032258064516131</v>
      </c>
      <c r="O227" s="38">
        <f t="shared" si="19"/>
        <v>0.61099999999999999</v>
      </c>
    </row>
    <row r="228" spans="1:15" x14ac:dyDescent="0.5">
      <c r="A228" t="s">
        <v>335</v>
      </c>
      <c r="B228" t="s">
        <v>336</v>
      </c>
      <c r="C228" t="s">
        <v>53</v>
      </c>
      <c r="D228">
        <v>2</v>
      </c>
      <c r="E228" s="27">
        <v>3600</v>
      </c>
      <c r="F228">
        <v>0.97299999999999998</v>
      </c>
      <c r="G228" s="29">
        <f t="shared" si="15"/>
        <v>42033.599999999999</v>
      </c>
      <c r="H228" s="33">
        <v>663</v>
      </c>
      <c r="I228" s="35">
        <v>0.2329</v>
      </c>
      <c r="J228">
        <v>332</v>
      </c>
      <c r="K228" s="4">
        <v>805</v>
      </c>
      <c r="L228" s="27">
        <f t="shared" si="16"/>
        <v>473</v>
      </c>
      <c r="M228" s="27">
        <f t="shared" si="17"/>
        <v>331</v>
      </c>
      <c r="N228" s="35">
        <f t="shared" si="18"/>
        <v>0.65983086680761105</v>
      </c>
      <c r="O228" s="38">
        <f t="shared" si="19"/>
        <v>0.2329</v>
      </c>
    </row>
    <row r="229" spans="1:15" x14ac:dyDescent="0.5">
      <c r="A229" t="s">
        <v>337</v>
      </c>
      <c r="B229" t="s">
        <v>336</v>
      </c>
      <c r="C229" t="s">
        <v>62</v>
      </c>
      <c r="D229">
        <v>2</v>
      </c>
      <c r="E229" s="27">
        <v>4000</v>
      </c>
      <c r="F229">
        <v>0.97299999999999998</v>
      </c>
      <c r="G229" s="29">
        <f t="shared" si="15"/>
        <v>46704</v>
      </c>
      <c r="H229" s="33">
        <v>337</v>
      </c>
      <c r="I229" s="35">
        <v>0.50680000000000003</v>
      </c>
      <c r="J229">
        <v>179</v>
      </c>
      <c r="K229" s="4">
        <v>629</v>
      </c>
      <c r="L229" s="27">
        <f t="shared" si="16"/>
        <v>450</v>
      </c>
      <c r="M229" s="27">
        <f t="shared" si="17"/>
        <v>158</v>
      </c>
      <c r="N229" s="35">
        <f t="shared" si="18"/>
        <v>0.38088888888888894</v>
      </c>
      <c r="O229" s="38">
        <f t="shared" si="19"/>
        <v>0.50680000000000003</v>
      </c>
    </row>
    <row r="230" spans="1:15" x14ac:dyDescent="0.5">
      <c r="A230" t="s">
        <v>338</v>
      </c>
      <c r="B230" t="s">
        <v>336</v>
      </c>
      <c r="C230" t="s">
        <v>62</v>
      </c>
      <c r="D230">
        <v>2</v>
      </c>
      <c r="E230" s="27">
        <v>5500</v>
      </c>
      <c r="F230">
        <v>0.97299999999999998</v>
      </c>
      <c r="G230" s="29">
        <f t="shared" si="15"/>
        <v>64218</v>
      </c>
      <c r="H230" s="33">
        <v>447</v>
      </c>
      <c r="I230" s="35">
        <v>0.61639999999999995</v>
      </c>
      <c r="J230">
        <v>227</v>
      </c>
      <c r="K230" s="4">
        <v>813</v>
      </c>
      <c r="L230" s="27">
        <f t="shared" si="16"/>
        <v>586</v>
      </c>
      <c r="M230" s="27">
        <f t="shared" si="17"/>
        <v>220</v>
      </c>
      <c r="N230" s="35">
        <f t="shared" si="18"/>
        <v>0.40034129692832765</v>
      </c>
      <c r="O230" s="38">
        <f t="shared" si="19"/>
        <v>0.61639999999999995</v>
      </c>
    </row>
    <row r="231" spans="1:15" x14ac:dyDescent="0.5">
      <c r="A231" t="s">
        <v>339</v>
      </c>
      <c r="B231" t="s">
        <v>336</v>
      </c>
      <c r="C231" t="s">
        <v>53</v>
      </c>
      <c r="D231">
        <v>2</v>
      </c>
      <c r="E231" s="27">
        <v>3000</v>
      </c>
      <c r="F231">
        <v>0.97299999999999998</v>
      </c>
      <c r="G231" s="29">
        <f t="shared" si="15"/>
        <v>35028</v>
      </c>
      <c r="H231" s="33">
        <v>610</v>
      </c>
      <c r="I231" s="35">
        <v>0.1014</v>
      </c>
      <c r="J231">
        <v>115</v>
      </c>
      <c r="K231" s="4">
        <v>650</v>
      </c>
      <c r="L231" s="27">
        <f t="shared" si="16"/>
        <v>535</v>
      </c>
      <c r="M231" s="27">
        <f t="shared" si="17"/>
        <v>495</v>
      </c>
      <c r="N231" s="35">
        <f t="shared" si="18"/>
        <v>0.84018691588785044</v>
      </c>
      <c r="O231" s="38">
        <f t="shared" si="19"/>
        <v>0.1014</v>
      </c>
    </row>
    <row r="232" spans="1:15" x14ac:dyDescent="0.5">
      <c r="A232" t="s">
        <v>340</v>
      </c>
      <c r="B232" t="s">
        <v>341</v>
      </c>
      <c r="C232" t="s">
        <v>53</v>
      </c>
      <c r="D232">
        <v>2</v>
      </c>
      <c r="E232" s="27">
        <v>4000</v>
      </c>
      <c r="F232">
        <v>0.97299999999999998</v>
      </c>
      <c r="G232" s="29">
        <f t="shared" si="15"/>
        <v>46704</v>
      </c>
      <c r="H232" s="33">
        <v>302</v>
      </c>
      <c r="I232" s="35">
        <v>0.31509999999999999</v>
      </c>
      <c r="J232">
        <v>220</v>
      </c>
      <c r="K232" s="4">
        <v>534</v>
      </c>
      <c r="L232" s="27">
        <f t="shared" si="16"/>
        <v>314</v>
      </c>
      <c r="M232" s="27">
        <f t="shared" si="17"/>
        <v>82</v>
      </c>
      <c r="N232" s="35">
        <f t="shared" si="18"/>
        <v>0.30891719745222934</v>
      </c>
      <c r="O232" s="38">
        <f t="shared" si="19"/>
        <v>0.31509999999999999</v>
      </c>
    </row>
    <row r="233" spans="1:15" x14ac:dyDescent="0.5">
      <c r="A233" t="s">
        <v>342</v>
      </c>
      <c r="B233" t="s">
        <v>341</v>
      </c>
      <c r="C233" t="s">
        <v>62</v>
      </c>
      <c r="D233">
        <v>2</v>
      </c>
      <c r="E233" s="27">
        <v>4000</v>
      </c>
      <c r="F233">
        <v>0.97299999999999998</v>
      </c>
      <c r="G233" s="29">
        <f t="shared" si="15"/>
        <v>46704</v>
      </c>
      <c r="H233" s="33">
        <v>213</v>
      </c>
      <c r="I233" s="35">
        <v>0.65210000000000001</v>
      </c>
      <c r="J233">
        <v>128</v>
      </c>
      <c r="K233" s="4">
        <v>450</v>
      </c>
      <c r="L233" s="27">
        <f t="shared" si="16"/>
        <v>322</v>
      </c>
      <c r="M233" s="27">
        <f t="shared" si="17"/>
        <v>85</v>
      </c>
      <c r="N233" s="35">
        <f t="shared" si="18"/>
        <v>0.31118012422360253</v>
      </c>
      <c r="O233" s="38">
        <f t="shared" si="19"/>
        <v>0.65210000000000001</v>
      </c>
    </row>
    <row r="234" spans="1:15" x14ac:dyDescent="0.5">
      <c r="A234" t="s">
        <v>343</v>
      </c>
      <c r="B234" t="s">
        <v>341</v>
      </c>
      <c r="C234" t="s">
        <v>62</v>
      </c>
      <c r="D234">
        <v>2</v>
      </c>
      <c r="E234" s="27">
        <v>5000</v>
      </c>
      <c r="F234">
        <v>0.97299999999999998</v>
      </c>
      <c r="G234" s="29">
        <f t="shared" si="15"/>
        <v>58380</v>
      </c>
      <c r="H234" s="33">
        <v>364</v>
      </c>
      <c r="I234" s="35">
        <v>0.51229999999999998</v>
      </c>
      <c r="J234">
        <v>152</v>
      </c>
      <c r="K234" s="4">
        <v>546</v>
      </c>
      <c r="L234" s="27">
        <f t="shared" si="16"/>
        <v>394</v>
      </c>
      <c r="M234" s="27">
        <f t="shared" si="17"/>
        <v>212</v>
      </c>
      <c r="N234" s="35">
        <f t="shared" si="18"/>
        <v>0.53045685279187826</v>
      </c>
      <c r="O234" s="38">
        <f t="shared" si="19"/>
        <v>0.51229999999999998</v>
      </c>
    </row>
    <row r="235" spans="1:15" x14ac:dyDescent="0.5">
      <c r="A235" t="s">
        <v>344</v>
      </c>
      <c r="B235" t="s">
        <v>341</v>
      </c>
      <c r="C235" t="s">
        <v>53</v>
      </c>
      <c r="D235">
        <v>2</v>
      </c>
      <c r="E235" s="27">
        <v>3200</v>
      </c>
      <c r="F235">
        <v>0.97299999999999998</v>
      </c>
      <c r="G235" s="29">
        <f t="shared" si="15"/>
        <v>37363.199999999997</v>
      </c>
      <c r="H235" s="33">
        <v>251</v>
      </c>
      <c r="I235" s="35">
        <v>0.62739999999999996</v>
      </c>
      <c r="J235">
        <v>94</v>
      </c>
      <c r="K235" s="4">
        <v>528</v>
      </c>
      <c r="L235" s="27">
        <f t="shared" si="16"/>
        <v>434</v>
      </c>
      <c r="M235" s="27">
        <f t="shared" si="17"/>
        <v>157</v>
      </c>
      <c r="N235" s="35">
        <f t="shared" si="18"/>
        <v>0.38940092165898621</v>
      </c>
      <c r="O235" s="38">
        <f t="shared" si="19"/>
        <v>0.62739999999999996</v>
      </c>
    </row>
    <row r="236" spans="1:15" x14ac:dyDescent="0.5">
      <c r="A236" t="s">
        <v>345</v>
      </c>
      <c r="B236" t="s">
        <v>346</v>
      </c>
      <c r="C236" t="s">
        <v>53</v>
      </c>
      <c r="D236">
        <v>2</v>
      </c>
      <c r="E236" s="27">
        <v>3500</v>
      </c>
      <c r="F236">
        <v>0.97299999999999998</v>
      </c>
      <c r="G236" s="29">
        <f t="shared" si="15"/>
        <v>40866</v>
      </c>
      <c r="H236" s="33">
        <v>343</v>
      </c>
      <c r="I236" s="35">
        <v>0.39729999999999999</v>
      </c>
      <c r="J236">
        <v>194</v>
      </c>
      <c r="K236" s="4">
        <v>471</v>
      </c>
      <c r="L236" s="27">
        <f t="shared" si="16"/>
        <v>277</v>
      </c>
      <c r="M236" s="27">
        <f t="shared" si="17"/>
        <v>149</v>
      </c>
      <c r="N236" s="35">
        <f t="shared" si="18"/>
        <v>0.53032490974729241</v>
      </c>
      <c r="O236" s="38">
        <f t="shared" si="19"/>
        <v>0.39729999999999999</v>
      </c>
    </row>
    <row r="237" spans="1:15" x14ac:dyDescent="0.5">
      <c r="A237" t="s">
        <v>347</v>
      </c>
      <c r="B237" t="s">
        <v>55</v>
      </c>
      <c r="C237" t="s">
        <v>53</v>
      </c>
      <c r="D237">
        <v>2</v>
      </c>
      <c r="E237" s="27">
        <v>965</v>
      </c>
      <c r="F237">
        <v>0.97299999999999998</v>
      </c>
      <c r="G237" s="29">
        <f t="shared" si="15"/>
        <v>11267.34</v>
      </c>
      <c r="H237" s="33">
        <v>125</v>
      </c>
      <c r="I237" s="35">
        <v>0.37530000000000002</v>
      </c>
      <c r="J237">
        <v>50</v>
      </c>
      <c r="K237" s="4">
        <v>174</v>
      </c>
      <c r="L237" s="27">
        <f t="shared" si="16"/>
        <v>124</v>
      </c>
      <c r="M237" s="27">
        <f t="shared" si="17"/>
        <v>75</v>
      </c>
      <c r="N237" s="35">
        <f t="shared" si="18"/>
        <v>0.58387096774193548</v>
      </c>
      <c r="O237" s="38">
        <f t="shared" si="19"/>
        <v>0.37530000000000002</v>
      </c>
    </row>
    <row r="238" spans="1:15" x14ac:dyDescent="0.5">
      <c r="A238" t="s">
        <v>348</v>
      </c>
      <c r="B238" t="s">
        <v>346</v>
      </c>
      <c r="C238" t="s">
        <v>62</v>
      </c>
      <c r="D238">
        <v>2</v>
      </c>
      <c r="E238" s="27">
        <v>3200</v>
      </c>
      <c r="F238">
        <v>0.97299999999999998</v>
      </c>
      <c r="G238" s="29">
        <f t="shared" si="15"/>
        <v>37363.199999999997</v>
      </c>
      <c r="H238" s="33">
        <v>251</v>
      </c>
      <c r="I238" s="35">
        <v>0.3342</v>
      </c>
      <c r="J238">
        <v>138</v>
      </c>
      <c r="K238" s="4">
        <v>485</v>
      </c>
      <c r="L238" s="27">
        <f t="shared" si="16"/>
        <v>347</v>
      </c>
      <c r="M238" s="27">
        <f t="shared" si="17"/>
        <v>113</v>
      </c>
      <c r="N238" s="35">
        <f t="shared" si="18"/>
        <v>0.36051873198847262</v>
      </c>
      <c r="O238" s="38">
        <f t="shared" si="19"/>
        <v>0.3342</v>
      </c>
    </row>
    <row r="239" spans="1:15" x14ac:dyDescent="0.5">
      <c r="A239" t="s">
        <v>349</v>
      </c>
      <c r="B239" t="s">
        <v>346</v>
      </c>
      <c r="C239" t="s">
        <v>62</v>
      </c>
      <c r="D239">
        <v>2</v>
      </c>
      <c r="E239" s="27">
        <v>3500</v>
      </c>
      <c r="F239">
        <v>0.97299999999999998</v>
      </c>
      <c r="G239" s="29">
        <f t="shared" si="15"/>
        <v>40866</v>
      </c>
      <c r="H239" s="33">
        <v>404</v>
      </c>
      <c r="I239" s="35">
        <v>0.36159999999999998</v>
      </c>
      <c r="J239">
        <v>152</v>
      </c>
      <c r="K239" s="4">
        <v>547</v>
      </c>
      <c r="L239" s="27">
        <f t="shared" si="16"/>
        <v>395</v>
      </c>
      <c r="M239" s="27">
        <f t="shared" si="17"/>
        <v>252</v>
      </c>
      <c r="N239" s="35">
        <f t="shared" si="18"/>
        <v>0.61037974683544305</v>
      </c>
      <c r="O239" s="38">
        <f t="shared" si="19"/>
        <v>0.36159999999999998</v>
      </c>
    </row>
    <row r="240" spans="1:15" x14ac:dyDescent="0.5">
      <c r="A240" t="s">
        <v>350</v>
      </c>
      <c r="B240" t="s">
        <v>346</v>
      </c>
      <c r="C240" t="s">
        <v>53</v>
      </c>
      <c r="D240">
        <v>2</v>
      </c>
      <c r="E240" s="27">
        <v>3000</v>
      </c>
      <c r="F240">
        <v>0.97299999999999998</v>
      </c>
      <c r="G240" s="29">
        <f t="shared" si="15"/>
        <v>35028</v>
      </c>
      <c r="H240" s="33">
        <v>161</v>
      </c>
      <c r="I240" s="35">
        <v>0.26579999999999998</v>
      </c>
      <c r="J240">
        <v>77</v>
      </c>
      <c r="K240" s="4">
        <v>432</v>
      </c>
      <c r="L240" s="27">
        <f t="shared" si="16"/>
        <v>355</v>
      </c>
      <c r="M240" s="27">
        <f t="shared" si="17"/>
        <v>84</v>
      </c>
      <c r="N240" s="35">
        <f t="shared" si="18"/>
        <v>0.28929577464788736</v>
      </c>
      <c r="O240" s="38">
        <f t="shared" si="19"/>
        <v>0.26579999999999998</v>
      </c>
    </row>
    <row r="241" spans="1:15" x14ac:dyDescent="0.5">
      <c r="A241" t="s">
        <v>351</v>
      </c>
      <c r="B241" t="s">
        <v>352</v>
      </c>
      <c r="C241" t="s">
        <v>53</v>
      </c>
      <c r="D241">
        <v>2</v>
      </c>
      <c r="E241" s="27">
        <v>2600</v>
      </c>
      <c r="F241">
        <v>0.97299999999999998</v>
      </c>
      <c r="G241" s="29">
        <f t="shared" si="15"/>
        <v>30357.599999999999</v>
      </c>
      <c r="H241" s="33">
        <v>408</v>
      </c>
      <c r="I241" s="35">
        <v>0.38629999999999998</v>
      </c>
      <c r="J241">
        <v>100</v>
      </c>
      <c r="K241" s="4">
        <v>565</v>
      </c>
      <c r="L241" s="27">
        <f t="shared" si="16"/>
        <v>465</v>
      </c>
      <c r="M241" s="27">
        <f t="shared" si="17"/>
        <v>308</v>
      </c>
      <c r="N241" s="35">
        <f t="shared" si="18"/>
        <v>0.62989247311827956</v>
      </c>
      <c r="O241" s="38">
        <f t="shared" si="19"/>
        <v>0.38629999999999998</v>
      </c>
    </row>
    <row r="242" spans="1:15" x14ac:dyDescent="0.5">
      <c r="A242" t="s">
        <v>353</v>
      </c>
      <c r="B242" t="s">
        <v>352</v>
      </c>
      <c r="C242" t="s">
        <v>53</v>
      </c>
      <c r="D242">
        <v>2</v>
      </c>
      <c r="E242" s="27">
        <v>4000</v>
      </c>
      <c r="F242">
        <v>0.97299999999999998</v>
      </c>
      <c r="G242" s="29">
        <f t="shared" si="15"/>
        <v>46704</v>
      </c>
      <c r="H242" s="33">
        <v>284</v>
      </c>
      <c r="I242" s="35">
        <v>0.31509999999999999</v>
      </c>
      <c r="J242">
        <v>204</v>
      </c>
      <c r="K242" s="4">
        <v>494</v>
      </c>
      <c r="L242" s="27">
        <f t="shared" si="16"/>
        <v>290</v>
      </c>
      <c r="M242" s="27">
        <f t="shared" si="17"/>
        <v>80</v>
      </c>
      <c r="N242" s="35">
        <f t="shared" si="18"/>
        <v>0.32068965517241377</v>
      </c>
      <c r="O242" s="38">
        <f t="shared" si="19"/>
        <v>0.31509999999999999</v>
      </c>
    </row>
    <row r="243" spans="1:15" x14ac:dyDescent="0.5">
      <c r="A243" t="s">
        <v>354</v>
      </c>
      <c r="B243" t="s">
        <v>352</v>
      </c>
      <c r="C243" t="s">
        <v>62</v>
      </c>
      <c r="D243">
        <v>2</v>
      </c>
      <c r="E243" s="27">
        <v>4000</v>
      </c>
      <c r="F243">
        <v>0.97299999999999998</v>
      </c>
      <c r="G243" s="29">
        <f t="shared" si="15"/>
        <v>46704</v>
      </c>
      <c r="H243" s="33">
        <v>443</v>
      </c>
      <c r="I243" s="35">
        <v>0.55620000000000003</v>
      </c>
      <c r="J243">
        <v>257</v>
      </c>
      <c r="K243" s="4">
        <v>903</v>
      </c>
      <c r="L243" s="27">
        <f t="shared" si="16"/>
        <v>646</v>
      </c>
      <c r="M243" s="27">
        <f t="shared" si="17"/>
        <v>186</v>
      </c>
      <c r="N243" s="35">
        <f t="shared" si="18"/>
        <v>0.33034055727554179</v>
      </c>
      <c r="O243" s="38">
        <f t="shared" si="19"/>
        <v>0.55620000000000003</v>
      </c>
    </row>
    <row r="244" spans="1:15" x14ac:dyDescent="0.5">
      <c r="A244" t="s">
        <v>355</v>
      </c>
      <c r="B244" t="s">
        <v>352</v>
      </c>
      <c r="C244" t="s">
        <v>62</v>
      </c>
      <c r="D244">
        <v>2</v>
      </c>
      <c r="E244" s="27">
        <v>5100</v>
      </c>
      <c r="F244">
        <v>0.97299999999999998</v>
      </c>
      <c r="G244" s="29">
        <f t="shared" si="15"/>
        <v>59547.6</v>
      </c>
      <c r="H244" s="33">
        <v>718</v>
      </c>
      <c r="I244" s="35">
        <v>0.44929999999999998</v>
      </c>
      <c r="J244">
        <v>256</v>
      </c>
      <c r="K244" s="4">
        <v>916</v>
      </c>
      <c r="L244" s="27">
        <f t="shared" si="16"/>
        <v>660</v>
      </c>
      <c r="M244" s="27">
        <f t="shared" si="17"/>
        <v>462</v>
      </c>
      <c r="N244" s="35">
        <f t="shared" si="18"/>
        <v>0.66</v>
      </c>
      <c r="O244" s="38">
        <f t="shared" si="19"/>
        <v>0.44929999999999998</v>
      </c>
    </row>
    <row r="245" spans="1:15" x14ac:dyDescent="0.5">
      <c r="A245" t="s">
        <v>356</v>
      </c>
      <c r="B245" t="s">
        <v>57</v>
      </c>
      <c r="C245" t="s">
        <v>53</v>
      </c>
      <c r="D245">
        <v>2</v>
      </c>
      <c r="E245" s="27">
        <v>5600</v>
      </c>
      <c r="F245">
        <v>0.97299999999999998</v>
      </c>
      <c r="G245" s="29">
        <f t="shared" si="15"/>
        <v>65385.599999999999</v>
      </c>
      <c r="H245" s="33">
        <v>478</v>
      </c>
      <c r="I245" s="35">
        <v>0.31780000000000003</v>
      </c>
      <c r="J245">
        <v>265</v>
      </c>
      <c r="K245" s="4">
        <v>644</v>
      </c>
      <c r="L245" s="27">
        <f t="shared" si="16"/>
        <v>379</v>
      </c>
      <c r="M245" s="27">
        <f t="shared" si="17"/>
        <v>213</v>
      </c>
      <c r="N245" s="35">
        <f t="shared" si="18"/>
        <v>0.54960422163588396</v>
      </c>
      <c r="O245" s="38">
        <f t="shared" si="19"/>
        <v>0.31780000000000003</v>
      </c>
    </row>
    <row r="246" spans="1:15" x14ac:dyDescent="0.5">
      <c r="A246" t="s">
        <v>357</v>
      </c>
      <c r="B246" t="s">
        <v>57</v>
      </c>
      <c r="C246" t="s">
        <v>62</v>
      </c>
      <c r="D246">
        <v>2</v>
      </c>
      <c r="E246" s="27">
        <v>5000</v>
      </c>
      <c r="F246">
        <v>0.97299999999999998</v>
      </c>
      <c r="G246" s="29">
        <f t="shared" si="15"/>
        <v>58380</v>
      </c>
      <c r="H246" s="33">
        <v>533</v>
      </c>
      <c r="I246" s="35">
        <v>0.51229999999999998</v>
      </c>
      <c r="J246">
        <v>236</v>
      </c>
      <c r="K246" s="4">
        <v>829</v>
      </c>
      <c r="L246" s="27">
        <f t="shared" si="16"/>
        <v>593</v>
      </c>
      <c r="M246" s="27">
        <f t="shared" si="17"/>
        <v>297</v>
      </c>
      <c r="N246" s="35">
        <f t="shared" si="18"/>
        <v>0.50067453625632385</v>
      </c>
      <c r="O246" s="38">
        <f t="shared" si="19"/>
        <v>0.51229999999999998</v>
      </c>
    </row>
    <row r="247" spans="1:15" x14ac:dyDescent="0.5">
      <c r="A247" t="s">
        <v>358</v>
      </c>
      <c r="B247" t="s">
        <v>57</v>
      </c>
      <c r="C247" t="s">
        <v>62</v>
      </c>
      <c r="D247">
        <v>2</v>
      </c>
      <c r="E247" s="27">
        <v>6000</v>
      </c>
      <c r="F247">
        <v>0.97299999999999998</v>
      </c>
      <c r="G247" s="29">
        <f t="shared" si="15"/>
        <v>70056</v>
      </c>
      <c r="H247" s="33">
        <v>566</v>
      </c>
      <c r="I247" s="35">
        <v>0.36990000000000001</v>
      </c>
      <c r="J247">
        <v>244</v>
      </c>
      <c r="K247" s="4">
        <v>872</v>
      </c>
      <c r="L247" s="27">
        <f t="shared" si="16"/>
        <v>628</v>
      </c>
      <c r="M247" s="27">
        <f t="shared" si="17"/>
        <v>322</v>
      </c>
      <c r="N247" s="35">
        <f t="shared" si="18"/>
        <v>0.51019108280254777</v>
      </c>
      <c r="O247" s="38">
        <f t="shared" si="19"/>
        <v>0.36990000000000001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48"/>
  <sheetViews>
    <sheetView tabSelected="1" topLeftCell="Z1" zoomScale="73" zoomScaleNormal="73" workbookViewId="0">
      <selection activeCell="AC13" sqref="AC13"/>
    </sheetView>
  </sheetViews>
  <sheetFormatPr defaultColWidth="11" defaultRowHeight="15.75" x14ac:dyDescent="0.5"/>
  <cols>
    <col min="1" max="1" width="22.1875" customWidth="1"/>
    <col min="3" max="3" width="38.5" customWidth="1"/>
    <col min="4" max="4" width="26.1875" customWidth="1"/>
    <col min="5" max="5" width="33.8125" style="27" customWidth="1"/>
    <col min="6" max="6" width="18.1875" customWidth="1"/>
    <col min="7" max="7" width="39.1875" style="29" customWidth="1"/>
    <col min="8" max="8" width="21.5" style="27" customWidth="1"/>
    <col min="9" max="9" width="25.6875" style="35" customWidth="1"/>
    <col min="10" max="10" width="28" style="27" customWidth="1"/>
    <col min="11" max="11" width="27.8125" style="42" customWidth="1"/>
    <col min="12" max="12" width="18.5" customWidth="1"/>
    <col min="13" max="13" width="27.6875" customWidth="1"/>
    <col min="14" max="14" width="62.3125" style="35" customWidth="1"/>
    <col min="15" max="15" width="35.3125" style="54" customWidth="1"/>
    <col min="16" max="16" width="52.6875" customWidth="1"/>
    <col min="17" max="17" width="74.3125" style="47" customWidth="1"/>
    <col min="18" max="18" width="77.3125" style="53" customWidth="1"/>
    <col min="19" max="19" width="64.3125" customWidth="1"/>
    <col min="20" max="20" width="56.1875" style="4" customWidth="1"/>
    <col min="21" max="21" width="55" style="3" customWidth="1"/>
    <col min="22" max="22" width="28.8125" customWidth="1"/>
    <col min="23" max="23" width="31.3125" customWidth="1"/>
    <col min="24" max="24" width="28.6875" customWidth="1"/>
    <col min="25" max="25" width="61.5" customWidth="1"/>
    <col min="26" max="26" width="69.3125" style="26" customWidth="1"/>
    <col min="27" max="28" width="76" style="47" customWidth="1"/>
    <col min="29" max="29" width="68.8125" style="26" customWidth="1"/>
    <col min="30" max="30" width="54.1875" style="39" customWidth="1"/>
  </cols>
  <sheetData>
    <row r="1" spans="1:30" x14ac:dyDescent="0.5">
      <c r="B1" t="s">
        <v>0</v>
      </c>
      <c r="C1" s="1" t="s">
        <v>1</v>
      </c>
      <c r="D1" s="2" t="s">
        <v>20</v>
      </c>
      <c r="E1" s="32" t="s">
        <v>21</v>
      </c>
      <c r="K1" s="40" t="s">
        <v>35</v>
      </c>
      <c r="N1" s="35" t="s">
        <v>23</v>
      </c>
      <c r="O1" s="54" t="s">
        <v>24</v>
      </c>
      <c r="P1" s="21" t="s">
        <v>36</v>
      </c>
      <c r="Q1" s="45" t="s">
        <v>26</v>
      </c>
      <c r="R1" s="49" t="s">
        <v>37</v>
      </c>
      <c r="S1" s="21" t="s">
        <v>38</v>
      </c>
      <c r="T1" s="22">
        <v>0.3</v>
      </c>
      <c r="U1" s="60" t="s">
        <v>360</v>
      </c>
      <c r="W1" s="61"/>
      <c r="X1" s="61"/>
      <c r="Y1" s="58"/>
      <c r="Z1" s="88" t="s">
        <v>361</v>
      </c>
      <c r="AA1" s="78"/>
      <c r="AB1" s="78"/>
      <c r="AC1" s="83">
        <f>(0.1*Q2) +R2</f>
        <v>0.77153000000000005</v>
      </c>
    </row>
    <row r="2" spans="1:30" x14ac:dyDescent="0.5">
      <c r="E2" s="27" t="s">
        <v>4</v>
      </c>
      <c r="F2">
        <v>0.97299999999999998</v>
      </c>
      <c r="G2" s="30" t="s">
        <v>28</v>
      </c>
      <c r="H2" s="27" t="s">
        <v>5</v>
      </c>
      <c r="K2" s="40">
        <f>0.9-0.1</f>
        <v>0.8</v>
      </c>
      <c r="N2" s="43" t="s">
        <v>39</v>
      </c>
      <c r="O2" s="54" t="s">
        <v>30</v>
      </c>
      <c r="Q2" s="48">
        <v>-0.79169999999999996</v>
      </c>
      <c r="R2" s="50">
        <v>0.85070000000000001</v>
      </c>
      <c r="S2" s="23" t="s">
        <v>40</v>
      </c>
      <c r="T2" s="24" t="s">
        <v>41</v>
      </c>
      <c r="U2" s="63" t="s">
        <v>362</v>
      </c>
      <c r="V2" s="64" t="s">
        <v>363</v>
      </c>
      <c r="W2" s="65" t="s">
        <v>364</v>
      </c>
      <c r="X2" s="65" t="s">
        <v>365</v>
      </c>
      <c r="Y2" s="66" t="s">
        <v>366</v>
      </c>
      <c r="Z2" s="89" t="s">
        <v>367</v>
      </c>
      <c r="AA2" s="79" t="s">
        <v>368</v>
      </c>
      <c r="AB2" s="81" t="s">
        <v>369</v>
      </c>
      <c r="AC2" s="84" t="s">
        <v>370</v>
      </c>
      <c r="AD2" s="85" t="s">
        <v>371</v>
      </c>
    </row>
    <row r="3" spans="1:30" s="7" customFormat="1" x14ac:dyDescent="0.5">
      <c r="A3" s="5" t="s">
        <v>8</v>
      </c>
      <c r="B3" s="5" t="s">
        <v>9</v>
      </c>
      <c r="C3" s="5" t="s">
        <v>10</v>
      </c>
      <c r="D3" s="5" t="s">
        <v>11</v>
      </c>
      <c r="E3" s="28" t="s">
        <v>12</v>
      </c>
      <c r="F3" s="5" t="s">
        <v>13</v>
      </c>
      <c r="G3" s="31" t="s">
        <v>14</v>
      </c>
      <c r="H3" s="28" t="s">
        <v>42</v>
      </c>
      <c r="I3" s="36" t="s">
        <v>18</v>
      </c>
      <c r="J3" s="28" t="s">
        <v>43</v>
      </c>
      <c r="K3" s="41" t="s">
        <v>44</v>
      </c>
      <c r="L3" s="9" t="s">
        <v>32</v>
      </c>
      <c r="M3" s="9" t="s">
        <v>45</v>
      </c>
      <c r="N3" s="44" t="s">
        <v>34</v>
      </c>
      <c r="O3" s="55" t="s">
        <v>18</v>
      </c>
      <c r="P3" s="16" t="s">
        <v>46</v>
      </c>
      <c r="Q3" s="46" t="s">
        <v>47</v>
      </c>
      <c r="R3" s="51" t="s">
        <v>48</v>
      </c>
      <c r="S3" s="16" t="s">
        <v>49</v>
      </c>
      <c r="T3" s="15" t="s">
        <v>50</v>
      </c>
      <c r="U3" s="71" t="s">
        <v>374</v>
      </c>
      <c r="V3" s="72" t="s">
        <v>375</v>
      </c>
      <c r="W3" s="69" t="s">
        <v>376</v>
      </c>
      <c r="X3" s="73" t="s">
        <v>377</v>
      </c>
      <c r="Y3" s="74" t="s">
        <v>378</v>
      </c>
      <c r="Z3" s="90" t="s">
        <v>372</v>
      </c>
      <c r="AA3" s="80" t="s">
        <v>379</v>
      </c>
      <c r="AB3" s="82" t="s">
        <v>380</v>
      </c>
      <c r="AC3" s="86" t="s">
        <v>381</v>
      </c>
      <c r="AD3" s="87" t="s">
        <v>382</v>
      </c>
    </row>
    <row r="4" spans="1:30" x14ac:dyDescent="0.5">
      <c r="A4" t="str">
        <f>'2 - Normalized Data and Model'!A4</f>
        <v>W1</v>
      </c>
      <c r="B4" t="str">
        <f>'2 - Normalized Data and Model'!B4</f>
        <v>L9531</v>
      </c>
      <c r="C4" t="str">
        <f>'2 - Normalized Data and Model'!C4</f>
        <v>apartment</v>
      </c>
      <c r="D4">
        <f>'2 - Normalized Data and Model'!D4</f>
        <v>2</v>
      </c>
      <c r="E4" s="27">
        <f>'2 - Normalized Data and Model'!E4</f>
        <v>1060</v>
      </c>
      <c r="F4">
        <f>'2 - Normalized Data and Model'!F4</f>
        <v>0.97299999999999998</v>
      </c>
      <c r="G4" s="27">
        <f>'2 - Normalized Data and Model'!G4</f>
        <v>12376.56</v>
      </c>
      <c r="H4" s="27">
        <f>'2 - Normalized Data and Model'!H4</f>
        <v>148</v>
      </c>
      <c r="I4" s="35">
        <f>'2 - Normalized Data and Model'!I4</f>
        <v>0.16159999999999999</v>
      </c>
      <c r="J4" s="27">
        <f>'2 - Normalized Data and Model'!J4</f>
        <v>114</v>
      </c>
      <c r="K4" s="27">
        <f>'2 - Normalized Data and Model'!K4</f>
        <v>153</v>
      </c>
      <c r="L4">
        <f>'2 - Normalized Data and Model'!L4</f>
        <v>39</v>
      </c>
      <c r="M4">
        <f>'2 - Normalized Data and Model'!M4</f>
        <v>34</v>
      </c>
      <c r="N4" s="35">
        <f>$K$2*M4/L4+0.1</f>
        <v>0.79743589743589749</v>
      </c>
      <c r="O4" s="47">
        <f>'2 - Normalized Data and Model'!O4</f>
        <v>0.16159999999999999</v>
      </c>
      <c r="P4" s="26">
        <v>114</v>
      </c>
      <c r="Q4" s="47">
        <f>$K$2*(P4-J4)/L4+0.1</f>
        <v>0.1</v>
      </c>
      <c r="R4" s="52">
        <f>$Q$2*Q4+$R$2</f>
        <v>0.77153000000000005</v>
      </c>
      <c r="S4" s="56">
        <f>365*R4*P4</f>
        <v>32103.363300000001</v>
      </c>
      <c r="T4" s="39">
        <f>S4*(1-$T$1)</f>
        <v>22472.354309999999</v>
      </c>
      <c r="U4" s="29">
        <f>J4</f>
        <v>114</v>
      </c>
      <c r="V4">
        <f>1.25*L4</f>
        <v>48.75</v>
      </c>
      <c r="W4" s="26">
        <f>J4-(L4/8)</f>
        <v>109.125</v>
      </c>
      <c r="X4" s="105">
        <f>(1.25*L4)/(2*$Q$2)</f>
        <v>-30.78817733990148</v>
      </c>
      <c r="Y4" s="26">
        <f>($Q$2*W4/V4-$R$2)*X4</f>
        <v>80.754002463054192</v>
      </c>
      <c r="Z4" s="26">
        <f>IF(Y4&gt;J4,Y4,J4)</f>
        <v>114</v>
      </c>
      <c r="AA4" s="47">
        <f>(Z4-W4)/V4</f>
        <v>0.1</v>
      </c>
      <c r="AB4" s="47">
        <f>$Q$2*AA4+$R$2</f>
        <v>0.77153000000000005</v>
      </c>
      <c r="AC4" s="26">
        <f>AB4*Z4*365</f>
        <v>32103.363300000001</v>
      </c>
      <c r="AD4" s="39">
        <f>AC4*0.7</f>
        <v>22472.354309999999</v>
      </c>
    </row>
    <row r="5" spans="1:30" x14ac:dyDescent="0.5">
      <c r="A5" t="str">
        <f>'2 - Normalized Data and Model'!A5</f>
        <v>W10</v>
      </c>
      <c r="B5" t="str">
        <f>'2 - Normalized Data and Model'!B5</f>
        <v>L9533</v>
      </c>
      <c r="C5" t="str">
        <f>'2 - Normalized Data and Model'!C5</f>
        <v>apartment</v>
      </c>
      <c r="D5">
        <f>'2 - Normalized Data and Model'!D5</f>
        <v>2</v>
      </c>
      <c r="E5" s="27">
        <f>'2 - Normalized Data and Model'!E5</f>
        <v>1200</v>
      </c>
      <c r="F5">
        <f>'2 - Normalized Data and Model'!F5</f>
        <v>0.97299999999999998</v>
      </c>
      <c r="G5" s="27">
        <f>'2 - Normalized Data and Model'!G5</f>
        <v>14011.199999999999</v>
      </c>
      <c r="H5" s="27">
        <f>'2 - Normalized Data and Model'!H5</f>
        <v>133</v>
      </c>
      <c r="I5" s="35">
        <f>'2 - Normalized Data and Model'!I5</f>
        <v>0.34789999999999999</v>
      </c>
      <c r="J5" s="27">
        <f>'2 - Normalized Data and Model'!J5</f>
        <v>111</v>
      </c>
      <c r="K5" s="27">
        <f>'2 - Normalized Data and Model'!K5</f>
        <v>149</v>
      </c>
      <c r="L5">
        <f>'2 - Normalized Data and Model'!L5</f>
        <v>38</v>
      </c>
      <c r="M5">
        <f>'2 - Normalized Data and Model'!M5</f>
        <v>22</v>
      </c>
      <c r="N5" s="35">
        <f t="shared" ref="N5:N68" si="0">$K$2*M5/L5+0.1</f>
        <v>0.56315789473684219</v>
      </c>
      <c r="O5" s="47">
        <f>'2 - Normalized Data and Model'!O5</f>
        <v>0.34789999999999999</v>
      </c>
      <c r="P5" s="26">
        <f t="shared" ref="P5:P68" si="1">N5*H5</f>
        <v>74.900000000000006</v>
      </c>
      <c r="Q5" s="47">
        <f t="shared" ref="Q5:Q68" si="2">$K$2*(P5-J5)/L5+0.1</f>
        <v>-0.65999999999999992</v>
      </c>
      <c r="R5" s="52">
        <f t="shared" ref="R5:R68" si="3">$Q$2*Q5+$R$2</f>
        <v>1.3732219999999999</v>
      </c>
      <c r="S5" s="26"/>
      <c r="T5" s="39">
        <f t="shared" ref="T5:T68" si="4">S5*(1-$T$1)</f>
        <v>0</v>
      </c>
      <c r="U5" s="29">
        <f t="shared" ref="U5:U68" si="5">J5</f>
        <v>111</v>
      </c>
      <c r="V5">
        <f t="shared" ref="V5:V68" si="6">1.25*L5</f>
        <v>47.5</v>
      </c>
      <c r="W5" s="26">
        <f t="shared" ref="W5:W68" si="7">J5-(L5/8)</f>
        <v>106.25</v>
      </c>
      <c r="X5" s="105">
        <f t="shared" ref="X5:X68" si="8">(1.25*L5)/(2*$Q$2)</f>
        <v>-29.998736895288619</v>
      </c>
      <c r="Y5" s="26">
        <f t="shared" ref="Y5:Y68" si="9">($Q$2*W5/V5-$R$2)*X5</f>
        <v>78.644925476822024</v>
      </c>
      <c r="Z5" s="26">
        <f t="shared" ref="Z5:Z68" si="10">IF(Y5&gt;J5,Y5,J5)</f>
        <v>111</v>
      </c>
      <c r="AA5" s="47">
        <f t="shared" ref="AA5:AA68" si="11">(Z5-W5)/V5</f>
        <v>0.1</v>
      </c>
      <c r="AB5" s="47">
        <f t="shared" ref="AB5:AB68" si="12">$Q$2*AA5+$R$2</f>
        <v>0.77153000000000005</v>
      </c>
      <c r="AC5" s="26">
        <f t="shared" ref="AC5:AC68" si="13">AB5*Z5*365</f>
        <v>31258.537950000002</v>
      </c>
      <c r="AD5" s="39">
        <f t="shared" ref="AD5:AD68" si="14">AC5*0.7</f>
        <v>21880.976565000001</v>
      </c>
    </row>
    <row r="6" spans="1:30" x14ac:dyDescent="0.5">
      <c r="A6" t="str">
        <f>'2 - Normalized Data and Model'!A6</f>
        <v>W100</v>
      </c>
      <c r="B6" t="str">
        <f>'2 - Normalized Data and Model'!B6</f>
        <v>L1944</v>
      </c>
      <c r="C6" t="str">
        <f>'2 - Normalized Data and Model'!C6</f>
        <v>apartment</v>
      </c>
      <c r="D6">
        <f>'2 - Normalized Data and Model'!D6</f>
        <v>2</v>
      </c>
      <c r="E6" s="27">
        <f>'2 - Normalized Data and Model'!E6</f>
        <v>3300</v>
      </c>
      <c r="F6">
        <f>'2 - Normalized Data and Model'!F6</f>
        <v>0.97299999999999998</v>
      </c>
      <c r="G6" s="27">
        <f>'2 - Normalized Data and Model'!G6</f>
        <v>38530.799999999996</v>
      </c>
      <c r="H6" s="27">
        <f>'2 - Normalized Data and Model'!H6</f>
        <v>372</v>
      </c>
      <c r="I6" s="35">
        <f>'2 - Normalized Data and Model'!I6</f>
        <v>0.39729999999999999</v>
      </c>
      <c r="J6" s="27">
        <f>'2 - Normalized Data and Model'!J6</f>
        <v>108</v>
      </c>
      <c r="K6" s="27">
        <f>'2 - Normalized Data and Model'!K6</f>
        <v>610</v>
      </c>
      <c r="L6">
        <f>'2 - Normalized Data and Model'!L6</f>
        <v>502</v>
      </c>
      <c r="M6">
        <f>'2 - Normalized Data and Model'!M6</f>
        <v>264</v>
      </c>
      <c r="N6" s="35">
        <f t="shared" si="0"/>
        <v>0.52071713147410359</v>
      </c>
      <c r="O6" s="47">
        <f>'2 - Normalized Data and Model'!O6</f>
        <v>0.39729999999999999</v>
      </c>
      <c r="P6" s="26">
        <f t="shared" si="1"/>
        <v>193.70677290836653</v>
      </c>
      <c r="Q6" s="47">
        <f t="shared" si="2"/>
        <v>0.23658449865875147</v>
      </c>
      <c r="R6" s="52">
        <f t="shared" si="3"/>
        <v>0.6633960524118665</v>
      </c>
      <c r="S6" s="26"/>
      <c r="T6" s="39">
        <f t="shared" si="4"/>
        <v>0</v>
      </c>
      <c r="U6" s="29">
        <f t="shared" si="5"/>
        <v>108</v>
      </c>
      <c r="V6">
        <f t="shared" si="6"/>
        <v>627.5</v>
      </c>
      <c r="W6" s="26">
        <f t="shared" si="7"/>
        <v>45.25</v>
      </c>
      <c r="X6" s="105">
        <f t="shared" si="8"/>
        <v>-396.29910319565494</v>
      </c>
      <c r="Y6" s="26">
        <f t="shared" si="9"/>
        <v>359.75664708854367</v>
      </c>
      <c r="Z6" s="26">
        <f t="shared" si="10"/>
        <v>359.75664708854367</v>
      </c>
      <c r="AA6" s="47">
        <f t="shared" si="11"/>
        <v>0.50120581209329673</v>
      </c>
      <c r="AB6" s="47">
        <f t="shared" si="12"/>
        <v>0.45389535856573698</v>
      </c>
      <c r="AC6" s="26">
        <f t="shared" si="13"/>
        <v>59601.533399231572</v>
      </c>
      <c r="AD6" s="39">
        <f t="shared" si="14"/>
        <v>41721.073379462097</v>
      </c>
    </row>
    <row r="7" spans="1:30" x14ac:dyDescent="0.5">
      <c r="A7" t="str">
        <f>'2 - Normalized Data and Model'!A7</f>
        <v>W101</v>
      </c>
      <c r="B7" t="str">
        <f>'2 - Normalized Data and Model'!B7</f>
        <v>L15257</v>
      </c>
      <c r="C7" t="str">
        <f>'2 - Normalized Data and Model'!C7</f>
        <v>apartment</v>
      </c>
      <c r="D7">
        <f>'2 - Normalized Data and Model'!D7</f>
        <v>2</v>
      </c>
      <c r="E7" s="27">
        <f>'2 - Normalized Data and Model'!E7</f>
        <v>1400</v>
      </c>
      <c r="F7">
        <f>'2 - Normalized Data and Model'!F7</f>
        <v>0.97299999999999998</v>
      </c>
      <c r="G7" s="27">
        <f>'2 - Normalized Data and Model'!G7</f>
        <v>16346.4</v>
      </c>
      <c r="H7" s="27">
        <f>'2 - Normalized Data and Model'!H7</f>
        <v>302</v>
      </c>
      <c r="I7" s="35">
        <f>'2 - Normalized Data and Model'!I7</f>
        <v>0.3644</v>
      </c>
      <c r="J7" s="27">
        <f>'2 - Normalized Data and Model'!J7</f>
        <v>178</v>
      </c>
      <c r="K7" s="27">
        <f>'2 - Normalized Data and Model'!K7</f>
        <v>533</v>
      </c>
      <c r="L7">
        <f>'2 - Normalized Data and Model'!L7</f>
        <v>355</v>
      </c>
      <c r="M7">
        <f>'2 - Normalized Data and Model'!M7</f>
        <v>124</v>
      </c>
      <c r="N7" s="35">
        <f t="shared" si="0"/>
        <v>0.37943661971830989</v>
      </c>
      <c r="O7" s="47">
        <f>'2 - Normalized Data and Model'!O7</f>
        <v>0.3644</v>
      </c>
      <c r="P7" s="26">
        <f t="shared" si="1"/>
        <v>114.58985915492958</v>
      </c>
      <c r="Q7" s="47">
        <f t="shared" si="2"/>
        <v>-4.2896092045229095E-2</v>
      </c>
      <c r="R7" s="52">
        <f t="shared" si="3"/>
        <v>0.88466083607220791</v>
      </c>
      <c r="S7" s="26"/>
      <c r="T7" s="39">
        <f t="shared" si="4"/>
        <v>0</v>
      </c>
      <c r="U7" s="29">
        <f t="shared" si="5"/>
        <v>178</v>
      </c>
      <c r="V7">
        <f t="shared" si="6"/>
        <v>443.75</v>
      </c>
      <c r="W7" s="26">
        <f t="shared" si="7"/>
        <v>133.625</v>
      </c>
      <c r="X7" s="105">
        <f t="shared" si="8"/>
        <v>-280.25135783756474</v>
      </c>
      <c r="Y7" s="26">
        <f t="shared" si="9"/>
        <v>305.22233011241627</v>
      </c>
      <c r="Z7" s="26">
        <f t="shared" si="10"/>
        <v>305.22233011241627</v>
      </c>
      <c r="AA7" s="47">
        <f t="shared" si="11"/>
        <v>0.38669820870403665</v>
      </c>
      <c r="AB7" s="47">
        <f t="shared" si="12"/>
        <v>0.54455102816901424</v>
      </c>
      <c r="AC7" s="26">
        <f t="shared" si="13"/>
        <v>60666.333794243372</v>
      </c>
      <c r="AD7" s="39">
        <f t="shared" si="14"/>
        <v>42466.433655970359</v>
      </c>
    </row>
    <row r="8" spans="1:30" x14ac:dyDescent="0.5">
      <c r="A8" t="str">
        <f>'2 - Normalized Data and Model'!A8</f>
        <v>W102</v>
      </c>
      <c r="B8" t="str">
        <f>'2 - Normalized Data and Model'!B8</f>
        <v>L15257</v>
      </c>
      <c r="C8" t="str">
        <f>'2 - Normalized Data and Model'!C8</f>
        <v>apartment</v>
      </c>
      <c r="D8">
        <f>'2 - Normalized Data and Model'!D8</f>
        <v>2</v>
      </c>
      <c r="E8" s="27">
        <f>'2 - Normalized Data and Model'!E8</f>
        <v>2000</v>
      </c>
      <c r="F8">
        <f>'2 - Normalized Data and Model'!F8</f>
        <v>0.97299999999999998</v>
      </c>
      <c r="G8" s="27">
        <f>'2 - Normalized Data and Model'!G8</f>
        <v>23352</v>
      </c>
      <c r="H8" s="27">
        <f>'2 - Normalized Data and Model'!H8</f>
        <v>429</v>
      </c>
      <c r="I8" s="35">
        <f>'2 - Normalized Data and Model'!I8</f>
        <v>0.41099999999999998</v>
      </c>
      <c r="J8" s="27">
        <f>'2 - Normalized Data and Model'!J8</f>
        <v>221</v>
      </c>
      <c r="K8" s="27">
        <f>'2 - Normalized Data and Model'!K8</f>
        <v>617</v>
      </c>
      <c r="L8">
        <f>'2 - Normalized Data and Model'!L8</f>
        <v>396</v>
      </c>
      <c r="M8">
        <f>'2 - Normalized Data and Model'!M8</f>
        <v>208</v>
      </c>
      <c r="N8" s="35">
        <f t="shared" si="0"/>
        <v>0.52020202020202022</v>
      </c>
      <c r="O8" s="47">
        <f>'2 - Normalized Data and Model'!O8</f>
        <v>0.41099999999999998</v>
      </c>
      <c r="P8" s="26">
        <f t="shared" si="1"/>
        <v>223.16666666666669</v>
      </c>
      <c r="Q8" s="47">
        <f t="shared" si="2"/>
        <v>0.10437710437710442</v>
      </c>
      <c r="R8" s="52">
        <f t="shared" si="3"/>
        <v>0.76806464646464645</v>
      </c>
      <c r="S8" s="26"/>
      <c r="T8" s="39">
        <f t="shared" si="4"/>
        <v>0</v>
      </c>
      <c r="U8" s="29">
        <f t="shared" si="5"/>
        <v>221</v>
      </c>
      <c r="V8">
        <f t="shared" si="6"/>
        <v>495</v>
      </c>
      <c r="W8" s="26">
        <f t="shared" si="7"/>
        <v>171.5</v>
      </c>
      <c r="X8" s="105">
        <f t="shared" si="8"/>
        <v>-312.61841606669196</v>
      </c>
      <c r="Y8" s="26">
        <f t="shared" si="9"/>
        <v>351.69448654793484</v>
      </c>
      <c r="Z8" s="26">
        <f t="shared" si="10"/>
        <v>351.69448654793484</v>
      </c>
      <c r="AA8" s="47">
        <f t="shared" si="11"/>
        <v>0.36402926575340372</v>
      </c>
      <c r="AB8" s="47">
        <f t="shared" si="12"/>
        <v>0.56249803030303025</v>
      </c>
      <c r="AC8" s="26">
        <f t="shared" si="13"/>
        <v>72207.021422351856</v>
      </c>
      <c r="AD8" s="39">
        <f t="shared" si="14"/>
        <v>50544.914995646293</v>
      </c>
    </row>
    <row r="9" spans="1:30" x14ac:dyDescent="0.5">
      <c r="A9" t="str">
        <f>'2 - Normalized Data and Model'!A9</f>
        <v>W103</v>
      </c>
      <c r="B9" t="str">
        <f>'2 - Normalized Data and Model'!B9</f>
        <v>L15257</v>
      </c>
      <c r="C9" t="str">
        <f>'2 - Normalized Data and Model'!C9</f>
        <v>house</v>
      </c>
      <c r="D9">
        <f>'2 - Normalized Data and Model'!D9</f>
        <v>2</v>
      </c>
      <c r="E9" s="27">
        <f>'2 - Normalized Data and Model'!E9</f>
        <v>1600</v>
      </c>
      <c r="F9">
        <f>'2 - Normalized Data and Model'!F9</f>
        <v>0.97299999999999998</v>
      </c>
      <c r="G9" s="27">
        <f>'2 - Normalized Data and Model'!G9</f>
        <v>18681.599999999999</v>
      </c>
      <c r="H9" s="27">
        <f>'2 - Normalized Data and Model'!H9</f>
        <v>380</v>
      </c>
      <c r="I9" s="35">
        <f>'2 - Normalized Data and Model'!I9</f>
        <v>0.41099999999999998</v>
      </c>
      <c r="J9" s="27">
        <f>'2 - Normalized Data and Model'!J9</f>
        <v>202</v>
      </c>
      <c r="K9" s="27">
        <f>'2 - Normalized Data and Model'!K9</f>
        <v>646</v>
      </c>
      <c r="L9">
        <f>'2 - Normalized Data and Model'!L9</f>
        <v>444</v>
      </c>
      <c r="M9">
        <f>'2 - Normalized Data and Model'!M9</f>
        <v>178</v>
      </c>
      <c r="N9" s="35">
        <f t="shared" si="0"/>
        <v>0.42072072072072075</v>
      </c>
      <c r="O9" s="47">
        <f>'2 - Normalized Data and Model'!O9</f>
        <v>0.41099999999999998</v>
      </c>
      <c r="P9" s="26">
        <f t="shared" si="1"/>
        <v>159.87387387387389</v>
      </c>
      <c r="Q9" s="47">
        <f t="shared" si="2"/>
        <v>2.409707004301602E-2</v>
      </c>
      <c r="R9" s="52">
        <f t="shared" si="3"/>
        <v>0.83162234964694426</v>
      </c>
      <c r="S9" s="26"/>
      <c r="T9" s="39">
        <f t="shared" si="4"/>
        <v>0</v>
      </c>
      <c r="U9" s="29">
        <f t="shared" si="5"/>
        <v>202</v>
      </c>
      <c r="V9">
        <f t="shared" si="6"/>
        <v>555</v>
      </c>
      <c r="W9" s="26">
        <f t="shared" si="7"/>
        <v>146.5</v>
      </c>
      <c r="X9" s="105">
        <f t="shared" si="8"/>
        <v>-350.51155740810913</v>
      </c>
      <c r="Y9" s="26">
        <f t="shared" si="9"/>
        <v>371.43018188707845</v>
      </c>
      <c r="Z9" s="26">
        <f t="shared" si="10"/>
        <v>371.43018188707845</v>
      </c>
      <c r="AA9" s="47">
        <f t="shared" si="11"/>
        <v>0.40527960700374493</v>
      </c>
      <c r="AB9" s="47">
        <f t="shared" si="12"/>
        <v>0.52984013513513517</v>
      </c>
      <c r="AC9" s="26">
        <f t="shared" si="13"/>
        <v>71831.495483975872</v>
      </c>
      <c r="AD9" s="39">
        <f t="shared" si="14"/>
        <v>50282.046838783106</v>
      </c>
    </row>
    <row r="10" spans="1:30" x14ac:dyDescent="0.5">
      <c r="A10" t="str">
        <f>'2 - Normalized Data and Model'!A10</f>
        <v>W104</v>
      </c>
      <c r="B10" t="str">
        <f>'2 - Normalized Data and Model'!B10</f>
        <v>L15257</v>
      </c>
      <c r="C10" t="str">
        <f>'2 - Normalized Data and Model'!C10</f>
        <v>house</v>
      </c>
      <c r="D10">
        <f>'2 - Normalized Data and Model'!D10</f>
        <v>2</v>
      </c>
      <c r="E10" s="27">
        <f>'2 - Normalized Data and Model'!E10</f>
        <v>2800</v>
      </c>
      <c r="F10">
        <f>'2 - Normalized Data and Model'!F10</f>
        <v>0.97299999999999998</v>
      </c>
      <c r="G10" s="27">
        <f>'2 - Normalized Data and Model'!G10</f>
        <v>32692.799999999999</v>
      </c>
      <c r="H10" s="27">
        <f>'2 - Normalized Data and Model'!H10</f>
        <v>374</v>
      </c>
      <c r="I10" s="35">
        <f>'2 - Normalized Data and Model'!I10</f>
        <v>0.52600000000000002</v>
      </c>
      <c r="J10" s="27">
        <f>'2 - Normalized Data and Model'!J10</f>
        <v>197</v>
      </c>
      <c r="K10" s="27">
        <f>'2 - Normalized Data and Model'!K10</f>
        <v>639</v>
      </c>
      <c r="L10">
        <f>'2 - Normalized Data and Model'!L10</f>
        <v>442</v>
      </c>
      <c r="M10">
        <f>'2 - Normalized Data and Model'!M10</f>
        <v>177</v>
      </c>
      <c r="N10" s="35">
        <f t="shared" si="0"/>
        <v>0.42036199095022619</v>
      </c>
      <c r="O10" s="47">
        <f>'2 - Normalized Data and Model'!O10</f>
        <v>0.52600000000000002</v>
      </c>
      <c r="P10" s="26">
        <f t="shared" si="1"/>
        <v>157.21538461538461</v>
      </c>
      <c r="Q10" s="47">
        <f t="shared" si="2"/>
        <v>2.799164636268707E-2</v>
      </c>
      <c r="R10" s="52">
        <f t="shared" si="3"/>
        <v>0.82853901357466064</v>
      </c>
      <c r="S10" s="26"/>
      <c r="T10" s="39">
        <f t="shared" si="4"/>
        <v>0</v>
      </c>
      <c r="U10" s="29">
        <f t="shared" si="5"/>
        <v>197</v>
      </c>
      <c r="V10">
        <f t="shared" si="6"/>
        <v>552.5</v>
      </c>
      <c r="W10" s="26">
        <f t="shared" si="7"/>
        <v>141.75</v>
      </c>
      <c r="X10" s="105">
        <f t="shared" si="8"/>
        <v>-348.93267651888345</v>
      </c>
      <c r="Y10" s="26">
        <f t="shared" si="9"/>
        <v>367.71202791461417</v>
      </c>
      <c r="Z10" s="26">
        <f t="shared" si="10"/>
        <v>367.71202791461417</v>
      </c>
      <c r="AA10" s="47">
        <f t="shared" si="11"/>
        <v>0.40898104599930168</v>
      </c>
      <c r="AB10" s="47">
        <f t="shared" si="12"/>
        <v>0.52690970588235286</v>
      </c>
      <c r="AC10" s="26">
        <f t="shared" si="13"/>
        <v>70719.128314430898</v>
      </c>
      <c r="AD10" s="39">
        <f t="shared" si="14"/>
        <v>49503.389820101627</v>
      </c>
    </row>
    <row r="11" spans="1:30" x14ac:dyDescent="0.5">
      <c r="A11" t="str">
        <f>'2 - Normalized Data and Model'!A11</f>
        <v>W105</v>
      </c>
      <c r="B11" t="str">
        <f>'2 - Normalized Data and Model'!B11</f>
        <v>L15260</v>
      </c>
      <c r="C11" t="str">
        <f>'2 - Normalized Data and Model'!C11</f>
        <v>apartment</v>
      </c>
      <c r="D11">
        <f>'2 - Normalized Data and Model'!D11</f>
        <v>2</v>
      </c>
      <c r="E11" s="27">
        <f>'2 - Normalized Data and Model'!E11</f>
        <v>1100</v>
      </c>
      <c r="F11">
        <f>'2 - Normalized Data and Model'!F11</f>
        <v>0.97299999999999998</v>
      </c>
      <c r="G11" s="27">
        <f>'2 - Normalized Data and Model'!G11</f>
        <v>12843.6</v>
      </c>
      <c r="H11" s="27">
        <f>'2 - Normalized Data and Model'!H11</f>
        <v>386</v>
      </c>
      <c r="I11" s="35">
        <f>'2 - Normalized Data and Model'!I11</f>
        <v>0.43290000000000001</v>
      </c>
      <c r="J11" s="27">
        <f>'2 - Normalized Data and Model'!J11</f>
        <v>114</v>
      </c>
      <c r="K11" s="27">
        <f>'2 - Normalized Data and Model'!K11</f>
        <v>477</v>
      </c>
      <c r="L11">
        <f>'2 - Normalized Data and Model'!L11</f>
        <v>363</v>
      </c>
      <c r="M11">
        <f>'2 - Normalized Data and Model'!M11</f>
        <v>272</v>
      </c>
      <c r="N11" s="35">
        <f t="shared" si="0"/>
        <v>0.69944903581267226</v>
      </c>
      <c r="O11" s="47">
        <f>'2 - Normalized Data and Model'!O11</f>
        <v>0.43290000000000001</v>
      </c>
      <c r="P11" s="26">
        <f t="shared" si="1"/>
        <v>269.98732782369149</v>
      </c>
      <c r="Q11" s="47">
        <f t="shared" si="2"/>
        <v>0.44377372523127601</v>
      </c>
      <c r="R11" s="52">
        <f t="shared" si="3"/>
        <v>0.49936434173439881</v>
      </c>
      <c r="S11" s="26"/>
      <c r="T11" s="39">
        <f t="shared" si="4"/>
        <v>0</v>
      </c>
      <c r="U11" s="29">
        <f t="shared" si="5"/>
        <v>114</v>
      </c>
      <c r="V11">
        <f t="shared" si="6"/>
        <v>453.75</v>
      </c>
      <c r="W11" s="26">
        <f t="shared" si="7"/>
        <v>68.625</v>
      </c>
      <c r="X11" s="105">
        <f t="shared" si="8"/>
        <v>-286.5668813944676</v>
      </c>
      <c r="Y11" s="26">
        <f t="shared" si="9"/>
        <v>278.09494600227362</v>
      </c>
      <c r="Z11" s="26">
        <f t="shared" si="10"/>
        <v>278.09494600227362</v>
      </c>
      <c r="AA11" s="47">
        <f t="shared" si="11"/>
        <v>0.46164175427498316</v>
      </c>
      <c r="AB11" s="47">
        <f t="shared" si="12"/>
        <v>0.48521822314049584</v>
      </c>
      <c r="AC11" s="26">
        <f t="shared" si="13"/>
        <v>49251.908480705002</v>
      </c>
      <c r="AD11" s="39">
        <f t="shared" si="14"/>
        <v>34476.335936493502</v>
      </c>
    </row>
    <row r="12" spans="1:30" x14ac:dyDescent="0.5">
      <c r="A12" t="str">
        <f>'2 - Normalized Data and Model'!A12</f>
        <v>W106</v>
      </c>
      <c r="B12" t="str">
        <f>'2 - Normalized Data and Model'!B12</f>
        <v>L15260</v>
      </c>
      <c r="C12" t="str">
        <f>'2 - Normalized Data and Model'!C12</f>
        <v>apartment</v>
      </c>
      <c r="D12">
        <f>'2 - Normalized Data and Model'!D12</f>
        <v>2</v>
      </c>
      <c r="E12" s="27">
        <f>'2 - Normalized Data and Model'!E12</f>
        <v>1900</v>
      </c>
      <c r="F12">
        <f>'2 - Normalized Data and Model'!F12</f>
        <v>0.97299999999999998</v>
      </c>
      <c r="G12" s="27">
        <f>'2 - Normalized Data and Model'!G12</f>
        <v>22184.399999999998</v>
      </c>
      <c r="H12" s="27">
        <f>'2 - Normalized Data and Model'!H12</f>
        <v>212</v>
      </c>
      <c r="I12" s="35">
        <f>'2 - Normalized Data and Model'!I12</f>
        <v>0.69589999999999996</v>
      </c>
      <c r="J12" s="27">
        <f>'2 - Normalized Data and Model'!J12</f>
        <v>80</v>
      </c>
      <c r="K12" s="27">
        <f>'2 - Normalized Data and Model'!K12</f>
        <v>583</v>
      </c>
      <c r="L12">
        <f>'2 - Normalized Data and Model'!L12</f>
        <v>503</v>
      </c>
      <c r="M12">
        <f>'2 - Normalized Data and Model'!M12</f>
        <v>132</v>
      </c>
      <c r="N12" s="35">
        <f t="shared" si="0"/>
        <v>0.30994035785288276</v>
      </c>
      <c r="O12" s="47">
        <f>'2 - Normalized Data and Model'!O12</f>
        <v>0.69589999999999996</v>
      </c>
      <c r="P12" s="26">
        <f t="shared" si="1"/>
        <v>65.707355864811149</v>
      </c>
      <c r="Q12" s="47">
        <f t="shared" si="2"/>
        <v>7.7268160421170823E-2</v>
      </c>
      <c r="R12" s="52">
        <f t="shared" si="3"/>
        <v>0.78952679739455911</v>
      </c>
      <c r="S12" s="26"/>
      <c r="T12" s="39">
        <f t="shared" si="4"/>
        <v>0</v>
      </c>
      <c r="U12" s="29">
        <f t="shared" si="5"/>
        <v>80</v>
      </c>
      <c r="V12">
        <f t="shared" si="6"/>
        <v>628.75</v>
      </c>
      <c r="W12" s="26">
        <f t="shared" si="7"/>
        <v>17.125</v>
      </c>
      <c r="X12" s="105">
        <f t="shared" si="8"/>
        <v>-397.0885436402678</v>
      </c>
      <c r="Y12" s="26">
        <f t="shared" si="9"/>
        <v>346.36572407477581</v>
      </c>
      <c r="Z12" s="26">
        <f t="shared" si="10"/>
        <v>346.36572407477581</v>
      </c>
      <c r="AA12" s="47">
        <f t="shared" si="11"/>
        <v>0.52364329872727766</v>
      </c>
      <c r="AB12" s="47">
        <f t="shared" si="12"/>
        <v>0.43613160039761428</v>
      </c>
      <c r="AC12" s="26">
        <f t="shared" si="13"/>
        <v>55137.278710717816</v>
      </c>
      <c r="AD12" s="39">
        <f t="shared" si="14"/>
        <v>38596.095097502468</v>
      </c>
    </row>
    <row r="13" spans="1:30" x14ac:dyDescent="0.5">
      <c r="A13" t="str">
        <f>'2 - Normalized Data and Model'!A13</f>
        <v>W107</v>
      </c>
      <c r="B13" t="str">
        <f>'2 - Normalized Data and Model'!B13</f>
        <v>L15260</v>
      </c>
      <c r="C13" t="str">
        <f>'2 - Normalized Data and Model'!C13</f>
        <v>house</v>
      </c>
      <c r="D13">
        <f>'2 - Normalized Data and Model'!D13</f>
        <v>2</v>
      </c>
      <c r="E13" s="27">
        <f>'2 - Normalized Data and Model'!E13</f>
        <v>1800</v>
      </c>
      <c r="F13">
        <f>'2 - Normalized Data and Model'!F13</f>
        <v>0.97299999999999998</v>
      </c>
      <c r="G13" s="27">
        <f>'2 - Normalized Data and Model'!G13</f>
        <v>21016.799999999999</v>
      </c>
      <c r="H13" s="27">
        <f>'2 - Normalized Data and Model'!H13</f>
        <v>969</v>
      </c>
      <c r="I13" s="35">
        <f>'2 - Normalized Data and Model'!I13</f>
        <v>0.1096</v>
      </c>
      <c r="J13" s="27">
        <f>'2 - Normalized Data and Model'!J13</f>
        <v>239</v>
      </c>
      <c r="K13" s="27">
        <f>'2 - Normalized Data and Model'!K13</f>
        <v>1431</v>
      </c>
      <c r="L13">
        <f>'2 - Normalized Data and Model'!L13</f>
        <v>1192</v>
      </c>
      <c r="M13">
        <f>'2 - Normalized Data and Model'!M13</f>
        <v>730</v>
      </c>
      <c r="N13" s="35">
        <f t="shared" si="0"/>
        <v>0.58993288590604032</v>
      </c>
      <c r="O13" s="47">
        <f>'2 - Normalized Data and Model'!O13</f>
        <v>0.1096</v>
      </c>
      <c r="P13" s="26">
        <f t="shared" si="1"/>
        <v>571.64496644295309</v>
      </c>
      <c r="Q13" s="47">
        <f t="shared" si="2"/>
        <v>0.32325165533084105</v>
      </c>
      <c r="R13" s="52">
        <f t="shared" si="3"/>
        <v>0.59478166447457315</v>
      </c>
      <c r="S13" s="26"/>
      <c r="T13" s="39">
        <f t="shared" si="4"/>
        <v>0</v>
      </c>
      <c r="U13" s="29">
        <f t="shared" si="5"/>
        <v>239</v>
      </c>
      <c r="V13">
        <f t="shared" si="6"/>
        <v>1490</v>
      </c>
      <c r="W13" s="26">
        <f t="shared" si="7"/>
        <v>90</v>
      </c>
      <c r="X13" s="105">
        <f t="shared" si="8"/>
        <v>-941.01300997852729</v>
      </c>
      <c r="Y13" s="26">
        <f t="shared" si="9"/>
        <v>845.51976758873309</v>
      </c>
      <c r="Z13" s="26">
        <f t="shared" si="10"/>
        <v>845.51976758873309</v>
      </c>
      <c r="AA13" s="47">
        <f t="shared" si="11"/>
        <v>0.50706024670384775</v>
      </c>
      <c r="AB13" s="47">
        <f t="shared" si="12"/>
        <v>0.44926040268456374</v>
      </c>
      <c r="AC13" s="26">
        <f t="shared" si="13"/>
        <v>138648.37121160564</v>
      </c>
      <c r="AD13" s="39">
        <f t="shared" si="14"/>
        <v>97053.859848123946</v>
      </c>
    </row>
    <row r="14" spans="1:30" x14ac:dyDescent="0.5">
      <c r="A14" t="str">
        <f>'2 - Normalized Data and Model'!A14</f>
        <v>W108</v>
      </c>
      <c r="B14" t="str">
        <f>'2 - Normalized Data and Model'!B14</f>
        <v>L15260</v>
      </c>
      <c r="C14" t="str">
        <f>'2 - Normalized Data and Model'!C14</f>
        <v>house</v>
      </c>
      <c r="D14">
        <f>'2 - Normalized Data and Model'!D14</f>
        <v>2</v>
      </c>
      <c r="E14" s="27">
        <f>'2 - Normalized Data and Model'!E14</f>
        <v>3200</v>
      </c>
      <c r="F14">
        <f>'2 - Normalized Data and Model'!F14</f>
        <v>0.97299999999999998</v>
      </c>
      <c r="G14" s="27">
        <f>'2 - Normalized Data and Model'!G14</f>
        <v>37363.199999999997</v>
      </c>
      <c r="H14" s="27">
        <f>'2 - Normalized Data and Model'!H14</f>
        <v>885</v>
      </c>
      <c r="I14" s="35">
        <f>'2 - Normalized Data and Model'!I14</f>
        <v>0.22470000000000001</v>
      </c>
      <c r="J14" s="27">
        <f>'2 - Normalized Data and Model'!J14</f>
        <v>236</v>
      </c>
      <c r="K14" s="27">
        <f>'2 - Normalized Data and Model'!K14</f>
        <v>1533</v>
      </c>
      <c r="L14">
        <f>'2 - Normalized Data and Model'!L14</f>
        <v>1297</v>
      </c>
      <c r="M14">
        <f>'2 - Normalized Data and Model'!M14</f>
        <v>649</v>
      </c>
      <c r="N14" s="35">
        <f t="shared" si="0"/>
        <v>0.50030840400925214</v>
      </c>
      <c r="O14" s="47">
        <f>'2 - Normalized Data and Model'!O14</f>
        <v>0.22470000000000001</v>
      </c>
      <c r="P14" s="26">
        <f t="shared" si="1"/>
        <v>442.77293754818817</v>
      </c>
      <c r="Q14" s="47">
        <f t="shared" si="2"/>
        <v>0.22753920588939905</v>
      </c>
      <c r="R14" s="52">
        <f t="shared" si="3"/>
        <v>0.67055721069736274</v>
      </c>
      <c r="S14" s="26"/>
      <c r="T14" s="39">
        <f t="shared" si="4"/>
        <v>0</v>
      </c>
      <c r="U14" s="29">
        <f t="shared" si="5"/>
        <v>236</v>
      </c>
      <c r="V14">
        <f t="shared" si="6"/>
        <v>1621.25</v>
      </c>
      <c r="W14" s="26">
        <f t="shared" si="7"/>
        <v>73.875</v>
      </c>
      <c r="X14" s="105">
        <f t="shared" si="8"/>
        <v>-1023.9042566628774</v>
      </c>
      <c r="Y14" s="26">
        <f t="shared" si="9"/>
        <v>907.97285114310978</v>
      </c>
      <c r="Z14" s="26">
        <f t="shared" si="10"/>
        <v>907.97285114310978</v>
      </c>
      <c r="AA14" s="47">
        <f t="shared" si="11"/>
        <v>0.51447824280222654</v>
      </c>
      <c r="AB14" s="47">
        <f t="shared" si="12"/>
        <v>0.44338757517347727</v>
      </c>
      <c r="AC14" s="26">
        <f t="shared" si="13"/>
        <v>146943.11648896761</v>
      </c>
      <c r="AD14" s="39">
        <f t="shared" si="14"/>
        <v>102860.18154227732</v>
      </c>
    </row>
    <row r="15" spans="1:30" x14ac:dyDescent="0.5">
      <c r="A15" t="str">
        <f>'2 - Normalized Data and Model'!A15</f>
        <v>W109</v>
      </c>
      <c r="B15" t="str">
        <f>'2 - Normalized Data and Model'!B15</f>
        <v>L15264</v>
      </c>
      <c r="C15" t="str">
        <f>'2 - Normalized Data and Model'!C15</f>
        <v>apartment</v>
      </c>
      <c r="D15">
        <f>'2 - Normalized Data and Model'!D15</f>
        <v>2</v>
      </c>
      <c r="E15" s="27">
        <f>'2 - Normalized Data and Model'!E15</f>
        <v>1000</v>
      </c>
      <c r="F15">
        <f>'2 - Normalized Data and Model'!F15</f>
        <v>0.97299999999999998</v>
      </c>
      <c r="G15" s="27">
        <f>'2 - Normalized Data and Model'!G15</f>
        <v>11676</v>
      </c>
      <c r="H15" s="27">
        <f>'2 - Normalized Data and Model'!H15</f>
        <v>287</v>
      </c>
      <c r="I15" s="35">
        <f>'2 - Normalized Data and Model'!I15</f>
        <v>0.21920000000000001</v>
      </c>
      <c r="J15" s="27">
        <f>'2 - Normalized Data and Model'!J15</f>
        <v>138</v>
      </c>
      <c r="K15" s="27">
        <f>'2 - Normalized Data and Model'!K15</f>
        <v>550</v>
      </c>
      <c r="L15">
        <f>'2 - Normalized Data and Model'!L15</f>
        <v>412</v>
      </c>
      <c r="M15">
        <f>'2 - Normalized Data and Model'!M15</f>
        <v>149</v>
      </c>
      <c r="N15" s="35">
        <f t="shared" si="0"/>
        <v>0.38932038834951455</v>
      </c>
      <c r="O15" s="47">
        <f>'2 - Normalized Data and Model'!O15</f>
        <v>0.21920000000000001</v>
      </c>
      <c r="P15" s="26">
        <f t="shared" si="1"/>
        <v>111.73495145631067</v>
      </c>
      <c r="Q15" s="47">
        <f t="shared" si="2"/>
        <v>4.8999905740409064E-2</v>
      </c>
      <c r="R15" s="52">
        <f t="shared" si="3"/>
        <v>0.81190677462531813</v>
      </c>
      <c r="S15" s="26"/>
      <c r="T15" s="39">
        <f t="shared" si="4"/>
        <v>0</v>
      </c>
      <c r="U15" s="29">
        <f t="shared" si="5"/>
        <v>138</v>
      </c>
      <c r="V15">
        <f t="shared" si="6"/>
        <v>515</v>
      </c>
      <c r="W15" s="26">
        <f t="shared" si="7"/>
        <v>86.5</v>
      </c>
      <c r="X15" s="105">
        <f t="shared" si="8"/>
        <v>-325.24946318049768</v>
      </c>
      <c r="Y15" s="26">
        <f t="shared" si="9"/>
        <v>319.93971832764936</v>
      </c>
      <c r="Z15" s="26">
        <f t="shared" si="10"/>
        <v>319.93971832764936</v>
      </c>
      <c r="AA15" s="47">
        <f t="shared" si="11"/>
        <v>0.45328100646145508</v>
      </c>
      <c r="AB15" s="47">
        <f t="shared" si="12"/>
        <v>0.49183742718446605</v>
      </c>
      <c r="AC15" s="26">
        <f t="shared" si="13"/>
        <v>57435.789689483747</v>
      </c>
      <c r="AD15" s="39">
        <f t="shared" si="14"/>
        <v>40205.052782638617</v>
      </c>
    </row>
    <row r="16" spans="1:30" x14ac:dyDescent="0.5">
      <c r="A16" t="str">
        <f>'2 - Normalized Data and Model'!A16</f>
        <v>W11</v>
      </c>
      <c r="B16" t="str">
        <f>'2 - Normalized Data and Model'!B16</f>
        <v>L9533</v>
      </c>
      <c r="C16" t="str">
        <f>'2 - Normalized Data and Model'!C16</f>
        <v>house</v>
      </c>
      <c r="D16">
        <f>'2 - Normalized Data and Model'!D16</f>
        <v>2</v>
      </c>
      <c r="E16" s="27">
        <f>'2 - Normalized Data and Model'!E16</f>
        <v>1000</v>
      </c>
      <c r="F16">
        <f>'2 - Normalized Data and Model'!F16</f>
        <v>0.97299999999999998</v>
      </c>
      <c r="G16" s="27">
        <f>'2 - Normalized Data and Model'!G16</f>
        <v>11676</v>
      </c>
      <c r="H16" s="27">
        <f>'2 - Normalized Data and Model'!H16</f>
        <v>206</v>
      </c>
      <c r="I16" s="35">
        <f>'2 - Normalized Data and Model'!I16</f>
        <v>0.39179999999999998</v>
      </c>
      <c r="J16" s="27">
        <f>'2 - Normalized Data and Model'!J16</f>
        <v>116</v>
      </c>
      <c r="K16" s="27">
        <f>'2 - Normalized Data and Model'!K16</f>
        <v>296</v>
      </c>
      <c r="L16">
        <f>'2 - Normalized Data and Model'!L16</f>
        <v>180</v>
      </c>
      <c r="M16">
        <f>'2 - Normalized Data and Model'!M16</f>
        <v>90</v>
      </c>
      <c r="N16" s="35">
        <f t="shared" si="0"/>
        <v>0.5</v>
      </c>
      <c r="O16" s="47">
        <f>'2 - Normalized Data and Model'!O16</f>
        <v>0.39179999999999998</v>
      </c>
      <c r="P16" s="26">
        <f t="shared" si="1"/>
        <v>103</v>
      </c>
      <c r="Q16" s="47">
        <f t="shared" si="2"/>
        <v>4.2222222222222223E-2</v>
      </c>
      <c r="R16" s="52">
        <f t="shared" si="3"/>
        <v>0.81727266666666665</v>
      </c>
      <c r="S16" s="26"/>
      <c r="T16" s="39">
        <f t="shared" si="4"/>
        <v>0</v>
      </c>
      <c r="U16" s="29">
        <f t="shared" si="5"/>
        <v>116</v>
      </c>
      <c r="V16">
        <f t="shared" si="6"/>
        <v>225</v>
      </c>
      <c r="W16" s="26">
        <f t="shared" si="7"/>
        <v>93.5</v>
      </c>
      <c r="X16" s="105">
        <f t="shared" si="8"/>
        <v>-142.09928003031453</v>
      </c>
      <c r="Y16" s="26">
        <f t="shared" si="9"/>
        <v>167.63385752178857</v>
      </c>
      <c r="Z16" s="26">
        <f t="shared" si="10"/>
        <v>167.63385752178857</v>
      </c>
      <c r="AA16" s="47">
        <f t="shared" si="11"/>
        <v>0.32948381120794923</v>
      </c>
      <c r="AB16" s="47">
        <f t="shared" si="12"/>
        <v>0.58984766666666655</v>
      </c>
      <c r="AC16" s="26">
        <f t="shared" si="13"/>
        <v>36090.630495449186</v>
      </c>
      <c r="AD16" s="39">
        <f t="shared" si="14"/>
        <v>25263.44134681443</v>
      </c>
    </row>
    <row r="17" spans="1:30" x14ac:dyDescent="0.5">
      <c r="A17" t="str">
        <f>'2 - Normalized Data and Model'!A17</f>
        <v>W110</v>
      </c>
      <c r="B17" t="str">
        <f>'2 - Normalized Data and Model'!B17</f>
        <v>L15264</v>
      </c>
      <c r="C17" t="str">
        <f>'2 - Normalized Data and Model'!C17</f>
        <v>apartment</v>
      </c>
      <c r="D17">
        <f>'2 - Normalized Data and Model'!D17</f>
        <v>2</v>
      </c>
      <c r="E17" s="27">
        <f>'2 - Normalized Data and Model'!E17</f>
        <v>1300</v>
      </c>
      <c r="F17">
        <f>'2 - Normalized Data and Model'!F17</f>
        <v>0.97299999999999998</v>
      </c>
      <c r="G17" s="27">
        <f>'2 - Normalized Data and Model'!G17</f>
        <v>15178.8</v>
      </c>
      <c r="H17" s="27">
        <f>'2 - Normalized Data and Model'!H17</f>
        <v>462</v>
      </c>
      <c r="I17" s="35">
        <f>'2 - Normalized Data and Model'!I17</f>
        <v>0.53700000000000003</v>
      </c>
      <c r="J17" s="27">
        <f>'2 - Normalized Data and Model'!J17</f>
        <v>175</v>
      </c>
      <c r="K17" s="27">
        <f>'2 - Normalized Data and Model'!K17</f>
        <v>917</v>
      </c>
      <c r="L17">
        <f>'2 - Normalized Data and Model'!L17</f>
        <v>742</v>
      </c>
      <c r="M17">
        <f>'2 - Normalized Data and Model'!M17</f>
        <v>287</v>
      </c>
      <c r="N17" s="35">
        <f t="shared" si="0"/>
        <v>0.40943396226415096</v>
      </c>
      <c r="O17" s="47">
        <f>'2 - Normalized Data and Model'!O17</f>
        <v>0.53700000000000003</v>
      </c>
      <c r="P17" s="26">
        <f t="shared" si="1"/>
        <v>189.15849056603776</v>
      </c>
      <c r="Q17" s="47">
        <f t="shared" si="2"/>
        <v>0.11526521893912427</v>
      </c>
      <c r="R17" s="52">
        <f t="shared" si="3"/>
        <v>0.75944452616589531</v>
      </c>
      <c r="S17" s="26"/>
      <c r="T17" s="39">
        <f t="shared" si="4"/>
        <v>0</v>
      </c>
      <c r="U17" s="29">
        <f t="shared" si="5"/>
        <v>175</v>
      </c>
      <c r="V17">
        <f t="shared" si="6"/>
        <v>927.5</v>
      </c>
      <c r="W17" s="26">
        <f t="shared" si="7"/>
        <v>82.25</v>
      </c>
      <c r="X17" s="105">
        <f t="shared" si="8"/>
        <v>-585.76480990274092</v>
      </c>
      <c r="Y17" s="26">
        <f t="shared" si="9"/>
        <v>539.43512378426169</v>
      </c>
      <c r="Z17" s="26">
        <f t="shared" si="10"/>
        <v>539.43512378426169</v>
      </c>
      <c r="AA17" s="47">
        <f t="shared" si="11"/>
        <v>0.49292196634421748</v>
      </c>
      <c r="AB17" s="47">
        <f t="shared" si="12"/>
        <v>0.46045367924528308</v>
      </c>
      <c r="AC17" s="26">
        <f t="shared" si="13"/>
        <v>90660.48392311827</v>
      </c>
      <c r="AD17" s="39">
        <f t="shared" si="14"/>
        <v>63462.338746182788</v>
      </c>
    </row>
    <row r="18" spans="1:30" x14ac:dyDescent="0.5">
      <c r="A18" t="str">
        <f>'2 - Normalized Data and Model'!A18</f>
        <v>W111</v>
      </c>
      <c r="B18" t="str">
        <f>'2 - Normalized Data and Model'!B18</f>
        <v>L15264</v>
      </c>
      <c r="C18" t="str">
        <f>'2 - Normalized Data and Model'!C18</f>
        <v>house</v>
      </c>
      <c r="D18">
        <f>'2 - Normalized Data and Model'!D18</f>
        <v>2</v>
      </c>
      <c r="E18" s="27">
        <f>'2 - Normalized Data and Model'!E18</f>
        <v>1200</v>
      </c>
      <c r="F18">
        <f>'2 - Normalized Data and Model'!F18</f>
        <v>0.97299999999999998</v>
      </c>
      <c r="G18" s="27">
        <f>'2 - Normalized Data and Model'!G18</f>
        <v>14011.199999999999</v>
      </c>
      <c r="H18" s="27">
        <f>'2 - Normalized Data and Model'!H18</f>
        <v>389</v>
      </c>
      <c r="I18" s="35">
        <f>'2 - Normalized Data and Model'!I18</f>
        <v>0.51229999999999998</v>
      </c>
      <c r="J18" s="27">
        <f>'2 - Normalized Data and Model'!J18</f>
        <v>130</v>
      </c>
      <c r="K18" s="27">
        <f>'2 - Normalized Data and Model'!K18</f>
        <v>821</v>
      </c>
      <c r="L18">
        <f>'2 - Normalized Data and Model'!L18</f>
        <v>691</v>
      </c>
      <c r="M18">
        <f>'2 - Normalized Data and Model'!M18</f>
        <v>259</v>
      </c>
      <c r="N18" s="35">
        <f t="shared" si="0"/>
        <v>0.39985528219971056</v>
      </c>
      <c r="O18" s="47">
        <f>'2 - Normalized Data and Model'!O18</f>
        <v>0.51229999999999998</v>
      </c>
      <c r="P18" s="26">
        <f t="shared" si="1"/>
        <v>155.54370477568742</v>
      </c>
      <c r="Q18" s="47">
        <f t="shared" si="2"/>
        <v>0.12957303013104188</v>
      </c>
      <c r="R18" s="52">
        <f t="shared" si="3"/>
        <v>0.74811703204525415</v>
      </c>
      <c r="S18" s="26"/>
      <c r="T18" s="39">
        <f t="shared" si="4"/>
        <v>0</v>
      </c>
      <c r="U18" s="29">
        <f t="shared" si="5"/>
        <v>130</v>
      </c>
      <c r="V18">
        <f t="shared" si="6"/>
        <v>863.75</v>
      </c>
      <c r="W18" s="26">
        <f t="shared" si="7"/>
        <v>43.625</v>
      </c>
      <c r="X18" s="105">
        <f t="shared" si="8"/>
        <v>-545.50334722748516</v>
      </c>
      <c r="Y18" s="26">
        <f t="shared" si="9"/>
        <v>485.87219748642167</v>
      </c>
      <c r="Z18" s="26">
        <f t="shared" si="10"/>
        <v>485.87219748642167</v>
      </c>
      <c r="AA18" s="47">
        <f t="shared" si="11"/>
        <v>0.5120083328352204</v>
      </c>
      <c r="AB18" s="47">
        <f t="shared" si="12"/>
        <v>0.44534300289435602</v>
      </c>
      <c r="AC18" s="26">
        <f t="shared" si="13"/>
        <v>78978.620959791151</v>
      </c>
      <c r="AD18" s="39">
        <f t="shared" si="14"/>
        <v>55285.034671853806</v>
      </c>
    </row>
    <row r="19" spans="1:30" x14ac:dyDescent="0.5">
      <c r="A19" t="str">
        <f>'2 - Normalized Data and Model'!A19</f>
        <v>W112</v>
      </c>
      <c r="B19" t="str">
        <f>'2 - Normalized Data and Model'!B19</f>
        <v>L15264</v>
      </c>
      <c r="C19" t="str">
        <f>'2 - Normalized Data and Model'!C19</f>
        <v>house</v>
      </c>
      <c r="D19">
        <f>'2 - Normalized Data and Model'!D19</f>
        <v>2</v>
      </c>
      <c r="E19" s="27">
        <f>'2 - Normalized Data and Model'!E19</f>
        <v>1600</v>
      </c>
      <c r="F19">
        <f>'2 - Normalized Data and Model'!F19</f>
        <v>0.97299999999999998</v>
      </c>
      <c r="G19" s="27">
        <f>'2 - Normalized Data and Model'!G19</f>
        <v>18681.599999999999</v>
      </c>
      <c r="H19" s="27">
        <f>'2 - Normalized Data and Model'!H19</f>
        <v>678</v>
      </c>
      <c r="I19" s="35">
        <f>'2 - Normalized Data and Model'!I19</f>
        <v>0.36159999999999998</v>
      </c>
      <c r="J19" s="27">
        <f>'2 - Normalized Data and Model'!J19</f>
        <v>241</v>
      </c>
      <c r="K19" s="27">
        <f>'2 - Normalized Data and Model'!K19</f>
        <v>866</v>
      </c>
      <c r="L19">
        <f>'2 - Normalized Data and Model'!L19</f>
        <v>625</v>
      </c>
      <c r="M19">
        <f>'2 - Normalized Data and Model'!M19</f>
        <v>437</v>
      </c>
      <c r="N19" s="35">
        <f t="shared" si="0"/>
        <v>0.65936000000000006</v>
      </c>
      <c r="O19" s="47">
        <f>'2 - Normalized Data and Model'!O19</f>
        <v>0.36159999999999998</v>
      </c>
      <c r="P19" s="26">
        <f t="shared" si="1"/>
        <v>447.04608000000002</v>
      </c>
      <c r="Q19" s="47">
        <f t="shared" si="2"/>
        <v>0.36373898240000002</v>
      </c>
      <c r="R19" s="52">
        <f t="shared" si="3"/>
        <v>0.56272784763392003</v>
      </c>
      <c r="S19" s="26"/>
      <c r="T19" s="39">
        <f t="shared" si="4"/>
        <v>0</v>
      </c>
      <c r="U19" s="29">
        <f t="shared" si="5"/>
        <v>241</v>
      </c>
      <c r="V19">
        <f t="shared" si="6"/>
        <v>781.25</v>
      </c>
      <c r="W19" s="26">
        <f t="shared" si="7"/>
        <v>162.875</v>
      </c>
      <c r="X19" s="105">
        <f t="shared" si="8"/>
        <v>-493.40027788303655</v>
      </c>
      <c r="Y19" s="26">
        <f t="shared" si="9"/>
        <v>501.17311639509921</v>
      </c>
      <c r="Z19" s="26">
        <f t="shared" si="10"/>
        <v>501.17311639509921</v>
      </c>
      <c r="AA19" s="47">
        <f t="shared" si="11"/>
        <v>0.43302158898572701</v>
      </c>
      <c r="AB19" s="47">
        <f t="shared" si="12"/>
        <v>0.50787680800000001</v>
      </c>
      <c r="AC19" s="26">
        <f t="shared" si="13"/>
        <v>92904.983952706738</v>
      </c>
      <c r="AD19" s="39">
        <f t="shared" si="14"/>
        <v>65033.488766894712</v>
      </c>
    </row>
    <row r="20" spans="1:30" x14ac:dyDescent="0.5">
      <c r="A20" t="str">
        <f>'2 - Normalized Data and Model'!A20</f>
        <v>W113</v>
      </c>
      <c r="B20" t="str">
        <f>'2 - Normalized Data and Model'!B20</f>
        <v>L15278</v>
      </c>
      <c r="C20" t="str">
        <f>'2 - Normalized Data and Model'!C20</f>
        <v>apartment</v>
      </c>
      <c r="D20">
        <f>'2 - Normalized Data and Model'!D20</f>
        <v>2</v>
      </c>
      <c r="E20" s="27">
        <f>'2 - Normalized Data and Model'!E20</f>
        <v>800</v>
      </c>
      <c r="F20">
        <f>'2 - Normalized Data and Model'!F20</f>
        <v>0.97299999999999998</v>
      </c>
      <c r="G20" s="27">
        <f>'2 - Normalized Data and Model'!G20</f>
        <v>9340.7999999999993</v>
      </c>
      <c r="H20" s="27">
        <f>'2 - Normalized Data and Model'!H20</f>
        <v>163</v>
      </c>
      <c r="I20" s="35">
        <f>'2 - Normalized Data and Model'!I20</f>
        <v>0.84379999999999999</v>
      </c>
      <c r="J20" s="27">
        <f>'2 - Normalized Data and Model'!J20</f>
        <v>134</v>
      </c>
      <c r="K20" s="27">
        <f>'2 - Normalized Data and Model'!K20</f>
        <v>288</v>
      </c>
      <c r="L20">
        <f>'2 - Normalized Data and Model'!L20</f>
        <v>154</v>
      </c>
      <c r="M20">
        <f>'2 - Normalized Data and Model'!M20</f>
        <v>29</v>
      </c>
      <c r="N20" s="35">
        <f t="shared" si="0"/>
        <v>0.25064935064935068</v>
      </c>
      <c r="O20" s="47">
        <f>'2 - Normalized Data and Model'!O20</f>
        <v>0.84379999999999999</v>
      </c>
      <c r="P20" s="26">
        <f t="shared" si="1"/>
        <v>40.85584415584416</v>
      </c>
      <c r="Q20" s="47">
        <f t="shared" si="2"/>
        <v>-0.38386574464496548</v>
      </c>
      <c r="R20" s="52">
        <f t="shared" si="3"/>
        <v>1.154606510035419</v>
      </c>
      <c r="S20" s="26"/>
      <c r="T20" s="39">
        <f t="shared" si="4"/>
        <v>0</v>
      </c>
      <c r="U20" s="29">
        <f t="shared" si="5"/>
        <v>134</v>
      </c>
      <c r="V20">
        <f t="shared" si="6"/>
        <v>192.5</v>
      </c>
      <c r="W20" s="26">
        <f t="shared" si="7"/>
        <v>114.75</v>
      </c>
      <c r="X20" s="105">
        <f t="shared" si="8"/>
        <v>-121.57382847038021</v>
      </c>
      <c r="Y20" s="26">
        <f t="shared" si="9"/>
        <v>160.79785587975246</v>
      </c>
      <c r="Z20" s="26">
        <f t="shared" si="10"/>
        <v>160.79785587975246</v>
      </c>
      <c r="AA20" s="47">
        <f t="shared" si="11"/>
        <v>0.23920964093377903</v>
      </c>
      <c r="AB20" s="47">
        <f t="shared" si="12"/>
        <v>0.6613177272727272</v>
      </c>
      <c r="AC20" s="26">
        <f t="shared" si="13"/>
        <v>38813.542499264782</v>
      </c>
      <c r="AD20" s="39">
        <f t="shared" si="14"/>
        <v>27169.479749485345</v>
      </c>
    </row>
    <row r="21" spans="1:30" x14ac:dyDescent="0.5">
      <c r="A21" t="str">
        <f>'2 - Normalized Data and Model'!A21</f>
        <v>W114</v>
      </c>
      <c r="B21" t="str">
        <f>'2 - Normalized Data and Model'!B21</f>
        <v>L15278</v>
      </c>
      <c r="C21" t="str">
        <f>'2 - Normalized Data and Model'!C21</f>
        <v>apartment</v>
      </c>
      <c r="D21">
        <f>'2 - Normalized Data and Model'!D21</f>
        <v>2</v>
      </c>
      <c r="E21" s="27">
        <f>'2 - Normalized Data and Model'!E21</f>
        <v>1200</v>
      </c>
      <c r="F21">
        <f>'2 - Normalized Data and Model'!F21</f>
        <v>0.97299999999999998</v>
      </c>
      <c r="G21" s="27">
        <f>'2 - Normalized Data and Model'!G21</f>
        <v>14011.199999999999</v>
      </c>
      <c r="H21" s="27">
        <f>'2 - Normalized Data and Model'!H21</f>
        <v>374</v>
      </c>
      <c r="I21" s="35">
        <f>'2 - Normalized Data and Model'!I21</f>
        <v>0.91510000000000002</v>
      </c>
      <c r="J21" s="27">
        <f>'2 - Normalized Data and Model'!J21</f>
        <v>234</v>
      </c>
      <c r="K21" s="27">
        <f>'2 - Normalized Data and Model'!K21</f>
        <v>794</v>
      </c>
      <c r="L21">
        <f>'2 - Normalized Data and Model'!L21</f>
        <v>560</v>
      </c>
      <c r="M21">
        <f>'2 - Normalized Data and Model'!M21</f>
        <v>140</v>
      </c>
      <c r="N21" s="35">
        <f t="shared" si="0"/>
        <v>0.30000000000000004</v>
      </c>
      <c r="O21" s="47">
        <f>'2 - Normalized Data and Model'!O21</f>
        <v>0.91510000000000002</v>
      </c>
      <c r="P21" s="26">
        <f t="shared" si="1"/>
        <v>112.20000000000002</v>
      </c>
      <c r="Q21" s="47">
        <f t="shared" si="2"/>
        <v>-7.3999999999999982E-2</v>
      </c>
      <c r="R21" s="52">
        <f t="shared" si="3"/>
        <v>0.90928580000000003</v>
      </c>
      <c r="S21" s="26"/>
      <c r="T21" s="39">
        <f t="shared" si="4"/>
        <v>0</v>
      </c>
      <c r="U21" s="29">
        <f t="shared" si="5"/>
        <v>234</v>
      </c>
      <c r="V21">
        <f t="shared" si="6"/>
        <v>700</v>
      </c>
      <c r="W21" s="26">
        <f t="shared" si="7"/>
        <v>164</v>
      </c>
      <c r="X21" s="105">
        <f t="shared" si="8"/>
        <v>-442.08664898320075</v>
      </c>
      <c r="Y21" s="26">
        <f t="shared" si="9"/>
        <v>458.0831122900089</v>
      </c>
      <c r="Z21" s="26">
        <f t="shared" si="10"/>
        <v>458.0831122900089</v>
      </c>
      <c r="AA21" s="47">
        <f t="shared" si="11"/>
        <v>0.42011873184286985</v>
      </c>
      <c r="AB21" s="47">
        <f t="shared" si="12"/>
        <v>0.518092</v>
      </c>
      <c r="AC21" s="26">
        <f t="shared" si="13"/>
        <v>86625.156471582683</v>
      </c>
      <c r="AD21" s="39">
        <f t="shared" si="14"/>
        <v>60637.609530107875</v>
      </c>
    </row>
    <row r="22" spans="1:30" x14ac:dyDescent="0.5">
      <c r="A22" t="str">
        <f>'2 - Normalized Data and Model'!A22</f>
        <v>W115</v>
      </c>
      <c r="B22" t="str">
        <f>'2 - Normalized Data and Model'!B22</f>
        <v>L15278</v>
      </c>
      <c r="C22" t="str">
        <f>'2 - Normalized Data and Model'!C22</f>
        <v>house</v>
      </c>
      <c r="D22">
        <f>'2 - Normalized Data and Model'!D22</f>
        <v>2</v>
      </c>
      <c r="E22" s="27">
        <f>'2 - Normalized Data and Model'!E22</f>
        <v>900</v>
      </c>
      <c r="F22">
        <f>'2 - Normalized Data and Model'!F22</f>
        <v>0.97299999999999998</v>
      </c>
      <c r="G22" s="27">
        <f>'2 - Normalized Data and Model'!G22</f>
        <v>10508.4</v>
      </c>
      <c r="H22" s="27">
        <f>'2 - Normalized Data and Model'!H22</f>
        <v>444</v>
      </c>
      <c r="I22" s="35">
        <f>'2 - Normalized Data and Model'!I22</f>
        <v>0.43009999999999998</v>
      </c>
      <c r="J22" s="27">
        <f>'2 - Normalized Data and Model'!J22</f>
        <v>252</v>
      </c>
      <c r="K22" s="27">
        <f>'2 - Normalized Data and Model'!K22</f>
        <v>547</v>
      </c>
      <c r="L22">
        <f>'2 - Normalized Data and Model'!L22</f>
        <v>295</v>
      </c>
      <c r="M22">
        <f>'2 - Normalized Data and Model'!M22</f>
        <v>192</v>
      </c>
      <c r="N22" s="35">
        <f t="shared" si="0"/>
        <v>0.62067796610169501</v>
      </c>
      <c r="O22" s="47">
        <f>'2 - Normalized Data and Model'!O22</f>
        <v>0.43009999999999998</v>
      </c>
      <c r="P22" s="26">
        <f t="shared" si="1"/>
        <v>275.58101694915257</v>
      </c>
      <c r="Q22" s="47">
        <f t="shared" si="2"/>
        <v>0.16394852054007475</v>
      </c>
      <c r="R22" s="52">
        <f t="shared" si="3"/>
        <v>0.72090195628842291</v>
      </c>
      <c r="S22" s="26"/>
      <c r="T22" s="39">
        <f t="shared" si="4"/>
        <v>0</v>
      </c>
      <c r="U22" s="29">
        <f t="shared" si="5"/>
        <v>252</v>
      </c>
      <c r="V22">
        <f t="shared" si="6"/>
        <v>368.75</v>
      </c>
      <c r="W22" s="26">
        <f t="shared" si="7"/>
        <v>215.125</v>
      </c>
      <c r="X22" s="105">
        <f t="shared" si="8"/>
        <v>-232.88493116079323</v>
      </c>
      <c r="Y22" s="26">
        <f t="shared" si="9"/>
        <v>305.67771093848683</v>
      </c>
      <c r="Z22" s="26">
        <f t="shared" si="10"/>
        <v>305.67771093848683</v>
      </c>
      <c r="AA22" s="47">
        <f t="shared" si="11"/>
        <v>0.24556667373148969</v>
      </c>
      <c r="AB22" s="47">
        <f t="shared" si="12"/>
        <v>0.65628486440677958</v>
      </c>
      <c r="AC22" s="26">
        <f t="shared" si="13"/>
        <v>73223.254102535444</v>
      </c>
      <c r="AD22" s="39">
        <f t="shared" si="14"/>
        <v>51256.277871774808</v>
      </c>
    </row>
    <row r="23" spans="1:30" x14ac:dyDescent="0.5">
      <c r="A23" t="str">
        <f>'2 - Normalized Data and Model'!A23</f>
        <v>W116</v>
      </c>
      <c r="B23" t="str">
        <f>'2 - Normalized Data and Model'!B23</f>
        <v>L15278</v>
      </c>
      <c r="C23" t="str">
        <f>'2 - Normalized Data and Model'!C23</f>
        <v>house</v>
      </c>
      <c r="D23">
        <f>'2 - Normalized Data and Model'!D23</f>
        <v>2</v>
      </c>
      <c r="E23" s="27">
        <f>'2 - Normalized Data and Model'!E23</f>
        <v>1100</v>
      </c>
      <c r="F23">
        <f>'2 - Normalized Data and Model'!F23</f>
        <v>0.97299999999999998</v>
      </c>
      <c r="G23" s="27">
        <f>'2 - Normalized Data and Model'!G23</f>
        <v>12843.6</v>
      </c>
      <c r="H23" s="27">
        <f>'2 - Normalized Data and Model'!H23</f>
        <v>426</v>
      </c>
      <c r="I23" s="35">
        <f>'2 - Normalized Data and Model'!I23</f>
        <v>0.48220000000000002</v>
      </c>
      <c r="J23" s="27">
        <f>'2 - Normalized Data and Model'!J23</f>
        <v>246</v>
      </c>
      <c r="K23" s="27">
        <f>'2 - Normalized Data and Model'!K23</f>
        <v>616</v>
      </c>
      <c r="L23">
        <f>'2 - Normalized Data and Model'!L23</f>
        <v>370</v>
      </c>
      <c r="M23">
        <f>'2 - Normalized Data and Model'!M23</f>
        <v>180</v>
      </c>
      <c r="N23" s="35">
        <f t="shared" si="0"/>
        <v>0.48918918918918919</v>
      </c>
      <c r="O23" s="47">
        <f>'2 - Normalized Data and Model'!O23</f>
        <v>0.48220000000000002</v>
      </c>
      <c r="P23" s="26">
        <f t="shared" si="1"/>
        <v>208.39459459459459</v>
      </c>
      <c r="Q23" s="47">
        <f t="shared" si="2"/>
        <v>1.8691015339663983E-2</v>
      </c>
      <c r="R23" s="52">
        <f t="shared" si="3"/>
        <v>0.83590232315558799</v>
      </c>
      <c r="S23" s="26"/>
      <c r="T23" s="39">
        <f t="shared" si="4"/>
        <v>0</v>
      </c>
      <c r="U23" s="29">
        <f t="shared" si="5"/>
        <v>246</v>
      </c>
      <c r="V23">
        <f t="shared" si="6"/>
        <v>462.5</v>
      </c>
      <c r="W23" s="26">
        <f t="shared" si="7"/>
        <v>199.75</v>
      </c>
      <c r="X23" s="105">
        <f t="shared" si="8"/>
        <v>-292.09296450675765</v>
      </c>
      <c r="Y23" s="26">
        <f t="shared" si="9"/>
        <v>348.35848490589882</v>
      </c>
      <c r="Z23" s="26">
        <f t="shared" si="10"/>
        <v>348.35848490589882</v>
      </c>
      <c r="AA23" s="47">
        <f t="shared" si="11"/>
        <v>0.32131564303978122</v>
      </c>
      <c r="AB23" s="47">
        <f t="shared" si="12"/>
        <v>0.59631440540540526</v>
      </c>
      <c r="AC23" s="26">
        <f t="shared" si="13"/>
        <v>75821.881720024947</v>
      </c>
      <c r="AD23" s="39">
        <f t="shared" si="14"/>
        <v>53075.317204017461</v>
      </c>
    </row>
    <row r="24" spans="1:30" x14ac:dyDescent="0.5">
      <c r="A24" t="str">
        <f>'2 - Normalized Data and Model'!A24</f>
        <v>W117</v>
      </c>
      <c r="B24" t="str">
        <f>'2 - Normalized Data and Model'!B24</f>
        <v>L15280</v>
      </c>
      <c r="C24" t="str">
        <f>'2 - Normalized Data and Model'!C24</f>
        <v>apartment</v>
      </c>
      <c r="D24">
        <f>'2 - Normalized Data and Model'!D24</f>
        <v>2</v>
      </c>
      <c r="E24" s="27">
        <f>'2 - Normalized Data and Model'!E24</f>
        <v>1000</v>
      </c>
      <c r="F24">
        <f>'2 - Normalized Data and Model'!F24</f>
        <v>0.97299999999999998</v>
      </c>
      <c r="G24" s="27">
        <f>'2 - Normalized Data and Model'!G24</f>
        <v>11676</v>
      </c>
      <c r="H24" s="27">
        <f>'2 - Normalized Data and Model'!H24</f>
        <v>332</v>
      </c>
      <c r="I24" s="35">
        <f>'2 - Normalized Data and Model'!I24</f>
        <v>0.4904</v>
      </c>
      <c r="J24" s="27">
        <f>'2 - Normalized Data and Model'!J24</f>
        <v>171</v>
      </c>
      <c r="K24" s="27">
        <f>'2 - Normalized Data and Model'!K24</f>
        <v>457</v>
      </c>
      <c r="L24">
        <f>'2 - Normalized Data and Model'!L24</f>
        <v>286</v>
      </c>
      <c r="M24">
        <f>'2 - Normalized Data and Model'!M24</f>
        <v>161</v>
      </c>
      <c r="N24" s="35">
        <f t="shared" si="0"/>
        <v>0.55034965034965044</v>
      </c>
      <c r="O24" s="47">
        <f>'2 - Normalized Data and Model'!O24</f>
        <v>0.4904</v>
      </c>
      <c r="P24" s="26">
        <f t="shared" si="1"/>
        <v>182.71608391608396</v>
      </c>
      <c r="Q24" s="47">
        <f t="shared" si="2"/>
        <v>0.13277226270233278</v>
      </c>
      <c r="R24" s="52">
        <f t="shared" si="3"/>
        <v>0.74558419961856315</v>
      </c>
      <c r="S24" s="26"/>
      <c r="T24" s="39">
        <f t="shared" si="4"/>
        <v>0</v>
      </c>
      <c r="U24" s="29">
        <f t="shared" si="5"/>
        <v>171</v>
      </c>
      <c r="V24">
        <f t="shared" si="6"/>
        <v>357.5</v>
      </c>
      <c r="W24" s="26">
        <f t="shared" si="7"/>
        <v>135.25</v>
      </c>
      <c r="X24" s="105">
        <f t="shared" si="8"/>
        <v>-225.7799671592775</v>
      </c>
      <c r="Y24" s="26">
        <f t="shared" si="9"/>
        <v>259.6960180623974</v>
      </c>
      <c r="Z24" s="26">
        <f t="shared" si="10"/>
        <v>259.6960180623974</v>
      </c>
      <c r="AA24" s="47">
        <f t="shared" si="11"/>
        <v>0.34810074982488781</v>
      </c>
      <c r="AB24" s="47">
        <f t="shared" si="12"/>
        <v>0.57510863636363641</v>
      </c>
      <c r="AC24" s="26">
        <f t="shared" si="13"/>
        <v>54513.999328180056</v>
      </c>
      <c r="AD24" s="39">
        <f t="shared" si="14"/>
        <v>38159.799529726035</v>
      </c>
    </row>
    <row r="25" spans="1:30" x14ac:dyDescent="0.5">
      <c r="A25" t="str">
        <f>'2 - Normalized Data and Model'!A25</f>
        <v>W118</v>
      </c>
      <c r="B25" t="str">
        <f>'2 - Normalized Data and Model'!B25</f>
        <v>L15280</v>
      </c>
      <c r="C25" t="str">
        <f>'2 - Normalized Data and Model'!C25</f>
        <v>apartment</v>
      </c>
      <c r="D25">
        <f>'2 - Normalized Data and Model'!D25</f>
        <v>2</v>
      </c>
      <c r="E25" s="27">
        <f>'2 - Normalized Data and Model'!E25</f>
        <v>1400</v>
      </c>
      <c r="F25">
        <f>'2 - Normalized Data and Model'!F25</f>
        <v>0.97299999999999998</v>
      </c>
      <c r="G25" s="27">
        <f>'2 - Normalized Data and Model'!G25</f>
        <v>16346.4</v>
      </c>
      <c r="H25" s="27">
        <f>'2 - Normalized Data and Model'!H25</f>
        <v>430</v>
      </c>
      <c r="I25" s="35">
        <f>'2 - Normalized Data and Model'!I25</f>
        <v>0.52329999999999999</v>
      </c>
      <c r="J25" s="27">
        <f>'2 - Normalized Data and Model'!J25</f>
        <v>262</v>
      </c>
      <c r="K25" s="27">
        <f>'2 - Normalized Data and Model'!K25</f>
        <v>567</v>
      </c>
      <c r="L25">
        <f>'2 - Normalized Data and Model'!L25</f>
        <v>305</v>
      </c>
      <c r="M25">
        <f>'2 - Normalized Data and Model'!M25</f>
        <v>168</v>
      </c>
      <c r="N25" s="35">
        <f t="shared" si="0"/>
        <v>0.54065573770491804</v>
      </c>
      <c r="O25" s="47">
        <f>'2 - Normalized Data and Model'!O25</f>
        <v>0.52329999999999999</v>
      </c>
      <c r="P25" s="26">
        <f t="shared" si="1"/>
        <v>232.48196721311476</v>
      </c>
      <c r="Q25" s="47">
        <f t="shared" si="2"/>
        <v>2.2575651706530503E-2</v>
      </c>
      <c r="R25" s="52">
        <f t="shared" si="3"/>
        <v>0.83282685654393984</v>
      </c>
      <c r="S25" s="26"/>
      <c r="T25" s="39">
        <f t="shared" si="4"/>
        <v>0</v>
      </c>
      <c r="U25" s="29">
        <f t="shared" si="5"/>
        <v>262</v>
      </c>
      <c r="V25">
        <f t="shared" si="6"/>
        <v>381.25</v>
      </c>
      <c r="W25" s="26">
        <f t="shared" si="7"/>
        <v>223.875</v>
      </c>
      <c r="X25" s="105">
        <f t="shared" si="8"/>
        <v>-240.77933560692182</v>
      </c>
      <c r="Y25" s="26">
        <f t="shared" si="9"/>
        <v>316.76848080080839</v>
      </c>
      <c r="Z25" s="26">
        <f t="shared" si="10"/>
        <v>316.76848080080839</v>
      </c>
      <c r="AA25" s="47">
        <f t="shared" si="11"/>
        <v>0.24365503160867774</v>
      </c>
      <c r="AB25" s="47">
        <f t="shared" si="12"/>
        <v>0.65779831147540979</v>
      </c>
      <c r="AC25" s="26">
        <f t="shared" si="13"/>
        <v>76054.966706781925</v>
      </c>
      <c r="AD25" s="39">
        <f t="shared" si="14"/>
        <v>53238.476694747347</v>
      </c>
    </row>
    <row r="26" spans="1:30" x14ac:dyDescent="0.5">
      <c r="A26" t="str">
        <f>'2 - Normalized Data and Model'!A26</f>
        <v>W119</v>
      </c>
      <c r="B26" t="str">
        <f>'2 - Normalized Data and Model'!B26</f>
        <v>L15280</v>
      </c>
      <c r="C26" t="str">
        <f>'2 - Normalized Data and Model'!C26</f>
        <v>house</v>
      </c>
      <c r="D26">
        <f>'2 - Normalized Data and Model'!D26</f>
        <v>2</v>
      </c>
      <c r="E26" s="27">
        <f>'2 - Normalized Data and Model'!E26</f>
        <v>1500</v>
      </c>
      <c r="F26">
        <f>'2 - Normalized Data and Model'!F26</f>
        <v>0.97299999999999998</v>
      </c>
      <c r="G26" s="27">
        <f>'2 - Normalized Data and Model'!G26</f>
        <v>17514</v>
      </c>
      <c r="H26" s="27">
        <f>'2 - Normalized Data and Model'!H26</f>
        <v>662</v>
      </c>
      <c r="I26" s="35">
        <f>'2 - Normalized Data and Model'!I26</f>
        <v>0.44929999999999998</v>
      </c>
      <c r="J26" s="27">
        <f>'2 - Normalized Data and Model'!J26</f>
        <v>229</v>
      </c>
      <c r="K26" s="27">
        <f>'2 - Normalized Data and Model'!K26</f>
        <v>859</v>
      </c>
      <c r="L26">
        <f>'2 - Normalized Data and Model'!L26</f>
        <v>630</v>
      </c>
      <c r="M26">
        <f>'2 - Normalized Data and Model'!M26</f>
        <v>433</v>
      </c>
      <c r="N26" s="35">
        <f t="shared" si="0"/>
        <v>0.64984126984126989</v>
      </c>
      <c r="O26" s="47">
        <f>'2 - Normalized Data and Model'!O26</f>
        <v>0.44929999999999998</v>
      </c>
      <c r="P26" s="26">
        <f t="shared" si="1"/>
        <v>430.19492063492066</v>
      </c>
      <c r="Q26" s="47">
        <f t="shared" si="2"/>
        <v>0.35548561350466124</v>
      </c>
      <c r="R26" s="52">
        <f t="shared" si="3"/>
        <v>0.56926203978835965</v>
      </c>
      <c r="S26" s="26"/>
      <c r="T26" s="39">
        <f t="shared" si="4"/>
        <v>0</v>
      </c>
      <c r="U26" s="29">
        <f t="shared" si="5"/>
        <v>229</v>
      </c>
      <c r="V26">
        <f t="shared" si="6"/>
        <v>787.5</v>
      </c>
      <c r="W26" s="26">
        <f t="shared" si="7"/>
        <v>150.25</v>
      </c>
      <c r="X26" s="105">
        <f t="shared" si="8"/>
        <v>-497.34748010610082</v>
      </c>
      <c r="Y26" s="26">
        <f t="shared" si="9"/>
        <v>498.21850132626003</v>
      </c>
      <c r="Z26" s="26">
        <f t="shared" si="10"/>
        <v>498.21850132626003</v>
      </c>
      <c r="AA26" s="47">
        <f t="shared" si="11"/>
        <v>0.44186476358890164</v>
      </c>
      <c r="AB26" s="47">
        <f t="shared" si="12"/>
        <v>0.50087566666666661</v>
      </c>
      <c r="AC26" s="26">
        <f t="shared" si="13"/>
        <v>91084.11625907218</v>
      </c>
      <c r="AD26" s="39">
        <f t="shared" si="14"/>
        <v>63758.881381350518</v>
      </c>
    </row>
    <row r="27" spans="1:30" x14ac:dyDescent="0.5">
      <c r="A27" t="str">
        <f>'2 - Normalized Data and Model'!A27</f>
        <v>W12</v>
      </c>
      <c r="B27" t="str">
        <f>'2 - Normalized Data and Model'!B27</f>
        <v>L9533</v>
      </c>
      <c r="C27" t="str">
        <f>'2 - Normalized Data and Model'!C27</f>
        <v>house</v>
      </c>
      <c r="D27">
        <f>'2 - Normalized Data and Model'!D27</f>
        <v>2</v>
      </c>
      <c r="E27" s="27">
        <f>'2 - Normalized Data and Model'!E27</f>
        <v>1300</v>
      </c>
      <c r="F27">
        <f>'2 - Normalized Data and Model'!F27</f>
        <v>0.97299999999999998</v>
      </c>
      <c r="G27" s="27">
        <f>'2 - Normalized Data and Model'!G27</f>
        <v>15178.8</v>
      </c>
      <c r="H27" s="27">
        <f>'2 - Normalized Data and Model'!H27</f>
        <v>186</v>
      </c>
      <c r="I27" s="35">
        <f>'2 - Normalized Data and Model'!I27</f>
        <v>0.6603</v>
      </c>
      <c r="J27" s="27">
        <f>'2 - Normalized Data and Model'!J27</f>
        <v>136</v>
      </c>
      <c r="K27" s="27">
        <f>'2 - Normalized Data and Model'!K27</f>
        <v>336</v>
      </c>
      <c r="L27">
        <f>'2 - Normalized Data and Model'!L27</f>
        <v>200</v>
      </c>
      <c r="M27">
        <f>'2 - Normalized Data and Model'!M27</f>
        <v>50</v>
      </c>
      <c r="N27" s="35">
        <f t="shared" si="0"/>
        <v>0.30000000000000004</v>
      </c>
      <c r="O27" s="47">
        <f>'2 - Normalized Data and Model'!O27</f>
        <v>0.6603</v>
      </c>
      <c r="P27" s="26">
        <v>189.81539724643173</v>
      </c>
      <c r="Q27" s="47">
        <f t="shared" si="2"/>
        <v>0.31526158898572693</v>
      </c>
      <c r="R27" s="52">
        <f t="shared" si="3"/>
        <v>0.60110740000000007</v>
      </c>
      <c r="S27" s="56">
        <f t="shared" ref="S27" si="15">365*R27*P27</f>
        <v>41646.295570350958</v>
      </c>
      <c r="T27" s="39">
        <f t="shared" si="4"/>
        <v>29152.406899245667</v>
      </c>
      <c r="U27" s="29">
        <f t="shared" si="5"/>
        <v>136</v>
      </c>
      <c r="V27">
        <f t="shared" si="6"/>
        <v>250</v>
      </c>
      <c r="W27" s="26">
        <f t="shared" si="7"/>
        <v>111</v>
      </c>
      <c r="X27" s="105">
        <f t="shared" si="8"/>
        <v>-157.88808892257168</v>
      </c>
      <c r="Y27" s="26">
        <f t="shared" si="9"/>
        <v>189.81539724643173</v>
      </c>
      <c r="Z27" s="26">
        <f t="shared" si="10"/>
        <v>189.81539724643173</v>
      </c>
      <c r="AA27" s="47">
        <f t="shared" si="11"/>
        <v>0.31526158898572693</v>
      </c>
      <c r="AB27" s="47">
        <f t="shared" si="12"/>
        <v>0.60110740000000007</v>
      </c>
      <c r="AC27" s="26">
        <f t="shared" si="13"/>
        <v>41646.295570350958</v>
      </c>
      <c r="AD27" s="39">
        <f t="shared" si="14"/>
        <v>29152.406899245667</v>
      </c>
    </row>
    <row r="28" spans="1:30" x14ac:dyDescent="0.5">
      <c r="A28" t="str">
        <f>'2 - Normalized Data and Model'!A28</f>
        <v>W120</v>
      </c>
      <c r="B28" t="str">
        <f>'2 - Normalized Data and Model'!B28</f>
        <v>L15280</v>
      </c>
      <c r="C28" t="str">
        <f>'2 - Normalized Data and Model'!C28</f>
        <v>house</v>
      </c>
      <c r="D28">
        <f>'2 - Normalized Data and Model'!D28</f>
        <v>2</v>
      </c>
      <c r="E28" s="27">
        <f>'2 - Normalized Data and Model'!E28</f>
        <v>1600</v>
      </c>
      <c r="F28">
        <f>'2 - Normalized Data and Model'!F28</f>
        <v>0.97299999999999998</v>
      </c>
      <c r="G28" s="27">
        <f>'2 - Normalized Data and Model'!G28</f>
        <v>18681.599999999999</v>
      </c>
      <c r="H28" s="27">
        <f>'2 - Normalized Data and Model'!H28</f>
        <v>696</v>
      </c>
      <c r="I28" s="35">
        <f>'2 - Normalized Data and Model'!I28</f>
        <v>0.48770000000000002</v>
      </c>
      <c r="J28" s="27">
        <f>'2 - Normalized Data and Model'!J28</f>
        <v>449</v>
      </c>
      <c r="K28" s="27">
        <f>'2 - Normalized Data and Model'!K28</f>
        <v>899</v>
      </c>
      <c r="L28">
        <f>'2 - Normalized Data and Model'!L28</f>
        <v>450</v>
      </c>
      <c r="M28">
        <f>'2 - Normalized Data and Model'!M28</f>
        <v>247</v>
      </c>
      <c r="N28" s="35">
        <f t="shared" si="0"/>
        <v>0.53911111111111121</v>
      </c>
      <c r="O28" s="47">
        <f>'2 - Normalized Data and Model'!O28</f>
        <v>0.48770000000000002</v>
      </c>
      <c r="P28" s="26">
        <f t="shared" si="1"/>
        <v>375.2213333333334</v>
      </c>
      <c r="Q28" s="47">
        <f t="shared" si="2"/>
        <v>-3.1162074074073953E-2</v>
      </c>
      <c r="R28" s="52">
        <f t="shared" si="3"/>
        <v>0.8753710140444444</v>
      </c>
      <c r="S28" s="26"/>
      <c r="T28" s="39">
        <f t="shared" si="4"/>
        <v>0</v>
      </c>
      <c r="U28" s="29">
        <f t="shared" si="5"/>
        <v>449</v>
      </c>
      <c r="V28">
        <f t="shared" si="6"/>
        <v>562.5</v>
      </c>
      <c r="W28" s="26">
        <f t="shared" si="7"/>
        <v>392.75</v>
      </c>
      <c r="X28" s="105">
        <f t="shared" si="8"/>
        <v>-355.24820007578631</v>
      </c>
      <c r="Y28" s="26">
        <f t="shared" si="9"/>
        <v>498.58464380447145</v>
      </c>
      <c r="Z28" s="26">
        <f t="shared" si="10"/>
        <v>498.58464380447145</v>
      </c>
      <c r="AA28" s="47">
        <f t="shared" si="11"/>
        <v>0.18815047787461592</v>
      </c>
      <c r="AB28" s="47">
        <f t="shared" si="12"/>
        <v>0.70174126666666659</v>
      </c>
      <c r="AC28" s="26">
        <f t="shared" si="13"/>
        <v>127705.25811162297</v>
      </c>
      <c r="AD28" s="39">
        <f t="shared" si="14"/>
        <v>89393.680678136079</v>
      </c>
    </row>
    <row r="29" spans="1:30" x14ac:dyDescent="0.5">
      <c r="A29" t="str">
        <f>'2 - Normalized Data and Model'!A29</f>
        <v>W121</v>
      </c>
      <c r="B29" t="str">
        <f>'2 - Normalized Data and Model'!B29</f>
        <v>L463</v>
      </c>
      <c r="C29" t="str">
        <f>'2 - Normalized Data and Model'!C29</f>
        <v>apartment</v>
      </c>
      <c r="D29">
        <f>'2 - Normalized Data and Model'!D29</f>
        <v>2</v>
      </c>
      <c r="E29" s="27">
        <f>'2 - Normalized Data and Model'!E29</f>
        <v>600</v>
      </c>
      <c r="F29">
        <f>'2 - Normalized Data and Model'!F29</f>
        <v>0.97299999999999998</v>
      </c>
      <c r="G29" s="27">
        <f>'2 - Normalized Data and Model'!G29</f>
        <v>7005.5999999999995</v>
      </c>
      <c r="H29" s="27">
        <f>'2 - Normalized Data and Model'!H29</f>
        <v>182</v>
      </c>
      <c r="I29" s="35">
        <f>'2 - Normalized Data and Model'!I29</f>
        <v>0.43840000000000001</v>
      </c>
      <c r="J29" s="27">
        <f>'2 - Normalized Data and Model'!J29</f>
        <v>132</v>
      </c>
      <c r="K29" s="27">
        <f>'2 - Normalized Data and Model'!K29</f>
        <v>226</v>
      </c>
      <c r="L29">
        <f>'2 - Normalized Data and Model'!L29</f>
        <v>94</v>
      </c>
      <c r="M29">
        <f>'2 - Normalized Data and Model'!M29</f>
        <v>50</v>
      </c>
      <c r="N29" s="35">
        <f t="shared" si="0"/>
        <v>0.52553191489361706</v>
      </c>
      <c r="O29" s="47">
        <f>'2 - Normalized Data and Model'!O29</f>
        <v>0.43840000000000001</v>
      </c>
      <c r="P29" s="26">
        <f t="shared" si="1"/>
        <v>95.646808510638309</v>
      </c>
      <c r="Q29" s="47">
        <f t="shared" si="2"/>
        <v>-0.20938886373924845</v>
      </c>
      <c r="R29" s="52">
        <f t="shared" si="3"/>
        <v>1.0164731634223629</v>
      </c>
      <c r="S29" s="26"/>
      <c r="T29" s="39">
        <f t="shared" si="4"/>
        <v>0</v>
      </c>
      <c r="U29" s="29">
        <f t="shared" si="5"/>
        <v>132</v>
      </c>
      <c r="V29">
        <f t="shared" si="6"/>
        <v>117.5</v>
      </c>
      <c r="W29" s="26">
        <f t="shared" si="7"/>
        <v>120.25</v>
      </c>
      <c r="X29" s="105">
        <f t="shared" si="8"/>
        <v>-74.207401793608696</v>
      </c>
      <c r="Y29" s="26">
        <f t="shared" si="9"/>
        <v>123.25323670582291</v>
      </c>
      <c r="Z29" s="26">
        <f t="shared" si="10"/>
        <v>132</v>
      </c>
      <c r="AA29" s="47">
        <f t="shared" si="11"/>
        <v>0.1</v>
      </c>
      <c r="AB29" s="47">
        <f t="shared" si="12"/>
        <v>0.77153000000000005</v>
      </c>
      <c r="AC29" s="26">
        <f t="shared" si="13"/>
        <v>37172.315399999999</v>
      </c>
      <c r="AD29" s="39">
        <f t="shared" si="14"/>
        <v>26020.620779999997</v>
      </c>
    </row>
    <row r="30" spans="1:30" x14ac:dyDescent="0.5">
      <c r="A30" t="str">
        <f>'2 - Normalized Data and Model'!A30</f>
        <v>W122</v>
      </c>
      <c r="B30" t="str">
        <f>'2 - Normalized Data and Model'!B30</f>
        <v>L463</v>
      </c>
      <c r="C30" t="str">
        <f>'2 - Normalized Data and Model'!C30</f>
        <v>apartment</v>
      </c>
      <c r="D30">
        <f>'2 - Normalized Data and Model'!D30</f>
        <v>2</v>
      </c>
      <c r="E30" s="27">
        <f>'2 - Normalized Data and Model'!E30</f>
        <v>800</v>
      </c>
      <c r="F30">
        <f>'2 - Normalized Data and Model'!F30</f>
        <v>0.97299999999999998</v>
      </c>
      <c r="G30" s="27">
        <f>'2 - Normalized Data and Model'!G30</f>
        <v>9340.7999999999993</v>
      </c>
      <c r="H30" s="27">
        <f>'2 - Normalized Data and Model'!H30</f>
        <v>241</v>
      </c>
      <c r="I30" s="35">
        <f>'2 - Normalized Data and Model'!I30</f>
        <v>0.53149999999999997</v>
      </c>
      <c r="J30" s="27">
        <f>'2 - Normalized Data and Model'!J30</f>
        <v>157</v>
      </c>
      <c r="K30" s="27">
        <f>'2 - Normalized Data and Model'!K30</f>
        <v>340</v>
      </c>
      <c r="L30">
        <f>'2 - Normalized Data and Model'!L30</f>
        <v>183</v>
      </c>
      <c r="M30">
        <f>'2 - Normalized Data and Model'!M30</f>
        <v>84</v>
      </c>
      <c r="N30" s="35">
        <f t="shared" si="0"/>
        <v>0.46721311475409844</v>
      </c>
      <c r="O30" s="47">
        <f>'2 - Normalized Data and Model'!O30</f>
        <v>0.53149999999999997</v>
      </c>
      <c r="P30" s="26">
        <f t="shared" si="1"/>
        <v>112.59836065573772</v>
      </c>
      <c r="Q30" s="47">
        <f t="shared" si="2"/>
        <v>-9.4105527188031834E-2</v>
      </c>
      <c r="R30" s="52">
        <f t="shared" si="3"/>
        <v>0.92520334587476483</v>
      </c>
      <c r="S30" s="26"/>
      <c r="T30" s="39">
        <f t="shared" si="4"/>
        <v>0</v>
      </c>
      <c r="U30" s="29">
        <f t="shared" si="5"/>
        <v>157</v>
      </c>
      <c r="V30">
        <f t="shared" si="6"/>
        <v>228.75</v>
      </c>
      <c r="W30" s="26">
        <f t="shared" si="7"/>
        <v>134.125</v>
      </c>
      <c r="X30" s="105">
        <f t="shared" si="8"/>
        <v>-144.4676013641531</v>
      </c>
      <c r="Y30" s="26">
        <f t="shared" si="9"/>
        <v>189.96108848048505</v>
      </c>
      <c r="Z30" s="26">
        <f t="shared" si="10"/>
        <v>189.96108848048505</v>
      </c>
      <c r="AA30" s="47">
        <f t="shared" si="11"/>
        <v>0.24409219007862315</v>
      </c>
      <c r="AB30" s="47">
        <f t="shared" si="12"/>
        <v>0.6574522131147541</v>
      </c>
      <c r="AC30" s="26">
        <f t="shared" si="13"/>
        <v>45584.973379921619</v>
      </c>
      <c r="AD30" s="39">
        <f t="shared" si="14"/>
        <v>31909.481365945132</v>
      </c>
    </row>
    <row r="31" spans="1:30" x14ac:dyDescent="0.5">
      <c r="A31" t="str">
        <f>'2 - Normalized Data and Model'!A31</f>
        <v>W123</v>
      </c>
      <c r="B31" t="str">
        <f>'2 - Normalized Data and Model'!B31</f>
        <v>L463</v>
      </c>
      <c r="C31" t="str">
        <f>'2 - Normalized Data and Model'!C31</f>
        <v>house</v>
      </c>
      <c r="D31">
        <f>'2 - Normalized Data and Model'!D31</f>
        <v>2</v>
      </c>
      <c r="E31" s="27">
        <f>'2 - Normalized Data and Model'!E31</f>
        <v>700</v>
      </c>
      <c r="F31">
        <f>'2 - Normalized Data and Model'!F31</f>
        <v>0.97299999999999998</v>
      </c>
      <c r="G31" s="27">
        <f>'2 - Normalized Data and Model'!G31</f>
        <v>8173.2</v>
      </c>
      <c r="H31" s="27">
        <f>'2 - Normalized Data and Model'!H31</f>
        <v>363</v>
      </c>
      <c r="I31" s="35">
        <f>'2 - Normalized Data and Model'!I31</f>
        <v>0.13969999999999999</v>
      </c>
      <c r="J31" s="27">
        <f>'2 - Normalized Data and Model'!J31</f>
        <v>215</v>
      </c>
      <c r="K31" s="27">
        <f>'2 - Normalized Data and Model'!K31</f>
        <v>377</v>
      </c>
      <c r="L31">
        <f>'2 - Normalized Data and Model'!L31</f>
        <v>162</v>
      </c>
      <c r="M31">
        <f>'2 - Normalized Data and Model'!M31</f>
        <v>148</v>
      </c>
      <c r="N31" s="35">
        <f t="shared" si="0"/>
        <v>0.83086419753086416</v>
      </c>
      <c r="O31" s="47">
        <f>'2 - Normalized Data and Model'!O31</f>
        <v>0.13969999999999999</v>
      </c>
      <c r="P31" s="26">
        <v>377</v>
      </c>
      <c r="Q31" s="47">
        <f t="shared" si="2"/>
        <v>0.89999999999999991</v>
      </c>
      <c r="R31" s="52">
        <f t="shared" si="3"/>
        <v>0.13817000000000013</v>
      </c>
      <c r="S31" s="57"/>
      <c r="T31" s="39">
        <f t="shared" si="4"/>
        <v>0</v>
      </c>
      <c r="U31" s="29">
        <f t="shared" si="5"/>
        <v>215</v>
      </c>
      <c r="V31">
        <f t="shared" si="6"/>
        <v>202.5</v>
      </c>
      <c r="W31" s="26">
        <f t="shared" si="7"/>
        <v>194.75</v>
      </c>
      <c r="X31" s="105">
        <f t="shared" si="8"/>
        <v>-127.88935202728307</v>
      </c>
      <c r="Y31" s="26">
        <f t="shared" si="9"/>
        <v>206.17047176960969</v>
      </c>
      <c r="Z31" s="26">
        <f t="shared" si="10"/>
        <v>215</v>
      </c>
      <c r="AA31" s="47">
        <f t="shared" si="11"/>
        <v>0.1</v>
      </c>
      <c r="AB31" s="47">
        <f t="shared" si="12"/>
        <v>0.77153000000000005</v>
      </c>
      <c r="AC31" s="26">
        <f t="shared" si="13"/>
        <v>60545.816749999998</v>
      </c>
      <c r="AD31" s="39">
        <f t="shared" si="14"/>
        <v>42382.071724999994</v>
      </c>
    </row>
    <row r="32" spans="1:30" x14ac:dyDescent="0.5">
      <c r="A32" t="str">
        <f>'2 - Normalized Data and Model'!A32</f>
        <v>W124</v>
      </c>
      <c r="B32" t="str">
        <f>'2 - Normalized Data and Model'!B32</f>
        <v>L463</v>
      </c>
      <c r="C32" t="str">
        <f>'2 - Normalized Data and Model'!C32</f>
        <v>house</v>
      </c>
      <c r="D32">
        <f>'2 - Normalized Data and Model'!D32</f>
        <v>2</v>
      </c>
      <c r="E32" s="27">
        <f>'2 - Normalized Data and Model'!E32</f>
        <v>1000</v>
      </c>
      <c r="F32">
        <f>'2 - Normalized Data and Model'!F32</f>
        <v>0.97299999999999998</v>
      </c>
      <c r="G32" s="27">
        <f>'2 - Normalized Data and Model'!G32</f>
        <v>11676</v>
      </c>
      <c r="H32" s="27">
        <f>'2 - Normalized Data and Model'!H32</f>
        <v>301</v>
      </c>
      <c r="I32" s="35">
        <f>'2 - Normalized Data and Model'!I32</f>
        <v>0.46850000000000003</v>
      </c>
      <c r="J32" s="27">
        <f>'2 - Normalized Data and Model'!J32</f>
        <v>202</v>
      </c>
      <c r="K32" s="27">
        <f>'2 - Normalized Data and Model'!K32</f>
        <v>374</v>
      </c>
      <c r="L32">
        <f>'2 - Normalized Data and Model'!L32</f>
        <v>172</v>
      </c>
      <c r="M32">
        <f>'2 - Normalized Data and Model'!M32</f>
        <v>99</v>
      </c>
      <c r="N32" s="35">
        <f t="shared" si="0"/>
        <v>0.56046511627906981</v>
      </c>
      <c r="O32" s="47">
        <f>'2 - Normalized Data and Model'!O32</f>
        <v>0.46850000000000003</v>
      </c>
      <c r="P32" s="26">
        <f t="shared" si="1"/>
        <v>168.70000000000002</v>
      </c>
      <c r="Q32" s="47">
        <f t="shared" si="2"/>
        <v>-5.4883720930232471E-2</v>
      </c>
      <c r="R32" s="52">
        <f t="shared" si="3"/>
        <v>0.89415144186046502</v>
      </c>
      <c r="S32" s="26"/>
      <c r="T32" s="39">
        <f t="shared" si="4"/>
        <v>0</v>
      </c>
      <c r="U32" s="29">
        <f t="shared" si="5"/>
        <v>202</v>
      </c>
      <c r="V32">
        <f t="shared" si="6"/>
        <v>215</v>
      </c>
      <c r="W32" s="26">
        <f t="shared" si="7"/>
        <v>180.5</v>
      </c>
      <c r="X32" s="105">
        <f t="shared" si="8"/>
        <v>-135.78375647341164</v>
      </c>
      <c r="Y32" s="26">
        <f t="shared" si="9"/>
        <v>205.76124163193128</v>
      </c>
      <c r="Z32" s="26">
        <f t="shared" si="10"/>
        <v>205.76124163193128</v>
      </c>
      <c r="AA32" s="47">
        <f t="shared" si="11"/>
        <v>0.11749414712526178</v>
      </c>
      <c r="AB32" s="47">
        <f t="shared" si="12"/>
        <v>0.7576798837209302</v>
      </c>
      <c r="AC32" s="26">
        <f t="shared" si="13"/>
        <v>56903.921076393912</v>
      </c>
      <c r="AD32" s="39">
        <f t="shared" si="14"/>
        <v>39832.744753475738</v>
      </c>
    </row>
    <row r="33" spans="1:30" x14ac:dyDescent="0.5">
      <c r="A33" t="str">
        <f>'2 - Normalized Data and Model'!A33</f>
        <v>W125</v>
      </c>
      <c r="B33" t="str">
        <f>'2 - Normalized Data and Model'!B33</f>
        <v>L464</v>
      </c>
      <c r="C33" t="str">
        <f>'2 - Normalized Data and Model'!C33</f>
        <v>apartment</v>
      </c>
      <c r="D33">
        <f>'2 - Normalized Data and Model'!D33</f>
        <v>2</v>
      </c>
      <c r="E33" s="27">
        <f>'2 - Normalized Data and Model'!E33</f>
        <v>700</v>
      </c>
      <c r="F33">
        <f>'2 - Normalized Data and Model'!F33</f>
        <v>0.97299999999999998</v>
      </c>
      <c r="G33" s="27">
        <f>'2 - Normalized Data and Model'!G33</f>
        <v>8173.2</v>
      </c>
      <c r="H33" s="27">
        <f>'2 - Normalized Data and Model'!H33</f>
        <v>212</v>
      </c>
      <c r="I33" s="35">
        <f>'2 - Normalized Data and Model'!I33</f>
        <v>0.50139999999999996</v>
      </c>
      <c r="J33" s="27">
        <f>'2 - Normalized Data and Model'!J33</f>
        <v>94</v>
      </c>
      <c r="K33" s="27">
        <f>'2 - Normalized Data and Model'!K33</f>
        <v>356</v>
      </c>
      <c r="L33">
        <f>'2 - Normalized Data and Model'!L33</f>
        <v>262</v>
      </c>
      <c r="M33">
        <f>'2 - Normalized Data and Model'!M33</f>
        <v>118</v>
      </c>
      <c r="N33" s="35">
        <f t="shared" si="0"/>
        <v>0.46030534351145036</v>
      </c>
      <c r="O33" s="47">
        <f>'2 - Normalized Data and Model'!O33</f>
        <v>0.50139999999999996</v>
      </c>
      <c r="P33" s="26">
        <f t="shared" si="1"/>
        <v>97.584732824427476</v>
      </c>
      <c r="Q33" s="47">
        <f t="shared" si="2"/>
        <v>0.11094574908222131</v>
      </c>
      <c r="R33" s="52">
        <f t="shared" si="3"/>
        <v>0.76286425045160544</v>
      </c>
      <c r="S33" s="26"/>
      <c r="T33" s="39">
        <f t="shared" si="4"/>
        <v>0</v>
      </c>
      <c r="U33" s="29">
        <f t="shared" si="5"/>
        <v>94</v>
      </c>
      <c r="V33">
        <f t="shared" si="6"/>
        <v>327.5</v>
      </c>
      <c r="W33" s="26">
        <f t="shared" si="7"/>
        <v>61.25</v>
      </c>
      <c r="X33" s="105">
        <f t="shared" si="8"/>
        <v>-206.83339648856892</v>
      </c>
      <c r="Y33" s="26">
        <f t="shared" si="9"/>
        <v>206.57817039282557</v>
      </c>
      <c r="Z33" s="26">
        <f t="shared" si="10"/>
        <v>206.57817039282557</v>
      </c>
      <c r="AA33" s="47">
        <f t="shared" si="11"/>
        <v>0.44375013860404755</v>
      </c>
      <c r="AB33" s="47">
        <f t="shared" si="12"/>
        <v>0.4993830152671756</v>
      </c>
      <c r="AC33" s="26">
        <f t="shared" si="13"/>
        <v>37653.994810988152</v>
      </c>
      <c r="AD33" s="39">
        <f t="shared" si="14"/>
        <v>26357.796367691706</v>
      </c>
    </row>
    <row r="34" spans="1:30" x14ac:dyDescent="0.5">
      <c r="A34" t="str">
        <f>'2 - Normalized Data and Model'!A34</f>
        <v>W126</v>
      </c>
      <c r="B34" t="str">
        <f>'2 - Normalized Data and Model'!B34</f>
        <v>L464</v>
      </c>
      <c r="C34" t="str">
        <f>'2 - Normalized Data and Model'!C34</f>
        <v>apartment</v>
      </c>
      <c r="D34">
        <f>'2 - Normalized Data and Model'!D34</f>
        <v>2</v>
      </c>
      <c r="E34" s="27">
        <f>'2 - Normalized Data and Model'!E34</f>
        <v>900</v>
      </c>
      <c r="F34">
        <f>'2 - Normalized Data and Model'!F34</f>
        <v>0.97299999999999998</v>
      </c>
      <c r="G34" s="27">
        <f>'2 - Normalized Data and Model'!G34</f>
        <v>10508.4</v>
      </c>
      <c r="H34" s="27">
        <f>'2 - Normalized Data and Model'!H34</f>
        <v>340</v>
      </c>
      <c r="I34" s="35">
        <f>'2 - Normalized Data and Model'!I34</f>
        <v>0.30680000000000002</v>
      </c>
      <c r="J34" s="27">
        <f>'2 - Normalized Data and Model'!J34</f>
        <v>69</v>
      </c>
      <c r="K34" s="27">
        <f>'2 - Normalized Data and Model'!K34</f>
        <v>485</v>
      </c>
      <c r="L34">
        <f>'2 - Normalized Data and Model'!L34</f>
        <v>416</v>
      </c>
      <c r="M34">
        <f>'2 - Normalized Data and Model'!M34</f>
        <v>271</v>
      </c>
      <c r="N34" s="35">
        <f t="shared" si="0"/>
        <v>0.62115384615384617</v>
      </c>
      <c r="O34" s="47">
        <f>'2 - Normalized Data and Model'!O34</f>
        <v>0.30680000000000002</v>
      </c>
      <c r="P34" s="26">
        <f t="shared" si="1"/>
        <v>211.19230769230771</v>
      </c>
      <c r="Q34" s="47">
        <f t="shared" si="2"/>
        <v>0.3734467455621302</v>
      </c>
      <c r="R34" s="52">
        <f t="shared" si="3"/>
        <v>0.55504221153846156</v>
      </c>
      <c r="S34" s="26"/>
      <c r="T34" s="39">
        <f t="shared" si="4"/>
        <v>0</v>
      </c>
      <c r="U34" s="29">
        <f t="shared" si="5"/>
        <v>69</v>
      </c>
      <c r="V34">
        <f t="shared" si="6"/>
        <v>520</v>
      </c>
      <c r="W34" s="26">
        <f t="shared" si="7"/>
        <v>17</v>
      </c>
      <c r="X34" s="105">
        <f t="shared" si="8"/>
        <v>-328.40722495894909</v>
      </c>
      <c r="Y34" s="26">
        <f t="shared" si="9"/>
        <v>287.87602627257797</v>
      </c>
      <c r="Z34" s="26">
        <f t="shared" si="10"/>
        <v>287.87602627257797</v>
      </c>
      <c r="AA34" s="47">
        <f t="shared" si="11"/>
        <v>0.52091543513957306</v>
      </c>
      <c r="AB34" s="47">
        <f t="shared" si="12"/>
        <v>0.43829125000000002</v>
      </c>
      <c r="AC34" s="26">
        <f t="shared" si="13"/>
        <v>46053.343341014981</v>
      </c>
      <c r="AD34" s="39">
        <f t="shared" si="14"/>
        <v>32237.340338710485</v>
      </c>
    </row>
    <row r="35" spans="1:30" x14ac:dyDescent="0.5">
      <c r="A35" t="str">
        <f>'2 - Normalized Data and Model'!A35</f>
        <v>W127</v>
      </c>
      <c r="B35" t="str">
        <f>'2 - Normalized Data and Model'!B35</f>
        <v>L464</v>
      </c>
      <c r="C35" t="str">
        <f>'2 - Normalized Data and Model'!C35</f>
        <v>house</v>
      </c>
      <c r="D35">
        <f>'2 - Normalized Data and Model'!D35</f>
        <v>2</v>
      </c>
      <c r="E35" s="27">
        <f>'2 - Normalized Data and Model'!E35</f>
        <v>1000</v>
      </c>
      <c r="F35">
        <f>'2 - Normalized Data and Model'!F35</f>
        <v>0.97299999999999998</v>
      </c>
      <c r="G35" s="27">
        <f>'2 - Normalized Data and Model'!G35</f>
        <v>11676</v>
      </c>
      <c r="H35" s="27">
        <f>'2 - Normalized Data and Model'!H35</f>
        <v>266</v>
      </c>
      <c r="I35" s="35">
        <f>'2 - Normalized Data and Model'!I35</f>
        <v>0.52049999999999996</v>
      </c>
      <c r="J35" s="27">
        <f>'2 - Normalized Data and Model'!J35</f>
        <v>84</v>
      </c>
      <c r="K35" s="27">
        <f>'2 - Normalized Data and Model'!K35</f>
        <v>376</v>
      </c>
      <c r="L35">
        <f>'2 - Normalized Data and Model'!L35</f>
        <v>292</v>
      </c>
      <c r="M35">
        <f>'2 - Normalized Data and Model'!M35</f>
        <v>182</v>
      </c>
      <c r="N35" s="35">
        <f t="shared" si="0"/>
        <v>0.59863013698630141</v>
      </c>
      <c r="O35" s="47">
        <f>'2 - Normalized Data and Model'!O35</f>
        <v>0.52049999999999996</v>
      </c>
      <c r="P35" s="26">
        <f t="shared" si="1"/>
        <v>159.23561643835617</v>
      </c>
      <c r="Q35" s="47">
        <f t="shared" si="2"/>
        <v>0.30612497654344162</v>
      </c>
      <c r="R35" s="52">
        <f t="shared" si="3"/>
        <v>0.60834085607055732</v>
      </c>
      <c r="S35" s="26"/>
      <c r="T35" s="39">
        <f t="shared" si="4"/>
        <v>0</v>
      </c>
      <c r="U35" s="29">
        <f t="shared" si="5"/>
        <v>84</v>
      </c>
      <c r="V35">
        <f t="shared" si="6"/>
        <v>365</v>
      </c>
      <c r="W35" s="26">
        <f t="shared" si="7"/>
        <v>47.5</v>
      </c>
      <c r="X35" s="105">
        <f t="shared" si="8"/>
        <v>-230.51660982695466</v>
      </c>
      <c r="Y35" s="26">
        <f t="shared" si="9"/>
        <v>219.85047997979035</v>
      </c>
      <c r="Z35" s="26">
        <f t="shared" si="10"/>
        <v>219.85047997979035</v>
      </c>
      <c r="AA35" s="47">
        <f t="shared" si="11"/>
        <v>0.47219309583504204</v>
      </c>
      <c r="AB35" s="47">
        <f t="shared" si="12"/>
        <v>0.47686472602739727</v>
      </c>
      <c r="AC35" s="26">
        <f t="shared" si="13"/>
        <v>38266.212699432399</v>
      </c>
      <c r="AD35" s="39">
        <f t="shared" si="14"/>
        <v>26786.348889602679</v>
      </c>
    </row>
    <row r="36" spans="1:30" x14ac:dyDescent="0.5">
      <c r="A36" t="str">
        <f>'2 - Normalized Data and Model'!A36</f>
        <v>W128</v>
      </c>
      <c r="B36" t="str">
        <f>'2 - Normalized Data and Model'!B36</f>
        <v>L464</v>
      </c>
      <c r="C36" t="str">
        <f>'2 - Normalized Data and Model'!C36</f>
        <v>house</v>
      </c>
      <c r="D36">
        <f>'2 - Normalized Data and Model'!D36</f>
        <v>2</v>
      </c>
      <c r="E36" s="27">
        <f>'2 - Normalized Data and Model'!E36</f>
        <v>1200</v>
      </c>
      <c r="F36">
        <f>'2 - Normalized Data and Model'!F36</f>
        <v>0.97299999999999998</v>
      </c>
      <c r="G36" s="27">
        <f>'2 - Normalized Data and Model'!G36</f>
        <v>14011.199999999999</v>
      </c>
      <c r="H36" s="27">
        <f>'2 - Normalized Data and Model'!H36</f>
        <v>442</v>
      </c>
      <c r="I36" s="35">
        <f>'2 - Normalized Data and Model'!I36</f>
        <v>0.1288</v>
      </c>
      <c r="J36" s="27">
        <f>'2 - Normalized Data and Model'!J36</f>
        <v>109</v>
      </c>
      <c r="K36" s="27">
        <f>'2 - Normalized Data and Model'!K36</f>
        <v>490</v>
      </c>
      <c r="L36">
        <f>'2 - Normalized Data and Model'!L36</f>
        <v>381</v>
      </c>
      <c r="M36">
        <f>'2 - Normalized Data and Model'!M36</f>
        <v>333</v>
      </c>
      <c r="N36" s="35">
        <f t="shared" si="0"/>
        <v>0.79921259842519687</v>
      </c>
      <c r="O36" s="47">
        <f>'2 - Normalized Data and Model'!O36</f>
        <v>0.1288</v>
      </c>
      <c r="P36" s="26">
        <f t="shared" si="1"/>
        <v>353.25196850393701</v>
      </c>
      <c r="Q36" s="47">
        <f t="shared" si="2"/>
        <v>0.61286502573005153</v>
      </c>
      <c r="R36" s="52">
        <f t="shared" si="3"/>
        <v>0.36549475912951823</v>
      </c>
      <c r="S36" s="26"/>
      <c r="T36" s="39">
        <f t="shared" si="4"/>
        <v>0</v>
      </c>
      <c r="U36" s="29">
        <f t="shared" si="5"/>
        <v>109</v>
      </c>
      <c r="V36">
        <f t="shared" si="6"/>
        <v>476.25</v>
      </c>
      <c r="W36" s="26">
        <f t="shared" si="7"/>
        <v>61.375</v>
      </c>
      <c r="X36" s="105">
        <f t="shared" si="8"/>
        <v>-300.77680939749905</v>
      </c>
      <c r="Y36" s="26">
        <f t="shared" si="9"/>
        <v>286.55833175445247</v>
      </c>
      <c r="Z36" s="26">
        <f t="shared" si="10"/>
        <v>286.55833175445247</v>
      </c>
      <c r="AA36" s="47">
        <f t="shared" si="11"/>
        <v>0.47282589344766923</v>
      </c>
      <c r="AB36" s="47">
        <f t="shared" si="12"/>
        <v>0.47636374015748029</v>
      </c>
      <c r="AC36" s="26">
        <f t="shared" si="13"/>
        <v>49824.689521061242</v>
      </c>
      <c r="AD36" s="39">
        <f t="shared" si="14"/>
        <v>34877.282664742866</v>
      </c>
    </row>
    <row r="37" spans="1:30" x14ac:dyDescent="0.5">
      <c r="A37" t="str">
        <f>'2 - Normalized Data and Model'!A37</f>
        <v>W129</v>
      </c>
      <c r="B37" t="str">
        <f>'2 - Normalized Data and Model'!B37</f>
        <v>L2314</v>
      </c>
      <c r="C37" t="str">
        <f>'2 - Normalized Data and Model'!C37</f>
        <v>apartment</v>
      </c>
      <c r="D37">
        <f>'2 - Normalized Data and Model'!D37</f>
        <v>2</v>
      </c>
      <c r="E37" s="27">
        <f>'2 - Normalized Data and Model'!E37</f>
        <v>1200</v>
      </c>
      <c r="F37">
        <f>'2 - Normalized Data and Model'!F37</f>
        <v>0.97299999999999998</v>
      </c>
      <c r="G37" s="27">
        <f>'2 - Normalized Data and Model'!G37</f>
        <v>14011.199999999999</v>
      </c>
      <c r="H37" s="27">
        <f>'2 - Normalized Data and Model'!H37</f>
        <v>354</v>
      </c>
      <c r="I37" s="35">
        <f>'2 - Normalized Data and Model'!I37</f>
        <v>0.24110000000000001</v>
      </c>
      <c r="J37" s="27">
        <f>'2 - Normalized Data and Model'!J37</f>
        <v>145</v>
      </c>
      <c r="K37" s="27">
        <f>'2 - Normalized Data and Model'!K37</f>
        <v>434</v>
      </c>
      <c r="L37">
        <f>'2 - Normalized Data and Model'!L37</f>
        <v>289</v>
      </c>
      <c r="M37">
        <f>'2 - Normalized Data and Model'!M37</f>
        <v>209</v>
      </c>
      <c r="N37" s="35">
        <f t="shared" si="0"/>
        <v>0.67854671280276824</v>
      </c>
      <c r="O37" s="47">
        <f>'2 - Normalized Data and Model'!O37</f>
        <v>0.24110000000000001</v>
      </c>
      <c r="P37" s="26">
        <f t="shared" si="1"/>
        <v>240.20553633217995</v>
      </c>
      <c r="Q37" s="47">
        <f t="shared" si="2"/>
        <v>0.36354473725170922</v>
      </c>
      <c r="R37" s="52">
        <f t="shared" si="3"/>
        <v>0.56288163151782178</v>
      </c>
      <c r="S37" s="26"/>
      <c r="T37" s="39">
        <f t="shared" si="4"/>
        <v>0</v>
      </c>
      <c r="U37" s="29">
        <f t="shared" si="5"/>
        <v>145</v>
      </c>
      <c r="V37">
        <f t="shared" si="6"/>
        <v>361.25</v>
      </c>
      <c r="W37" s="26">
        <f t="shared" si="7"/>
        <v>108.875</v>
      </c>
      <c r="X37" s="105">
        <f t="shared" si="8"/>
        <v>-228.1482884931161</v>
      </c>
      <c r="Y37" s="26">
        <f t="shared" si="9"/>
        <v>248.52324902109387</v>
      </c>
      <c r="Z37" s="26">
        <f t="shared" si="10"/>
        <v>248.52324902109387</v>
      </c>
      <c r="AA37" s="47">
        <f t="shared" si="11"/>
        <v>0.38656954746323563</v>
      </c>
      <c r="AB37" s="47">
        <f t="shared" si="12"/>
        <v>0.54465288927335642</v>
      </c>
      <c r="AC37" s="26">
        <f t="shared" si="13"/>
        <v>49406.000555293329</v>
      </c>
      <c r="AD37" s="39">
        <f t="shared" si="14"/>
        <v>34584.200388705329</v>
      </c>
    </row>
    <row r="38" spans="1:30" x14ac:dyDescent="0.5">
      <c r="A38" t="str">
        <f>'2 - Normalized Data and Model'!A38</f>
        <v>W13</v>
      </c>
      <c r="B38" t="str">
        <f>'2 - Normalized Data and Model'!B38</f>
        <v>L9534</v>
      </c>
      <c r="C38" t="str">
        <f>'2 - Normalized Data and Model'!C38</f>
        <v>apartment</v>
      </c>
      <c r="D38">
        <f>'2 - Normalized Data and Model'!D38</f>
        <v>2</v>
      </c>
      <c r="E38" s="27">
        <f>'2 - Normalized Data and Model'!E38</f>
        <v>920</v>
      </c>
      <c r="F38">
        <f>'2 - Normalized Data and Model'!F38</f>
        <v>0.97299999999999998</v>
      </c>
      <c r="G38" s="27">
        <f>'2 - Normalized Data and Model'!G38</f>
        <v>10741.92</v>
      </c>
      <c r="H38" s="27">
        <f>'2 - Normalized Data and Model'!H38</f>
        <v>123</v>
      </c>
      <c r="I38" s="35">
        <f>'2 - Normalized Data and Model'!I38</f>
        <v>0.4521</v>
      </c>
      <c r="J38" s="27">
        <f>'2 - Normalized Data and Model'!J38</f>
        <v>111</v>
      </c>
      <c r="K38" s="27">
        <f>'2 - Normalized Data and Model'!K38</f>
        <v>147</v>
      </c>
      <c r="L38">
        <f>'2 - Normalized Data and Model'!L38</f>
        <v>36</v>
      </c>
      <c r="M38">
        <f>'2 - Normalized Data and Model'!M38</f>
        <v>12</v>
      </c>
      <c r="N38" s="35">
        <f t="shared" si="0"/>
        <v>0.3666666666666667</v>
      </c>
      <c r="O38" s="47">
        <f>'2 - Normalized Data and Model'!O38</f>
        <v>0.4521</v>
      </c>
      <c r="P38" s="26">
        <f t="shared" si="1"/>
        <v>45.1</v>
      </c>
      <c r="Q38" s="47">
        <f t="shared" si="2"/>
        <v>-1.3644444444444446</v>
      </c>
      <c r="R38" s="52">
        <f t="shared" si="3"/>
        <v>1.9309306666666668</v>
      </c>
      <c r="S38" s="26"/>
      <c r="T38" s="39">
        <f t="shared" si="4"/>
        <v>0</v>
      </c>
      <c r="U38" s="29">
        <f t="shared" si="5"/>
        <v>111</v>
      </c>
      <c r="V38">
        <f t="shared" si="6"/>
        <v>45</v>
      </c>
      <c r="W38" s="26">
        <f t="shared" si="7"/>
        <v>106.5</v>
      </c>
      <c r="X38" s="105">
        <f t="shared" si="8"/>
        <v>-28.419856006062904</v>
      </c>
      <c r="Y38" s="26">
        <f t="shared" si="9"/>
        <v>77.426771504357703</v>
      </c>
      <c r="Z38" s="26">
        <f t="shared" si="10"/>
        <v>111</v>
      </c>
      <c r="AA38" s="47">
        <f t="shared" si="11"/>
        <v>0.1</v>
      </c>
      <c r="AB38" s="47">
        <f t="shared" si="12"/>
        <v>0.77153000000000005</v>
      </c>
      <c r="AC38" s="26">
        <f t="shared" si="13"/>
        <v>31258.537950000002</v>
      </c>
      <c r="AD38" s="39">
        <f t="shared" si="14"/>
        <v>21880.976565000001</v>
      </c>
    </row>
    <row r="39" spans="1:30" x14ac:dyDescent="0.5">
      <c r="A39" t="str">
        <f>'2 - Normalized Data and Model'!A39</f>
        <v>W130</v>
      </c>
      <c r="B39" t="str">
        <f>'2 - Normalized Data and Model'!B39</f>
        <v>L2314</v>
      </c>
      <c r="C39" t="str">
        <f>'2 - Normalized Data and Model'!C39</f>
        <v>apartment</v>
      </c>
      <c r="D39">
        <f>'2 - Normalized Data and Model'!D39</f>
        <v>2</v>
      </c>
      <c r="E39" s="27">
        <f>'2 - Normalized Data and Model'!E39</f>
        <v>1300</v>
      </c>
      <c r="F39">
        <f>'2 - Normalized Data and Model'!F39</f>
        <v>0.97299999999999998</v>
      </c>
      <c r="G39" s="27">
        <f>'2 - Normalized Data and Model'!G39</f>
        <v>15178.8</v>
      </c>
      <c r="H39" s="27">
        <f>'2 - Normalized Data and Model'!H39</f>
        <v>377</v>
      </c>
      <c r="I39" s="35">
        <f>'2 - Normalized Data and Model'!I39</f>
        <v>0.47949999999999998</v>
      </c>
      <c r="J39" s="27">
        <f>'2 - Normalized Data and Model'!J39</f>
        <v>228</v>
      </c>
      <c r="K39" s="27">
        <f>'2 - Normalized Data and Model'!K39</f>
        <v>457</v>
      </c>
      <c r="L39">
        <f>'2 - Normalized Data and Model'!L39</f>
        <v>229</v>
      </c>
      <c r="M39">
        <f>'2 - Normalized Data and Model'!M39</f>
        <v>149</v>
      </c>
      <c r="N39" s="35">
        <f t="shared" si="0"/>
        <v>0.62052401746724895</v>
      </c>
      <c r="O39" s="47">
        <f>'2 - Normalized Data and Model'!O39</f>
        <v>0.47949999999999998</v>
      </c>
      <c r="P39" s="26">
        <f t="shared" si="1"/>
        <v>233.93755458515284</v>
      </c>
      <c r="Q39" s="47">
        <f t="shared" si="2"/>
        <v>0.12074254876909289</v>
      </c>
      <c r="R39" s="52">
        <f t="shared" si="3"/>
        <v>0.75510812413950923</v>
      </c>
      <c r="S39" s="26"/>
      <c r="T39" s="39">
        <f t="shared" si="4"/>
        <v>0</v>
      </c>
      <c r="U39" s="29">
        <f t="shared" si="5"/>
        <v>228</v>
      </c>
      <c r="V39">
        <f t="shared" si="6"/>
        <v>286.25</v>
      </c>
      <c r="W39" s="26">
        <f t="shared" si="7"/>
        <v>199.375</v>
      </c>
      <c r="X39" s="105">
        <f t="shared" si="8"/>
        <v>-180.78186181634459</v>
      </c>
      <c r="Y39" s="26">
        <f t="shared" si="9"/>
        <v>253.47862984716431</v>
      </c>
      <c r="Z39" s="26">
        <f t="shared" si="10"/>
        <v>253.47862984716431</v>
      </c>
      <c r="AA39" s="47">
        <f t="shared" si="11"/>
        <v>0.18900831387655656</v>
      </c>
      <c r="AB39" s="47">
        <f t="shared" si="12"/>
        <v>0.70106211790393025</v>
      </c>
      <c r="AC39" s="26">
        <f t="shared" si="13"/>
        <v>64862.056755674384</v>
      </c>
      <c r="AD39" s="39">
        <f t="shared" si="14"/>
        <v>45403.439728972065</v>
      </c>
    </row>
    <row r="40" spans="1:30" x14ac:dyDescent="0.5">
      <c r="A40" t="str">
        <f>'2 - Normalized Data and Model'!A40</f>
        <v>W131</v>
      </c>
      <c r="B40" t="str">
        <f>'2 - Normalized Data and Model'!B40</f>
        <v>L2314</v>
      </c>
      <c r="C40" t="str">
        <f>'2 - Normalized Data and Model'!C40</f>
        <v>house</v>
      </c>
      <c r="D40">
        <f>'2 - Normalized Data and Model'!D40</f>
        <v>2</v>
      </c>
      <c r="E40" s="27">
        <f>'2 - Normalized Data and Model'!E40</f>
        <v>1100</v>
      </c>
      <c r="F40">
        <f>'2 - Normalized Data and Model'!F40</f>
        <v>0.97299999999999998</v>
      </c>
      <c r="G40" s="27">
        <f>'2 - Normalized Data and Model'!G40</f>
        <v>12843.6</v>
      </c>
      <c r="H40" s="27">
        <f>'2 - Normalized Data and Model'!H40</f>
        <v>318</v>
      </c>
      <c r="I40" s="35">
        <f>'2 - Normalized Data and Model'!I40</f>
        <v>0.2712</v>
      </c>
      <c r="J40" s="27">
        <f>'2 - Normalized Data and Model'!J40</f>
        <v>90</v>
      </c>
      <c r="K40" s="27">
        <f>'2 - Normalized Data and Model'!K40</f>
        <v>375</v>
      </c>
      <c r="L40">
        <f>'2 - Normalized Data and Model'!L40</f>
        <v>285</v>
      </c>
      <c r="M40">
        <f>'2 - Normalized Data and Model'!M40</f>
        <v>228</v>
      </c>
      <c r="N40" s="35">
        <f t="shared" si="0"/>
        <v>0.74</v>
      </c>
      <c r="O40" s="47">
        <f>'2 - Normalized Data and Model'!O40</f>
        <v>0.2712</v>
      </c>
      <c r="P40" s="26">
        <f t="shared" si="1"/>
        <v>235.32</v>
      </c>
      <c r="Q40" s="47">
        <f t="shared" si="2"/>
        <v>0.50791578947368421</v>
      </c>
      <c r="R40" s="52">
        <f t="shared" si="3"/>
        <v>0.44858306947368426</v>
      </c>
      <c r="S40" s="26"/>
      <c r="T40" s="39">
        <f t="shared" si="4"/>
        <v>0</v>
      </c>
      <c r="U40" s="29">
        <f t="shared" si="5"/>
        <v>90</v>
      </c>
      <c r="V40">
        <f t="shared" si="6"/>
        <v>356.25</v>
      </c>
      <c r="W40" s="26">
        <f t="shared" si="7"/>
        <v>54.375</v>
      </c>
      <c r="X40" s="105">
        <f t="shared" si="8"/>
        <v>-224.99052671466467</v>
      </c>
      <c r="Y40" s="26">
        <f t="shared" si="9"/>
        <v>218.58694107616523</v>
      </c>
      <c r="Z40" s="26">
        <f t="shared" si="10"/>
        <v>218.58694107616523</v>
      </c>
      <c r="AA40" s="47">
        <f t="shared" si="11"/>
        <v>0.46094579951204273</v>
      </c>
      <c r="AB40" s="47">
        <f t="shared" si="12"/>
        <v>0.48576921052631578</v>
      </c>
      <c r="AC40" s="26">
        <f t="shared" si="13"/>
        <v>38756.724116244848</v>
      </c>
      <c r="AD40" s="39">
        <f t="shared" si="14"/>
        <v>27129.706881371392</v>
      </c>
    </row>
    <row r="41" spans="1:30" x14ac:dyDescent="0.5">
      <c r="A41" t="str">
        <f>'2 - Normalized Data and Model'!A41</f>
        <v>W132</v>
      </c>
      <c r="B41" t="str">
        <f>'2 - Normalized Data and Model'!B41</f>
        <v>L2314</v>
      </c>
      <c r="C41" t="str">
        <f>'2 - Normalized Data and Model'!C41</f>
        <v>house</v>
      </c>
      <c r="D41">
        <f>'2 - Normalized Data and Model'!D41</f>
        <v>2</v>
      </c>
      <c r="E41" s="27">
        <f>'2 - Normalized Data and Model'!E41</f>
        <v>1200</v>
      </c>
      <c r="F41">
        <f>'2 - Normalized Data and Model'!F41</f>
        <v>0.97299999999999998</v>
      </c>
      <c r="G41" s="27">
        <f>'2 - Normalized Data and Model'!G41</f>
        <v>14011.199999999999</v>
      </c>
      <c r="H41" s="27">
        <f>'2 - Normalized Data and Model'!H41</f>
        <v>198</v>
      </c>
      <c r="I41" s="35">
        <f>'2 - Normalized Data and Model'!I41</f>
        <v>0.43009999999999998</v>
      </c>
      <c r="J41" s="27">
        <f>'2 - Normalized Data and Model'!J41</f>
        <v>128</v>
      </c>
      <c r="K41" s="27">
        <f>'2 - Normalized Data and Model'!K41</f>
        <v>238</v>
      </c>
      <c r="L41">
        <f>'2 - Normalized Data and Model'!L41</f>
        <v>110</v>
      </c>
      <c r="M41">
        <f>'2 - Normalized Data and Model'!M41</f>
        <v>70</v>
      </c>
      <c r="N41" s="35">
        <f t="shared" si="0"/>
        <v>0.60909090909090902</v>
      </c>
      <c r="O41" s="47">
        <f>'2 - Normalized Data and Model'!O41</f>
        <v>0.43009999999999998</v>
      </c>
      <c r="P41" s="26">
        <f t="shared" si="1"/>
        <v>120.59999999999998</v>
      </c>
      <c r="Q41" s="47">
        <f t="shared" si="2"/>
        <v>4.6181818181818039E-2</v>
      </c>
      <c r="R41" s="52">
        <f t="shared" si="3"/>
        <v>0.81413785454545462</v>
      </c>
      <c r="S41" s="26"/>
      <c r="T41" s="39">
        <f t="shared" si="4"/>
        <v>0</v>
      </c>
      <c r="U41" s="29">
        <f t="shared" si="5"/>
        <v>128</v>
      </c>
      <c r="V41">
        <f t="shared" si="6"/>
        <v>137.5</v>
      </c>
      <c r="W41" s="26">
        <f t="shared" si="7"/>
        <v>114.25</v>
      </c>
      <c r="X41" s="105">
        <f t="shared" si="8"/>
        <v>-86.838448907414431</v>
      </c>
      <c r="Y41" s="26">
        <f t="shared" si="9"/>
        <v>130.99846848553747</v>
      </c>
      <c r="Z41" s="26">
        <f t="shared" si="10"/>
        <v>130.99846848553747</v>
      </c>
      <c r="AA41" s="47">
        <f t="shared" si="11"/>
        <v>0.12180704353118162</v>
      </c>
      <c r="AB41" s="47">
        <f t="shared" si="12"/>
        <v>0.75426536363636354</v>
      </c>
      <c r="AC41" s="26">
        <f t="shared" si="13"/>
        <v>36064.776725838485</v>
      </c>
      <c r="AD41" s="39">
        <f t="shared" si="14"/>
        <v>25245.343708086937</v>
      </c>
    </row>
    <row r="42" spans="1:30" x14ac:dyDescent="0.5">
      <c r="A42" t="str">
        <f>'2 - Normalized Data and Model'!A42</f>
        <v>W133</v>
      </c>
      <c r="B42" t="str">
        <f>'2 - Normalized Data and Model'!B42</f>
        <v>L2318</v>
      </c>
      <c r="C42" t="str">
        <f>'2 - Normalized Data and Model'!C42</f>
        <v>apartment</v>
      </c>
      <c r="D42">
        <f>'2 - Normalized Data and Model'!D42</f>
        <v>2</v>
      </c>
      <c r="E42" s="27">
        <f>'2 - Normalized Data and Model'!E42</f>
        <v>1300</v>
      </c>
      <c r="F42">
        <f>'2 - Normalized Data and Model'!F42</f>
        <v>0.97299999999999998</v>
      </c>
      <c r="G42" s="27">
        <f>'2 - Normalized Data and Model'!G42</f>
        <v>15178.8</v>
      </c>
      <c r="H42" s="27">
        <f>'2 - Normalized Data and Model'!H42</f>
        <v>149</v>
      </c>
      <c r="I42" s="35">
        <f>'2 - Normalized Data and Model'!I42</f>
        <v>0.56710000000000005</v>
      </c>
      <c r="J42" s="27">
        <f>'2 - Normalized Data and Model'!J42</f>
        <v>126</v>
      </c>
      <c r="K42" s="27">
        <f>'2 - Normalized Data and Model'!K42</f>
        <v>188</v>
      </c>
      <c r="L42">
        <f>'2 - Normalized Data and Model'!L42</f>
        <v>62</v>
      </c>
      <c r="M42">
        <f>'2 - Normalized Data and Model'!M42</f>
        <v>23</v>
      </c>
      <c r="N42" s="35">
        <f t="shared" si="0"/>
        <v>0.39677419354838717</v>
      </c>
      <c r="O42" s="47">
        <f>'2 - Normalized Data and Model'!O42</f>
        <v>0.56710000000000005</v>
      </c>
      <c r="P42" s="26">
        <f t="shared" si="1"/>
        <v>59.11935483870969</v>
      </c>
      <c r="Q42" s="47">
        <f t="shared" si="2"/>
        <v>-0.76297606659729444</v>
      </c>
      <c r="R42" s="52">
        <f t="shared" si="3"/>
        <v>1.454748151925078</v>
      </c>
      <c r="S42" s="26"/>
      <c r="T42" s="39">
        <f t="shared" si="4"/>
        <v>0</v>
      </c>
      <c r="U42" s="29">
        <f t="shared" si="5"/>
        <v>126</v>
      </c>
      <c r="V42">
        <f t="shared" si="6"/>
        <v>77.5</v>
      </c>
      <c r="W42" s="26">
        <f t="shared" si="7"/>
        <v>118.25</v>
      </c>
      <c r="X42" s="105">
        <f t="shared" si="8"/>
        <v>-48.945307565997226</v>
      </c>
      <c r="Y42" s="26">
        <f t="shared" si="9"/>
        <v>100.76277314639384</v>
      </c>
      <c r="Z42" s="26">
        <f t="shared" si="10"/>
        <v>126</v>
      </c>
      <c r="AA42" s="47">
        <f t="shared" si="11"/>
        <v>0.1</v>
      </c>
      <c r="AB42" s="47">
        <f t="shared" si="12"/>
        <v>0.77153000000000005</v>
      </c>
      <c r="AC42" s="26">
        <f t="shared" si="13"/>
        <v>35482.664700000001</v>
      </c>
      <c r="AD42" s="39">
        <f t="shared" si="14"/>
        <v>24837.865289999998</v>
      </c>
    </row>
    <row r="43" spans="1:30" x14ac:dyDescent="0.5">
      <c r="A43" t="str">
        <f>'2 - Normalized Data and Model'!A43</f>
        <v>W134</v>
      </c>
      <c r="B43" t="str">
        <f>'2 - Normalized Data and Model'!B43</f>
        <v>L2318</v>
      </c>
      <c r="C43" t="str">
        <f>'2 - Normalized Data and Model'!C43</f>
        <v>apartment</v>
      </c>
      <c r="D43">
        <f>'2 - Normalized Data and Model'!D43</f>
        <v>2</v>
      </c>
      <c r="E43" s="27">
        <f>'2 - Normalized Data and Model'!E43</f>
        <v>1700</v>
      </c>
      <c r="F43">
        <f>'2 - Normalized Data and Model'!F43</f>
        <v>0.97299999999999998</v>
      </c>
      <c r="G43" s="27">
        <f>'2 - Normalized Data and Model'!G43</f>
        <v>19849.2</v>
      </c>
      <c r="H43" s="27">
        <f>'2 - Normalized Data and Model'!H43</f>
        <v>210</v>
      </c>
      <c r="I43" s="35">
        <f>'2 - Normalized Data and Model'!I43</f>
        <v>0.32050000000000001</v>
      </c>
      <c r="J43" s="27">
        <f>'2 - Normalized Data and Model'!J43</f>
        <v>152</v>
      </c>
      <c r="K43" s="27">
        <f>'2 - Normalized Data and Model'!K43</f>
        <v>247</v>
      </c>
      <c r="L43">
        <f>'2 - Normalized Data and Model'!L43</f>
        <v>95</v>
      </c>
      <c r="M43">
        <f>'2 - Normalized Data and Model'!M43</f>
        <v>58</v>
      </c>
      <c r="N43" s="35">
        <f t="shared" si="0"/>
        <v>0.58842105263157907</v>
      </c>
      <c r="O43" s="47">
        <f>'2 - Normalized Data and Model'!O43</f>
        <v>0.32050000000000001</v>
      </c>
      <c r="P43" s="26">
        <f t="shared" si="1"/>
        <v>123.56842105263161</v>
      </c>
      <c r="Q43" s="47">
        <f t="shared" si="2"/>
        <v>-0.13942382271468121</v>
      </c>
      <c r="R43" s="52">
        <f t="shared" si="3"/>
        <v>0.9610818404432131</v>
      </c>
      <c r="S43" s="26"/>
      <c r="T43" s="39">
        <f t="shared" si="4"/>
        <v>0</v>
      </c>
      <c r="U43" s="29">
        <f t="shared" si="5"/>
        <v>152</v>
      </c>
      <c r="V43">
        <f t="shared" si="6"/>
        <v>118.75</v>
      </c>
      <c r="W43" s="26">
        <f t="shared" si="7"/>
        <v>140.125</v>
      </c>
      <c r="X43" s="105">
        <f t="shared" si="8"/>
        <v>-74.996842238221546</v>
      </c>
      <c r="Y43" s="26">
        <f t="shared" si="9"/>
        <v>133.86231369205507</v>
      </c>
      <c r="Z43" s="26">
        <f t="shared" si="10"/>
        <v>152</v>
      </c>
      <c r="AA43" s="47">
        <f t="shared" si="11"/>
        <v>0.1</v>
      </c>
      <c r="AB43" s="47">
        <f t="shared" si="12"/>
        <v>0.77153000000000005</v>
      </c>
      <c r="AC43" s="26">
        <f t="shared" si="13"/>
        <v>42804.484400000001</v>
      </c>
      <c r="AD43" s="39">
        <f t="shared" si="14"/>
        <v>29963.139079999997</v>
      </c>
    </row>
    <row r="44" spans="1:30" x14ac:dyDescent="0.5">
      <c r="A44" t="str">
        <f>'2 - Normalized Data and Model'!A44</f>
        <v>W135</v>
      </c>
      <c r="B44" t="str">
        <f>'2 - Normalized Data and Model'!B44</f>
        <v>L2318</v>
      </c>
      <c r="C44" t="str">
        <f>'2 - Normalized Data and Model'!C44</f>
        <v>house</v>
      </c>
      <c r="D44">
        <f>'2 - Normalized Data and Model'!D44</f>
        <v>2</v>
      </c>
      <c r="E44" s="27">
        <f>'2 - Normalized Data and Model'!E44</f>
        <v>1200</v>
      </c>
      <c r="F44">
        <f>'2 - Normalized Data and Model'!F44</f>
        <v>0.97299999999999998</v>
      </c>
      <c r="G44" s="27">
        <f>'2 - Normalized Data and Model'!G44</f>
        <v>14011.199999999999</v>
      </c>
      <c r="H44" s="27">
        <f>'2 - Normalized Data and Model'!H44</f>
        <v>187</v>
      </c>
      <c r="I44" s="35">
        <f>'2 - Normalized Data and Model'!I44</f>
        <v>0.44929999999999998</v>
      </c>
      <c r="J44" s="27">
        <f>'2 - Normalized Data and Model'!J44</f>
        <v>141</v>
      </c>
      <c r="K44" s="27">
        <f>'2 - Normalized Data and Model'!K44</f>
        <v>263</v>
      </c>
      <c r="L44">
        <f>'2 - Normalized Data and Model'!L44</f>
        <v>122</v>
      </c>
      <c r="M44">
        <f>'2 - Normalized Data and Model'!M44</f>
        <v>46</v>
      </c>
      <c r="N44" s="35">
        <f t="shared" si="0"/>
        <v>0.40163934426229508</v>
      </c>
      <c r="O44" s="47">
        <f>'2 - Normalized Data and Model'!O44</f>
        <v>0.44929999999999998</v>
      </c>
      <c r="P44" s="26">
        <f t="shared" si="1"/>
        <v>75.106557377049185</v>
      </c>
      <c r="Q44" s="47">
        <f t="shared" si="2"/>
        <v>-0.33208814834721845</v>
      </c>
      <c r="R44" s="52">
        <f t="shared" si="3"/>
        <v>1.1136141870464928</v>
      </c>
      <c r="S44" s="26"/>
      <c r="T44" s="39">
        <f t="shared" si="4"/>
        <v>0</v>
      </c>
      <c r="U44" s="29">
        <f t="shared" si="5"/>
        <v>141</v>
      </c>
      <c r="V44">
        <f t="shared" si="6"/>
        <v>152.5</v>
      </c>
      <c r="W44" s="26">
        <f t="shared" si="7"/>
        <v>125.75</v>
      </c>
      <c r="X44" s="105">
        <f t="shared" si="8"/>
        <v>-96.311734242768736</v>
      </c>
      <c r="Y44" s="26">
        <f t="shared" si="9"/>
        <v>144.80739232032337</v>
      </c>
      <c r="Z44" s="26">
        <f t="shared" si="10"/>
        <v>144.80739232032337</v>
      </c>
      <c r="AA44" s="47">
        <f t="shared" si="11"/>
        <v>0.12496650701851392</v>
      </c>
      <c r="AB44" s="47">
        <f t="shared" si="12"/>
        <v>0.75176401639344259</v>
      </c>
      <c r="AC44" s="26">
        <f t="shared" si="13"/>
        <v>39734.26020177835</v>
      </c>
      <c r="AD44" s="39">
        <f t="shared" si="14"/>
        <v>27813.982141244844</v>
      </c>
    </row>
    <row r="45" spans="1:30" x14ac:dyDescent="0.5">
      <c r="A45" t="str">
        <f>'2 - Normalized Data and Model'!A45</f>
        <v>W136</v>
      </c>
      <c r="B45" t="str">
        <f>'2 - Normalized Data and Model'!B45</f>
        <v>L2318</v>
      </c>
      <c r="C45" t="str">
        <f>'2 - Normalized Data and Model'!C45</f>
        <v>house</v>
      </c>
      <c r="D45">
        <f>'2 - Normalized Data and Model'!D45</f>
        <v>2</v>
      </c>
      <c r="E45" s="27">
        <f>'2 - Normalized Data and Model'!E45</f>
        <v>1900</v>
      </c>
      <c r="F45">
        <f>'2 - Normalized Data and Model'!F45</f>
        <v>0.97299999999999998</v>
      </c>
      <c r="G45" s="27">
        <f>'2 - Normalized Data and Model'!G45</f>
        <v>22184.399999999998</v>
      </c>
      <c r="H45" s="27">
        <f>'2 - Normalized Data and Model'!H45</f>
        <v>225</v>
      </c>
      <c r="I45" s="35">
        <f>'2 - Normalized Data and Model'!I45</f>
        <v>0.50960000000000005</v>
      </c>
      <c r="J45" s="27">
        <f>'2 - Normalized Data and Model'!J45</f>
        <v>157</v>
      </c>
      <c r="K45" s="27">
        <f>'2 - Normalized Data and Model'!K45</f>
        <v>314</v>
      </c>
      <c r="L45">
        <f>'2 - Normalized Data and Model'!L45</f>
        <v>157</v>
      </c>
      <c r="M45">
        <f>'2 - Normalized Data and Model'!M45</f>
        <v>68</v>
      </c>
      <c r="N45" s="35">
        <f t="shared" si="0"/>
        <v>0.44649681528662422</v>
      </c>
      <c r="O45" s="47">
        <f>'2 - Normalized Data and Model'!O45</f>
        <v>0.50960000000000005</v>
      </c>
      <c r="P45" s="26">
        <f t="shared" si="1"/>
        <v>100.46178343949045</v>
      </c>
      <c r="Q45" s="47">
        <f t="shared" si="2"/>
        <v>-0.18809282323826523</v>
      </c>
      <c r="R45" s="52">
        <f t="shared" si="3"/>
        <v>0.99961308815773453</v>
      </c>
      <c r="S45" s="26"/>
      <c r="T45" s="39">
        <f t="shared" si="4"/>
        <v>0</v>
      </c>
      <c r="U45" s="29">
        <f t="shared" si="5"/>
        <v>157</v>
      </c>
      <c r="V45">
        <f t="shared" si="6"/>
        <v>196.25</v>
      </c>
      <c r="W45" s="26">
        <f t="shared" si="7"/>
        <v>137.375</v>
      </c>
      <c r="X45" s="105">
        <f t="shared" si="8"/>
        <v>-123.94214980421877</v>
      </c>
      <c r="Y45" s="26">
        <f t="shared" si="9"/>
        <v>174.12508683844891</v>
      </c>
      <c r="Z45" s="26">
        <f t="shared" si="10"/>
        <v>174.12508683844891</v>
      </c>
      <c r="AA45" s="47">
        <f t="shared" si="11"/>
        <v>0.18726158898572692</v>
      </c>
      <c r="AB45" s="47">
        <f t="shared" si="12"/>
        <v>0.70244499999999999</v>
      </c>
      <c r="AC45" s="26">
        <f t="shared" si="13"/>
        <v>44644.353267845501</v>
      </c>
      <c r="AD45" s="39">
        <f t="shared" si="14"/>
        <v>31251.047287491849</v>
      </c>
    </row>
    <row r="46" spans="1:30" x14ac:dyDescent="0.5">
      <c r="A46" t="str">
        <f>'2 - Normalized Data and Model'!A46</f>
        <v>W137</v>
      </c>
      <c r="B46" t="str">
        <f>'2 - Normalized Data and Model'!B46</f>
        <v>L2323</v>
      </c>
      <c r="C46" t="str">
        <f>'2 - Normalized Data and Model'!C46</f>
        <v>apartment</v>
      </c>
      <c r="D46">
        <f>'2 - Normalized Data and Model'!D46</f>
        <v>2</v>
      </c>
      <c r="E46" s="27">
        <f>'2 - Normalized Data and Model'!E46</f>
        <v>1000</v>
      </c>
      <c r="F46">
        <f>'2 - Normalized Data and Model'!F46</f>
        <v>0.97299999999999998</v>
      </c>
      <c r="G46" s="27">
        <f>'2 - Normalized Data and Model'!G46</f>
        <v>11676</v>
      </c>
      <c r="H46" s="27">
        <f>'2 - Normalized Data and Model'!H46</f>
        <v>123</v>
      </c>
      <c r="I46" s="35">
        <f>'2 - Normalized Data and Model'!I46</f>
        <v>0.72050000000000003</v>
      </c>
      <c r="J46" s="27">
        <f>'2 - Normalized Data and Model'!J46</f>
        <v>93</v>
      </c>
      <c r="K46" s="27">
        <f>'2 - Normalized Data and Model'!K46</f>
        <v>159</v>
      </c>
      <c r="L46">
        <f>'2 - Normalized Data and Model'!L46</f>
        <v>66</v>
      </c>
      <c r="M46">
        <f>'2 - Normalized Data and Model'!M46</f>
        <v>30</v>
      </c>
      <c r="N46" s="35">
        <f t="shared" si="0"/>
        <v>0.46363636363636362</v>
      </c>
      <c r="O46" s="47">
        <f>'2 - Normalized Data and Model'!O46</f>
        <v>0.72050000000000003</v>
      </c>
      <c r="P46" s="26">
        <f t="shared" si="1"/>
        <v>57.027272727272724</v>
      </c>
      <c r="Q46" s="47">
        <f t="shared" si="2"/>
        <v>-0.33603305785123971</v>
      </c>
      <c r="R46" s="52">
        <f t="shared" si="3"/>
        <v>1.1167373719008264</v>
      </c>
      <c r="S46" s="26"/>
      <c r="T46" s="39">
        <f t="shared" si="4"/>
        <v>0</v>
      </c>
      <c r="U46" s="29">
        <f t="shared" si="5"/>
        <v>93</v>
      </c>
      <c r="V46">
        <f t="shared" si="6"/>
        <v>82.5</v>
      </c>
      <c r="W46" s="26">
        <f t="shared" si="7"/>
        <v>84.75</v>
      </c>
      <c r="X46" s="105">
        <f t="shared" si="8"/>
        <v>-52.103069344448656</v>
      </c>
      <c r="Y46" s="26">
        <f t="shared" si="9"/>
        <v>86.699081091322469</v>
      </c>
      <c r="Z46" s="26">
        <f t="shared" si="10"/>
        <v>93</v>
      </c>
      <c r="AA46" s="47">
        <f t="shared" si="11"/>
        <v>0.1</v>
      </c>
      <c r="AB46" s="47">
        <f t="shared" si="12"/>
        <v>0.77153000000000005</v>
      </c>
      <c r="AC46" s="26">
        <f t="shared" si="13"/>
        <v>26189.585849999999</v>
      </c>
      <c r="AD46" s="39">
        <f t="shared" si="14"/>
        <v>18332.710094999999</v>
      </c>
    </row>
    <row r="47" spans="1:30" x14ac:dyDescent="0.5">
      <c r="A47" t="str">
        <f>'2 - Normalized Data and Model'!A47</f>
        <v>W138</v>
      </c>
      <c r="B47" t="str">
        <f>'2 - Normalized Data and Model'!B47</f>
        <v>L2323</v>
      </c>
      <c r="C47" t="str">
        <f>'2 - Normalized Data and Model'!C47</f>
        <v>apartment</v>
      </c>
      <c r="D47">
        <f>'2 - Normalized Data and Model'!D47</f>
        <v>2</v>
      </c>
      <c r="E47" s="27">
        <f>'2 - Normalized Data and Model'!E47</f>
        <v>1500</v>
      </c>
      <c r="F47">
        <f>'2 - Normalized Data and Model'!F47</f>
        <v>0.97299999999999998</v>
      </c>
      <c r="G47" s="27">
        <f>'2 - Normalized Data and Model'!G47</f>
        <v>17514</v>
      </c>
      <c r="H47" s="27">
        <f>'2 - Normalized Data and Model'!H47</f>
        <v>263</v>
      </c>
      <c r="I47" s="35">
        <f>'2 - Normalized Data and Model'!I47</f>
        <v>0.49590000000000001</v>
      </c>
      <c r="J47" s="27">
        <f>'2 - Normalized Data and Model'!J47</f>
        <v>145</v>
      </c>
      <c r="K47" s="27">
        <f>'2 - Normalized Data and Model'!K47</f>
        <v>462</v>
      </c>
      <c r="L47">
        <f>'2 - Normalized Data and Model'!L47</f>
        <v>317</v>
      </c>
      <c r="M47">
        <f>'2 - Normalized Data and Model'!M47</f>
        <v>118</v>
      </c>
      <c r="N47" s="35">
        <f t="shared" si="0"/>
        <v>0.39779179810725551</v>
      </c>
      <c r="O47" s="47">
        <f>'2 - Normalized Data and Model'!O47</f>
        <v>0.49590000000000001</v>
      </c>
      <c r="P47" s="26">
        <f t="shared" si="1"/>
        <v>104.6192429022082</v>
      </c>
      <c r="Q47" s="47">
        <f t="shared" si="2"/>
        <v>-1.9072734329130675E-3</v>
      </c>
      <c r="R47" s="52">
        <f t="shared" si="3"/>
        <v>0.85220998837683726</v>
      </c>
      <c r="S47" s="26"/>
      <c r="T47" s="39">
        <f t="shared" si="4"/>
        <v>0</v>
      </c>
      <c r="U47" s="29">
        <f t="shared" si="5"/>
        <v>145</v>
      </c>
      <c r="V47">
        <f t="shared" si="6"/>
        <v>396.25</v>
      </c>
      <c r="W47" s="26">
        <f t="shared" si="7"/>
        <v>105.375</v>
      </c>
      <c r="X47" s="105">
        <f t="shared" si="8"/>
        <v>-250.25262094227614</v>
      </c>
      <c r="Y47" s="26">
        <f t="shared" si="9"/>
        <v>265.57740463559429</v>
      </c>
      <c r="Z47" s="26">
        <f t="shared" si="10"/>
        <v>265.57740463559429</v>
      </c>
      <c r="AA47" s="47">
        <f t="shared" si="11"/>
        <v>0.40429628930118433</v>
      </c>
      <c r="AB47" s="47">
        <f t="shared" si="12"/>
        <v>0.53061862776025237</v>
      </c>
      <c r="AC47" s="26">
        <f t="shared" si="13"/>
        <v>51435.916074331937</v>
      </c>
      <c r="AD47" s="39">
        <f t="shared" si="14"/>
        <v>36005.14125203235</v>
      </c>
    </row>
    <row r="48" spans="1:30" x14ac:dyDescent="0.5">
      <c r="A48" t="str">
        <f>'2 - Normalized Data and Model'!A48</f>
        <v>W139</v>
      </c>
      <c r="B48" t="str">
        <f>'2 - Normalized Data and Model'!B48</f>
        <v>L2323</v>
      </c>
      <c r="C48" t="str">
        <f>'2 - Normalized Data and Model'!C48</f>
        <v>house</v>
      </c>
      <c r="D48">
        <f>'2 - Normalized Data and Model'!D48</f>
        <v>2</v>
      </c>
      <c r="E48" s="27">
        <f>'2 - Normalized Data and Model'!E48</f>
        <v>1300</v>
      </c>
      <c r="F48">
        <f>'2 - Normalized Data and Model'!F48</f>
        <v>0.97299999999999998</v>
      </c>
      <c r="G48" s="27">
        <f>'2 - Normalized Data and Model'!G48</f>
        <v>15178.8</v>
      </c>
      <c r="H48" s="27">
        <f>'2 - Normalized Data and Model'!H48</f>
        <v>238</v>
      </c>
      <c r="I48" s="35">
        <f>'2 - Normalized Data and Model'!I48</f>
        <v>0.44929999999999998</v>
      </c>
      <c r="J48" s="27">
        <f>'2 - Normalized Data and Model'!J48</f>
        <v>181</v>
      </c>
      <c r="K48" s="27">
        <f>'2 - Normalized Data and Model'!K48</f>
        <v>316</v>
      </c>
      <c r="L48">
        <f>'2 - Normalized Data and Model'!L48</f>
        <v>135</v>
      </c>
      <c r="M48">
        <f>'2 - Normalized Data and Model'!M48</f>
        <v>57</v>
      </c>
      <c r="N48" s="35">
        <f t="shared" si="0"/>
        <v>0.43777777777777782</v>
      </c>
      <c r="O48" s="47">
        <f>'2 - Normalized Data and Model'!O48</f>
        <v>0.44929999999999998</v>
      </c>
      <c r="P48" s="26">
        <f t="shared" si="1"/>
        <v>104.19111111111113</v>
      </c>
      <c r="Q48" s="47">
        <f t="shared" si="2"/>
        <v>-0.3551637860082304</v>
      </c>
      <c r="R48" s="52">
        <f t="shared" si="3"/>
        <v>1.131883169382716</v>
      </c>
      <c r="S48" s="26"/>
      <c r="T48" s="39">
        <f t="shared" si="4"/>
        <v>0</v>
      </c>
      <c r="U48" s="29">
        <f t="shared" si="5"/>
        <v>181</v>
      </c>
      <c r="V48">
        <f t="shared" si="6"/>
        <v>168.75</v>
      </c>
      <c r="W48" s="26">
        <f t="shared" si="7"/>
        <v>164.125</v>
      </c>
      <c r="X48" s="105">
        <f t="shared" si="8"/>
        <v>-106.57446002273589</v>
      </c>
      <c r="Y48" s="26">
        <f t="shared" si="9"/>
        <v>172.72539314134141</v>
      </c>
      <c r="Z48" s="26">
        <f t="shared" si="10"/>
        <v>181</v>
      </c>
      <c r="AA48" s="47">
        <f t="shared" si="11"/>
        <v>0.1</v>
      </c>
      <c r="AB48" s="47">
        <f t="shared" si="12"/>
        <v>0.77153000000000005</v>
      </c>
      <c r="AC48" s="26">
        <f t="shared" si="13"/>
        <v>50971.12945</v>
      </c>
      <c r="AD48" s="39">
        <f t="shared" si="14"/>
        <v>35679.790614999998</v>
      </c>
    </row>
    <row r="49" spans="1:30" x14ac:dyDescent="0.5">
      <c r="A49" t="str">
        <f>'2 - Normalized Data and Model'!A49</f>
        <v>W14</v>
      </c>
      <c r="B49" t="str">
        <f>'2 - Normalized Data and Model'!B49</f>
        <v>L9534</v>
      </c>
      <c r="C49" t="str">
        <f>'2 - Normalized Data and Model'!C49</f>
        <v>house</v>
      </c>
      <c r="D49">
        <f>'2 - Normalized Data and Model'!D49</f>
        <v>2</v>
      </c>
      <c r="E49" s="27">
        <f>'2 - Normalized Data and Model'!E49</f>
        <v>850</v>
      </c>
      <c r="F49">
        <f>'2 - Normalized Data and Model'!F49</f>
        <v>0.97299999999999998</v>
      </c>
      <c r="G49" s="27">
        <f>'2 - Normalized Data and Model'!G49</f>
        <v>9924.6</v>
      </c>
      <c r="H49" s="27">
        <f>'2 - Normalized Data and Model'!H49</f>
        <v>146</v>
      </c>
      <c r="I49" s="35">
        <f>'2 - Normalized Data and Model'!I49</f>
        <v>0.53149999999999997</v>
      </c>
      <c r="J49" s="27">
        <f>'2 - Normalized Data and Model'!J49</f>
        <v>96</v>
      </c>
      <c r="K49" s="27">
        <f>'2 - Normalized Data and Model'!K49</f>
        <v>245</v>
      </c>
      <c r="L49">
        <f>'2 - Normalized Data and Model'!L49</f>
        <v>149</v>
      </c>
      <c r="M49">
        <f>'2 - Normalized Data and Model'!M49</f>
        <v>50</v>
      </c>
      <c r="N49" s="35">
        <f t="shared" si="0"/>
        <v>0.36845637583892621</v>
      </c>
      <c r="O49" s="47">
        <f>'2 - Normalized Data and Model'!O49</f>
        <v>0.53149999999999997</v>
      </c>
      <c r="P49" s="26">
        <f t="shared" si="1"/>
        <v>53.794630872483225</v>
      </c>
      <c r="Q49" s="47">
        <f t="shared" si="2"/>
        <v>-0.12660600873834513</v>
      </c>
      <c r="R49" s="52">
        <f t="shared" si="3"/>
        <v>0.95093397711814787</v>
      </c>
      <c r="S49" s="26"/>
      <c r="T49" s="39">
        <f t="shared" si="4"/>
        <v>0</v>
      </c>
      <c r="U49" s="29">
        <f t="shared" si="5"/>
        <v>96</v>
      </c>
      <c r="V49">
        <f t="shared" si="6"/>
        <v>186.25</v>
      </c>
      <c r="W49" s="26">
        <f t="shared" si="7"/>
        <v>77.375</v>
      </c>
      <c r="X49" s="105">
        <f t="shared" si="8"/>
        <v>-117.62662624731591</v>
      </c>
      <c r="Y49" s="26">
        <f t="shared" si="9"/>
        <v>138.75247094859165</v>
      </c>
      <c r="Z49" s="26">
        <f t="shared" si="10"/>
        <v>138.75247094859165</v>
      </c>
      <c r="AA49" s="47">
        <f t="shared" si="11"/>
        <v>0.32954346818035785</v>
      </c>
      <c r="AB49" s="47">
        <f t="shared" si="12"/>
        <v>0.58980043624161071</v>
      </c>
      <c r="AC49" s="26">
        <f t="shared" si="13"/>
        <v>29870.23778170448</v>
      </c>
      <c r="AD49" s="39">
        <f t="shared" si="14"/>
        <v>20909.166447193136</v>
      </c>
    </row>
    <row r="50" spans="1:30" x14ac:dyDescent="0.5">
      <c r="A50" t="str">
        <f>'2 - Normalized Data and Model'!A50</f>
        <v>W140</v>
      </c>
      <c r="B50" t="str">
        <f>'2 - Normalized Data and Model'!B50</f>
        <v>L2323</v>
      </c>
      <c r="C50" t="str">
        <f>'2 - Normalized Data and Model'!C50</f>
        <v>house</v>
      </c>
      <c r="D50">
        <f>'2 - Normalized Data and Model'!D50</f>
        <v>2</v>
      </c>
      <c r="E50" s="27">
        <f>'2 - Normalized Data and Model'!E50</f>
        <v>1800</v>
      </c>
      <c r="F50">
        <f>'2 - Normalized Data and Model'!F50</f>
        <v>0.97299999999999998</v>
      </c>
      <c r="G50" s="27">
        <f>'2 - Normalized Data and Model'!G50</f>
        <v>21016.799999999999</v>
      </c>
      <c r="H50" s="27">
        <f>'2 - Normalized Data and Model'!H50</f>
        <v>349</v>
      </c>
      <c r="I50" s="35">
        <f>'2 - Normalized Data and Model'!I50</f>
        <v>0.1507</v>
      </c>
      <c r="J50" s="27">
        <f>'2 - Normalized Data and Model'!J50</f>
        <v>145</v>
      </c>
      <c r="K50" s="27">
        <f>'2 - Normalized Data and Model'!K50</f>
        <v>412</v>
      </c>
      <c r="L50">
        <f>'2 - Normalized Data and Model'!L50</f>
        <v>267</v>
      </c>
      <c r="M50">
        <f>'2 - Normalized Data and Model'!M50</f>
        <v>204</v>
      </c>
      <c r="N50" s="35">
        <f t="shared" si="0"/>
        <v>0.71123595505617987</v>
      </c>
      <c r="O50" s="47">
        <f>'2 - Normalized Data and Model'!O50</f>
        <v>0.1507</v>
      </c>
      <c r="P50" s="26">
        <f t="shared" si="1"/>
        <v>248.22134831460679</v>
      </c>
      <c r="Q50" s="47">
        <f t="shared" si="2"/>
        <v>0.4092774481336533</v>
      </c>
      <c r="R50" s="52">
        <f t="shared" si="3"/>
        <v>0.52667504431258672</v>
      </c>
      <c r="S50" s="26"/>
      <c r="T50" s="39">
        <f t="shared" si="4"/>
        <v>0</v>
      </c>
      <c r="U50" s="29">
        <f t="shared" si="5"/>
        <v>145</v>
      </c>
      <c r="V50">
        <f t="shared" si="6"/>
        <v>333.75</v>
      </c>
      <c r="W50" s="26">
        <f t="shared" si="7"/>
        <v>111.625</v>
      </c>
      <c r="X50" s="105">
        <f t="shared" si="8"/>
        <v>-210.78059871163322</v>
      </c>
      <c r="Y50" s="26">
        <f t="shared" si="9"/>
        <v>235.12355532398635</v>
      </c>
      <c r="Z50" s="26">
        <f t="shared" si="10"/>
        <v>235.12355532398635</v>
      </c>
      <c r="AA50" s="47">
        <f t="shared" si="11"/>
        <v>0.37003312456625126</v>
      </c>
      <c r="AB50" s="47">
        <f t="shared" si="12"/>
        <v>0.55774477528089883</v>
      </c>
      <c r="AC50" s="26">
        <f t="shared" si="13"/>
        <v>47865.711102509304</v>
      </c>
      <c r="AD50" s="39">
        <f t="shared" si="14"/>
        <v>33505.997771756513</v>
      </c>
    </row>
    <row r="51" spans="1:30" x14ac:dyDescent="0.5">
      <c r="A51" t="str">
        <f>'2 - Normalized Data and Model'!A51</f>
        <v>W141</v>
      </c>
      <c r="B51" t="str">
        <f>'2 - Normalized Data and Model'!B51</f>
        <v>L2325</v>
      </c>
      <c r="C51" t="str">
        <f>'2 - Normalized Data and Model'!C51</f>
        <v>apartment</v>
      </c>
      <c r="D51">
        <f>'2 - Normalized Data and Model'!D51</f>
        <v>2</v>
      </c>
      <c r="E51" s="27">
        <f>'2 - Normalized Data and Model'!E51</f>
        <v>1100</v>
      </c>
      <c r="F51">
        <f>'2 - Normalized Data and Model'!F51</f>
        <v>0.97299999999999998</v>
      </c>
      <c r="G51" s="27">
        <f>'2 - Normalized Data and Model'!G51</f>
        <v>12843.6</v>
      </c>
      <c r="H51" s="27">
        <f>'2 - Normalized Data and Model'!H51</f>
        <v>147</v>
      </c>
      <c r="I51" s="35">
        <f>'2 - Normalized Data and Model'!I51</f>
        <v>0.6</v>
      </c>
      <c r="J51" s="27">
        <f>'2 - Normalized Data and Model'!J51</f>
        <v>99</v>
      </c>
      <c r="K51" s="27">
        <f>'2 - Normalized Data and Model'!K51</f>
        <v>215</v>
      </c>
      <c r="L51">
        <f>'2 - Normalized Data and Model'!L51</f>
        <v>116</v>
      </c>
      <c r="M51">
        <f>'2 - Normalized Data and Model'!M51</f>
        <v>48</v>
      </c>
      <c r="N51" s="35">
        <f t="shared" si="0"/>
        <v>0.43103448275862077</v>
      </c>
      <c r="O51" s="47">
        <f>'2 - Normalized Data and Model'!O51</f>
        <v>0.6</v>
      </c>
      <c r="P51" s="26">
        <f t="shared" si="1"/>
        <v>63.362068965517253</v>
      </c>
      <c r="Q51" s="47">
        <f t="shared" si="2"/>
        <v>-0.14577883472057068</v>
      </c>
      <c r="R51" s="52">
        <f t="shared" si="3"/>
        <v>0.96611310344827583</v>
      </c>
      <c r="S51" s="26"/>
      <c r="T51" s="39">
        <f t="shared" si="4"/>
        <v>0</v>
      </c>
      <c r="U51" s="29">
        <f t="shared" si="5"/>
        <v>99</v>
      </c>
      <c r="V51">
        <f t="shared" si="6"/>
        <v>145</v>
      </c>
      <c r="W51" s="26">
        <f t="shared" si="7"/>
        <v>84.5</v>
      </c>
      <c r="X51" s="105">
        <f t="shared" si="8"/>
        <v>-91.575091575091577</v>
      </c>
      <c r="Y51" s="26">
        <f t="shared" si="9"/>
        <v>120.15293040293041</v>
      </c>
      <c r="Z51" s="26">
        <f t="shared" si="10"/>
        <v>120.15293040293041</v>
      </c>
      <c r="AA51" s="47">
        <f t="shared" si="11"/>
        <v>0.24588227864089937</v>
      </c>
      <c r="AB51" s="47">
        <f t="shared" si="12"/>
        <v>0.65603499999999992</v>
      </c>
      <c r="AC51" s="26">
        <f t="shared" si="13"/>
        <v>28770.95260936355</v>
      </c>
      <c r="AD51" s="39">
        <f t="shared" si="14"/>
        <v>20139.666826554483</v>
      </c>
    </row>
    <row r="52" spans="1:30" x14ac:dyDescent="0.5">
      <c r="A52" t="str">
        <f>'2 - Normalized Data and Model'!A52</f>
        <v>W142</v>
      </c>
      <c r="B52" t="str">
        <f>'2 - Normalized Data and Model'!B52</f>
        <v>L2325</v>
      </c>
      <c r="C52" t="str">
        <f>'2 - Normalized Data and Model'!C52</f>
        <v>apartment</v>
      </c>
      <c r="D52">
        <f>'2 - Normalized Data and Model'!D52</f>
        <v>2</v>
      </c>
      <c r="E52" s="27">
        <f>'2 - Normalized Data and Model'!E52</f>
        <v>1400</v>
      </c>
      <c r="F52">
        <f>'2 - Normalized Data and Model'!F52</f>
        <v>0.97299999999999998</v>
      </c>
      <c r="G52" s="27">
        <f>'2 - Normalized Data and Model'!G52</f>
        <v>16346.4</v>
      </c>
      <c r="H52" s="27">
        <f>'2 - Normalized Data and Model'!H52</f>
        <v>151</v>
      </c>
      <c r="I52" s="35">
        <f>'2 - Normalized Data and Model'!I52</f>
        <v>0.52600000000000002</v>
      </c>
      <c r="J52" s="27">
        <f>'2 - Normalized Data and Model'!J52</f>
        <v>120</v>
      </c>
      <c r="K52" s="27">
        <f>'2 - Normalized Data and Model'!K52</f>
        <v>188</v>
      </c>
      <c r="L52">
        <f>'2 - Normalized Data and Model'!L52</f>
        <v>68</v>
      </c>
      <c r="M52">
        <f>'2 - Normalized Data and Model'!M52</f>
        <v>31</v>
      </c>
      <c r="N52" s="35">
        <f t="shared" si="0"/>
        <v>0.46470588235294119</v>
      </c>
      <c r="O52" s="47">
        <f>'2 - Normalized Data and Model'!O52</f>
        <v>0.52600000000000002</v>
      </c>
      <c r="P52" s="26">
        <f t="shared" si="1"/>
        <v>70.170588235294119</v>
      </c>
      <c r="Q52" s="47">
        <f t="shared" si="2"/>
        <v>-0.48622837370242222</v>
      </c>
      <c r="R52" s="52">
        <f t="shared" si="3"/>
        <v>1.2356470034602076</v>
      </c>
      <c r="S52" s="26"/>
      <c r="T52" s="39">
        <f t="shared" si="4"/>
        <v>0</v>
      </c>
      <c r="U52" s="29">
        <f t="shared" si="5"/>
        <v>120</v>
      </c>
      <c r="V52">
        <f t="shared" si="6"/>
        <v>85</v>
      </c>
      <c r="W52" s="26">
        <f t="shared" si="7"/>
        <v>111.5</v>
      </c>
      <c r="X52" s="105">
        <f t="shared" si="8"/>
        <v>-53.681950233674371</v>
      </c>
      <c r="Y52" s="26">
        <f t="shared" si="9"/>
        <v>101.41723506378679</v>
      </c>
      <c r="Z52" s="26">
        <f t="shared" si="10"/>
        <v>120</v>
      </c>
      <c r="AA52" s="47">
        <f t="shared" si="11"/>
        <v>0.1</v>
      </c>
      <c r="AB52" s="47">
        <f t="shared" si="12"/>
        <v>0.77153000000000005</v>
      </c>
      <c r="AC52" s="26">
        <f t="shared" si="13"/>
        <v>33793.014000000003</v>
      </c>
      <c r="AD52" s="39">
        <f t="shared" si="14"/>
        <v>23655.109800000002</v>
      </c>
    </row>
    <row r="53" spans="1:30" x14ac:dyDescent="0.5">
      <c r="A53" t="str">
        <f>'2 - Normalized Data and Model'!A53</f>
        <v>W143</v>
      </c>
      <c r="B53" t="str">
        <f>'2 - Normalized Data and Model'!B53</f>
        <v>L2325</v>
      </c>
      <c r="C53" t="str">
        <f>'2 - Normalized Data and Model'!C53</f>
        <v>house</v>
      </c>
      <c r="D53">
        <f>'2 - Normalized Data and Model'!D53</f>
        <v>2</v>
      </c>
      <c r="E53" s="27">
        <f>'2 - Normalized Data and Model'!E53</f>
        <v>1300</v>
      </c>
      <c r="F53">
        <f>'2 - Normalized Data and Model'!F53</f>
        <v>0.97299999999999998</v>
      </c>
      <c r="G53" s="27">
        <f>'2 - Normalized Data and Model'!G53</f>
        <v>15178.8</v>
      </c>
      <c r="H53" s="27">
        <f>'2 - Normalized Data and Model'!H53</f>
        <v>429</v>
      </c>
      <c r="I53" s="35">
        <f>'2 - Normalized Data and Model'!I53</f>
        <v>0.21099999999999999</v>
      </c>
      <c r="J53" s="27">
        <f>'2 - Normalized Data and Model'!J53</f>
        <v>263</v>
      </c>
      <c r="K53" s="27">
        <f>'2 - Normalized Data and Model'!K53</f>
        <v>489</v>
      </c>
      <c r="L53">
        <f>'2 - Normalized Data and Model'!L53</f>
        <v>226</v>
      </c>
      <c r="M53">
        <f>'2 - Normalized Data and Model'!M53</f>
        <v>166</v>
      </c>
      <c r="N53" s="35">
        <f t="shared" si="0"/>
        <v>0.68761061946902657</v>
      </c>
      <c r="O53" s="47">
        <f>'2 - Normalized Data and Model'!O53</f>
        <v>0.21099999999999999</v>
      </c>
      <c r="P53" s="26">
        <f t="shared" si="1"/>
        <v>294.98495575221239</v>
      </c>
      <c r="Q53" s="47">
        <f t="shared" si="2"/>
        <v>0.21322108230871645</v>
      </c>
      <c r="R53" s="52">
        <f t="shared" si="3"/>
        <v>0.68189286913618918</v>
      </c>
      <c r="S53" s="26"/>
      <c r="T53" s="39">
        <f t="shared" si="4"/>
        <v>0</v>
      </c>
      <c r="U53" s="29">
        <f t="shared" si="5"/>
        <v>263</v>
      </c>
      <c r="V53">
        <f t="shared" si="6"/>
        <v>282.5</v>
      </c>
      <c r="W53" s="26">
        <f t="shared" si="7"/>
        <v>234.75</v>
      </c>
      <c r="X53" s="105">
        <f t="shared" si="8"/>
        <v>-178.41354048250602</v>
      </c>
      <c r="Y53" s="26">
        <f t="shared" si="9"/>
        <v>269.1513988884679</v>
      </c>
      <c r="Z53" s="26">
        <f t="shared" si="10"/>
        <v>269.1513988884679</v>
      </c>
      <c r="AA53" s="47">
        <f t="shared" si="11"/>
        <v>0.12177486332201025</v>
      </c>
      <c r="AB53" s="47">
        <f t="shared" si="12"/>
        <v>0.75429084070796448</v>
      </c>
      <c r="AC53" s="26">
        <f t="shared" si="13"/>
        <v>74101.728755037111</v>
      </c>
      <c r="AD53" s="39">
        <f t="shared" si="14"/>
        <v>51871.210128525978</v>
      </c>
    </row>
    <row r="54" spans="1:30" x14ac:dyDescent="0.5">
      <c r="A54" t="str">
        <f>'2 - Normalized Data and Model'!A54</f>
        <v>W144</v>
      </c>
      <c r="B54" t="str">
        <f>'2 - Normalized Data and Model'!B54</f>
        <v>L2325</v>
      </c>
      <c r="C54" t="str">
        <f>'2 - Normalized Data and Model'!C54</f>
        <v>house</v>
      </c>
      <c r="D54">
        <f>'2 - Normalized Data and Model'!D54</f>
        <v>2</v>
      </c>
      <c r="E54" s="27">
        <f>'2 - Normalized Data and Model'!E54</f>
        <v>1900</v>
      </c>
      <c r="F54">
        <f>'2 - Normalized Data and Model'!F54</f>
        <v>0.97299999999999998</v>
      </c>
      <c r="G54" s="27">
        <f>'2 - Normalized Data and Model'!G54</f>
        <v>22184.399999999998</v>
      </c>
      <c r="H54" s="27">
        <f>'2 - Normalized Data and Model'!H54</f>
        <v>441</v>
      </c>
      <c r="I54" s="35">
        <f>'2 - Normalized Data and Model'!I54</f>
        <v>0.33150000000000002</v>
      </c>
      <c r="J54" s="27">
        <f>'2 - Normalized Data and Model'!J54</f>
        <v>335</v>
      </c>
      <c r="K54" s="27">
        <f>'2 - Normalized Data and Model'!K54</f>
        <v>502</v>
      </c>
      <c r="L54">
        <f>'2 - Normalized Data and Model'!L54</f>
        <v>167</v>
      </c>
      <c r="M54">
        <f>'2 - Normalized Data and Model'!M54</f>
        <v>106</v>
      </c>
      <c r="N54" s="35">
        <f t="shared" si="0"/>
        <v>0.60778443113772462</v>
      </c>
      <c r="O54" s="47">
        <f>'2 - Normalized Data and Model'!O54</f>
        <v>0.33150000000000002</v>
      </c>
      <c r="P54" s="26">
        <f t="shared" si="1"/>
        <v>268.03293413173657</v>
      </c>
      <c r="Q54" s="47">
        <f t="shared" si="2"/>
        <v>-0.22080031553659132</v>
      </c>
      <c r="R54" s="52">
        <f t="shared" si="3"/>
        <v>1.0255076098103193</v>
      </c>
      <c r="S54" s="26"/>
      <c r="T54" s="39">
        <f t="shared" si="4"/>
        <v>0</v>
      </c>
      <c r="U54" s="29">
        <f t="shared" si="5"/>
        <v>335</v>
      </c>
      <c r="V54">
        <f t="shared" si="6"/>
        <v>208.75</v>
      </c>
      <c r="W54" s="26">
        <f t="shared" si="7"/>
        <v>314.125</v>
      </c>
      <c r="X54" s="105">
        <f t="shared" si="8"/>
        <v>-131.83655425034735</v>
      </c>
      <c r="Y54" s="26">
        <f t="shared" si="9"/>
        <v>269.21585670077047</v>
      </c>
      <c r="Z54" s="26">
        <f t="shared" si="10"/>
        <v>335</v>
      </c>
      <c r="AA54" s="47">
        <f t="shared" si="11"/>
        <v>0.1</v>
      </c>
      <c r="AB54" s="47">
        <f t="shared" si="12"/>
        <v>0.77153000000000005</v>
      </c>
      <c r="AC54" s="26">
        <f t="shared" si="13"/>
        <v>94338.830750000008</v>
      </c>
      <c r="AD54" s="39">
        <f t="shared" si="14"/>
        <v>66037.181525000007</v>
      </c>
    </row>
    <row r="55" spans="1:30" x14ac:dyDescent="0.5">
      <c r="A55" t="str">
        <f>'2 - Normalized Data and Model'!A55</f>
        <v>W145</v>
      </c>
      <c r="B55" t="str">
        <f>'2 - Normalized Data and Model'!B55</f>
        <v>L2338</v>
      </c>
      <c r="C55" t="str">
        <f>'2 - Normalized Data and Model'!C55</f>
        <v>apartment</v>
      </c>
      <c r="D55">
        <f>'2 - Normalized Data and Model'!D55</f>
        <v>2</v>
      </c>
      <c r="E55" s="27">
        <f>'2 - Normalized Data and Model'!E55</f>
        <v>900</v>
      </c>
      <c r="F55">
        <f>'2 - Normalized Data and Model'!F55</f>
        <v>0.97299999999999998</v>
      </c>
      <c r="G55" s="27">
        <f>'2 - Normalized Data and Model'!G55</f>
        <v>10508.4</v>
      </c>
      <c r="H55" s="27">
        <f>'2 - Normalized Data and Model'!H55</f>
        <v>144</v>
      </c>
      <c r="I55" s="35">
        <f>'2 - Normalized Data and Model'!I55</f>
        <v>0.32879999999999998</v>
      </c>
      <c r="J55" s="27">
        <f>'2 - Normalized Data and Model'!J55</f>
        <v>98</v>
      </c>
      <c r="K55" s="27">
        <f>'2 - Normalized Data and Model'!K55</f>
        <v>195</v>
      </c>
      <c r="L55">
        <f>'2 - Normalized Data and Model'!L55</f>
        <v>97</v>
      </c>
      <c r="M55">
        <f>'2 - Normalized Data and Model'!M55</f>
        <v>46</v>
      </c>
      <c r="N55" s="35">
        <f t="shared" si="0"/>
        <v>0.47938144329896915</v>
      </c>
      <c r="O55" s="47">
        <f>'2 - Normalized Data and Model'!O55</f>
        <v>0.32879999999999998</v>
      </c>
      <c r="P55" s="26">
        <f t="shared" si="1"/>
        <v>69.030927835051557</v>
      </c>
      <c r="Q55" s="47">
        <f t="shared" si="2"/>
        <v>-0.1389201828036985</v>
      </c>
      <c r="R55" s="52">
        <f t="shared" si="3"/>
        <v>0.96068310872568807</v>
      </c>
      <c r="S55" s="26"/>
      <c r="T55" s="39">
        <f t="shared" si="4"/>
        <v>0</v>
      </c>
      <c r="U55" s="29">
        <f t="shared" si="5"/>
        <v>98</v>
      </c>
      <c r="V55">
        <f t="shared" si="6"/>
        <v>121.25</v>
      </c>
      <c r="W55" s="26">
        <f t="shared" si="7"/>
        <v>85.875</v>
      </c>
      <c r="X55" s="105">
        <f t="shared" si="8"/>
        <v>-76.575723127447276</v>
      </c>
      <c r="Y55" s="26">
        <f t="shared" si="9"/>
        <v>108.08046766451939</v>
      </c>
      <c r="Z55" s="26">
        <f t="shared" si="10"/>
        <v>108.08046766451939</v>
      </c>
      <c r="AA55" s="47">
        <f t="shared" si="11"/>
        <v>0.18313787764552072</v>
      </c>
      <c r="AB55" s="47">
        <f t="shared" si="12"/>
        <v>0.70570974226804128</v>
      </c>
      <c r="AC55" s="26">
        <f t="shared" si="13"/>
        <v>27839.805227604131</v>
      </c>
      <c r="AD55" s="39">
        <f t="shared" si="14"/>
        <v>19487.863659322891</v>
      </c>
    </row>
    <row r="56" spans="1:30" x14ac:dyDescent="0.5">
      <c r="A56" t="str">
        <f>'2 - Normalized Data and Model'!A56</f>
        <v>W146</v>
      </c>
      <c r="B56" t="str">
        <f>'2 - Normalized Data and Model'!B56</f>
        <v>L2338</v>
      </c>
      <c r="C56" t="str">
        <f>'2 - Normalized Data and Model'!C56</f>
        <v>apartment</v>
      </c>
      <c r="D56">
        <f>'2 - Normalized Data and Model'!D56</f>
        <v>2</v>
      </c>
      <c r="E56" s="27">
        <f>'2 - Normalized Data and Model'!E56</f>
        <v>1400</v>
      </c>
      <c r="F56">
        <f>'2 - Normalized Data and Model'!F56</f>
        <v>0.97299999999999998</v>
      </c>
      <c r="G56" s="27">
        <f>'2 - Normalized Data and Model'!G56</f>
        <v>16346.4</v>
      </c>
      <c r="H56" s="27">
        <f>'2 - Normalized Data and Model'!H56</f>
        <v>136</v>
      </c>
      <c r="I56" s="35">
        <f>'2 - Normalized Data and Model'!I56</f>
        <v>0.61919999999999997</v>
      </c>
      <c r="J56" s="27">
        <f>'2 - Normalized Data and Model'!J56</f>
        <v>77</v>
      </c>
      <c r="K56" s="27">
        <f>'2 - Normalized Data and Model'!K56</f>
        <v>260</v>
      </c>
      <c r="L56">
        <f>'2 - Normalized Data and Model'!L56</f>
        <v>183</v>
      </c>
      <c r="M56">
        <f>'2 - Normalized Data and Model'!M56</f>
        <v>59</v>
      </c>
      <c r="N56" s="35">
        <f t="shared" si="0"/>
        <v>0.35792349726775963</v>
      </c>
      <c r="O56" s="47">
        <f>'2 - Normalized Data and Model'!O56</f>
        <v>0.61919999999999997</v>
      </c>
      <c r="P56" s="26">
        <f t="shared" si="1"/>
        <v>48.677595628415311</v>
      </c>
      <c r="Q56" s="47">
        <f t="shared" si="2"/>
        <v>-2.3813789602556021E-2</v>
      </c>
      <c r="R56" s="52">
        <f t="shared" si="3"/>
        <v>0.86955337722834358</v>
      </c>
      <c r="S56" s="26"/>
      <c r="T56" s="39">
        <f t="shared" si="4"/>
        <v>0</v>
      </c>
      <c r="U56" s="29">
        <f t="shared" si="5"/>
        <v>77</v>
      </c>
      <c r="V56">
        <f t="shared" si="6"/>
        <v>228.75</v>
      </c>
      <c r="W56" s="26">
        <f t="shared" si="7"/>
        <v>54.125</v>
      </c>
      <c r="X56" s="105">
        <f t="shared" si="8"/>
        <v>-144.4676013641531</v>
      </c>
      <c r="Y56" s="26">
        <f t="shared" si="9"/>
        <v>149.96108848048505</v>
      </c>
      <c r="Z56" s="26">
        <f t="shared" si="10"/>
        <v>149.96108848048505</v>
      </c>
      <c r="AA56" s="47">
        <f t="shared" si="11"/>
        <v>0.41895557805676525</v>
      </c>
      <c r="AB56" s="47">
        <f t="shared" si="12"/>
        <v>0.5190128688524589</v>
      </c>
      <c r="AC56" s="26">
        <f t="shared" si="13"/>
        <v>28408.583183200299</v>
      </c>
      <c r="AD56" s="39">
        <f t="shared" si="14"/>
        <v>19886.008228240207</v>
      </c>
    </row>
    <row r="57" spans="1:30" x14ac:dyDescent="0.5">
      <c r="A57" t="str">
        <f>'2 - Normalized Data and Model'!A57</f>
        <v>W147</v>
      </c>
      <c r="B57" t="str">
        <f>'2 - Normalized Data and Model'!B57</f>
        <v>L2338</v>
      </c>
      <c r="C57" t="str">
        <f>'2 - Normalized Data and Model'!C57</f>
        <v>house</v>
      </c>
      <c r="D57">
        <f>'2 - Normalized Data and Model'!D57</f>
        <v>2</v>
      </c>
      <c r="E57" s="27">
        <f>'2 - Normalized Data and Model'!E57</f>
        <v>1400</v>
      </c>
      <c r="F57">
        <f>'2 - Normalized Data and Model'!F57</f>
        <v>0.97299999999999998</v>
      </c>
      <c r="G57" s="27">
        <f>'2 - Normalized Data and Model'!G57</f>
        <v>16346.4</v>
      </c>
      <c r="H57" s="27">
        <f>'2 - Normalized Data and Model'!H57</f>
        <v>305</v>
      </c>
      <c r="I57" s="35">
        <f>'2 - Normalized Data and Model'!I57</f>
        <v>0.2712</v>
      </c>
      <c r="J57" s="27">
        <f>'2 - Normalized Data and Model'!J57</f>
        <v>173</v>
      </c>
      <c r="K57" s="27">
        <f>'2 - Normalized Data and Model'!K57</f>
        <v>322</v>
      </c>
      <c r="L57">
        <f>'2 - Normalized Data and Model'!L57</f>
        <v>149</v>
      </c>
      <c r="M57">
        <f>'2 - Normalized Data and Model'!M57</f>
        <v>132</v>
      </c>
      <c r="N57" s="35">
        <f t="shared" si="0"/>
        <v>0.8087248322147651</v>
      </c>
      <c r="O57" s="47">
        <f>'2 - Normalized Data and Model'!O57</f>
        <v>0.2712</v>
      </c>
      <c r="P57" s="26">
        <f t="shared" si="1"/>
        <v>246.66107382550337</v>
      </c>
      <c r="Q57" s="47">
        <f t="shared" si="2"/>
        <v>0.49549569839196439</v>
      </c>
      <c r="R57" s="52">
        <f t="shared" si="3"/>
        <v>0.45841605558308185</v>
      </c>
      <c r="S57" s="26"/>
      <c r="T57" s="39">
        <f t="shared" si="4"/>
        <v>0</v>
      </c>
      <c r="U57" s="29">
        <f t="shared" si="5"/>
        <v>173</v>
      </c>
      <c r="V57">
        <f t="shared" si="6"/>
        <v>186.25</v>
      </c>
      <c r="W57" s="26">
        <f t="shared" si="7"/>
        <v>154.375</v>
      </c>
      <c r="X57" s="105">
        <f t="shared" si="8"/>
        <v>-117.62662624731591</v>
      </c>
      <c r="Y57" s="26">
        <f t="shared" si="9"/>
        <v>177.25247094859165</v>
      </c>
      <c r="Z57" s="26">
        <f t="shared" si="10"/>
        <v>177.25247094859165</v>
      </c>
      <c r="AA57" s="47">
        <f t="shared" si="11"/>
        <v>0.1228320587843847</v>
      </c>
      <c r="AB57" s="47">
        <f t="shared" si="12"/>
        <v>0.75345385906040263</v>
      </c>
      <c r="AC57" s="26">
        <f t="shared" si="13"/>
        <v>48746.31876643603</v>
      </c>
      <c r="AD57" s="39">
        <f t="shared" si="14"/>
        <v>34122.423136505218</v>
      </c>
    </row>
    <row r="58" spans="1:30" x14ac:dyDescent="0.5">
      <c r="A58" t="str">
        <f>'2 - Normalized Data and Model'!A58</f>
        <v>W148</v>
      </c>
      <c r="B58" t="str">
        <f>'2 - Normalized Data and Model'!B58</f>
        <v>L2338</v>
      </c>
      <c r="C58" t="str">
        <f>'2 - Normalized Data and Model'!C58</f>
        <v>house</v>
      </c>
      <c r="D58">
        <f>'2 - Normalized Data and Model'!D58</f>
        <v>2</v>
      </c>
      <c r="E58" s="27">
        <f>'2 - Normalized Data and Model'!E58</f>
        <v>1700</v>
      </c>
      <c r="F58">
        <f>'2 - Normalized Data and Model'!F58</f>
        <v>0.97299999999999998</v>
      </c>
      <c r="G58" s="27">
        <f>'2 - Normalized Data and Model'!G58</f>
        <v>19849.2</v>
      </c>
      <c r="H58" s="27">
        <f>'2 - Normalized Data and Model'!H58</f>
        <v>425</v>
      </c>
      <c r="I58" s="35">
        <f>'2 - Normalized Data and Model'!I58</f>
        <v>0.32879999999999998</v>
      </c>
      <c r="J58" s="27">
        <f>'2 - Normalized Data and Model'!J58</f>
        <v>176</v>
      </c>
      <c r="K58" s="27">
        <f>'2 - Normalized Data and Model'!K58</f>
        <v>469</v>
      </c>
      <c r="L58">
        <f>'2 - Normalized Data and Model'!L58</f>
        <v>293</v>
      </c>
      <c r="M58">
        <f>'2 - Normalized Data and Model'!M58</f>
        <v>249</v>
      </c>
      <c r="N58" s="35">
        <f t="shared" si="0"/>
        <v>0.779863481228669</v>
      </c>
      <c r="O58" s="47">
        <f>'2 - Normalized Data and Model'!O58</f>
        <v>0.32879999999999998</v>
      </c>
      <c r="P58" s="26">
        <f t="shared" si="1"/>
        <v>331.44197952218434</v>
      </c>
      <c r="Q58" s="47">
        <f t="shared" si="2"/>
        <v>0.52441496115272179</v>
      </c>
      <c r="R58" s="52">
        <f t="shared" si="3"/>
        <v>0.43552067525539018</v>
      </c>
      <c r="S58" s="26"/>
      <c r="T58" s="39">
        <f t="shared" si="4"/>
        <v>0</v>
      </c>
      <c r="U58" s="29">
        <f t="shared" si="5"/>
        <v>176</v>
      </c>
      <c r="V58">
        <f t="shared" si="6"/>
        <v>366.25</v>
      </c>
      <c r="W58" s="26">
        <f t="shared" si="7"/>
        <v>139.375</v>
      </c>
      <c r="X58" s="105">
        <f t="shared" si="8"/>
        <v>-231.30605027156753</v>
      </c>
      <c r="Y58" s="26">
        <f t="shared" si="9"/>
        <v>266.45955696602249</v>
      </c>
      <c r="Z58" s="26">
        <f t="shared" si="10"/>
        <v>266.45955696602249</v>
      </c>
      <c r="AA58" s="47">
        <f t="shared" si="11"/>
        <v>0.34698855144306484</v>
      </c>
      <c r="AB58" s="47">
        <f t="shared" si="12"/>
        <v>0.57598916382252563</v>
      </c>
      <c r="AC58" s="26">
        <f t="shared" si="13"/>
        <v>56019.403354423674</v>
      </c>
      <c r="AD58" s="39">
        <f t="shared" si="14"/>
        <v>39213.58234809657</v>
      </c>
    </row>
    <row r="59" spans="1:30" x14ac:dyDescent="0.5">
      <c r="A59" t="str">
        <f>'2 - Normalized Data and Model'!A59</f>
        <v>W149</v>
      </c>
      <c r="B59" t="str">
        <f>'2 - Normalized Data and Model'!B59</f>
        <v>L3244</v>
      </c>
      <c r="C59" t="str">
        <f>'2 - Normalized Data and Model'!C59</f>
        <v>apartment</v>
      </c>
      <c r="D59">
        <f>'2 - Normalized Data and Model'!D59</f>
        <v>2</v>
      </c>
      <c r="E59" s="27">
        <f>'2 - Normalized Data and Model'!E59</f>
        <v>800</v>
      </c>
      <c r="F59">
        <f>'2 - Normalized Data and Model'!F59</f>
        <v>0.97299999999999998</v>
      </c>
      <c r="G59" s="27">
        <f>'2 - Normalized Data and Model'!G59</f>
        <v>9340.7999999999993</v>
      </c>
      <c r="H59" s="27">
        <f>'2 - Normalized Data and Model'!H59</f>
        <v>176</v>
      </c>
      <c r="I59" s="35">
        <f>'2 - Normalized Data and Model'!I59</f>
        <v>0.41370000000000001</v>
      </c>
      <c r="J59" s="27">
        <f>'2 - Normalized Data and Model'!J59</f>
        <v>86</v>
      </c>
      <c r="K59" s="27">
        <f>'2 - Normalized Data and Model'!K59</f>
        <v>224</v>
      </c>
      <c r="L59">
        <f>'2 - Normalized Data and Model'!L59</f>
        <v>138</v>
      </c>
      <c r="M59">
        <f>'2 - Normalized Data and Model'!M59</f>
        <v>90</v>
      </c>
      <c r="N59" s="35">
        <f t="shared" si="0"/>
        <v>0.62173913043478257</v>
      </c>
      <c r="O59" s="47">
        <f>'2 - Normalized Data and Model'!O59</f>
        <v>0.41370000000000001</v>
      </c>
      <c r="P59" s="26">
        <f t="shared" si="1"/>
        <v>109.42608695652173</v>
      </c>
      <c r="Q59" s="47">
        <f t="shared" si="2"/>
        <v>0.23580340264650279</v>
      </c>
      <c r="R59" s="52">
        <f t="shared" si="3"/>
        <v>0.66401444612476379</v>
      </c>
      <c r="S59" s="26"/>
      <c r="T59" s="39">
        <f t="shared" si="4"/>
        <v>0</v>
      </c>
      <c r="U59" s="29">
        <f t="shared" si="5"/>
        <v>86</v>
      </c>
      <c r="V59">
        <f t="shared" si="6"/>
        <v>172.5</v>
      </c>
      <c r="W59" s="26">
        <f t="shared" si="7"/>
        <v>68.75</v>
      </c>
      <c r="X59" s="105">
        <f t="shared" si="8"/>
        <v>-108.94278135657447</v>
      </c>
      <c r="Y59" s="26">
        <f t="shared" si="9"/>
        <v>127.05262410003792</v>
      </c>
      <c r="Z59" s="26">
        <f t="shared" si="10"/>
        <v>127.05262410003792</v>
      </c>
      <c r="AA59" s="47">
        <f t="shared" si="11"/>
        <v>0.33798622666688649</v>
      </c>
      <c r="AB59" s="47">
        <f t="shared" si="12"/>
        <v>0.58311630434782602</v>
      </c>
      <c r="AC59" s="26">
        <f t="shared" si="13"/>
        <v>27041.556667361292</v>
      </c>
      <c r="AD59" s="39">
        <f t="shared" si="14"/>
        <v>18929.089667152904</v>
      </c>
    </row>
    <row r="60" spans="1:30" x14ac:dyDescent="0.5">
      <c r="A60" t="str">
        <f>'2 - Normalized Data and Model'!A60</f>
        <v>W15</v>
      </c>
      <c r="B60" t="str">
        <f>'2 - Normalized Data and Model'!B60</f>
        <v>L9534</v>
      </c>
      <c r="C60" t="str">
        <f>'2 - Normalized Data and Model'!C60</f>
        <v>house</v>
      </c>
      <c r="D60">
        <f>'2 - Normalized Data and Model'!D60</f>
        <v>2</v>
      </c>
      <c r="E60" s="27">
        <f>'2 - Normalized Data and Model'!E60</f>
        <v>900</v>
      </c>
      <c r="F60">
        <f>'2 - Normalized Data and Model'!F60</f>
        <v>0.97299999999999998</v>
      </c>
      <c r="G60" s="27">
        <f>'2 - Normalized Data and Model'!G60</f>
        <v>10508.4</v>
      </c>
      <c r="H60" s="27">
        <f>'2 - Normalized Data and Model'!H60</f>
        <v>169</v>
      </c>
      <c r="I60" s="35">
        <f>'2 - Normalized Data and Model'!I60</f>
        <v>0.47949999999999998</v>
      </c>
      <c r="J60" s="27">
        <f>'2 - Normalized Data and Model'!J60</f>
        <v>111</v>
      </c>
      <c r="K60" s="27">
        <f>'2 - Normalized Data and Model'!K60</f>
        <v>276</v>
      </c>
      <c r="L60">
        <f>'2 - Normalized Data and Model'!L60</f>
        <v>165</v>
      </c>
      <c r="M60">
        <f>'2 - Normalized Data and Model'!M60</f>
        <v>58</v>
      </c>
      <c r="N60" s="35">
        <f t="shared" si="0"/>
        <v>0.38121212121212122</v>
      </c>
      <c r="O60" s="47">
        <f>'2 - Normalized Data and Model'!O60</f>
        <v>0.47949999999999998</v>
      </c>
      <c r="P60" s="26">
        <f t="shared" si="1"/>
        <v>64.424848484848482</v>
      </c>
      <c r="Q60" s="47">
        <f t="shared" si="2"/>
        <v>-0.12581891643709825</v>
      </c>
      <c r="R60" s="52">
        <f t="shared" si="3"/>
        <v>0.95031083614325074</v>
      </c>
      <c r="S60" s="26"/>
      <c r="T60" s="39">
        <f t="shared" si="4"/>
        <v>0</v>
      </c>
      <c r="U60" s="29">
        <f t="shared" si="5"/>
        <v>111</v>
      </c>
      <c r="V60">
        <f t="shared" si="6"/>
        <v>206.25</v>
      </c>
      <c r="W60" s="26">
        <f t="shared" si="7"/>
        <v>90.375</v>
      </c>
      <c r="X60" s="105">
        <f t="shared" si="8"/>
        <v>-130.25767336112165</v>
      </c>
      <c r="Y60" s="26">
        <f t="shared" si="9"/>
        <v>155.99770272830617</v>
      </c>
      <c r="Z60" s="26">
        <f t="shared" si="10"/>
        <v>155.99770272830617</v>
      </c>
      <c r="AA60" s="47">
        <f t="shared" si="11"/>
        <v>0.31817067989481779</v>
      </c>
      <c r="AB60" s="47">
        <f t="shared" si="12"/>
        <v>0.59880427272727277</v>
      </c>
      <c r="AC60" s="26">
        <f t="shared" si="13"/>
        <v>34095.41318921226</v>
      </c>
      <c r="AD60" s="39">
        <f t="shared" si="14"/>
        <v>23866.78923244858</v>
      </c>
    </row>
    <row r="61" spans="1:30" x14ac:dyDescent="0.5">
      <c r="A61" t="str">
        <f>'2 - Normalized Data and Model'!A61</f>
        <v>W150</v>
      </c>
      <c r="B61" t="str">
        <f>'2 - Normalized Data and Model'!B61</f>
        <v>L3244</v>
      </c>
      <c r="C61" t="str">
        <f>'2 - Normalized Data and Model'!C61</f>
        <v>apartment</v>
      </c>
      <c r="D61">
        <f>'2 - Normalized Data and Model'!D61</f>
        <v>2</v>
      </c>
      <c r="E61" s="27">
        <f>'2 - Normalized Data and Model'!E61</f>
        <v>1300</v>
      </c>
      <c r="F61">
        <f>'2 - Normalized Data and Model'!F61</f>
        <v>0.97299999999999998</v>
      </c>
      <c r="G61" s="27">
        <f>'2 - Normalized Data and Model'!G61</f>
        <v>15178.8</v>
      </c>
      <c r="H61" s="27">
        <f>'2 - Normalized Data and Model'!H61</f>
        <v>207</v>
      </c>
      <c r="I61" s="35">
        <f>'2 - Normalized Data and Model'!I61</f>
        <v>0.63009999999999999</v>
      </c>
      <c r="J61" s="27">
        <f>'2 - Normalized Data and Model'!J61</f>
        <v>127</v>
      </c>
      <c r="K61" s="27">
        <f>'2 - Normalized Data and Model'!K61</f>
        <v>276</v>
      </c>
      <c r="L61">
        <f>'2 - Normalized Data and Model'!L61</f>
        <v>149</v>
      </c>
      <c r="M61">
        <f>'2 - Normalized Data and Model'!M61</f>
        <v>80</v>
      </c>
      <c r="N61" s="35">
        <f t="shared" si="0"/>
        <v>0.5295302013422819</v>
      </c>
      <c r="O61" s="47">
        <f>'2 - Normalized Data and Model'!O61</f>
        <v>0.63009999999999999</v>
      </c>
      <c r="P61" s="26">
        <f t="shared" si="1"/>
        <v>109.61275167785236</v>
      </c>
      <c r="Q61" s="47">
        <f t="shared" si="2"/>
        <v>6.6456465924958907E-3</v>
      </c>
      <c r="R61" s="52">
        <f t="shared" si="3"/>
        <v>0.84543864159272097</v>
      </c>
      <c r="S61" s="26"/>
      <c r="T61" s="39">
        <f t="shared" si="4"/>
        <v>0</v>
      </c>
      <c r="U61" s="29">
        <f t="shared" si="5"/>
        <v>127</v>
      </c>
      <c r="V61">
        <f t="shared" si="6"/>
        <v>186.25</v>
      </c>
      <c r="W61" s="26">
        <f t="shared" si="7"/>
        <v>108.375</v>
      </c>
      <c r="X61" s="105">
        <f t="shared" si="8"/>
        <v>-117.62662624731591</v>
      </c>
      <c r="Y61" s="26">
        <f t="shared" si="9"/>
        <v>154.25247094859165</v>
      </c>
      <c r="Z61" s="26">
        <f t="shared" si="10"/>
        <v>154.25247094859165</v>
      </c>
      <c r="AA61" s="47">
        <f t="shared" si="11"/>
        <v>0.24632199167029073</v>
      </c>
      <c r="AB61" s="47">
        <f t="shared" si="12"/>
        <v>0.65568687919463087</v>
      </c>
      <c r="AC61" s="26">
        <f t="shared" si="13"/>
        <v>36916.582268785023</v>
      </c>
      <c r="AD61" s="39">
        <f t="shared" si="14"/>
        <v>25841.607588149516</v>
      </c>
    </row>
    <row r="62" spans="1:30" x14ac:dyDescent="0.5">
      <c r="A62" t="str">
        <f>'2 - Normalized Data and Model'!A62</f>
        <v>W151</v>
      </c>
      <c r="B62" t="str">
        <f>'2 - Normalized Data and Model'!B62</f>
        <v>L3244</v>
      </c>
      <c r="C62" t="str">
        <f>'2 - Normalized Data and Model'!C62</f>
        <v>house</v>
      </c>
      <c r="D62">
        <f>'2 - Normalized Data and Model'!D62</f>
        <v>2</v>
      </c>
      <c r="E62" s="27">
        <f>'2 - Normalized Data and Model'!E62</f>
        <v>1400</v>
      </c>
      <c r="F62">
        <f>'2 - Normalized Data and Model'!F62</f>
        <v>0.97299999999999998</v>
      </c>
      <c r="G62" s="27">
        <f>'2 - Normalized Data and Model'!G62</f>
        <v>16346.4</v>
      </c>
      <c r="H62" s="27">
        <f>'2 - Normalized Data and Model'!H62</f>
        <v>244</v>
      </c>
      <c r="I62" s="35">
        <f>'2 - Normalized Data and Model'!I62</f>
        <v>0.90410000000000001</v>
      </c>
      <c r="J62" s="27">
        <f>'2 - Normalized Data and Model'!J62</f>
        <v>222</v>
      </c>
      <c r="K62" s="27">
        <f>'2 - Normalized Data and Model'!K62</f>
        <v>381</v>
      </c>
      <c r="L62">
        <f>'2 - Normalized Data and Model'!L62</f>
        <v>159</v>
      </c>
      <c r="M62">
        <f>'2 - Normalized Data and Model'!M62</f>
        <v>22</v>
      </c>
      <c r="N62" s="35">
        <f t="shared" si="0"/>
        <v>0.21069182389937108</v>
      </c>
      <c r="O62" s="47">
        <f>'2 - Normalized Data and Model'!O62</f>
        <v>0.90410000000000001</v>
      </c>
      <c r="P62" s="26">
        <f t="shared" si="1"/>
        <v>51.408805031446541</v>
      </c>
      <c r="Q62" s="47">
        <f t="shared" si="2"/>
        <v>-0.75832047782919976</v>
      </c>
      <c r="R62" s="52">
        <f t="shared" si="3"/>
        <v>1.4510623222973775</v>
      </c>
      <c r="S62" s="26"/>
      <c r="T62" s="39">
        <f t="shared" si="4"/>
        <v>0</v>
      </c>
      <c r="U62" s="29">
        <f t="shared" si="5"/>
        <v>222</v>
      </c>
      <c r="V62">
        <f t="shared" si="6"/>
        <v>198.75</v>
      </c>
      <c r="W62" s="26">
        <f t="shared" si="7"/>
        <v>202.125</v>
      </c>
      <c r="X62" s="105">
        <f t="shared" si="8"/>
        <v>-125.52103069344449</v>
      </c>
      <c r="Y62" s="26">
        <f t="shared" si="9"/>
        <v>207.84324081091324</v>
      </c>
      <c r="Z62" s="26">
        <f t="shared" si="10"/>
        <v>222</v>
      </c>
      <c r="AA62" s="47">
        <f t="shared" si="11"/>
        <v>0.1</v>
      </c>
      <c r="AB62" s="47">
        <f t="shared" si="12"/>
        <v>0.77153000000000005</v>
      </c>
      <c r="AC62" s="26">
        <f t="shared" si="13"/>
        <v>62517.075900000003</v>
      </c>
      <c r="AD62" s="39">
        <f t="shared" si="14"/>
        <v>43761.953130000002</v>
      </c>
    </row>
    <row r="63" spans="1:30" x14ac:dyDescent="0.5">
      <c r="A63" t="str">
        <f>'2 - Normalized Data and Model'!A63</f>
        <v>W152</v>
      </c>
      <c r="B63" t="str">
        <f>'2 - Normalized Data and Model'!B63</f>
        <v>L3244</v>
      </c>
      <c r="C63" t="str">
        <f>'2 - Normalized Data and Model'!C63</f>
        <v>house</v>
      </c>
      <c r="D63">
        <f>'2 - Normalized Data and Model'!D63</f>
        <v>2</v>
      </c>
      <c r="E63" s="27">
        <f>'2 - Normalized Data and Model'!E63</f>
        <v>1900</v>
      </c>
      <c r="F63">
        <f>'2 - Normalized Data and Model'!F63</f>
        <v>0.97299999999999998</v>
      </c>
      <c r="G63" s="27">
        <f>'2 - Normalized Data and Model'!G63</f>
        <v>22184.399999999998</v>
      </c>
      <c r="H63" s="27">
        <f>'2 - Normalized Data and Model'!H63</f>
        <v>536</v>
      </c>
      <c r="I63" s="35">
        <f>'2 - Normalized Data and Model'!I63</f>
        <v>0.54249999999999998</v>
      </c>
      <c r="J63" s="27">
        <f>'2 - Normalized Data and Model'!J63</f>
        <v>386</v>
      </c>
      <c r="K63" s="27">
        <f>'2 - Normalized Data and Model'!K63</f>
        <v>773</v>
      </c>
      <c r="L63">
        <f>'2 - Normalized Data and Model'!L63</f>
        <v>387</v>
      </c>
      <c r="M63">
        <f>'2 - Normalized Data and Model'!M63</f>
        <v>150</v>
      </c>
      <c r="N63" s="35">
        <f t="shared" si="0"/>
        <v>0.41007751937984493</v>
      </c>
      <c r="O63" s="47">
        <f>'2 - Normalized Data and Model'!O63</f>
        <v>0.54249999999999998</v>
      </c>
      <c r="P63" s="26">
        <f t="shared" si="1"/>
        <v>219.80155038759688</v>
      </c>
      <c r="Q63" s="47">
        <f t="shared" si="2"/>
        <v>-0.24356268653726745</v>
      </c>
      <c r="R63" s="52">
        <f t="shared" si="3"/>
        <v>1.0435285789315547</v>
      </c>
      <c r="S63" s="26"/>
      <c r="T63" s="39">
        <f t="shared" si="4"/>
        <v>0</v>
      </c>
      <c r="U63" s="29">
        <f t="shared" si="5"/>
        <v>386</v>
      </c>
      <c r="V63">
        <f t="shared" si="6"/>
        <v>483.75</v>
      </c>
      <c r="W63" s="26">
        <f t="shared" si="7"/>
        <v>337.625</v>
      </c>
      <c r="X63" s="105">
        <f t="shared" si="8"/>
        <v>-305.51345206517624</v>
      </c>
      <c r="Y63" s="26">
        <f t="shared" si="9"/>
        <v>428.71279367184542</v>
      </c>
      <c r="Z63" s="26">
        <f t="shared" si="10"/>
        <v>428.71279367184542</v>
      </c>
      <c r="AA63" s="47">
        <f t="shared" si="11"/>
        <v>0.18829518071699311</v>
      </c>
      <c r="AB63" s="47">
        <f t="shared" si="12"/>
        <v>0.70162670542635652</v>
      </c>
      <c r="AC63" s="26">
        <f t="shared" si="13"/>
        <v>109790.66592430878</v>
      </c>
      <c r="AD63" s="39">
        <f t="shared" si="14"/>
        <v>76853.466147016137</v>
      </c>
    </row>
    <row r="64" spans="1:30" x14ac:dyDescent="0.5">
      <c r="A64" t="str">
        <f>'2 - Normalized Data and Model'!A64</f>
        <v>W153</v>
      </c>
      <c r="B64" t="str">
        <f>'2 - Normalized Data and Model'!B64</f>
        <v>L3256</v>
      </c>
      <c r="C64" t="str">
        <f>'2 - Normalized Data and Model'!C64</f>
        <v>apartment</v>
      </c>
      <c r="D64">
        <f>'2 - Normalized Data and Model'!D64</f>
        <v>2</v>
      </c>
      <c r="E64" s="27">
        <f>'2 - Normalized Data and Model'!E64</f>
        <v>1700</v>
      </c>
      <c r="F64">
        <f>'2 - Normalized Data and Model'!F64</f>
        <v>0.97299999999999998</v>
      </c>
      <c r="G64" s="27">
        <f>'2 - Normalized Data and Model'!G64</f>
        <v>19849.2</v>
      </c>
      <c r="H64" s="27">
        <f>'2 - Normalized Data and Model'!H64</f>
        <v>476</v>
      </c>
      <c r="I64" s="35">
        <f>'2 - Normalized Data and Model'!I64</f>
        <v>7.9500000000000001E-2</v>
      </c>
      <c r="J64" s="27">
        <f>'2 - Normalized Data and Model'!J64</f>
        <v>136</v>
      </c>
      <c r="K64" s="27">
        <f>'2 - Normalized Data and Model'!K64</f>
        <v>476</v>
      </c>
      <c r="L64">
        <f>'2 - Normalized Data and Model'!L64</f>
        <v>340</v>
      </c>
      <c r="M64">
        <f>'2 - Normalized Data and Model'!M64</f>
        <v>340</v>
      </c>
      <c r="N64" s="35">
        <f t="shared" si="0"/>
        <v>0.9</v>
      </c>
      <c r="O64" s="47">
        <f>'2 - Normalized Data and Model'!O64</f>
        <v>7.9500000000000001E-2</v>
      </c>
      <c r="P64" s="26">
        <f t="shared" si="1"/>
        <v>428.40000000000003</v>
      </c>
      <c r="Q64" s="47">
        <f t="shared" si="2"/>
        <v>0.78800000000000014</v>
      </c>
      <c r="R64" s="52">
        <f t="shared" si="3"/>
        <v>0.22684039999999994</v>
      </c>
      <c r="S64" s="26"/>
      <c r="T64" s="39">
        <f t="shared" si="4"/>
        <v>0</v>
      </c>
      <c r="U64" s="29">
        <f t="shared" si="5"/>
        <v>136</v>
      </c>
      <c r="V64">
        <f t="shared" si="6"/>
        <v>425</v>
      </c>
      <c r="W64" s="26">
        <f t="shared" si="7"/>
        <v>93.5</v>
      </c>
      <c r="X64" s="105">
        <f t="shared" si="8"/>
        <v>-268.40975116837188</v>
      </c>
      <c r="Y64" s="26">
        <f t="shared" si="9"/>
        <v>275.08617531893401</v>
      </c>
      <c r="Z64" s="26">
        <f t="shared" si="10"/>
        <v>275.08617531893401</v>
      </c>
      <c r="AA64" s="47">
        <f t="shared" si="11"/>
        <v>0.42726158898572708</v>
      </c>
      <c r="AB64" s="47">
        <f t="shared" si="12"/>
        <v>0.51243699999999992</v>
      </c>
      <c r="AC64" s="26">
        <f t="shared" si="13"/>
        <v>51451.982063996627</v>
      </c>
      <c r="AD64" s="39">
        <f t="shared" si="14"/>
        <v>36016.387444797634</v>
      </c>
    </row>
    <row r="65" spans="1:30" x14ac:dyDescent="0.5">
      <c r="A65" t="str">
        <f>'2 - Normalized Data and Model'!A65</f>
        <v>W154</v>
      </c>
      <c r="B65" t="str">
        <f>'2 - Normalized Data and Model'!B65</f>
        <v>L3256</v>
      </c>
      <c r="C65" t="str">
        <f>'2 - Normalized Data and Model'!C65</f>
        <v>apartment</v>
      </c>
      <c r="D65">
        <f>'2 - Normalized Data and Model'!D65</f>
        <v>2</v>
      </c>
      <c r="E65" s="27">
        <f>'2 - Normalized Data and Model'!E65</f>
        <v>2400</v>
      </c>
      <c r="F65">
        <f>'2 - Normalized Data and Model'!F65</f>
        <v>0.97299999999999998</v>
      </c>
      <c r="G65" s="27">
        <f>'2 - Normalized Data and Model'!G65</f>
        <v>28022.399999999998</v>
      </c>
      <c r="H65" s="27">
        <f>'2 - Normalized Data and Model'!H65</f>
        <v>360</v>
      </c>
      <c r="I65" s="35">
        <f>'2 - Normalized Data and Model'!I65</f>
        <v>0.55069999999999997</v>
      </c>
      <c r="J65" s="27">
        <f>'2 - Normalized Data and Model'!J65</f>
        <v>173</v>
      </c>
      <c r="K65" s="27">
        <f>'2 - Normalized Data and Model'!K65</f>
        <v>690</v>
      </c>
      <c r="L65">
        <f>'2 - Normalized Data and Model'!L65</f>
        <v>517</v>
      </c>
      <c r="M65">
        <f>'2 - Normalized Data and Model'!M65</f>
        <v>187</v>
      </c>
      <c r="N65" s="35">
        <f t="shared" si="0"/>
        <v>0.38936170212765953</v>
      </c>
      <c r="O65" s="47">
        <f>'2 - Normalized Data and Model'!O65</f>
        <v>0.55069999999999997</v>
      </c>
      <c r="P65" s="26">
        <f t="shared" si="1"/>
        <v>140.17021276595742</v>
      </c>
      <c r="Q65" s="47">
        <f t="shared" si="2"/>
        <v>4.9199555537264864E-2</v>
      </c>
      <c r="R65" s="52">
        <f t="shared" si="3"/>
        <v>0.81174871188114739</v>
      </c>
      <c r="S65" s="26"/>
      <c r="T65" s="39">
        <f t="shared" si="4"/>
        <v>0</v>
      </c>
      <c r="U65" s="29">
        <f t="shared" si="5"/>
        <v>173</v>
      </c>
      <c r="V65">
        <f t="shared" si="6"/>
        <v>646.25</v>
      </c>
      <c r="W65" s="26">
        <f t="shared" si="7"/>
        <v>108.375</v>
      </c>
      <c r="X65" s="105">
        <f t="shared" si="8"/>
        <v>-408.14070986484779</v>
      </c>
      <c r="Y65" s="26">
        <f t="shared" si="9"/>
        <v>401.39280188202605</v>
      </c>
      <c r="Z65" s="26">
        <f t="shared" si="10"/>
        <v>401.39280188202605</v>
      </c>
      <c r="AA65" s="47">
        <f t="shared" si="11"/>
        <v>0.45341245939191649</v>
      </c>
      <c r="AB65" s="47">
        <f t="shared" si="12"/>
        <v>0.49173335589941974</v>
      </c>
      <c r="AC65" s="26">
        <f t="shared" si="13"/>
        <v>72043.053768711659</v>
      </c>
      <c r="AD65" s="39">
        <f t="shared" si="14"/>
        <v>50430.13763809816</v>
      </c>
    </row>
    <row r="66" spans="1:30" x14ac:dyDescent="0.5">
      <c r="A66" t="str">
        <f>'2 - Normalized Data and Model'!A66</f>
        <v>W155</v>
      </c>
      <c r="B66" t="str">
        <f>'2 - Normalized Data and Model'!B66</f>
        <v>L3256</v>
      </c>
      <c r="C66" t="str">
        <f>'2 - Normalized Data and Model'!C66</f>
        <v>house</v>
      </c>
      <c r="D66">
        <f>'2 - Normalized Data and Model'!D66</f>
        <v>2</v>
      </c>
      <c r="E66" s="27">
        <f>'2 - Normalized Data and Model'!E66</f>
        <v>2100</v>
      </c>
      <c r="F66">
        <f>'2 - Normalized Data and Model'!F66</f>
        <v>0.97299999999999998</v>
      </c>
      <c r="G66" s="27">
        <f>'2 - Normalized Data and Model'!G66</f>
        <v>24519.599999999999</v>
      </c>
      <c r="H66" s="27">
        <f>'2 - Normalized Data and Model'!H66</f>
        <v>1477</v>
      </c>
      <c r="I66" s="35">
        <f>'2 - Normalized Data and Model'!I66</f>
        <v>0.69320000000000004</v>
      </c>
      <c r="J66" s="27">
        <f>'2 - Normalized Data and Model'!J66</f>
        <v>448</v>
      </c>
      <c r="K66" s="27">
        <f>'2 - Normalized Data and Model'!K66</f>
        <v>2128</v>
      </c>
      <c r="L66">
        <f>'2 - Normalized Data and Model'!L66</f>
        <v>1680</v>
      </c>
      <c r="M66">
        <f>'2 - Normalized Data and Model'!M66</f>
        <v>1029</v>
      </c>
      <c r="N66" s="35">
        <f t="shared" si="0"/>
        <v>0.59000000000000008</v>
      </c>
      <c r="O66" s="47">
        <f>'2 - Normalized Data and Model'!O66</f>
        <v>0.69320000000000004</v>
      </c>
      <c r="P66" s="26">
        <f t="shared" si="1"/>
        <v>871.43000000000006</v>
      </c>
      <c r="Q66" s="47">
        <f t="shared" si="2"/>
        <v>0.30163333333333342</v>
      </c>
      <c r="R66" s="52">
        <f t="shared" si="3"/>
        <v>0.61189688999999992</v>
      </c>
      <c r="S66" s="26"/>
      <c r="T66" s="39">
        <f t="shared" si="4"/>
        <v>0</v>
      </c>
      <c r="U66" s="29">
        <f t="shared" si="5"/>
        <v>448</v>
      </c>
      <c r="V66">
        <f t="shared" si="6"/>
        <v>2100</v>
      </c>
      <c r="W66" s="26">
        <f t="shared" si="7"/>
        <v>238</v>
      </c>
      <c r="X66" s="105">
        <f t="shared" si="8"/>
        <v>-1326.2599469496022</v>
      </c>
      <c r="Y66" s="26">
        <f t="shared" si="9"/>
        <v>1247.2493368700266</v>
      </c>
      <c r="Z66" s="26">
        <f t="shared" si="10"/>
        <v>1247.2493368700266</v>
      </c>
      <c r="AA66" s="47">
        <f t="shared" si="11"/>
        <v>0.48059492231906026</v>
      </c>
      <c r="AB66" s="47">
        <f t="shared" si="12"/>
        <v>0.47021300000000005</v>
      </c>
      <c r="AC66" s="26">
        <f t="shared" si="13"/>
        <v>214062.59113974805</v>
      </c>
      <c r="AD66" s="39">
        <f t="shared" si="14"/>
        <v>149843.81379782362</v>
      </c>
    </row>
    <row r="67" spans="1:30" x14ac:dyDescent="0.5">
      <c r="A67" t="str">
        <f>'2 - Normalized Data and Model'!A67</f>
        <v>W156</v>
      </c>
      <c r="B67" t="str">
        <f>'2 - Normalized Data and Model'!B67</f>
        <v>L3256</v>
      </c>
      <c r="C67" t="str">
        <f>'2 - Normalized Data and Model'!C67</f>
        <v>house</v>
      </c>
      <c r="D67">
        <f>'2 - Normalized Data and Model'!D67</f>
        <v>2</v>
      </c>
      <c r="E67" s="27">
        <f>'2 - Normalized Data and Model'!E67</f>
        <v>3200</v>
      </c>
      <c r="F67">
        <f>'2 - Normalized Data and Model'!F67</f>
        <v>0.97299999999999998</v>
      </c>
      <c r="G67" s="27">
        <f>'2 - Normalized Data and Model'!G67</f>
        <v>37363.199999999997</v>
      </c>
      <c r="H67" s="27">
        <f>'2 - Normalized Data and Model'!H67</f>
        <v>1265</v>
      </c>
      <c r="I67" s="35">
        <f>'2 - Normalized Data and Model'!I67</f>
        <v>0.71509999999999996</v>
      </c>
      <c r="J67" s="27">
        <f>'2 - Normalized Data and Model'!J67</f>
        <v>450</v>
      </c>
      <c r="K67" s="27">
        <f>'2 - Normalized Data and Model'!K67</f>
        <v>2699</v>
      </c>
      <c r="L67">
        <f>'2 - Normalized Data and Model'!L67</f>
        <v>2249</v>
      </c>
      <c r="M67">
        <f>'2 - Normalized Data and Model'!M67</f>
        <v>815</v>
      </c>
      <c r="N67" s="35">
        <f t="shared" si="0"/>
        <v>0.38990662516674079</v>
      </c>
      <c r="O67" s="47">
        <f>'2 - Normalized Data and Model'!O67</f>
        <v>0.71509999999999996</v>
      </c>
      <c r="P67" s="26">
        <f t="shared" si="1"/>
        <v>493.23188083592709</v>
      </c>
      <c r="Q67" s="47">
        <f t="shared" si="2"/>
        <v>0.1153781701506188</v>
      </c>
      <c r="R67" s="52">
        <f t="shared" si="3"/>
        <v>0.7593551026917551</v>
      </c>
      <c r="S67" s="26"/>
      <c r="T67" s="39">
        <f t="shared" si="4"/>
        <v>0</v>
      </c>
      <c r="U67" s="29">
        <f t="shared" si="5"/>
        <v>450</v>
      </c>
      <c r="V67">
        <f t="shared" si="6"/>
        <v>2811.25</v>
      </c>
      <c r="W67" s="26">
        <f t="shared" si="7"/>
        <v>168.875</v>
      </c>
      <c r="X67" s="105">
        <f t="shared" si="8"/>
        <v>-1775.4515599343185</v>
      </c>
      <c r="Y67" s="26">
        <f t="shared" si="9"/>
        <v>1594.8141420361246</v>
      </c>
      <c r="Z67" s="26">
        <f t="shared" si="10"/>
        <v>1594.8141420361246</v>
      </c>
      <c r="AA67" s="47">
        <f t="shared" si="11"/>
        <v>0.50722601762067576</v>
      </c>
      <c r="AB67" s="47">
        <f t="shared" si="12"/>
        <v>0.44912916184971102</v>
      </c>
      <c r="AC67" s="26">
        <f t="shared" si="13"/>
        <v>261441.301705344</v>
      </c>
      <c r="AD67" s="39">
        <f t="shared" si="14"/>
        <v>183008.91119374079</v>
      </c>
    </row>
    <row r="68" spans="1:30" x14ac:dyDescent="0.5">
      <c r="A68" t="str">
        <f>'2 - Normalized Data and Model'!A68</f>
        <v>W157</v>
      </c>
      <c r="B68" t="str">
        <f>'2 - Normalized Data and Model'!B68</f>
        <v>L3261</v>
      </c>
      <c r="C68" t="str">
        <f>'2 - Normalized Data and Model'!C68</f>
        <v>apartment</v>
      </c>
      <c r="D68">
        <f>'2 - Normalized Data and Model'!D68</f>
        <v>2</v>
      </c>
      <c r="E68" s="27">
        <f>'2 - Normalized Data and Model'!E68</f>
        <v>1300</v>
      </c>
      <c r="F68">
        <f>'2 - Normalized Data and Model'!F68</f>
        <v>0.97299999999999998</v>
      </c>
      <c r="G68" s="27">
        <f>'2 - Normalized Data and Model'!G68</f>
        <v>15178.8</v>
      </c>
      <c r="H68" s="27">
        <f>'2 - Normalized Data and Model'!H68</f>
        <v>328</v>
      </c>
      <c r="I68" s="35">
        <f>'2 - Normalized Data and Model'!I68</f>
        <v>0.52049999999999996</v>
      </c>
      <c r="J68" s="27">
        <f>'2 - Normalized Data and Model'!J68</f>
        <v>291</v>
      </c>
      <c r="K68" s="27">
        <f>'2 - Normalized Data and Model'!K68</f>
        <v>387</v>
      </c>
      <c r="L68">
        <f>'2 - Normalized Data and Model'!L68</f>
        <v>96</v>
      </c>
      <c r="M68">
        <f>'2 - Normalized Data and Model'!M68</f>
        <v>37</v>
      </c>
      <c r="N68" s="35">
        <f t="shared" si="0"/>
        <v>0.40833333333333333</v>
      </c>
      <c r="O68" s="47">
        <f>'2 - Normalized Data and Model'!O68</f>
        <v>0.52049999999999996</v>
      </c>
      <c r="P68" s="26">
        <f t="shared" si="1"/>
        <v>133.93333333333334</v>
      </c>
      <c r="Q68" s="47">
        <f t="shared" si="2"/>
        <v>-1.2088888888888889</v>
      </c>
      <c r="R68" s="52">
        <f t="shared" si="3"/>
        <v>1.8077773333333333</v>
      </c>
      <c r="S68" s="26"/>
      <c r="T68" s="39">
        <f t="shared" si="4"/>
        <v>0</v>
      </c>
      <c r="U68" s="29">
        <f t="shared" si="5"/>
        <v>291</v>
      </c>
      <c r="V68">
        <f t="shared" si="6"/>
        <v>120</v>
      </c>
      <c r="W68" s="26">
        <f t="shared" si="7"/>
        <v>279</v>
      </c>
      <c r="X68" s="105">
        <f t="shared" si="8"/>
        <v>-75.786282682834411</v>
      </c>
      <c r="Y68" s="26">
        <f t="shared" si="9"/>
        <v>203.97139067828721</v>
      </c>
      <c r="Z68" s="26">
        <f t="shared" si="10"/>
        <v>291</v>
      </c>
      <c r="AA68" s="47">
        <f t="shared" si="11"/>
        <v>0.1</v>
      </c>
      <c r="AB68" s="47">
        <f t="shared" si="12"/>
        <v>0.77153000000000005</v>
      </c>
      <c r="AC68" s="26">
        <f t="shared" si="13"/>
        <v>81948.058950000006</v>
      </c>
      <c r="AD68" s="39">
        <f t="shared" si="14"/>
        <v>57363.641264999998</v>
      </c>
    </row>
    <row r="69" spans="1:30" x14ac:dyDescent="0.5">
      <c r="A69" t="str">
        <f>'2 - Normalized Data and Model'!A69</f>
        <v>W158</v>
      </c>
      <c r="B69" t="str">
        <f>'2 - Normalized Data and Model'!B69</f>
        <v>L3261</v>
      </c>
      <c r="C69" t="str">
        <f>'2 - Normalized Data and Model'!C69</f>
        <v>apartment</v>
      </c>
      <c r="D69">
        <f>'2 - Normalized Data and Model'!D69</f>
        <v>2</v>
      </c>
      <c r="E69" s="27">
        <f>'2 - Normalized Data and Model'!E69</f>
        <v>1700</v>
      </c>
      <c r="F69">
        <f>'2 - Normalized Data and Model'!F69</f>
        <v>0.97299999999999998</v>
      </c>
      <c r="G69" s="27">
        <f>'2 - Normalized Data and Model'!G69</f>
        <v>19849.2</v>
      </c>
      <c r="H69" s="27">
        <f>'2 - Normalized Data and Model'!H69</f>
        <v>246</v>
      </c>
      <c r="I69" s="35">
        <f>'2 - Normalized Data and Model'!I69</f>
        <v>0.15890000000000001</v>
      </c>
      <c r="J69" s="27">
        <f>'2 - Normalized Data and Model'!J69</f>
        <v>203</v>
      </c>
      <c r="K69" s="27">
        <f>'2 - Normalized Data and Model'!K69</f>
        <v>318</v>
      </c>
      <c r="L69">
        <f>'2 - Normalized Data and Model'!L69</f>
        <v>115</v>
      </c>
      <c r="M69">
        <f>'2 - Normalized Data and Model'!M69</f>
        <v>43</v>
      </c>
      <c r="N69" s="35">
        <f t="shared" ref="N69:N132" si="16">$K$2*M69/L69+0.1</f>
        <v>0.39913043478260868</v>
      </c>
      <c r="O69" s="47">
        <f>'2 - Normalized Data and Model'!O69</f>
        <v>0.15890000000000001</v>
      </c>
      <c r="P69" s="26">
        <f t="shared" ref="P69:P132" si="17">N69*H69</f>
        <v>98.186086956521734</v>
      </c>
      <c r="Q69" s="47">
        <f t="shared" ref="Q69:Q132" si="18">$K$2*(P69-J69)/L69+0.1</f>
        <v>-0.62914026465028361</v>
      </c>
      <c r="R69" s="52">
        <f t="shared" ref="R69:R132" si="19">$Q$2*Q69+$R$2</f>
        <v>1.3487903475236296</v>
      </c>
      <c r="S69" s="26"/>
      <c r="T69" s="39">
        <f t="shared" ref="T69:T132" si="20">S69*(1-$T$1)</f>
        <v>0</v>
      </c>
      <c r="U69" s="29">
        <f t="shared" ref="U69:U132" si="21">J69</f>
        <v>203</v>
      </c>
      <c r="V69">
        <f t="shared" ref="V69:V132" si="22">1.25*L69</f>
        <v>143.75</v>
      </c>
      <c r="W69" s="26">
        <f t="shared" ref="W69:W132" si="23">J69-(L69/8)</f>
        <v>188.625</v>
      </c>
      <c r="X69" s="105">
        <f t="shared" ref="X69:X132" si="24">(1.25*L69)/(2*$Q$2)</f>
        <v>-90.785651130478726</v>
      </c>
      <c r="Y69" s="26">
        <f t="shared" ref="Y69:Y132" si="25">($Q$2*W69/V69-$R$2)*X69</f>
        <v>171.54385341669825</v>
      </c>
      <c r="Z69" s="26">
        <f t="shared" ref="Z69:Z132" si="26">IF(Y69&gt;J69,Y69,J69)</f>
        <v>203</v>
      </c>
      <c r="AA69" s="47">
        <f t="shared" ref="AA69:AA132" si="27">(Z69-W69)/V69</f>
        <v>0.1</v>
      </c>
      <c r="AB69" s="47">
        <f t="shared" ref="AB69:AB132" si="28">$Q$2*AA69+$R$2</f>
        <v>0.77153000000000005</v>
      </c>
      <c r="AC69" s="26">
        <f t="shared" ref="AC69:AC132" si="29">AB69*Z69*365</f>
        <v>57166.515350000009</v>
      </c>
      <c r="AD69" s="39">
        <f t="shared" ref="AD69:AD132" si="30">AC69*0.7</f>
        <v>40016.560745000002</v>
      </c>
    </row>
    <row r="70" spans="1:30" x14ac:dyDescent="0.5">
      <c r="A70" t="str">
        <f>'2 - Normalized Data and Model'!A70</f>
        <v>W159</v>
      </c>
      <c r="B70" t="str">
        <f>'2 - Normalized Data and Model'!B70</f>
        <v>L3261</v>
      </c>
      <c r="C70" t="str">
        <f>'2 - Normalized Data and Model'!C70</f>
        <v>house</v>
      </c>
      <c r="D70">
        <f>'2 - Normalized Data and Model'!D70</f>
        <v>2</v>
      </c>
      <c r="E70" s="27">
        <f>'2 - Normalized Data and Model'!E70</f>
        <v>1400</v>
      </c>
      <c r="F70">
        <f>'2 - Normalized Data and Model'!F70</f>
        <v>0.97299999999999998</v>
      </c>
      <c r="G70" s="27">
        <f>'2 - Normalized Data and Model'!G70</f>
        <v>16346.4</v>
      </c>
      <c r="H70" s="27">
        <f>'2 - Normalized Data and Model'!H70</f>
        <v>325</v>
      </c>
      <c r="I70" s="35">
        <f>'2 - Normalized Data and Model'!I70</f>
        <v>0.54520000000000002</v>
      </c>
      <c r="J70" s="27">
        <f>'2 - Normalized Data and Model'!J70</f>
        <v>287</v>
      </c>
      <c r="K70" s="27">
        <f>'2 - Normalized Data and Model'!K70</f>
        <v>395</v>
      </c>
      <c r="L70">
        <f>'2 - Normalized Data and Model'!L70</f>
        <v>108</v>
      </c>
      <c r="M70">
        <f>'2 - Normalized Data and Model'!M70</f>
        <v>38</v>
      </c>
      <c r="N70" s="35">
        <f t="shared" si="16"/>
        <v>0.38148148148148153</v>
      </c>
      <c r="O70" s="47">
        <f>'2 - Normalized Data and Model'!O70</f>
        <v>0.54520000000000002</v>
      </c>
      <c r="P70" s="26">
        <f t="shared" si="17"/>
        <v>123.9814814814815</v>
      </c>
      <c r="Q70" s="47">
        <f t="shared" si="18"/>
        <v>-1.1075445816186555</v>
      </c>
      <c r="R70" s="52">
        <f t="shared" si="19"/>
        <v>1.7275430452674896</v>
      </c>
      <c r="S70" s="26"/>
      <c r="T70" s="39">
        <f t="shared" si="20"/>
        <v>0</v>
      </c>
      <c r="U70" s="29">
        <f t="shared" si="21"/>
        <v>287</v>
      </c>
      <c r="V70">
        <f t="shared" si="22"/>
        <v>135</v>
      </c>
      <c r="W70" s="26">
        <f t="shared" si="23"/>
        <v>273.5</v>
      </c>
      <c r="X70" s="105">
        <f t="shared" si="24"/>
        <v>-85.259568018188716</v>
      </c>
      <c r="Y70" s="26">
        <f t="shared" si="25"/>
        <v>209.28031451307314</v>
      </c>
      <c r="Z70" s="26">
        <f t="shared" si="26"/>
        <v>287</v>
      </c>
      <c r="AA70" s="47">
        <f t="shared" si="27"/>
        <v>0.1</v>
      </c>
      <c r="AB70" s="47">
        <f t="shared" si="28"/>
        <v>0.77153000000000005</v>
      </c>
      <c r="AC70" s="26">
        <f t="shared" si="29"/>
        <v>80821.625150000007</v>
      </c>
      <c r="AD70" s="39">
        <f t="shared" si="30"/>
        <v>56575.137605000004</v>
      </c>
    </row>
    <row r="71" spans="1:30" x14ac:dyDescent="0.5">
      <c r="A71" t="str">
        <f>'2 - Normalized Data and Model'!A71</f>
        <v>W16</v>
      </c>
      <c r="B71" t="str">
        <f>'2 - Normalized Data and Model'!B71</f>
        <v>L9534</v>
      </c>
      <c r="C71" t="str">
        <f>'2 - Normalized Data and Model'!C71</f>
        <v>apartment</v>
      </c>
      <c r="D71">
        <f>'2 - Normalized Data and Model'!D71</f>
        <v>2</v>
      </c>
      <c r="E71" s="27">
        <f>'2 - Normalized Data and Model'!E71</f>
        <v>750</v>
      </c>
      <c r="F71">
        <f>'2 - Normalized Data and Model'!F71</f>
        <v>0.97299999999999998</v>
      </c>
      <c r="G71" s="27">
        <f>'2 - Normalized Data and Model'!G71</f>
        <v>8757</v>
      </c>
      <c r="H71" s="27">
        <f>'2 - Normalized Data and Model'!H71</f>
        <v>94</v>
      </c>
      <c r="I71" s="35">
        <f>'2 - Normalized Data and Model'!I71</f>
        <v>0.47949999999999998</v>
      </c>
      <c r="J71" s="27">
        <f>'2 - Normalized Data and Model'!J71</f>
        <v>51</v>
      </c>
      <c r="K71" s="27">
        <f>'2 - Normalized Data and Model'!K71</f>
        <v>179</v>
      </c>
      <c r="L71">
        <f>'2 - Normalized Data and Model'!L71</f>
        <v>128</v>
      </c>
      <c r="M71">
        <f>'2 - Normalized Data and Model'!M71</f>
        <v>43</v>
      </c>
      <c r="N71" s="35">
        <f t="shared" si="16"/>
        <v>0.36875000000000002</v>
      </c>
      <c r="O71" s="47">
        <f>'2 - Normalized Data and Model'!O71</f>
        <v>0.47949999999999998</v>
      </c>
      <c r="P71" s="26">
        <f t="shared" si="17"/>
        <v>34.662500000000001</v>
      </c>
      <c r="Q71" s="47">
        <f t="shared" si="18"/>
        <v>-2.1093749999999967E-3</v>
      </c>
      <c r="R71" s="52">
        <f t="shared" si="19"/>
        <v>0.85236999218749998</v>
      </c>
      <c r="S71" s="26"/>
      <c r="T71" s="39">
        <f t="shared" si="20"/>
        <v>0</v>
      </c>
      <c r="U71" s="29">
        <f t="shared" si="21"/>
        <v>51</v>
      </c>
      <c r="V71">
        <f t="shared" si="22"/>
        <v>160</v>
      </c>
      <c r="W71" s="26">
        <f t="shared" si="23"/>
        <v>35</v>
      </c>
      <c r="X71" s="105">
        <f t="shared" si="24"/>
        <v>-101.04837691044588</v>
      </c>
      <c r="Y71" s="26">
        <f t="shared" si="25"/>
        <v>103.46185423771631</v>
      </c>
      <c r="Z71" s="26">
        <f t="shared" si="26"/>
        <v>103.46185423771631</v>
      </c>
      <c r="AA71" s="47">
        <f t="shared" si="27"/>
        <v>0.42788658898572696</v>
      </c>
      <c r="AB71" s="47">
        <f t="shared" si="28"/>
        <v>0.51194218749999998</v>
      </c>
      <c r="AC71" s="26">
        <f t="shared" si="29"/>
        <v>19332.768113160859</v>
      </c>
      <c r="AD71" s="39">
        <f t="shared" si="30"/>
        <v>13532.9376792126</v>
      </c>
    </row>
    <row r="72" spans="1:30" x14ac:dyDescent="0.5">
      <c r="A72" t="str">
        <f>'2 - Normalized Data and Model'!A72</f>
        <v>W160</v>
      </c>
      <c r="B72" t="str">
        <f>'2 - Normalized Data and Model'!B72</f>
        <v>L3261</v>
      </c>
      <c r="C72" t="str">
        <f>'2 - Normalized Data and Model'!C72</f>
        <v>house</v>
      </c>
      <c r="D72">
        <f>'2 - Normalized Data and Model'!D72</f>
        <v>2</v>
      </c>
      <c r="E72" s="27">
        <f>'2 - Normalized Data and Model'!E72</f>
        <v>1900</v>
      </c>
      <c r="F72">
        <f>'2 - Normalized Data and Model'!F72</f>
        <v>0.97299999999999998</v>
      </c>
      <c r="G72" s="27">
        <f>'2 - Normalized Data and Model'!G72</f>
        <v>22184.399999999998</v>
      </c>
      <c r="H72" s="27">
        <f>'2 - Normalized Data and Model'!H72</f>
        <v>428</v>
      </c>
      <c r="I72" s="35">
        <f>'2 - Normalized Data and Model'!I72</f>
        <v>0.58630000000000004</v>
      </c>
      <c r="J72" s="27">
        <f>'2 - Normalized Data and Model'!J72</f>
        <v>376</v>
      </c>
      <c r="K72" s="27">
        <f>'2 - Normalized Data and Model'!K72</f>
        <v>502</v>
      </c>
      <c r="L72">
        <f>'2 - Normalized Data and Model'!L72</f>
        <v>126</v>
      </c>
      <c r="M72">
        <f>'2 - Normalized Data and Model'!M72</f>
        <v>52</v>
      </c>
      <c r="N72" s="35">
        <f t="shared" si="16"/>
        <v>0.43015873015873018</v>
      </c>
      <c r="O72" s="47">
        <f>'2 - Normalized Data and Model'!O72</f>
        <v>0.58630000000000004</v>
      </c>
      <c r="P72" s="26">
        <f t="shared" si="17"/>
        <v>184.10793650793653</v>
      </c>
      <c r="Q72" s="47">
        <f t="shared" si="18"/>
        <v>-1.1183623078861171</v>
      </c>
      <c r="R72" s="52">
        <f t="shared" si="19"/>
        <v>1.736107439153439</v>
      </c>
      <c r="S72" s="26"/>
      <c r="T72" s="39">
        <f t="shared" si="20"/>
        <v>0</v>
      </c>
      <c r="U72" s="29">
        <f t="shared" si="21"/>
        <v>376</v>
      </c>
      <c r="V72">
        <f t="shared" si="22"/>
        <v>157.5</v>
      </c>
      <c r="W72" s="26">
        <f t="shared" si="23"/>
        <v>360.25</v>
      </c>
      <c r="X72" s="105">
        <f t="shared" si="24"/>
        <v>-99.469496021220166</v>
      </c>
      <c r="Y72" s="26">
        <f t="shared" si="25"/>
        <v>264.74370026525202</v>
      </c>
      <c r="Z72" s="26">
        <f t="shared" si="26"/>
        <v>376</v>
      </c>
      <c r="AA72" s="47">
        <f t="shared" si="27"/>
        <v>0.1</v>
      </c>
      <c r="AB72" s="47">
        <f t="shared" si="28"/>
        <v>0.77153000000000005</v>
      </c>
      <c r="AC72" s="26">
        <f t="shared" si="29"/>
        <v>105884.7772</v>
      </c>
      <c r="AD72" s="39">
        <f t="shared" si="30"/>
        <v>74119.344039999996</v>
      </c>
    </row>
    <row r="73" spans="1:30" x14ac:dyDescent="0.5">
      <c r="A73" t="str">
        <f>'2 - Normalized Data and Model'!A73</f>
        <v>W161</v>
      </c>
      <c r="B73" t="str">
        <f>'2 - Normalized Data and Model'!B73</f>
        <v>L3262</v>
      </c>
      <c r="C73" t="str">
        <f>'2 - Normalized Data and Model'!C73</f>
        <v>apartment</v>
      </c>
      <c r="D73">
        <f>'2 - Normalized Data and Model'!D73</f>
        <v>2</v>
      </c>
      <c r="E73" s="27">
        <f>'2 - Normalized Data and Model'!E73</f>
        <v>1600</v>
      </c>
      <c r="F73">
        <f>'2 - Normalized Data and Model'!F73</f>
        <v>0.97299999999999998</v>
      </c>
      <c r="G73" s="27">
        <f>'2 - Normalized Data and Model'!G73</f>
        <v>18681.599999999999</v>
      </c>
      <c r="H73" s="27">
        <f>'2 - Normalized Data and Model'!H73</f>
        <v>188</v>
      </c>
      <c r="I73" s="35">
        <f>'2 - Normalized Data and Model'!I73</f>
        <v>0.67949999999999999</v>
      </c>
      <c r="J73" s="27">
        <f>'2 - Normalized Data and Model'!J73</f>
        <v>126</v>
      </c>
      <c r="K73" s="27">
        <f>'2 - Normalized Data and Model'!K73</f>
        <v>352</v>
      </c>
      <c r="L73">
        <f>'2 - Normalized Data and Model'!L73</f>
        <v>226</v>
      </c>
      <c r="M73">
        <f>'2 - Normalized Data and Model'!M73</f>
        <v>62</v>
      </c>
      <c r="N73" s="35">
        <f t="shared" si="16"/>
        <v>0.3194690265486726</v>
      </c>
      <c r="O73" s="47">
        <f>'2 - Normalized Data and Model'!O73</f>
        <v>0.67949999999999999</v>
      </c>
      <c r="P73" s="26">
        <f t="shared" si="17"/>
        <v>60.060176991150449</v>
      </c>
      <c r="Q73" s="47">
        <f t="shared" si="18"/>
        <v>-0.13341530268619309</v>
      </c>
      <c r="R73" s="52">
        <f t="shared" si="19"/>
        <v>0.95632489513665908</v>
      </c>
      <c r="S73" s="26"/>
      <c r="T73" s="39">
        <f t="shared" si="20"/>
        <v>0</v>
      </c>
      <c r="U73" s="29">
        <f t="shared" si="21"/>
        <v>126</v>
      </c>
      <c r="V73">
        <f t="shared" si="22"/>
        <v>282.5</v>
      </c>
      <c r="W73" s="26">
        <f t="shared" si="23"/>
        <v>97.75</v>
      </c>
      <c r="X73" s="105">
        <f t="shared" si="24"/>
        <v>-178.41354048250602</v>
      </c>
      <c r="Y73" s="26">
        <f t="shared" si="25"/>
        <v>200.65139888846787</v>
      </c>
      <c r="Z73" s="26">
        <f t="shared" si="26"/>
        <v>200.65139888846787</v>
      </c>
      <c r="AA73" s="47">
        <f t="shared" si="27"/>
        <v>0.36425273942820485</v>
      </c>
      <c r="AB73" s="47">
        <f t="shared" si="28"/>
        <v>0.56232110619469022</v>
      </c>
      <c r="AC73" s="26">
        <f t="shared" si="29"/>
        <v>41183.138552603479</v>
      </c>
      <c r="AD73" s="39">
        <f t="shared" si="30"/>
        <v>28828.196986822433</v>
      </c>
    </row>
    <row r="74" spans="1:30" x14ac:dyDescent="0.5">
      <c r="A74" t="str">
        <f>'2 - Normalized Data and Model'!A74</f>
        <v>W162</v>
      </c>
      <c r="B74" t="str">
        <f>'2 - Normalized Data and Model'!B74</f>
        <v>L3262</v>
      </c>
      <c r="C74" t="str">
        <f>'2 - Normalized Data and Model'!C74</f>
        <v>apartment</v>
      </c>
      <c r="D74">
        <f>'2 - Normalized Data and Model'!D74</f>
        <v>2</v>
      </c>
      <c r="E74" s="27">
        <f>'2 - Normalized Data and Model'!E74</f>
        <v>2200</v>
      </c>
      <c r="F74">
        <f>'2 - Normalized Data and Model'!F74</f>
        <v>0.97299999999999998</v>
      </c>
      <c r="G74" s="27">
        <f>'2 - Normalized Data and Model'!G74</f>
        <v>25687.200000000001</v>
      </c>
      <c r="H74" s="27">
        <f>'2 - Normalized Data and Model'!H74</f>
        <v>274</v>
      </c>
      <c r="I74" s="35">
        <f>'2 - Normalized Data and Model'!I74</f>
        <v>0.57809999999999995</v>
      </c>
      <c r="J74" s="27">
        <f>'2 - Normalized Data and Model'!J74</f>
        <v>119</v>
      </c>
      <c r="K74" s="27">
        <f>'2 - Normalized Data and Model'!K74</f>
        <v>505</v>
      </c>
      <c r="L74">
        <f>'2 - Normalized Data and Model'!L74</f>
        <v>386</v>
      </c>
      <c r="M74">
        <f>'2 - Normalized Data and Model'!M74</f>
        <v>155</v>
      </c>
      <c r="N74" s="35">
        <f t="shared" si="16"/>
        <v>0.42124352331606219</v>
      </c>
      <c r="O74" s="47">
        <f>'2 - Normalized Data and Model'!O74</f>
        <v>0.57809999999999995</v>
      </c>
      <c r="P74" s="26">
        <f t="shared" si="17"/>
        <v>115.42072538860104</v>
      </c>
      <c r="Q74" s="47">
        <f t="shared" si="18"/>
        <v>9.2581814276893354E-2</v>
      </c>
      <c r="R74" s="52">
        <f t="shared" si="19"/>
        <v>0.77740297763698352</v>
      </c>
      <c r="S74" s="26"/>
      <c r="T74" s="39">
        <f t="shared" si="20"/>
        <v>0</v>
      </c>
      <c r="U74" s="29">
        <f t="shared" si="21"/>
        <v>119</v>
      </c>
      <c r="V74">
        <f t="shared" si="22"/>
        <v>482.5</v>
      </c>
      <c r="W74" s="26">
        <f t="shared" si="23"/>
        <v>70.75</v>
      </c>
      <c r="X74" s="105">
        <f t="shared" si="24"/>
        <v>-304.72401162056337</v>
      </c>
      <c r="Y74" s="26">
        <f t="shared" si="25"/>
        <v>294.60371668561328</v>
      </c>
      <c r="Z74" s="26">
        <f t="shared" si="26"/>
        <v>294.60371668561328</v>
      </c>
      <c r="AA74" s="47">
        <f t="shared" si="27"/>
        <v>0.46394552680956119</v>
      </c>
      <c r="AB74" s="47">
        <f t="shared" si="28"/>
        <v>0.48339432642487046</v>
      </c>
      <c r="AC74" s="26">
        <f t="shared" si="29"/>
        <v>51979.564294169475</v>
      </c>
      <c r="AD74" s="39">
        <f t="shared" si="30"/>
        <v>36385.695005918627</v>
      </c>
    </row>
    <row r="75" spans="1:30" x14ac:dyDescent="0.5">
      <c r="A75" t="str">
        <f>'2 - Normalized Data and Model'!A75</f>
        <v>W163</v>
      </c>
      <c r="B75" t="str">
        <f>'2 - Normalized Data and Model'!B75</f>
        <v>L3262</v>
      </c>
      <c r="C75" t="str">
        <f>'2 - Normalized Data and Model'!C75</f>
        <v>house</v>
      </c>
      <c r="D75">
        <f>'2 - Normalized Data and Model'!D75</f>
        <v>2</v>
      </c>
      <c r="E75" s="27">
        <f>'2 - Normalized Data and Model'!E75</f>
        <v>1500</v>
      </c>
      <c r="F75">
        <f>'2 - Normalized Data and Model'!F75</f>
        <v>0.97299999999999998</v>
      </c>
      <c r="G75" s="27">
        <f>'2 - Normalized Data and Model'!G75</f>
        <v>17514</v>
      </c>
      <c r="H75" s="27">
        <f>'2 - Normalized Data and Model'!H75</f>
        <v>860</v>
      </c>
      <c r="I75" s="35">
        <f>'2 - Normalized Data and Model'!I75</f>
        <v>0.41099999999999998</v>
      </c>
      <c r="J75" s="27">
        <f>'2 - Normalized Data and Model'!J75</f>
        <v>486</v>
      </c>
      <c r="K75" s="27">
        <f>'2 - Normalized Data and Model'!K75</f>
        <v>1215</v>
      </c>
      <c r="L75">
        <f>'2 - Normalized Data and Model'!L75</f>
        <v>729</v>
      </c>
      <c r="M75">
        <f>'2 - Normalized Data and Model'!M75</f>
        <v>374</v>
      </c>
      <c r="N75" s="35">
        <f t="shared" si="16"/>
        <v>0.51042524005486967</v>
      </c>
      <c r="O75" s="47">
        <f>'2 - Normalized Data and Model'!O75</f>
        <v>0.41099999999999998</v>
      </c>
      <c r="P75" s="26">
        <f t="shared" si="17"/>
        <v>438.96570644718793</v>
      </c>
      <c r="Q75" s="47">
        <f t="shared" si="18"/>
        <v>4.8384863042181536E-2</v>
      </c>
      <c r="R75" s="52">
        <f t="shared" si="19"/>
        <v>0.81239370392950494</v>
      </c>
      <c r="S75" s="26"/>
      <c r="T75" s="39">
        <f t="shared" si="20"/>
        <v>0</v>
      </c>
      <c r="U75" s="29">
        <f t="shared" si="21"/>
        <v>486</v>
      </c>
      <c r="V75">
        <f t="shared" si="22"/>
        <v>911.25</v>
      </c>
      <c r="W75" s="26">
        <f t="shared" si="23"/>
        <v>394.875</v>
      </c>
      <c r="X75" s="105">
        <f t="shared" si="24"/>
        <v>-575.50208412277379</v>
      </c>
      <c r="Y75" s="26">
        <f t="shared" si="25"/>
        <v>687.01712296324365</v>
      </c>
      <c r="Z75" s="26">
        <f t="shared" si="26"/>
        <v>687.01712296324365</v>
      </c>
      <c r="AA75" s="47">
        <f t="shared" si="27"/>
        <v>0.32059492231906023</v>
      </c>
      <c r="AB75" s="47">
        <f t="shared" si="28"/>
        <v>0.59688500000000011</v>
      </c>
      <c r="AC75" s="26">
        <f t="shared" si="29"/>
        <v>149675.62863556927</v>
      </c>
      <c r="AD75" s="39">
        <f t="shared" si="30"/>
        <v>104772.94004489848</v>
      </c>
    </row>
    <row r="76" spans="1:30" x14ac:dyDescent="0.5">
      <c r="A76" t="str">
        <f>'2 - Normalized Data and Model'!A76</f>
        <v>W164</v>
      </c>
      <c r="B76" t="str">
        <f>'2 - Normalized Data and Model'!B76</f>
        <v>L3262</v>
      </c>
      <c r="C76" t="str">
        <f>'2 - Normalized Data and Model'!C76</f>
        <v>house</v>
      </c>
      <c r="D76">
        <f>'2 - Normalized Data and Model'!D76</f>
        <v>2</v>
      </c>
      <c r="E76" s="27">
        <f>'2 - Normalized Data and Model'!E76</f>
        <v>2400</v>
      </c>
      <c r="F76">
        <f>'2 - Normalized Data and Model'!F76</f>
        <v>0.97299999999999998</v>
      </c>
      <c r="G76" s="27">
        <f>'2 - Normalized Data and Model'!G76</f>
        <v>28022.399999999998</v>
      </c>
      <c r="H76" s="27">
        <f>'2 - Normalized Data and Model'!H76</f>
        <v>729</v>
      </c>
      <c r="I76" s="35">
        <f>'2 - Normalized Data and Model'!I76</f>
        <v>0.68220000000000003</v>
      </c>
      <c r="J76" s="27">
        <f>'2 - Normalized Data and Model'!J76</f>
        <v>516</v>
      </c>
      <c r="K76" s="27">
        <f>'2 - Normalized Data and Model'!K76</f>
        <v>1650</v>
      </c>
      <c r="L76">
        <f>'2 - Normalized Data and Model'!L76</f>
        <v>1134</v>
      </c>
      <c r="M76">
        <f>'2 - Normalized Data and Model'!M76</f>
        <v>213</v>
      </c>
      <c r="N76" s="35">
        <f t="shared" si="16"/>
        <v>0.2502645502645503</v>
      </c>
      <c r="O76" s="47">
        <f>'2 - Normalized Data and Model'!O76</f>
        <v>0.68220000000000003</v>
      </c>
      <c r="P76" s="26">
        <f t="shared" si="17"/>
        <v>182.44285714285718</v>
      </c>
      <c r="Q76" s="47">
        <f t="shared" si="18"/>
        <v>-0.13531368102796673</v>
      </c>
      <c r="R76" s="52">
        <f t="shared" si="19"/>
        <v>0.95782784126984133</v>
      </c>
      <c r="S76" s="26"/>
      <c r="T76" s="39">
        <f t="shared" si="20"/>
        <v>0</v>
      </c>
      <c r="U76" s="29">
        <f t="shared" si="21"/>
        <v>516</v>
      </c>
      <c r="V76">
        <f t="shared" si="22"/>
        <v>1417.5</v>
      </c>
      <c r="W76" s="26">
        <f t="shared" si="23"/>
        <v>374.25</v>
      </c>
      <c r="X76" s="105">
        <f t="shared" si="24"/>
        <v>-895.22546419098148</v>
      </c>
      <c r="Y76" s="26">
        <f t="shared" si="25"/>
        <v>948.69330238726798</v>
      </c>
      <c r="Z76" s="26">
        <f t="shared" si="26"/>
        <v>948.69330238726798</v>
      </c>
      <c r="AA76" s="47">
        <f t="shared" si="27"/>
        <v>0.40525100697514493</v>
      </c>
      <c r="AB76" s="47">
        <f t="shared" si="28"/>
        <v>0.52986277777777779</v>
      </c>
      <c r="AC76" s="26">
        <f t="shared" si="29"/>
        <v>183477.20298866328</v>
      </c>
      <c r="AD76" s="39">
        <f t="shared" si="30"/>
        <v>128434.04209206429</v>
      </c>
    </row>
    <row r="77" spans="1:30" x14ac:dyDescent="0.5">
      <c r="A77" t="str">
        <f>'2 - Normalized Data and Model'!A77</f>
        <v>W165</v>
      </c>
      <c r="B77" t="str">
        <f>'2 - Normalized Data and Model'!B77</f>
        <v>L3264</v>
      </c>
      <c r="C77" t="str">
        <f>'2 - Normalized Data and Model'!C77</f>
        <v>apartment</v>
      </c>
      <c r="D77">
        <f>'2 - Normalized Data and Model'!D77</f>
        <v>2</v>
      </c>
      <c r="E77" s="27">
        <f>'2 - Normalized Data and Model'!E77</f>
        <v>1600</v>
      </c>
      <c r="F77">
        <f>'2 - Normalized Data and Model'!F77</f>
        <v>0.97299999999999998</v>
      </c>
      <c r="G77" s="27">
        <f>'2 - Normalized Data and Model'!G77</f>
        <v>18681.599999999999</v>
      </c>
      <c r="H77" s="27">
        <f>'2 - Normalized Data and Model'!H77</f>
        <v>174</v>
      </c>
      <c r="I77" s="35">
        <f>'2 - Normalized Data and Model'!I77</f>
        <v>0.82469999999999999</v>
      </c>
      <c r="J77" s="27">
        <f>'2 - Normalized Data and Model'!J77</f>
        <v>160</v>
      </c>
      <c r="K77" s="27">
        <f>'2 - Normalized Data and Model'!K77</f>
        <v>321</v>
      </c>
      <c r="L77">
        <f>'2 - Normalized Data and Model'!L77</f>
        <v>161</v>
      </c>
      <c r="M77">
        <f>'2 - Normalized Data and Model'!M77</f>
        <v>14</v>
      </c>
      <c r="N77" s="35">
        <f t="shared" si="16"/>
        <v>0.16956521739130437</v>
      </c>
      <c r="O77" s="47">
        <f>'2 - Normalized Data and Model'!O77</f>
        <v>0.82469999999999999</v>
      </c>
      <c r="P77" s="26">
        <f t="shared" si="17"/>
        <v>29.50434782608696</v>
      </c>
      <c r="Q77" s="47">
        <f t="shared" si="18"/>
        <v>-0.54842560086416425</v>
      </c>
      <c r="R77" s="52">
        <f t="shared" si="19"/>
        <v>1.2848885482041588</v>
      </c>
      <c r="S77" s="26"/>
      <c r="T77" s="39">
        <f t="shared" si="20"/>
        <v>0</v>
      </c>
      <c r="U77" s="29">
        <f t="shared" si="21"/>
        <v>160</v>
      </c>
      <c r="V77">
        <f t="shared" si="22"/>
        <v>201.25</v>
      </c>
      <c r="W77" s="26">
        <f t="shared" si="23"/>
        <v>139.875</v>
      </c>
      <c r="X77" s="105">
        <f t="shared" si="24"/>
        <v>-127.09991158267022</v>
      </c>
      <c r="Y77" s="26">
        <f t="shared" si="25"/>
        <v>178.06139478337758</v>
      </c>
      <c r="Z77" s="26">
        <f t="shared" si="26"/>
        <v>178.06139478337758</v>
      </c>
      <c r="AA77" s="47">
        <f t="shared" si="27"/>
        <v>0.18974606103541655</v>
      </c>
      <c r="AB77" s="47">
        <f t="shared" si="28"/>
        <v>0.7004780434782607</v>
      </c>
      <c r="AC77" s="26">
        <f t="shared" si="29"/>
        <v>45525.75556445773</v>
      </c>
      <c r="AD77" s="39">
        <f t="shared" si="30"/>
        <v>31868.028895120409</v>
      </c>
    </row>
    <row r="78" spans="1:30" x14ac:dyDescent="0.5">
      <c r="A78" t="str">
        <f>'2 - Normalized Data and Model'!A78</f>
        <v>W166</v>
      </c>
      <c r="B78" t="str">
        <f>'2 - Normalized Data and Model'!B78</f>
        <v>L3264</v>
      </c>
      <c r="C78" t="str">
        <f>'2 - Normalized Data and Model'!C78</f>
        <v>apartment</v>
      </c>
      <c r="D78">
        <f>'2 - Normalized Data and Model'!D78</f>
        <v>2</v>
      </c>
      <c r="E78" s="27">
        <f>'2 - Normalized Data and Model'!E78</f>
        <v>1900</v>
      </c>
      <c r="F78">
        <f>'2 - Normalized Data and Model'!F78</f>
        <v>0.97299999999999998</v>
      </c>
      <c r="G78" s="27">
        <f>'2 - Normalized Data and Model'!G78</f>
        <v>22184.399999999998</v>
      </c>
      <c r="H78" s="27">
        <f>'2 - Normalized Data and Model'!H78</f>
        <v>308</v>
      </c>
      <c r="I78" s="35">
        <f>'2 - Normalized Data and Model'!I78</f>
        <v>0.21640000000000001</v>
      </c>
      <c r="J78" s="27">
        <f>'2 - Normalized Data and Model'!J78</f>
        <v>168</v>
      </c>
      <c r="K78" s="27">
        <f>'2 - Normalized Data and Model'!K78</f>
        <v>364</v>
      </c>
      <c r="L78">
        <f>'2 - Normalized Data and Model'!L78</f>
        <v>196</v>
      </c>
      <c r="M78">
        <f>'2 - Normalized Data and Model'!M78</f>
        <v>140</v>
      </c>
      <c r="N78" s="35">
        <f t="shared" si="16"/>
        <v>0.67142857142857137</v>
      </c>
      <c r="O78" s="47">
        <f>'2 - Normalized Data and Model'!O78</f>
        <v>0.21640000000000001</v>
      </c>
      <c r="P78" s="26">
        <f t="shared" si="17"/>
        <v>206.79999999999998</v>
      </c>
      <c r="Q78" s="47">
        <f t="shared" si="18"/>
        <v>0.25836734693877544</v>
      </c>
      <c r="R78" s="52">
        <f t="shared" si="19"/>
        <v>0.64615057142857146</v>
      </c>
      <c r="S78" s="26"/>
      <c r="T78" s="39">
        <f t="shared" si="20"/>
        <v>0</v>
      </c>
      <c r="U78" s="29">
        <f t="shared" si="21"/>
        <v>168</v>
      </c>
      <c r="V78">
        <f t="shared" si="22"/>
        <v>245</v>
      </c>
      <c r="W78" s="26">
        <f t="shared" si="23"/>
        <v>143.5</v>
      </c>
      <c r="X78" s="105">
        <f t="shared" si="24"/>
        <v>-154.73032714412025</v>
      </c>
      <c r="Y78" s="26">
        <f t="shared" si="25"/>
        <v>203.37908930150311</v>
      </c>
      <c r="Z78" s="26">
        <f t="shared" si="26"/>
        <v>203.37908930150311</v>
      </c>
      <c r="AA78" s="47">
        <f t="shared" si="27"/>
        <v>0.24440444612858414</v>
      </c>
      <c r="AB78" s="47">
        <f t="shared" si="28"/>
        <v>0.65720499999999993</v>
      </c>
      <c r="AC78" s="26">
        <f t="shared" si="29"/>
        <v>48786.540350303927</v>
      </c>
      <c r="AD78" s="39">
        <f t="shared" si="30"/>
        <v>34150.578245212746</v>
      </c>
    </row>
    <row r="79" spans="1:30" x14ac:dyDescent="0.5">
      <c r="A79" t="str">
        <f>'2 - Normalized Data and Model'!A79</f>
        <v>W167</v>
      </c>
      <c r="B79" t="str">
        <f>'2 - Normalized Data and Model'!B79</f>
        <v>L3264</v>
      </c>
      <c r="C79" t="str">
        <f>'2 - Normalized Data and Model'!C79</f>
        <v>house</v>
      </c>
      <c r="D79">
        <f>'2 - Normalized Data and Model'!D79</f>
        <v>2</v>
      </c>
      <c r="E79" s="27">
        <f>'2 - Normalized Data and Model'!E79</f>
        <v>1400</v>
      </c>
      <c r="F79">
        <f>'2 - Normalized Data and Model'!F79</f>
        <v>0.97299999999999998</v>
      </c>
      <c r="G79" s="27">
        <f>'2 - Normalized Data and Model'!G79</f>
        <v>16346.4</v>
      </c>
      <c r="H79" s="27">
        <f>'2 - Normalized Data and Model'!H79</f>
        <v>308</v>
      </c>
      <c r="I79" s="35">
        <f>'2 - Normalized Data and Model'!I79</f>
        <v>0.6</v>
      </c>
      <c r="J79" s="27">
        <f>'2 - Normalized Data and Model'!J79</f>
        <v>226</v>
      </c>
      <c r="K79" s="27">
        <f>'2 - Normalized Data and Model'!K79</f>
        <v>368</v>
      </c>
      <c r="L79">
        <f>'2 - Normalized Data and Model'!L79</f>
        <v>142</v>
      </c>
      <c r="M79">
        <f>'2 - Normalized Data and Model'!M79</f>
        <v>82</v>
      </c>
      <c r="N79" s="35">
        <f t="shared" si="16"/>
        <v>0.56197183098591552</v>
      </c>
      <c r="O79" s="47">
        <f>'2 - Normalized Data and Model'!O79</f>
        <v>0.6</v>
      </c>
      <c r="P79" s="26">
        <f t="shared" si="17"/>
        <v>173.08732394366197</v>
      </c>
      <c r="Q79" s="47">
        <f t="shared" si="18"/>
        <v>-0.19809958341598891</v>
      </c>
      <c r="R79" s="52">
        <f t="shared" si="19"/>
        <v>1.0075354401904384</v>
      </c>
      <c r="S79" s="26"/>
      <c r="T79" s="39">
        <f t="shared" si="20"/>
        <v>0</v>
      </c>
      <c r="U79" s="29">
        <f t="shared" si="21"/>
        <v>226</v>
      </c>
      <c r="V79">
        <f t="shared" si="22"/>
        <v>177.5</v>
      </c>
      <c r="W79" s="26">
        <f t="shared" si="23"/>
        <v>208.25</v>
      </c>
      <c r="X79" s="105">
        <f t="shared" si="24"/>
        <v>-112.1005431350259</v>
      </c>
      <c r="Y79" s="26">
        <f t="shared" si="25"/>
        <v>199.48893204496656</v>
      </c>
      <c r="Z79" s="26">
        <f t="shared" si="26"/>
        <v>226</v>
      </c>
      <c r="AA79" s="47">
        <f t="shared" si="27"/>
        <v>0.1</v>
      </c>
      <c r="AB79" s="47">
        <f t="shared" si="28"/>
        <v>0.77153000000000005</v>
      </c>
      <c r="AC79" s="26">
        <f t="shared" si="29"/>
        <v>63643.509700000002</v>
      </c>
      <c r="AD79" s="39">
        <f t="shared" si="30"/>
        <v>44550.456789999997</v>
      </c>
    </row>
    <row r="80" spans="1:30" x14ac:dyDescent="0.5">
      <c r="A80" t="str">
        <f>'2 - Normalized Data and Model'!A80</f>
        <v>W168</v>
      </c>
      <c r="B80" t="str">
        <f>'2 - Normalized Data and Model'!B80</f>
        <v>L3264</v>
      </c>
      <c r="C80" t="str">
        <f>'2 - Normalized Data and Model'!C80</f>
        <v>house</v>
      </c>
      <c r="D80">
        <f>'2 - Normalized Data and Model'!D80</f>
        <v>2</v>
      </c>
      <c r="E80" s="27">
        <f>'2 - Normalized Data and Model'!E80</f>
        <v>2000</v>
      </c>
      <c r="F80">
        <f>'2 - Normalized Data and Model'!F80</f>
        <v>0.97299999999999998</v>
      </c>
      <c r="G80" s="27">
        <f>'2 - Normalized Data and Model'!G80</f>
        <v>23352</v>
      </c>
      <c r="H80" s="27">
        <f>'2 - Normalized Data and Model'!H80</f>
        <v>342</v>
      </c>
      <c r="I80" s="35">
        <f>'2 - Normalized Data and Model'!I80</f>
        <v>0.39179999999999998</v>
      </c>
      <c r="J80" s="27">
        <f>'2 - Normalized Data and Model'!J80</f>
        <v>285</v>
      </c>
      <c r="K80" s="27">
        <f>'2 - Normalized Data and Model'!K80</f>
        <v>428</v>
      </c>
      <c r="L80">
        <f>'2 - Normalized Data and Model'!L80</f>
        <v>143</v>
      </c>
      <c r="M80">
        <f>'2 - Normalized Data and Model'!M80</f>
        <v>57</v>
      </c>
      <c r="N80" s="35">
        <f t="shared" si="16"/>
        <v>0.4188811188811189</v>
      </c>
      <c r="O80" s="47">
        <f>'2 - Normalized Data and Model'!O80</f>
        <v>0.39179999999999998</v>
      </c>
      <c r="P80" s="26">
        <f t="shared" si="17"/>
        <v>143.25734265734266</v>
      </c>
      <c r="Q80" s="47">
        <f t="shared" si="18"/>
        <v>-0.69296591520367745</v>
      </c>
      <c r="R80" s="52">
        <f t="shared" si="19"/>
        <v>1.3993211150667513</v>
      </c>
      <c r="S80" s="26"/>
      <c r="T80" s="39">
        <f t="shared" si="20"/>
        <v>0</v>
      </c>
      <c r="U80" s="29">
        <f t="shared" si="21"/>
        <v>285</v>
      </c>
      <c r="V80">
        <f t="shared" si="22"/>
        <v>178.75</v>
      </c>
      <c r="W80" s="26">
        <f t="shared" si="23"/>
        <v>267.125</v>
      </c>
      <c r="X80" s="105">
        <f t="shared" si="24"/>
        <v>-112.88998357963875</v>
      </c>
      <c r="Y80" s="26">
        <f t="shared" si="25"/>
        <v>229.59800903119864</v>
      </c>
      <c r="Z80" s="26">
        <f t="shared" si="26"/>
        <v>285</v>
      </c>
      <c r="AA80" s="47">
        <f t="shared" si="27"/>
        <v>0.1</v>
      </c>
      <c r="AB80" s="47">
        <f t="shared" si="28"/>
        <v>0.77153000000000005</v>
      </c>
      <c r="AC80" s="26">
        <f t="shared" si="29"/>
        <v>80258.408250000008</v>
      </c>
      <c r="AD80" s="39">
        <f t="shared" si="30"/>
        <v>56180.885775000002</v>
      </c>
    </row>
    <row r="81" spans="1:30" x14ac:dyDescent="0.5">
      <c r="A81" t="str">
        <f>'2 - Normalized Data and Model'!A81</f>
        <v>W169</v>
      </c>
      <c r="B81" t="str">
        <f>'2 - Normalized Data and Model'!B81</f>
        <v>L10126</v>
      </c>
      <c r="C81" t="str">
        <f>'2 - Normalized Data and Model'!C81</f>
        <v>apartment</v>
      </c>
      <c r="D81">
        <f>'2 - Normalized Data and Model'!D81</f>
        <v>2</v>
      </c>
      <c r="E81" s="27">
        <f>'2 - Normalized Data and Model'!E81</f>
        <v>1000</v>
      </c>
      <c r="F81">
        <f>'2 - Normalized Data and Model'!F81</f>
        <v>0.97299999999999998</v>
      </c>
      <c r="G81" s="27">
        <f>'2 - Normalized Data and Model'!G81</f>
        <v>11676</v>
      </c>
      <c r="H81" s="27">
        <f>'2 - Normalized Data and Model'!H81</f>
        <v>229</v>
      </c>
      <c r="I81" s="35">
        <f>'2 - Normalized Data and Model'!I81</f>
        <v>0.58899999999999997</v>
      </c>
      <c r="J81" s="27">
        <f>'2 - Normalized Data and Model'!J81</f>
        <v>91</v>
      </c>
      <c r="K81" s="27">
        <f>'2 - Normalized Data and Model'!K81</f>
        <v>342</v>
      </c>
      <c r="L81">
        <f>'2 - Normalized Data and Model'!L81</f>
        <v>251</v>
      </c>
      <c r="M81">
        <f>'2 - Normalized Data and Model'!M81</f>
        <v>138</v>
      </c>
      <c r="N81" s="35">
        <f t="shared" si="16"/>
        <v>0.53984063745019928</v>
      </c>
      <c r="O81" s="47">
        <f>'2 - Normalized Data and Model'!O81</f>
        <v>0.58899999999999997</v>
      </c>
      <c r="P81" s="26">
        <f t="shared" si="17"/>
        <v>123.62350597609563</v>
      </c>
      <c r="Q81" s="47">
        <f t="shared" si="18"/>
        <v>0.20397930191584265</v>
      </c>
      <c r="R81" s="52">
        <f t="shared" si="19"/>
        <v>0.6892095866732274</v>
      </c>
      <c r="S81" s="26"/>
      <c r="T81" s="39">
        <f t="shared" si="20"/>
        <v>0</v>
      </c>
      <c r="U81" s="29">
        <f t="shared" si="21"/>
        <v>91</v>
      </c>
      <c r="V81">
        <f t="shared" si="22"/>
        <v>313.75</v>
      </c>
      <c r="W81" s="26">
        <f t="shared" si="23"/>
        <v>59.625</v>
      </c>
      <c r="X81" s="105">
        <f t="shared" si="24"/>
        <v>-198.14955159782747</v>
      </c>
      <c r="Y81" s="26">
        <f t="shared" si="25"/>
        <v>198.37832354427181</v>
      </c>
      <c r="Z81" s="26">
        <f t="shared" si="26"/>
        <v>198.37832354427181</v>
      </c>
      <c r="AA81" s="47">
        <f t="shared" si="27"/>
        <v>0.44224166866700176</v>
      </c>
      <c r="AB81" s="47">
        <f t="shared" si="28"/>
        <v>0.50057727091633475</v>
      </c>
      <c r="AC81" s="26">
        <f t="shared" si="29"/>
        <v>36245.843130193476</v>
      </c>
      <c r="AD81" s="39">
        <f t="shared" si="30"/>
        <v>25372.09019113543</v>
      </c>
    </row>
    <row r="82" spans="1:30" x14ac:dyDescent="0.5">
      <c r="A82" t="str">
        <f>'2 - Normalized Data and Model'!A82</f>
        <v>W17</v>
      </c>
      <c r="B82" t="str">
        <f>'2 - Normalized Data and Model'!B82</f>
        <v>L4761</v>
      </c>
      <c r="C82" t="str">
        <f>'2 - Normalized Data and Model'!C82</f>
        <v>apartment</v>
      </c>
      <c r="D82">
        <f>'2 - Normalized Data and Model'!D82</f>
        <v>2</v>
      </c>
      <c r="E82" s="27">
        <f>'2 - Normalized Data and Model'!E82</f>
        <v>2500</v>
      </c>
      <c r="F82">
        <f>'2 - Normalized Data and Model'!F82</f>
        <v>0.97299999999999998</v>
      </c>
      <c r="G82" s="27">
        <f>'2 - Normalized Data and Model'!G82</f>
        <v>29190</v>
      </c>
      <c r="H82" s="27">
        <f>'2 - Normalized Data and Model'!H82</f>
        <v>392</v>
      </c>
      <c r="I82" s="35">
        <f>'2 - Normalized Data and Model'!I82</f>
        <v>0.29320000000000002</v>
      </c>
      <c r="J82" s="27">
        <f>'2 - Normalized Data and Model'!J82</f>
        <v>173</v>
      </c>
      <c r="K82" s="27">
        <f>'2 - Normalized Data and Model'!K82</f>
        <v>581</v>
      </c>
      <c r="L82">
        <f>'2 - Normalized Data and Model'!L82</f>
        <v>408</v>
      </c>
      <c r="M82">
        <f>'2 - Normalized Data and Model'!M82</f>
        <v>219</v>
      </c>
      <c r="N82" s="35">
        <f t="shared" si="16"/>
        <v>0.52941176470588236</v>
      </c>
      <c r="O82" s="47">
        <f>'2 - Normalized Data and Model'!O82</f>
        <v>0.29320000000000002</v>
      </c>
      <c r="P82" s="26">
        <f t="shared" si="17"/>
        <v>207.52941176470588</v>
      </c>
      <c r="Q82" s="47">
        <f t="shared" si="18"/>
        <v>0.1677047289504037</v>
      </c>
      <c r="R82" s="52">
        <f t="shared" si="19"/>
        <v>0.71792816608996546</v>
      </c>
      <c r="S82" s="26"/>
      <c r="T82" s="39">
        <f t="shared" si="20"/>
        <v>0</v>
      </c>
      <c r="U82" s="29">
        <f t="shared" si="21"/>
        <v>173</v>
      </c>
      <c r="V82">
        <f t="shared" si="22"/>
        <v>510</v>
      </c>
      <c r="W82" s="26">
        <f t="shared" si="23"/>
        <v>122</v>
      </c>
      <c r="X82" s="105">
        <f t="shared" si="24"/>
        <v>-322.09170140204623</v>
      </c>
      <c r="Y82" s="26">
        <f t="shared" si="25"/>
        <v>335.00341038272069</v>
      </c>
      <c r="Z82" s="26">
        <f t="shared" si="26"/>
        <v>335.00341038272069</v>
      </c>
      <c r="AA82" s="47">
        <f t="shared" si="27"/>
        <v>0.41765374584847192</v>
      </c>
      <c r="AB82" s="47">
        <f t="shared" si="28"/>
        <v>0.52004352941176479</v>
      </c>
      <c r="AC82" s="26">
        <f t="shared" si="29"/>
        <v>63588.969903648882</v>
      </c>
      <c r="AD82" s="39">
        <f t="shared" si="30"/>
        <v>44512.278932554218</v>
      </c>
    </row>
    <row r="83" spans="1:30" x14ac:dyDescent="0.5">
      <c r="A83" t="str">
        <f>'2 - Normalized Data and Model'!A83</f>
        <v>W170</v>
      </c>
      <c r="B83" t="str">
        <f>'2 - Normalized Data and Model'!B83</f>
        <v>L10126</v>
      </c>
      <c r="C83" t="str">
        <f>'2 - Normalized Data and Model'!C83</f>
        <v>apartment</v>
      </c>
      <c r="D83">
        <f>'2 - Normalized Data and Model'!D83</f>
        <v>2</v>
      </c>
      <c r="E83" s="27">
        <f>'2 - Normalized Data and Model'!E83</f>
        <v>1400</v>
      </c>
      <c r="F83">
        <f>'2 - Normalized Data and Model'!F83</f>
        <v>0.97299999999999998</v>
      </c>
      <c r="G83" s="27">
        <f>'2 - Normalized Data and Model'!G83</f>
        <v>16346.4</v>
      </c>
      <c r="H83" s="27">
        <f>'2 - Normalized Data and Model'!H83</f>
        <v>322</v>
      </c>
      <c r="I83" s="35">
        <f>'2 - Normalized Data and Model'!I83</f>
        <v>0.2712</v>
      </c>
      <c r="J83" s="27">
        <f>'2 - Normalized Data and Model'!J83</f>
        <v>168</v>
      </c>
      <c r="K83" s="27">
        <f>'2 - Normalized Data and Model'!K83</f>
        <v>392</v>
      </c>
      <c r="L83">
        <f>'2 - Normalized Data and Model'!L83</f>
        <v>224</v>
      </c>
      <c r="M83">
        <f>'2 - Normalized Data and Model'!M83</f>
        <v>154</v>
      </c>
      <c r="N83" s="35">
        <f t="shared" si="16"/>
        <v>0.65</v>
      </c>
      <c r="O83" s="47">
        <f>'2 - Normalized Data and Model'!O83</f>
        <v>0.2712</v>
      </c>
      <c r="P83" s="26">
        <f t="shared" si="17"/>
        <v>209.3</v>
      </c>
      <c r="Q83" s="47">
        <f t="shared" si="18"/>
        <v>0.24750000000000005</v>
      </c>
      <c r="R83" s="52">
        <f t="shared" si="19"/>
        <v>0.65475424999999998</v>
      </c>
      <c r="S83" s="26"/>
      <c r="T83" s="39">
        <f t="shared" si="20"/>
        <v>0</v>
      </c>
      <c r="U83" s="29">
        <f t="shared" si="21"/>
        <v>168</v>
      </c>
      <c r="V83">
        <f t="shared" si="22"/>
        <v>280</v>
      </c>
      <c r="W83" s="26">
        <f t="shared" si="23"/>
        <v>140</v>
      </c>
      <c r="X83" s="105">
        <f t="shared" si="24"/>
        <v>-176.83465959328029</v>
      </c>
      <c r="Y83" s="26">
        <f t="shared" si="25"/>
        <v>220.43324491600356</v>
      </c>
      <c r="Z83" s="26">
        <f t="shared" si="26"/>
        <v>220.43324491600356</v>
      </c>
      <c r="AA83" s="47">
        <f t="shared" si="27"/>
        <v>0.28726158898572701</v>
      </c>
      <c r="AB83" s="47">
        <f t="shared" si="28"/>
        <v>0.62327499999999991</v>
      </c>
      <c r="AC83" s="26">
        <f t="shared" si="29"/>
        <v>50147.543714633066</v>
      </c>
      <c r="AD83" s="39">
        <f t="shared" si="30"/>
        <v>35103.280600243146</v>
      </c>
    </row>
    <row r="84" spans="1:30" x14ac:dyDescent="0.5">
      <c r="A84" t="str">
        <f>'2 - Normalized Data and Model'!A84</f>
        <v>W171</v>
      </c>
      <c r="B84" t="str">
        <f>'2 - Normalized Data and Model'!B84</f>
        <v>L10126</v>
      </c>
      <c r="C84" t="str">
        <f>'2 - Normalized Data and Model'!C84</f>
        <v>house</v>
      </c>
      <c r="D84">
        <f>'2 - Normalized Data and Model'!D84</f>
        <v>2</v>
      </c>
      <c r="E84" s="27">
        <f>'2 - Normalized Data and Model'!E84</f>
        <v>1300</v>
      </c>
      <c r="F84">
        <f>'2 - Normalized Data and Model'!F84</f>
        <v>0.97299999999999998</v>
      </c>
      <c r="G84" s="27">
        <f>'2 - Normalized Data and Model'!G84</f>
        <v>15178.8</v>
      </c>
      <c r="H84" s="27">
        <f>'2 - Normalized Data and Model'!H84</f>
        <v>257</v>
      </c>
      <c r="I84" s="35">
        <f>'2 - Normalized Data and Model'!I84</f>
        <v>0.55069999999999997</v>
      </c>
      <c r="J84" s="27">
        <f>'2 - Normalized Data and Model'!J84</f>
        <v>155</v>
      </c>
      <c r="K84" s="27">
        <f>'2 - Normalized Data and Model'!K84</f>
        <v>494</v>
      </c>
      <c r="L84">
        <f>'2 - Normalized Data and Model'!L84</f>
        <v>339</v>
      </c>
      <c r="M84">
        <f>'2 - Normalized Data and Model'!M84</f>
        <v>102</v>
      </c>
      <c r="N84" s="35">
        <f t="shared" si="16"/>
        <v>0.34070796460176994</v>
      </c>
      <c r="O84" s="47">
        <f>'2 - Normalized Data and Model'!O84</f>
        <v>0.55069999999999997</v>
      </c>
      <c r="P84" s="26">
        <f t="shared" si="17"/>
        <v>87.561946902654881</v>
      </c>
      <c r="Q84" s="47">
        <f t="shared" si="18"/>
        <v>-5.9145848017333608E-2</v>
      </c>
      <c r="R84" s="52">
        <f t="shared" si="19"/>
        <v>0.89752576787532301</v>
      </c>
      <c r="S84" s="26"/>
      <c r="T84" s="39">
        <f t="shared" si="20"/>
        <v>0</v>
      </c>
      <c r="U84" s="29">
        <f t="shared" si="21"/>
        <v>155</v>
      </c>
      <c r="V84">
        <f t="shared" si="22"/>
        <v>423.75</v>
      </c>
      <c r="W84" s="26">
        <f t="shared" si="23"/>
        <v>112.625</v>
      </c>
      <c r="X84" s="105">
        <f t="shared" si="24"/>
        <v>-267.62031072375902</v>
      </c>
      <c r="Y84" s="26">
        <f t="shared" si="25"/>
        <v>283.97709833270181</v>
      </c>
      <c r="Z84" s="26">
        <f t="shared" si="26"/>
        <v>283.97709833270181</v>
      </c>
      <c r="AA84" s="47">
        <f t="shared" si="27"/>
        <v>0.40437073352849984</v>
      </c>
      <c r="AB84" s="47">
        <f t="shared" si="28"/>
        <v>0.53055969026548677</v>
      </c>
      <c r="AC84" s="26">
        <f t="shared" si="29"/>
        <v>54993.382486869836</v>
      </c>
      <c r="AD84" s="39">
        <f t="shared" si="30"/>
        <v>38495.367740808884</v>
      </c>
    </row>
    <row r="85" spans="1:30" x14ac:dyDescent="0.5">
      <c r="A85" t="str">
        <f>'2 - Normalized Data and Model'!A85</f>
        <v>W172</v>
      </c>
      <c r="B85" t="str">
        <f>'2 - Normalized Data and Model'!B85</f>
        <v>L10126</v>
      </c>
      <c r="C85" t="str">
        <f>'2 - Normalized Data and Model'!C85</f>
        <v>house</v>
      </c>
      <c r="D85">
        <f>'2 - Normalized Data and Model'!D85</f>
        <v>2</v>
      </c>
      <c r="E85" s="27">
        <f>'2 - Normalized Data and Model'!E85</f>
        <v>1800</v>
      </c>
      <c r="F85">
        <f>'2 - Normalized Data and Model'!F85</f>
        <v>0.97299999999999998</v>
      </c>
      <c r="G85" s="27">
        <f>'2 - Normalized Data and Model'!G85</f>
        <v>21016.799999999999</v>
      </c>
      <c r="H85" s="27">
        <f>'2 - Normalized Data and Model'!H85</f>
        <v>286</v>
      </c>
      <c r="I85" s="35">
        <f>'2 - Normalized Data and Model'!I85</f>
        <v>0.4521</v>
      </c>
      <c r="J85" s="27">
        <f>'2 - Normalized Data and Model'!J85</f>
        <v>151</v>
      </c>
      <c r="K85" s="27">
        <f>'2 - Normalized Data and Model'!K85</f>
        <v>391</v>
      </c>
      <c r="L85">
        <f>'2 - Normalized Data and Model'!L85</f>
        <v>240</v>
      </c>
      <c r="M85">
        <f>'2 - Normalized Data and Model'!M85</f>
        <v>135</v>
      </c>
      <c r="N85" s="35">
        <f t="shared" si="16"/>
        <v>0.55000000000000004</v>
      </c>
      <c r="O85" s="47">
        <f>'2 - Normalized Data and Model'!O85</f>
        <v>0.4521</v>
      </c>
      <c r="P85" s="26">
        <f t="shared" si="17"/>
        <v>157.30000000000001</v>
      </c>
      <c r="Q85" s="47">
        <f t="shared" si="18"/>
        <v>0.12100000000000005</v>
      </c>
      <c r="R85" s="52">
        <f t="shared" si="19"/>
        <v>0.75490429999999997</v>
      </c>
      <c r="S85" s="26"/>
      <c r="T85" s="39">
        <f t="shared" si="20"/>
        <v>0</v>
      </c>
      <c r="U85" s="29">
        <f t="shared" si="21"/>
        <v>151</v>
      </c>
      <c r="V85">
        <f t="shared" si="22"/>
        <v>300</v>
      </c>
      <c r="W85" s="26">
        <f t="shared" si="23"/>
        <v>121</v>
      </c>
      <c r="X85" s="105">
        <f t="shared" si="24"/>
        <v>-189.46570670708601</v>
      </c>
      <c r="Y85" s="26">
        <f t="shared" si="25"/>
        <v>221.67847669571805</v>
      </c>
      <c r="Z85" s="26">
        <f t="shared" si="26"/>
        <v>221.67847669571805</v>
      </c>
      <c r="AA85" s="47">
        <f t="shared" si="27"/>
        <v>0.33559492231906013</v>
      </c>
      <c r="AB85" s="47">
        <f t="shared" si="28"/>
        <v>0.58500950000000018</v>
      </c>
      <c r="AC85" s="26">
        <f t="shared" si="29"/>
        <v>47334.665406571155</v>
      </c>
      <c r="AD85" s="39">
        <f t="shared" si="30"/>
        <v>33134.265784599804</v>
      </c>
    </row>
    <row r="86" spans="1:30" x14ac:dyDescent="0.5">
      <c r="A86" t="str">
        <f>'2 - Normalized Data and Model'!A86</f>
        <v>W173</v>
      </c>
      <c r="B86" t="str">
        <f>'2 - Normalized Data and Model'!B86</f>
        <v>L10130</v>
      </c>
      <c r="C86" t="str">
        <f>'2 - Normalized Data and Model'!C86</f>
        <v>apartment</v>
      </c>
      <c r="D86">
        <f>'2 - Normalized Data and Model'!D86</f>
        <v>2</v>
      </c>
      <c r="E86" s="27">
        <f>'2 - Normalized Data and Model'!E86</f>
        <v>700</v>
      </c>
      <c r="F86">
        <f>'2 - Normalized Data and Model'!F86</f>
        <v>0.97299999999999998</v>
      </c>
      <c r="G86" s="27">
        <f>'2 - Normalized Data and Model'!G86</f>
        <v>8173.2</v>
      </c>
      <c r="H86" s="27">
        <f>'2 - Normalized Data and Model'!H86</f>
        <v>180</v>
      </c>
      <c r="I86" s="35">
        <f>'2 - Normalized Data and Model'!I86</f>
        <v>0.51780000000000004</v>
      </c>
      <c r="J86" s="27">
        <f>'2 - Normalized Data and Model'!J86</f>
        <v>99</v>
      </c>
      <c r="K86" s="27">
        <f>'2 - Normalized Data and Model'!K86</f>
        <v>265</v>
      </c>
      <c r="L86">
        <f>'2 - Normalized Data and Model'!L86</f>
        <v>166</v>
      </c>
      <c r="M86">
        <f>'2 - Normalized Data and Model'!M86</f>
        <v>81</v>
      </c>
      <c r="N86" s="35">
        <f t="shared" si="16"/>
        <v>0.49036144578313257</v>
      </c>
      <c r="O86" s="47">
        <f>'2 - Normalized Data and Model'!O86</f>
        <v>0.51780000000000004</v>
      </c>
      <c r="P86" s="26">
        <f t="shared" si="17"/>
        <v>88.265060240963862</v>
      </c>
      <c r="Q86" s="47">
        <f t="shared" si="18"/>
        <v>4.8265350558861997E-2</v>
      </c>
      <c r="R86" s="52">
        <f t="shared" si="19"/>
        <v>0.81248832196254894</v>
      </c>
      <c r="S86" s="26"/>
      <c r="T86" s="39">
        <f t="shared" si="20"/>
        <v>0</v>
      </c>
      <c r="U86" s="29">
        <f t="shared" si="21"/>
        <v>99</v>
      </c>
      <c r="V86">
        <f t="shared" si="22"/>
        <v>207.5</v>
      </c>
      <c r="W86" s="26">
        <f t="shared" si="23"/>
        <v>78.25</v>
      </c>
      <c r="X86" s="105">
        <f t="shared" si="24"/>
        <v>-131.04711380573451</v>
      </c>
      <c r="Y86" s="26">
        <f t="shared" si="25"/>
        <v>150.60677971453836</v>
      </c>
      <c r="Z86" s="26">
        <f t="shared" si="26"/>
        <v>150.60677971453836</v>
      </c>
      <c r="AA86" s="47">
        <f t="shared" si="27"/>
        <v>0.34870737211825714</v>
      </c>
      <c r="AB86" s="47">
        <f t="shared" si="28"/>
        <v>0.57462837349397589</v>
      </c>
      <c r="AC86" s="26">
        <f t="shared" si="29"/>
        <v>31588.169035553703</v>
      </c>
      <c r="AD86" s="39">
        <f t="shared" si="30"/>
        <v>22111.718324887592</v>
      </c>
    </row>
    <row r="87" spans="1:30" x14ac:dyDescent="0.5">
      <c r="A87" t="str">
        <f>'2 - Normalized Data and Model'!A87</f>
        <v>W174</v>
      </c>
      <c r="B87" t="str">
        <f>'2 - Normalized Data and Model'!B87</f>
        <v>L10130</v>
      </c>
      <c r="C87" t="str">
        <f>'2 - Normalized Data and Model'!C87</f>
        <v>apartment</v>
      </c>
      <c r="D87">
        <f>'2 - Normalized Data and Model'!D87</f>
        <v>2</v>
      </c>
      <c r="E87" s="27">
        <f>'2 - Normalized Data and Model'!E87</f>
        <v>900</v>
      </c>
      <c r="F87">
        <f>'2 - Normalized Data and Model'!F87</f>
        <v>0.97299999999999998</v>
      </c>
      <c r="G87" s="27">
        <f>'2 - Normalized Data and Model'!G87</f>
        <v>10508.4</v>
      </c>
      <c r="H87" s="27">
        <f>'2 - Normalized Data and Model'!H87</f>
        <v>230</v>
      </c>
      <c r="I87" s="35">
        <f>'2 - Normalized Data and Model'!I87</f>
        <v>0.52049999999999996</v>
      </c>
      <c r="J87" s="27">
        <f>'2 - Normalized Data and Model'!J87</f>
        <v>154</v>
      </c>
      <c r="K87" s="27">
        <f>'2 - Normalized Data and Model'!K87</f>
        <v>286</v>
      </c>
      <c r="L87">
        <f>'2 - Normalized Data and Model'!L87</f>
        <v>132</v>
      </c>
      <c r="M87">
        <f>'2 - Normalized Data and Model'!M87</f>
        <v>76</v>
      </c>
      <c r="N87" s="35">
        <f t="shared" si="16"/>
        <v>0.56060606060606066</v>
      </c>
      <c r="O87" s="47">
        <f>'2 - Normalized Data and Model'!O87</f>
        <v>0.52049999999999996</v>
      </c>
      <c r="P87" s="26">
        <f t="shared" si="17"/>
        <v>128.93939393939397</v>
      </c>
      <c r="Q87" s="47">
        <f t="shared" si="18"/>
        <v>-5.1882460973369904E-2</v>
      </c>
      <c r="R87" s="52">
        <f t="shared" si="19"/>
        <v>0.89177534435261696</v>
      </c>
      <c r="S87" s="26"/>
      <c r="T87" s="39">
        <f t="shared" si="20"/>
        <v>0</v>
      </c>
      <c r="U87" s="29">
        <f t="shared" si="21"/>
        <v>154</v>
      </c>
      <c r="V87">
        <f t="shared" si="22"/>
        <v>165</v>
      </c>
      <c r="W87" s="26">
        <f t="shared" si="23"/>
        <v>137.5</v>
      </c>
      <c r="X87" s="105">
        <f t="shared" si="24"/>
        <v>-104.20613868889731</v>
      </c>
      <c r="Y87" s="26">
        <f t="shared" si="25"/>
        <v>157.39816218264494</v>
      </c>
      <c r="Z87" s="26">
        <f t="shared" si="26"/>
        <v>157.39816218264494</v>
      </c>
      <c r="AA87" s="47">
        <f t="shared" si="27"/>
        <v>0.12059492231906023</v>
      </c>
      <c r="AB87" s="47">
        <f t="shared" si="28"/>
        <v>0.75522500000000004</v>
      </c>
      <c r="AC87" s="26">
        <f t="shared" si="29"/>
        <v>43387.924867551636</v>
      </c>
      <c r="AD87" s="39">
        <f t="shared" si="30"/>
        <v>30371.547407286143</v>
      </c>
    </row>
    <row r="88" spans="1:30" x14ac:dyDescent="0.5">
      <c r="A88" t="str">
        <f>'2 - Normalized Data and Model'!A88</f>
        <v>W175</v>
      </c>
      <c r="B88" t="str">
        <f>'2 - Normalized Data and Model'!B88</f>
        <v>L10130</v>
      </c>
      <c r="C88" t="str">
        <f>'2 - Normalized Data and Model'!C88</f>
        <v>house</v>
      </c>
      <c r="D88">
        <f>'2 - Normalized Data and Model'!D88</f>
        <v>2</v>
      </c>
      <c r="E88" s="27">
        <f>'2 - Normalized Data and Model'!E88</f>
        <v>1000</v>
      </c>
      <c r="F88">
        <f>'2 - Normalized Data and Model'!F88</f>
        <v>0.97299999999999998</v>
      </c>
      <c r="G88" s="27">
        <f>'2 - Normalized Data and Model'!G88</f>
        <v>11676</v>
      </c>
      <c r="H88" s="27">
        <f>'2 - Normalized Data and Model'!H88</f>
        <v>221</v>
      </c>
      <c r="I88" s="35">
        <f>'2 - Normalized Data and Model'!I88</f>
        <v>0.63009999999999999</v>
      </c>
      <c r="J88" s="27">
        <f>'2 - Normalized Data and Model'!J88</f>
        <v>190</v>
      </c>
      <c r="K88" s="27">
        <f>'2 - Normalized Data and Model'!K88</f>
        <v>462</v>
      </c>
      <c r="L88">
        <f>'2 - Normalized Data and Model'!L88</f>
        <v>272</v>
      </c>
      <c r="M88">
        <f>'2 - Normalized Data and Model'!M88</f>
        <v>31</v>
      </c>
      <c r="N88" s="35">
        <f t="shared" si="16"/>
        <v>0.19117647058823531</v>
      </c>
      <c r="O88" s="47">
        <f>'2 - Normalized Data and Model'!O88</f>
        <v>0.63009999999999999</v>
      </c>
      <c r="P88" s="26">
        <f t="shared" si="17"/>
        <v>42.25</v>
      </c>
      <c r="Q88" s="47">
        <f t="shared" si="18"/>
        <v>-0.3345588235294118</v>
      </c>
      <c r="R88" s="52">
        <f t="shared" si="19"/>
        <v>1.1155702205882352</v>
      </c>
      <c r="S88" s="26"/>
      <c r="T88" s="39">
        <f t="shared" si="20"/>
        <v>0</v>
      </c>
      <c r="U88" s="29">
        <f t="shared" si="21"/>
        <v>190</v>
      </c>
      <c r="V88">
        <f t="shared" si="22"/>
        <v>340</v>
      </c>
      <c r="W88" s="26">
        <f t="shared" si="23"/>
        <v>156</v>
      </c>
      <c r="X88" s="105">
        <f t="shared" si="24"/>
        <v>-214.72780093469748</v>
      </c>
      <c r="Y88" s="26">
        <f t="shared" si="25"/>
        <v>260.66894025514716</v>
      </c>
      <c r="Z88" s="26">
        <f t="shared" si="26"/>
        <v>260.66894025514716</v>
      </c>
      <c r="AA88" s="47">
        <f t="shared" si="27"/>
        <v>0.30784982427984459</v>
      </c>
      <c r="AB88" s="47">
        <f t="shared" si="28"/>
        <v>0.60697529411764706</v>
      </c>
      <c r="AC88" s="26">
        <f t="shared" si="29"/>
        <v>57750.156437726713</v>
      </c>
      <c r="AD88" s="39">
        <f t="shared" si="30"/>
        <v>40425.109506408699</v>
      </c>
    </row>
    <row r="89" spans="1:30" x14ac:dyDescent="0.5">
      <c r="A89" t="str">
        <f>'2 - Normalized Data and Model'!A89</f>
        <v>W176</v>
      </c>
      <c r="B89" t="str">
        <f>'2 - Normalized Data and Model'!B89</f>
        <v>L10130</v>
      </c>
      <c r="C89" t="str">
        <f>'2 - Normalized Data and Model'!C89</f>
        <v>house</v>
      </c>
      <c r="D89">
        <f>'2 - Normalized Data and Model'!D89</f>
        <v>2</v>
      </c>
      <c r="E89" s="27">
        <f>'2 - Normalized Data and Model'!E89</f>
        <v>1200</v>
      </c>
      <c r="F89">
        <f>'2 - Normalized Data and Model'!F89</f>
        <v>0.97299999999999998</v>
      </c>
      <c r="G89" s="27">
        <f>'2 - Normalized Data and Model'!G89</f>
        <v>14011.199999999999</v>
      </c>
      <c r="H89" s="27">
        <f>'2 - Normalized Data and Model'!H89</f>
        <v>316</v>
      </c>
      <c r="I89" s="35">
        <f>'2 - Normalized Data and Model'!I89</f>
        <v>0.36990000000000001</v>
      </c>
      <c r="J89" s="27">
        <f>'2 - Normalized Data and Model'!J89</f>
        <v>205</v>
      </c>
      <c r="K89" s="27">
        <f>'2 - Normalized Data and Model'!K89</f>
        <v>411</v>
      </c>
      <c r="L89">
        <f>'2 - Normalized Data and Model'!L89</f>
        <v>206</v>
      </c>
      <c r="M89">
        <f>'2 - Normalized Data and Model'!M89</f>
        <v>111</v>
      </c>
      <c r="N89" s="35">
        <f t="shared" si="16"/>
        <v>0.53106796116504862</v>
      </c>
      <c r="O89" s="47">
        <f>'2 - Normalized Data and Model'!O89</f>
        <v>0.36990000000000001</v>
      </c>
      <c r="P89" s="26">
        <f t="shared" si="17"/>
        <v>167.81747572815536</v>
      </c>
      <c r="Q89" s="47">
        <f t="shared" si="18"/>
        <v>-4.4398152512018035E-2</v>
      </c>
      <c r="R89" s="52">
        <f t="shared" si="19"/>
        <v>0.88585001734376467</v>
      </c>
      <c r="S89" s="26"/>
      <c r="T89" s="39">
        <f t="shared" si="20"/>
        <v>0</v>
      </c>
      <c r="U89" s="29">
        <f t="shared" si="21"/>
        <v>205</v>
      </c>
      <c r="V89">
        <f t="shared" si="22"/>
        <v>257.5</v>
      </c>
      <c r="W89" s="26">
        <f t="shared" si="23"/>
        <v>179.25</v>
      </c>
      <c r="X89" s="105">
        <f t="shared" si="24"/>
        <v>-162.62473159024884</v>
      </c>
      <c r="Y89" s="26">
        <f t="shared" si="25"/>
        <v>227.96985916382471</v>
      </c>
      <c r="Z89" s="26">
        <f t="shared" si="26"/>
        <v>227.96985916382471</v>
      </c>
      <c r="AA89" s="47">
        <f t="shared" si="27"/>
        <v>0.18920333655854255</v>
      </c>
      <c r="AB89" s="47">
        <f t="shared" si="28"/>
        <v>0.70090771844660194</v>
      </c>
      <c r="AC89" s="26">
        <f t="shared" si="29"/>
        <v>58321.829359304989</v>
      </c>
      <c r="AD89" s="39">
        <f t="shared" si="30"/>
        <v>40825.28055151349</v>
      </c>
    </row>
    <row r="90" spans="1:30" x14ac:dyDescent="0.5">
      <c r="A90" t="str">
        <f>'2 - Normalized Data and Model'!A90</f>
        <v>W177</v>
      </c>
      <c r="B90" t="str">
        <f>'2 - Normalized Data and Model'!B90</f>
        <v>L10133</v>
      </c>
      <c r="C90" t="str">
        <f>'2 - Normalized Data and Model'!C90</f>
        <v>apartment</v>
      </c>
      <c r="D90">
        <f>'2 - Normalized Data and Model'!D90</f>
        <v>2</v>
      </c>
      <c r="E90" s="27">
        <f>'2 - Normalized Data and Model'!E90</f>
        <v>700</v>
      </c>
      <c r="F90">
        <f>'2 - Normalized Data and Model'!F90</f>
        <v>0.97299999999999998</v>
      </c>
      <c r="G90" s="27">
        <f>'2 - Normalized Data and Model'!G90</f>
        <v>8173.2</v>
      </c>
      <c r="H90" s="27">
        <f>'2 - Normalized Data and Model'!H90</f>
        <v>245</v>
      </c>
      <c r="I90" s="35">
        <f>'2 - Normalized Data and Model'!I90</f>
        <v>0.56989999999999996</v>
      </c>
      <c r="J90" s="27">
        <f>'2 - Normalized Data and Model'!J90</f>
        <v>192</v>
      </c>
      <c r="K90" s="27">
        <f>'2 - Normalized Data and Model'!K90</f>
        <v>313</v>
      </c>
      <c r="L90">
        <f>'2 - Normalized Data and Model'!L90</f>
        <v>121</v>
      </c>
      <c r="M90">
        <f>'2 - Normalized Data and Model'!M90</f>
        <v>53</v>
      </c>
      <c r="N90" s="35">
        <f t="shared" si="16"/>
        <v>0.45041322314049592</v>
      </c>
      <c r="O90" s="47">
        <f>'2 - Normalized Data and Model'!O90</f>
        <v>0.56989999999999996</v>
      </c>
      <c r="P90" s="26">
        <f t="shared" si="17"/>
        <v>110.3512396694215</v>
      </c>
      <c r="Q90" s="47">
        <f t="shared" si="18"/>
        <v>-0.43982651458233712</v>
      </c>
      <c r="R90" s="52">
        <f t="shared" si="19"/>
        <v>1.1989106515948362</v>
      </c>
      <c r="S90" s="26"/>
      <c r="T90" s="39">
        <f t="shared" si="20"/>
        <v>0</v>
      </c>
      <c r="U90" s="29">
        <f t="shared" si="21"/>
        <v>192</v>
      </c>
      <c r="V90">
        <f t="shared" si="22"/>
        <v>151.25</v>
      </c>
      <c r="W90" s="26">
        <f t="shared" si="23"/>
        <v>176.875</v>
      </c>
      <c r="X90" s="105">
        <f t="shared" si="24"/>
        <v>-95.522293798155872</v>
      </c>
      <c r="Y90" s="26">
        <f t="shared" si="25"/>
        <v>169.69831533409121</v>
      </c>
      <c r="Z90" s="26">
        <f t="shared" si="26"/>
        <v>192</v>
      </c>
      <c r="AA90" s="47">
        <f t="shared" si="27"/>
        <v>0.1</v>
      </c>
      <c r="AB90" s="47">
        <f t="shared" si="28"/>
        <v>0.77153000000000005</v>
      </c>
      <c r="AC90" s="26">
        <f t="shared" si="29"/>
        <v>54068.822399999997</v>
      </c>
      <c r="AD90" s="39">
        <f t="shared" si="30"/>
        <v>37848.175679999993</v>
      </c>
    </row>
    <row r="91" spans="1:30" x14ac:dyDescent="0.5">
      <c r="A91" t="str">
        <f>'2 - Normalized Data and Model'!A91</f>
        <v>W178</v>
      </c>
      <c r="B91" t="str">
        <f>'2 - Normalized Data and Model'!B91</f>
        <v>L10133</v>
      </c>
      <c r="C91" t="str">
        <f>'2 - Normalized Data and Model'!C91</f>
        <v>apartment</v>
      </c>
      <c r="D91">
        <f>'2 - Normalized Data and Model'!D91</f>
        <v>2</v>
      </c>
      <c r="E91" s="27">
        <f>'2 - Normalized Data and Model'!E91</f>
        <v>1000</v>
      </c>
      <c r="F91">
        <f>'2 - Normalized Data and Model'!F91</f>
        <v>0.97299999999999998</v>
      </c>
      <c r="G91" s="27">
        <f>'2 - Normalized Data and Model'!G91</f>
        <v>11676</v>
      </c>
      <c r="H91" s="27">
        <f>'2 - Normalized Data and Model'!H91</f>
        <v>266</v>
      </c>
      <c r="I91" s="35">
        <f>'2 - Normalized Data and Model'!I91</f>
        <v>0.41920000000000002</v>
      </c>
      <c r="J91" s="27">
        <f>'2 - Normalized Data and Model'!J91</f>
        <v>192</v>
      </c>
      <c r="K91" s="27">
        <f>'2 - Normalized Data and Model'!K91</f>
        <v>357</v>
      </c>
      <c r="L91">
        <f>'2 - Normalized Data and Model'!L91</f>
        <v>165</v>
      </c>
      <c r="M91">
        <f>'2 - Normalized Data and Model'!M91</f>
        <v>74</v>
      </c>
      <c r="N91" s="35">
        <f t="shared" si="16"/>
        <v>0.45878787878787886</v>
      </c>
      <c r="O91" s="47">
        <f>'2 - Normalized Data and Model'!O91</f>
        <v>0.41920000000000002</v>
      </c>
      <c r="P91" s="26">
        <f t="shared" si="17"/>
        <v>122.03757575757578</v>
      </c>
      <c r="Q91" s="47">
        <f t="shared" si="18"/>
        <v>-0.23921175390266289</v>
      </c>
      <c r="R91" s="52">
        <f t="shared" si="19"/>
        <v>1.0400839455647382</v>
      </c>
      <c r="S91" s="26"/>
      <c r="T91" s="39">
        <f t="shared" si="20"/>
        <v>0</v>
      </c>
      <c r="U91" s="29">
        <f t="shared" si="21"/>
        <v>192</v>
      </c>
      <c r="V91">
        <f t="shared" si="22"/>
        <v>206.25</v>
      </c>
      <c r="W91" s="26">
        <f t="shared" si="23"/>
        <v>171.375</v>
      </c>
      <c r="X91" s="105">
        <f t="shared" si="24"/>
        <v>-130.25767336112165</v>
      </c>
      <c r="Y91" s="26">
        <f t="shared" si="25"/>
        <v>196.49770272830619</v>
      </c>
      <c r="Z91" s="26">
        <f t="shared" si="26"/>
        <v>196.49770272830619</v>
      </c>
      <c r="AA91" s="47">
        <f t="shared" si="27"/>
        <v>0.12180704353118155</v>
      </c>
      <c r="AB91" s="47">
        <f t="shared" si="28"/>
        <v>0.75426536363636354</v>
      </c>
      <c r="AC91" s="26">
        <f t="shared" si="29"/>
        <v>54097.16508875772</v>
      </c>
      <c r="AD91" s="39">
        <f t="shared" si="30"/>
        <v>37868.0155621304</v>
      </c>
    </row>
    <row r="92" spans="1:30" x14ac:dyDescent="0.5">
      <c r="A92" t="str">
        <f>'2 - Normalized Data and Model'!A92</f>
        <v>W179</v>
      </c>
      <c r="B92" t="str">
        <f>'2 - Normalized Data and Model'!B92</f>
        <v>L10133</v>
      </c>
      <c r="C92" t="str">
        <f>'2 - Normalized Data and Model'!C92</f>
        <v>house</v>
      </c>
      <c r="D92">
        <f>'2 - Normalized Data and Model'!D92</f>
        <v>2</v>
      </c>
      <c r="E92" s="27">
        <f>'2 - Normalized Data and Model'!E92</f>
        <v>800</v>
      </c>
      <c r="F92">
        <f>'2 - Normalized Data and Model'!F92</f>
        <v>0.97299999999999998</v>
      </c>
      <c r="G92" s="27">
        <f>'2 - Normalized Data and Model'!G92</f>
        <v>9340.7999999999993</v>
      </c>
      <c r="H92" s="27">
        <f>'2 - Normalized Data and Model'!H92</f>
        <v>325</v>
      </c>
      <c r="I92" s="35">
        <f>'2 - Normalized Data and Model'!I92</f>
        <v>0.45479999999999998</v>
      </c>
      <c r="J92" s="27">
        <f>'2 - Normalized Data and Model'!J92</f>
        <v>186</v>
      </c>
      <c r="K92" s="27">
        <f>'2 - Normalized Data and Model'!K92</f>
        <v>465</v>
      </c>
      <c r="L92">
        <f>'2 - Normalized Data and Model'!L92</f>
        <v>279</v>
      </c>
      <c r="M92">
        <f>'2 - Normalized Data and Model'!M92</f>
        <v>139</v>
      </c>
      <c r="N92" s="35">
        <f t="shared" si="16"/>
        <v>0.49856630824372761</v>
      </c>
      <c r="O92" s="47">
        <f>'2 - Normalized Data and Model'!O92</f>
        <v>0.45479999999999998</v>
      </c>
      <c r="P92" s="26">
        <f t="shared" si="17"/>
        <v>162.03405017921148</v>
      </c>
      <c r="Q92" s="47">
        <f t="shared" si="18"/>
        <v>3.128043062139492E-2</v>
      </c>
      <c r="R92" s="52">
        <f t="shared" si="19"/>
        <v>0.82593528307704167</v>
      </c>
      <c r="S92" s="26"/>
      <c r="T92" s="39">
        <f t="shared" si="20"/>
        <v>0</v>
      </c>
      <c r="U92" s="29">
        <f t="shared" si="21"/>
        <v>186</v>
      </c>
      <c r="V92">
        <f t="shared" si="22"/>
        <v>348.75</v>
      </c>
      <c r="W92" s="26">
        <f t="shared" si="23"/>
        <v>151.125</v>
      </c>
      <c r="X92" s="105">
        <f t="shared" si="24"/>
        <v>-220.25388404698751</v>
      </c>
      <c r="Y92" s="26">
        <f t="shared" si="25"/>
        <v>262.93247915877225</v>
      </c>
      <c r="Z92" s="26">
        <f t="shared" si="26"/>
        <v>262.93247915877225</v>
      </c>
      <c r="AA92" s="47">
        <f t="shared" si="27"/>
        <v>0.32059492231906023</v>
      </c>
      <c r="AB92" s="47">
        <f t="shared" si="28"/>
        <v>0.59688500000000011</v>
      </c>
      <c r="AC92" s="26">
        <f t="shared" si="29"/>
        <v>57283.265280279586</v>
      </c>
      <c r="AD92" s="39">
        <f t="shared" si="30"/>
        <v>40098.285696195708</v>
      </c>
    </row>
    <row r="93" spans="1:30" x14ac:dyDescent="0.5">
      <c r="A93" t="str">
        <f>'2 - Normalized Data and Model'!A93</f>
        <v>W18</v>
      </c>
      <c r="B93" t="str">
        <f>'2 - Normalized Data and Model'!B93</f>
        <v>L4761</v>
      </c>
      <c r="C93" t="str">
        <f>'2 - Normalized Data and Model'!C93</f>
        <v>house</v>
      </c>
      <c r="D93">
        <f>'2 - Normalized Data and Model'!D93</f>
        <v>2</v>
      </c>
      <c r="E93" s="27">
        <f>'2 - Normalized Data and Model'!E93</f>
        <v>2500</v>
      </c>
      <c r="F93">
        <f>'2 - Normalized Data and Model'!F93</f>
        <v>0.97299999999999998</v>
      </c>
      <c r="G93" s="27">
        <f>'2 - Normalized Data and Model'!G93</f>
        <v>29190</v>
      </c>
      <c r="H93" s="27">
        <f>'2 - Normalized Data and Model'!H93</f>
        <v>393</v>
      </c>
      <c r="I93" s="35">
        <f>'2 - Normalized Data and Model'!I93</f>
        <v>0.62190000000000001</v>
      </c>
      <c r="J93" s="27">
        <f>'2 - Normalized Data and Model'!J93</f>
        <v>189</v>
      </c>
      <c r="K93" s="27">
        <f>'2 - Normalized Data and Model'!K93</f>
        <v>588</v>
      </c>
      <c r="L93">
        <f>'2 - Normalized Data and Model'!L93</f>
        <v>399</v>
      </c>
      <c r="M93">
        <f>'2 - Normalized Data and Model'!M93</f>
        <v>204</v>
      </c>
      <c r="N93" s="35">
        <f t="shared" si="16"/>
        <v>0.50902255639097749</v>
      </c>
      <c r="O93" s="47">
        <f>'2 - Normalized Data and Model'!O93</f>
        <v>0.62190000000000001</v>
      </c>
      <c r="P93" s="26">
        <f t="shared" si="17"/>
        <v>200.04586466165415</v>
      </c>
      <c r="Q93" s="47">
        <f t="shared" si="18"/>
        <v>0.12214709706597324</v>
      </c>
      <c r="R93" s="52">
        <f t="shared" si="19"/>
        <v>0.75399614325286901</v>
      </c>
      <c r="S93" s="26"/>
      <c r="T93" s="39">
        <f t="shared" si="20"/>
        <v>0</v>
      </c>
      <c r="U93" s="29">
        <f t="shared" si="21"/>
        <v>189</v>
      </c>
      <c r="V93">
        <f t="shared" si="22"/>
        <v>498.75</v>
      </c>
      <c r="W93" s="26">
        <f t="shared" si="23"/>
        <v>139.125</v>
      </c>
      <c r="X93" s="105">
        <f t="shared" si="24"/>
        <v>-314.9867374005305</v>
      </c>
      <c r="Y93" s="26">
        <f t="shared" si="25"/>
        <v>337.52171750663132</v>
      </c>
      <c r="Z93" s="26">
        <f t="shared" si="26"/>
        <v>337.52171750663132</v>
      </c>
      <c r="AA93" s="47">
        <f t="shared" si="27"/>
        <v>0.39778790477520065</v>
      </c>
      <c r="AB93" s="47">
        <f t="shared" si="28"/>
        <v>0.53577131578947368</v>
      </c>
      <c r="AC93" s="26">
        <f t="shared" si="29"/>
        <v>66004.575964058575</v>
      </c>
      <c r="AD93" s="39">
        <f t="shared" si="30"/>
        <v>46203.203174841001</v>
      </c>
    </row>
    <row r="94" spans="1:30" x14ac:dyDescent="0.5">
      <c r="A94" t="str">
        <f>'2 - Normalized Data and Model'!A94</f>
        <v>W180</v>
      </c>
      <c r="B94" t="str">
        <f>'2 - Normalized Data and Model'!B94</f>
        <v>L10133</v>
      </c>
      <c r="C94" t="str">
        <f>'2 - Normalized Data and Model'!C94</f>
        <v>house</v>
      </c>
      <c r="D94">
        <f>'2 - Normalized Data and Model'!D94</f>
        <v>2</v>
      </c>
      <c r="E94" s="27">
        <f>'2 - Normalized Data and Model'!E94</f>
        <v>900</v>
      </c>
      <c r="F94">
        <f>'2 - Normalized Data and Model'!F94</f>
        <v>0.97299999999999998</v>
      </c>
      <c r="G94" s="27">
        <f>'2 - Normalized Data and Model'!G94</f>
        <v>10508.4</v>
      </c>
      <c r="H94" s="27">
        <f>'2 - Normalized Data and Model'!H94</f>
        <v>256</v>
      </c>
      <c r="I94" s="35">
        <f>'2 - Normalized Data and Model'!I94</f>
        <v>0.70960000000000001</v>
      </c>
      <c r="J94" s="27">
        <f>'2 - Normalized Data and Model'!J94</f>
        <v>209</v>
      </c>
      <c r="K94" s="27">
        <f>'2 - Normalized Data and Model'!K94</f>
        <v>358</v>
      </c>
      <c r="L94">
        <f>'2 - Normalized Data and Model'!L94</f>
        <v>149</v>
      </c>
      <c r="M94">
        <f>'2 - Normalized Data and Model'!M94</f>
        <v>47</v>
      </c>
      <c r="N94" s="35">
        <f t="shared" si="16"/>
        <v>0.3523489932885906</v>
      </c>
      <c r="O94" s="47">
        <f>'2 - Normalized Data and Model'!O94</f>
        <v>0.70960000000000001</v>
      </c>
      <c r="P94" s="26">
        <f t="shared" si="17"/>
        <v>90.201342281879192</v>
      </c>
      <c r="Q94" s="47">
        <f t="shared" si="18"/>
        <v>-0.53784514211071577</v>
      </c>
      <c r="R94" s="52">
        <f t="shared" si="19"/>
        <v>1.2765119990090537</v>
      </c>
      <c r="S94" s="26"/>
      <c r="T94" s="39">
        <f t="shared" si="20"/>
        <v>0</v>
      </c>
      <c r="U94" s="29">
        <f t="shared" si="21"/>
        <v>209</v>
      </c>
      <c r="V94">
        <f t="shared" si="22"/>
        <v>186.25</v>
      </c>
      <c r="W94" s="26">
        <f t="shared" si="23"/>
        <v>190.375</v>
      </c>
      <c r="X94" s="105">
        <f t="shared" si="24"/>
        <v>-117.62662624731591</v>
      </c>
      <c r="Y94" s="26">
        <f t="shared" si="25"/>
        <v>195.25247094859165</v>
      </c>
      <c r="Z94" s="26">
        <f t="shared" si="26"/>
        <v>209</v>
      </c>
      <c r="AA94" s="47">
        <f t="shared" si="27"/>
        <v>0.1</v>
      </c>
      <c r="AB94" s="47">
        <f t="shared" si="28"/>
        <v>0.77153000000000005</v>
      </c>
      <c r="AC94" s="26">
        <f t="shared" si="29"/>
        <v>58856.166050000007</v>
      </c>
      <c r="AD94" s="39">
        <f t="shared" si="30"/>
        <v>41199.316235000006</v>
      </c>
    </row>
    <row r="95" spans="1:30" x14ac:dyDescent="0.5">
      <c r="A95" t="str">
        <f>'2 - Normalized Data and Model'!A95</f>
        <v>W181</v>
      </c>
      <c r="B95" t="str">
        <f>'2 - Normalized Data and Model'!B95</f>
        <v>L10136</v>
      </c>
      <c r="C95" t="str">
        <f>'2 - Normalized Data and Model'!C95</f>
        <v>apartment</v>
      </c>
      <c r="D95">
        <f>'2 - Normalized Data and Model'!D95</f>
        <v>2</v>
      </c>
      <c r="E95" s="27">
        <f>'2 - Normalized Data and Model'!E95</f>
        <v>700</v>
      </c>
      <c r="F95">
        <f>'2 - Normalized Data and Model'!F95</f>
        <v>0.97299999999999998</v>
      </c>
      <c r="G95" s="27">
        <f>'2 - Normalized Data and Model'!G95</f>
        <v>8173.2</v>
      </c>
      <c r="H95" s="27">
        <f>'2 - Normalized Data and Model'!H95</f>
        <v>184</v>
      </c>
      <c r="I95" s="35">
        <f>'2 - Normalized Data and Model'!I95</f>
        <v>0.30959999999999999</v>
      </c>
      <c r="J95" s="27">
        <f>'2 - Normalized Data and Model'!J95</f>
        <v>42</v>
      </c>
      <c r="K95" s="27">
        <f>'2 - Normalized Data and Model'!K95</f>
        <v>252</v>
      </c>
      <c r="L95">
        <f>'2 - Normalized Data and Model'!L95</f>
        <v>210</v>
      </c>
      <c r="M95">
        <f>'2 - Normalized Data and Model'!M95</f>
        <v>142</v>
      </c>
      <c r="N95" s="35">
        <f t="shared" si="16"/>
        <v>0.64095238095238094</v>
      </c>
      <c r="O95" s="47">
        <f>'2 - Normalized Data and Model'!O95</f>
        <v>0.30959999999999999</v>
      </c>
      <c r="P95" s="26">
        <f t="shared" si="17"/>
        <v>117.93523809523809</v>
      </c>
      <c r="Q95" s="47">
        <f t="shared" si="18"/>
        <v>0.38927709750566897</v>
      </c>
      <c r="R95" s="52">
        <f t="shared" si="19"/>
        <v>0.54250932190476187</v>
      </c>
      <c r="S95" s="26"/>
      <c r="T95" s="39">
        <f t="shared" si="20"/>
        <v>0</v>
      </c>
      <c r="U95" s="29">
        <f t="shared" si="21"/>
        <v>42</v>
      </c>
      <c r="V95">
        <f t="shared" si="22"/>
        <v>262.5</v>
      </c>
      <c r="W95" s="26">
        <f t="shared" si="23"/>
        <v>15.75</v>
      </c>
      <c r="X95" s="105">
        <f t="shared" si="24"/>
        <v>-165.78249336870027</v>
      </c>
      <c r="Y95" s="26">
        <f t="shared" si="25"/>
        <v>148.90616710875332</v>
      </c>
      <c r="Z95" s="26">
        <f t="shared" si="26"/>
        <v>148.90616710875332</v>
      </c>
      <c r="AA95" s="47">
        <f t="shared" si="27"/>
        <v>0.50726158898572693</v>
      </c>
      <c r="AB95" s="47">
        <f t="shared" si="28"/>
        <v>0.44910100000000003</v>
      </c>
      <c r="AC95" s="26">
        <f t="shared" si="29"/>
        <v>24408.976622468508</v>
      </c>
      <c r="AD95" s="39">
        <f t="shared" si="30"/>
        <v>17086.283635727956</v>
      </c>
    </row>
    <row r="96" spans="1:30" x14ac:dyDescent="0.5">
      <c r="A96" t="str">
        <f>'2 - Normalized Data and Model'!A96</f>
        <v>W182</v>
      </c>
      <c r="B96" t="str">
        <f>'2 - Normalized Data and Model'!B96</f>
        <v>L10136</v>
      </c>
      <c r="C96" t="str">
        <f>'2 - Normalized Data and Model'!C96</f>
        <v>apartment</v>
      </c>
      <c r="D96">
        <f>'2 - Normalized Data and Model'!D96</f>
        <v>2</v>
      </c>
      <c r="E96" s="27">
        <f>'2 - Normalized Data and Model'!E96</f>
        <v>1000</v>
      </c>
      <c r="F96">
        <f>'2 - Normalized Data and Model'!F96</f>
        <v>0.97299999999999998</v>
      </c>
      <c r="G96" s="27">
        <f>'2 - Normalized Data and Model'!G96</f>
        <v>11676</v>
      </c>
      <c r="H96" s="27">
        <f>'2 - Normalized Data and Model'!H96</f>
        <v>427</v>
      </c>
      <c r="I96" s="35">
        <f>'2 - Normalized Data and Model'!I96</f>
        <v>0.24110000000000001</v>
      </c>
      <c r="J96" s="27">
        <f>'2 - Normalized Data and Model'!J96</f>
        <v>94</v>
      </c>
      <c r="K96" s="27">
        <f>'2 - Normalized Data and Model'!K96</f>
        <v>531</v>
      </c>
      <c r="L96">
        <f>'2 - Normalized Data and Model'!L96</f>
        <v>437</v>
      </c>
      <c r="M96">
        <f>'2 - Normalized Data and Model'!M96</f>
        <v>333</v>
      </c>
      <c r="N96" s="35">
        <f t="shared" si="16"/>
        <v>0.70961098398169342</v>
      </c>
      <c r="O96" s="47">
        <f>'2 - Normalized Data and Model'!O96</f>
        <v>0.24110000000000001</v>
      </c>
      <c r="P96" s="26">
        <f t="shared" si="17"/>
        <v>303.00389016018312</v>
      </c>
      <c r="Q96" s="47">
        <f t="shared" si="18"/>
        <v>0.48261581722687985</v>
      </c>
      <c r="R96" s="52">
        <f t="shared" si="19"/>
        <v>0.46861305750147925</v>
      </c>
      <c r="S96" s="26"/>
      <c r="T96" s="39">
        <f t="shared" si="20"/>
        <v>0</v>
      </c>
      <c r="U96" s="29">
        <f t="shared" si="21"/>
        <v>94</v>
      </c>
      <c r="V96">
        <f t="shared" si="22"/>
        <v>546.25</v>
      </c>
      <c r="W96" s="26">
        <f t="shared" si="23"/>
        <v>39.375</v>
      </c>
      <c r="X96" s="105">
        <f t="shared" si="24"/>
        <v>-344.98547429581913</v>
      </c>
      <c r="Y96" s="26">
        <f t="shared" si="25"/>
        <v>313.1666429834533</v>
      </c>
      <c r="Z96" s="26">
        <f t="shared" si="26"/>
        <v>313.1666429834533</v>
      </c>
      <c r="AA96" s="47">
        <f t="shared" si="27"/>
        <v>0.50122039905437676</v>
      </c>
      <c r="AB96" s="47">
        <f t="shared" si="28"/>
        <v>0.45388381006864997</v>
      </c>
      <c r="AC96" s="26">
        <f t="shared" si="29"/>
        <v>51881.563222864526</v>
      </c>
      <c r="AD96" s="39">
        <f t="shared" si="30"/>
        <v>36317.094256005163</v>
      </c>
    </row>
    <row r="97" spans="1:30" x14ac:dyDescent="0.5">
      <c r="A97" t="str">
        <f>'2 - Normalized Data and Model'!A97</f>
        <v>W183</v>
      </c>
      <c r="B97" t="str">
        <f>'2 - Normalized Data and Model'!B97</f>
        <v>L10136</v>
      </c>
      <c r="C97" t="str">
        <f>'2 - Normalized Data and Model'!C97</f>
        <v>house</v>
      </c>
      <c r="D97">
        <f>'2 - Normalized Data and Model'!D97</f>
        <v>2</v>
      </c>
      <c r="E97" s="27">
        <f>'2 - Normalized Data and Model'!E97</f>
        <v>900</v>
      </c>
      <c r="F97">
        <f>'2 - Normalized Data and Model'!F97</f>
        <v>0.97299999999999998</v>
      </c>
      <c r="G97" s="27">
        <f>'2 - Normalized Data and Model'!G97</f>
        <v>10508.4</v>
      </c>
      <c r="H97" s="27">
        <f>'2 - Normalized Data and Model'!H97</f>
        <v>418</v>
      </c>
      <c r="I97" s="35">
        <f>'2 - Normalized Data and Model'!I97</f>
        <v>4.6600000000000003E-2</v>
      </c>
      <c r="J97" s="27">
        <f>'2 - Normalized Data and Model'!J97</f>
        <v>86</v>
      </c>
      <c r="K97" s="27">
        <f>'2 - Normalized Data and Model'!K97</f>
        <v>488</v>
      </c>
      <c r="L97">
        <f>'2 - Normalized Data and Model'!L97</f>
        <v>402</v>
      </c>
      <c r="M97">
        <f>'2 - Normalized Data and Model'!M97</f>
        <v>332</v>
      </c>
      <c r="N97" s="35">
        <f t="shared" si="16"/>
        <v>0.76069651741293531</v>
      </c>
      <c r="O97" s="47">
        <f>'2 - Normalized Data and Model'!O97</f>
        <v>4.6600000000000003E-2</v>
      </c>
      <c r="P97" s="26">
        <f t="shared" si="17"/>
        <v>317.97114427860697</v>
      </c>
      <c r="Q97" s="47">
        <f t="shared" si="18"/>
        <v>0.56163411796737706</v>
      </c>
      <c r="R97" s="52">
        <f t="shared" si="19"/>
        <v>0.4060542688052276</v>
      </c>
      <c r="S97" s="26"/>
      <c r="T97" s="39">
        <f t="shared" si="20"/>
        <v>0</v>
      </c>
      <c r="U97" s="29">
        <f t="shared" si="21"/>
        <v>86</v>
      </c>
      <c r="V97">
        <f t="shared" si="22"/>
        <v>502.5</v>
      </c>
      <c r="W97" s="26">
        <f t="shared" si="23"/>
        <v>35.75</v>
      </c>
      <c r="X97" s="105">
        <f t="shared" si="24"/>
        <v>-317.35505873436909</v>
      </c>
      <c r="Y97" s="26">
        <f t="shared" si="25"/>
        <v>287.84894846532779</v>
      </c>
      <c r="Z97" s="26">
        <f t="shared" si="26"/>
        <v>287.84894846532779</v>
      </c>
      <c r="AA97" s="47">
        <f t="shared" si="27"/>
        <v>0.50168944968224438</v>
      </c>
      <c r="AB97" s="47">
        <f t="shared" si="28"/>
        <v>0.45351246268656714</v>
      </c>
      <c r="AC97" s="26">
        <f t="shared" si="29"/>
        <v>47648.226207591091</v>
      </c>
      <c r="AD97" s="39">
        <f t="shared" si="30"/>
        <v>33353.758345313763</v>
      </c>
    </row>
    <row r="98" spans="1:30" x14ac:dyDescent="0.5">
      <c r="A98" t="str">
        <f>'2 - Normalized Data and Model'!A98</f>
        <v>W184</v>
      </c>
      <c r="B98" t="str">
        <f>'2 - Normalized Data and Model'!B98</f>
        <v>L10136</v>
      </c>
      <c r="C98" t="str">
        <f>'2 - Normalized Data and Model'!C98</f>
        <v>house</v>
      </c>
      <c r="D98">
        <f>'2 - Normalized Data and Model'!D98</f>
        <v>2</v>
      </c>
      <c r="E98" s="27">
        <f>'2 - Normalized Data and Model'!E98</f>
        <v>1200</v>
      </c>
      <c r="F98">
        <f>'2 - Normalized Data and Model'!F98</f>
        <v>0.97299999999999998</v>
      </c>
      <c r="G98" s="27">
        <f>'2 - Normalized Data and Model'!G98</f>
        <v>14011.199999999999</v>
      </c>
      <c r="H98" s="27">
        <f>'2 - Normalized Data and Model'!H98</f>
        <v>219</v>
      </c>
      <c r="I98" s="35">
        <f>'2 - Normalized Data and Model'!I98</f>
        <v>0.63560000000000005</v>
      </c>
      <c r="J98" s="27">
        <f>'2 - Normalized Data and Model'!J98</f>
        <v>83</v>
      </c>
      <c r="K98" s="27">
        <f>'2 - Normalized Data and Model'!K98</f>
        <v>556</v>
      </c>
      <c r="L98">
        <f>'2 - Normalized Data and Model'!L98</f>
        <v>473</v>
      </c>
      <c r="M98">
        <f>'2 - Normalized Data and Model'!M98</f>
        <v>136</v>
      </c>
      <c r="N98" s="35">
        <f t="shared" si="16"/>
        <v>0.33002114164904867</v>
      </c>
      <c r="O98" s="47">
        <f>'2 - Normalized Data and Model'!O98</f>
        <v>0.63560000000000005</v>
      </c>
      <c r="P98" s="26">
        <f t="shared" si="17"/>
        <v>72.274630021141661</v>
      </c>
      <c r="Q98" s="47">
        <f t="shared" si="18"/>
        <v>8.1859839359224806E-2</v>
      </c>
      <c r="R98" s="52">
        <f t="shared" si="19"/>
        <v>0.7858915651793017</v>
      </c>
      <c r="S98" s="26"/>
      <c r="T98" s="39">
        <f t="shared" si="20"/>
        <v>0</v>
      </c>
      <c r="U98" s="29">
        <f t="shared" si="21"/>
        <v>83</v>
      </c>
      <c r="V98">
        <f t="shared" si="22"/>
        <v>591.25</v>
      </c>
      <c r="W98" s="26">
        <f t="shared" si="23"/>
        <v>23.875</v>
      </c>
      <c r="X98" s="105">
        <f t="shared" si="24"/>
        <v>-373.40533030188203</v>
      </c>
      <c r="Y98" s="26">
        <f t="shared" si="25"/>
        <v>329.59341448781106</v>
      </c>
      <c r="Z98" s="26">
        <f t="shared" si="26"/>
        <v>329.59341448781106</v>
      </c>
      <c r="AA98" s="47">
        <f t="shared" si="27"/>
        <v>0.51707131414428931</v>
      </c>
      <c r="AB98" s="47">
        <f t="shared" si="28"/>
        <v>0.4413346405919662</v>
      </c>
      <c r="AC98" s="26">
        <f t="shared" si="29"/>
        <v>53093.261760426823</v>
      </c>
      <c r="AD98" s="39">
        <f t="shared" si="30"/>
        <v>37165.283232298774</v>
      </c>
    </row>
    <row r="99" spans="1:30" x14ac:dyDescent="0.5">
      <c r="A99" t="str">
        <f>'2 - Normalized Data and Model'!A99</f>
        <v>W185</v>
      </c>
      <c r="B99" t="str">
        <f>'2 - Normalized Data and Model'!B99</f>
        <v>L1882</v>
      </c>
      <c r="C99" t="str">
        <f>'2 - Normalized Data and Model'!C99</f>
        <v>apartment</v>
      </c>
      <c r="D99">
        <f>'2 - Normalized Data and Model'!D99</f>
        <v>2</v>
      </c>
      <c r="E99" s="27">
        <f>'2 - Normalized Data and Model'!E99</f>
        <v>1100</v>
      </c>
      <c r="F99">
        <f>'2 - Normalized Data and Model'!F99</f>
        <v>0.97299999999999998</v>
      </c>
      <c r="G99" s="27">
        <f>'2 - Normalized Data and Model'!G99</f>
        <v>12843.6</v>
      </c>
      <c r="H99" s="27">
        <f>'2 - Normalized Data and Model'!H99</f>
        <v>220</v>
      </c>
      <c r="I99" s="35">
        <f>'2 - Normalized Data and Model'!I99</f>
        <v>0.43009999999999998</v>
      </c>
      <c r="J99" s="27">
        <f>'2 - Normalized Data and Model'!J99</f>
        <v>84</v>
      </c>
      <c r="K99" s="27">
        <f>'2 - Normalized Data and Model'!K99</f>
        <v>301</v>
      </c>
      <c r="L99">
        <f>'2 - Normalized Data and Model'!L99</f>
        <v>217</v>
      </c>
      <c r="M99">
        <f>'2 - Normalized Data and Model'!M99</f>
        <v>136</v>
      </c>
      <c r="N99" s="35">
        <f t="shared" si="16"/>
        <v>0.60138248847926268</v>
      </c>
      <c r="O99" s="47">
        <f>'2 - Normalized Data and Model'!O99</f>
        <v>0.43009999999999998</v>
      </c>
      <c r="P99" s="26">
        <f t="shared" si="17"/>
        <v>132.30414746543778</v>
      </c>
      <c r="Q99" s="47">
        <f t="shared" si="18"/>
        <v>0.2780798063241946</v>
      </c>
      <c r="R99" s="52">
        <f t="shared" si="19"/>
        <v>0.63054421733313515</v>
      </c>
      <c r="S99" s="26"/>
      <c r="T99" s="39">
        <f t="shared" si="20"/>
        <v>0</v>
      </c>
      <c r="U99" s="29">
        <f t="shared" si="21"/>
        <v>84</v>
      </c>
      <c r="V99">
        <f t="shared" si="22"/>
        <v>271.25</v>
      </c>
      <c r="W99" s="26">
        <f t="shared" si="23"/>
        <v>56.875</v>
      </c>
      <c r="X99" s="105">
        <f t="shared" si="24"/>
        <v>-171.3085764809903</v>
      </c>
      <c r="Y99" s="26">
        <f t="shared" si="25"/>
        <v>174.16970601237844</v>
      </c>
      <c r="Z99" s="26">
        <f t="shared" si="26"/>
        <v>174.16970601237844</v>
      </c>
      <c r="AA99" s="47">
        <f t="shared" si="27"/>
        <v>0.43242287930830764</v>
      </c>
      <c r="AB99" s="47">
        <f t="shared" si="28"/>
        <v>0.5083508064516129</v>
      </c>
      <c r="AC99" s="26">
        <f t="shared" si="29"/>
        <v>32316.848336454015</v>
      </c>
      <c r="AD99" s="39">
        <f t="shared" si="30"/>
        <v>22621.793835517808</v>
      </c>
    </row>
    <row r="100" spans="1:30" x14ac:dyDescent="0.5">
      <c r="A100" t="str">
        <f>'2 - Normalized Data and Model'!A100</f>
        <v>W186</v>
      </c>
      <c r="B100" t="str">
        <f>'2 - Normalized Data and Model'!B100</f>
        <v>L1882</v>
      </c>
      <c r="C100" t="str">
        <f>'2 - Normalized Data and Model'!C100</f>
        <v>apartment</v>
      </c>
      <c r="D100">
        <f>'2 - Normalized Data and Model'!D100</f>
        <v>2</v>
      </c>
      <c r="E100" s="27">
        <f>'2 - Normalized Data and Model'!E100</f>
        <v>1400</v>
      </c>
      <c r="F100">
        <f>'2 - Normalized Data and Model'!F100</f>
        <v>0.97299999999999998</v>
      </c>
      <c r="G100" s="27">
        <f>'2 - Normalized Data and Model'!G100</f>
        <v>16346.4</v>
      </c>
      <c r="H100" s="27">
        <f>'2 - Normalized Data and Model'!H100</f>
        <v>481</v>
      </c>
      <c r="I100" s="35">
        <f>'2 - Normalized Data and Model'!I100</f>
        <v>0.38080000000000003</v>
      </c>
      <c r="J100" s="27">
        <f>'2 - Normalized Data and Model'!J100</f>
        <v>134</v>
      </c>
      <c r="K100" s="27">
        <f>'2 - Normalized Data and Model'!K100</f>
        <v>568</v>
      </c>
      <c r="L100">
        <f>'2 - Normalized Data and Model'!L100</f>
        <v>434</v>
      </c>
      <c r="M100">
        <f>'2 - Normalized Data and Model'!M100</f>
        <v>347</v>
      </c>
      <c r="N100" s="35">
        <f t="shared" si="16"/>
        <v>0.73963133640553003</v>
      </c>
      <c r="O100" s="47">
        <f>'2 - Normalized Data and Model'!O100</f>
        <v>0.38080000000000003</v>
      </c>
      <c r="P100" s="26">
        <f t="shared" si="17"/>
        <v>355.76267281105993</v>
      </c>
      <c r="Q100" s="47">
        <f t="shared" si="18"/>
        <v>0.5087791203890506</v>
      </c>
      <c r="R100" s="52">
        <f t="shared" si="19"/>
        <v>0.44789957038798867</v>
      </c>
      <c r="S100" s="26"/>
      <c r="T100" s="39">
        <f t="shared" si="20"/>
        <v>0</v>
      </c>
      <c r="U100" s="29">
        <f t="shared" si="21"/>
        <v>134</v>
      </c>
      <c r="V100">
        <f t="shared" si="22"/>
        <v>542.5</v>
      </c>
      <c r="W100" s="26">
        <f t="shared" si="23"/>
        <v>79.75</v>
      </c>
      <c r="X100" s="105">
        <f t="shared" si="24"/>
        <v>-342.61715296198059</v>
      </c>
      <c r="Y100" s="26">
        <f t="shared" si="25"/>
        <v>331.33941202475688</v>
      </c>
      <c r="Z100" s="26">
        <f t="shared" si="26"/>
        <v>331.33941202475688</v>
      </c>
      <c r="AA100" s="47">
        <f t="shared" si="27"/>
        <v>0.46375928483826151</v>
      </c>
      <c r="AB100" s="47">
        <f t="shared" si="28"/>
        <v>0.48354177419354838</v>
      </c>
      <c r="AC100" s="26">
        <f t="shared" si="29"/>
        <v>58479.003210004805</v>
      </c>
      <c r="AD100" s="39">
        <f t="shared" si="30"/>
        <v>40935.302247003361</v>
      </c>
    </row>
    <row r="101" spans="1:30" x14ac:dyDescent="0.5">
      <c r="A101" t="str">
        <f>'2 - Normalized Data and Model'!A101</f>
        <v>W187</v>
      </c>
      <c r="B101" t="str">
        <f>'2 - Normalized Data and Model'!B101</f>
        <v>L1882</v>
      </c>
      <c r="C101" t="str">
        <f>'2 - Normalized Data and Model'!C101</f>
        <v>house</v>
      </c>
      <c r="D101">
        <f>'2 - Normalized Data and Model'!D101</f>
        <v>2</v>
      </c>
      <c r="E101" s="27">
        <f>'2 - Normalized Data and Model'!E101</f>
        <v>1300</v>
      </c>
      <c r="F101">
        <f>'2 - Normalized Data and Model'!F101</f>
        <v>0.97299999999999998</v>
      </c>
      <c r="G101" s="27">
        <f>'2 - Normalized Data and Model'!G101</f>
        <v>15178.8</v>
      </c>
      <c r="H101" s="27">
        <f>'2 - Normalized Data and Model'!H101</f>
        <v>280</v>
      </c>
      <c r="I101" s="35">
        <f>'2 - Normalized Data and Model'!I101</f>
        <v>0.45750000000000002</v>
      </c>
      <c r="J101" s="27">
        <f>'2 - Normalized Data and Model'!J101</f>
        <v>109</v>
      </c>
      <c r="K101" s="27">
        <f>'2 - Normalized Data and Model'!K101</f>
        <v>615</v>
      </c>
      <c r="L101">
        <f>'2 - Normalized Data and Model'!L101</f>
        <v>506</v>
      </c>
      <c r="M101">
        <f>'2 - Normalized Data and Model'!M101</f>
        <v>171</v>
      </c>
      <c r="N101" s="35">
        <f t="shared" si="16"/>
        <v>0.37035573122529653</v>
      </c>
      <c r="O101" s="47">
        <f>'2 - Normalized Data and Model'!O101</f>
        <v>0.45750000000000002</v>
      </c>
      <c r="P101" s="26">
        <f t="shared" si="17"/>
        <v>103.69960474308303</v>
      </c>
      <c r="Q101" s="47">
        <f t="shared" si="18"/>
        <v>9.1619928447562102E-2</v>
      </c>
      <c r="R101" s="52">
        <f t="shared" si="19"/>
        <v>0.77816450264806514</v>
      </c>
      <c r="S101" s="26"/>
      <c r="T101" s="39">
        <f t="shared" si="20"/>
        <v>0</v>
      </c>
      <c r="U101" s="29">
        <f t="shared" si="21"/>
        <v>109</v>
      </c>
      <c r="V101">
        <f t="shared" si="22"/>
        <v>632.5</v>
      </c>
      <c r="W101" s="26">
        <f t="shared" si="23"/>
        <v>45.75</v>
      </c>
      <c r="X101" s="105">
        <f t="shared" si="24"/>
        <v>-399.4568649741064</v>
      </c>
      <c r="Y101" s="26">
        <f t="shared" si="25"/>
        <v>362.69295503347229</v>
      </c>
      <c r="Z101" s="26">
        <f t="shared" si="26"/>
        <v>362.69295503347229</v>
      </c>
      <c r="AA101" s="47">
        <f t="shared" si="27"/>
        <v>0.5010955810805886</v>
      </c>
      <c r="AB101" s="47">
        <f t="shared" si="28"/>
        <v>0.45398262845849802</v>
      </c>
      <c r="AC101" s="26">
        <f t="shared" si="29"/>
        <v>60099.549883058586</v>
      </c>
      <c r="AD101" s="39">
        <f t="shared" si="30"/>
        <v>42069.684918141007</v>
      </c>
    </row>
    <row r="102" spans="1:30" x14ac:dyDescent="0.5">
      <c r="A102" t="str">
        <f>'2 - Normalized Data and Model'!A102</f>
        <v>W188</v>
      </c>
      <c r="B102" t="str">
        <f>'2 - Normalized Data and Model'!B102</f>
        <v>L1882</v>
      </c>
      <c r="C102" t="str">
        <f>'2 - Normalized Data and Model'!C102</f>
        <v>house</v>
      </c>
      <c r="D102">
        <f>'2 - Normalized Data and Model'!D102</f>
        <v>2</v>
      </c>
      <c r="E102" s="27">
        <f>'2 - Normalized Data and Model'!E102</f>
        <v>1900</v>
      </c>
      <c r="F102">
        <f>'2 - Normalized Data and Model'!F102</f>
        <v>0.97299999999999998</v>
      </c>
      <c r="G102" s="27">
        <f>'2 - Normalized Data and Model'!G102</f>
        <v>22184.399999999998</v>
      </c>
      <c r="H102" s="27">
        <f>'2 - Normalized Data and Model'!H102</f>
        <v>568</v>
      </c>
      <c r="I102" s="35">
        <f>'2 - Normalized Data and Model'!I102</f>
        <v>0.189</v>
      </c>
      <c r="J102" s="27">
        <f>'2 - Normalized Data and Model'!J102</f>
        <v>227</v>
      </c>
      <c r="K102" s="27">
        <f>'2 - Normalized Data and Model'!K102</f>
        <v>861</v>
      </c>
      <c r="L102">
        <f>'2 - Normalized Data and Model'!L102</f>
        <v>634</v>
      </c>
      <c r="M102">
        <f>'2 - Normalized Data and Model'!M102</f>
        <v>341</v>
      </c>
      <c r="N102" s="35">
        <f t="shared" si="16"/>
        <v>0.53028391167192435</v>
      </c>
      <c r="O102" s="47">
        <f>'2 - Normalized Data and Model'!O102</f>
        <v>0.189</v>
      </c>
      <c r="P102" s="26">
        <f t="shared" si="17"/>
        <v>301.20126182965305</v>
      </c>
      <c r="Q102" s="47">
        <f t="shared" si="18"/>
        <v>0.1936293524664392</v>
      </c>
      <c r="R102" s="52">
        <f t="shared" si="19"/>
        <v>0.69740364165232016</v>
      </c>
      <c r="S102" s="26"/>
      <c r="T102" s="39">
        <f t="shared" si="20"/>
        <v>0</v>
      </c>
      <c r="U102" s="29">
        <f t="shared" si="21"/>
        <v>227</v>
      </c>
      <c r="V102">
        <f t="shared" si="22"/>
        <v>792.5</v>
      </c>
      <c r="W102" s="26">
        <f t="shared" si="23"/>
        <v>147.75</v>
      </c>
      <c r="X102" s="105">
        <f t="shared" si="24"/>
        <v>-500.50524188455228</v>
      </c>
      <c r="Y102" s="26">
        <f t="shared" si="25"/>
        <v>499.65480927118864</v>
      </c>
      <c r="Z102" s="26">
        <f t="shared" si="26"/>
        <v>499.65480927118864</v>
      </c>
      <c r="AA102" s="47">
        <f t="shared" si="27"/>
        <v>0.44404392337058501</v>
      </c>
      <c r="AB102" s="47">
        <f t="shared" si="28"/>
        <v>0.49915042586750785</v>
      </c>
      <c r="AC102" s="26">
        <f t="shared" si="29"/>
        <v>91032.062454578714</v>
      </c>
      <c r="AD102" s="39">
        <f t="shared" si="30"/>
        <v>63722.443718205097</v>
      </c>
    </row>
    <row r="103" spans="1:30" x14ac:dyDescent="0.5">
      <c r="A103" t="str">
        <f>'2 - Normalized Data and Model'!A103</f>
        <v>W189</v>
      </c>
      <c r="B103" t="str">
        <f>'2 - Normalized Data and Model'!B103</f>
        <v>L1883</v>
      </c>
      <c r="C103" t="str">
        <f>'2 - Normalized Data and Model'!C103</f>
        <v>apartment</v>
      </c>
      <c r="D103">
        <f>'2 - Normalized Data and Model'!D103</f>
        <v>2</v>
      </c>
      <c r="E103" s="27">
        <f>'2 - Normalized Data and Model'!E103</f>
        <v>900</v>
      </c>
      <c r="F103">
        <f>'2 - Normalized Data and Model'!F103</f>
        <v>0.97299999999999998</v>
      </c>
      <c r="G103" s="27">
        <f>'2 - Normalized Data and Model'!G103</f>
        <v>10508.4</v>
      </c>
      <c r="H103" s="27">
        <f>'2 - Normalized Data and Model'!H103</f>
        <v>318</v>
      </c>
      <c r="I103" s="35">
        <f>'2 - Normalized Data and Model'!I103</f>
        <v>0.29039999999999999</v>
      </c>
      <c r="J103" s="27">
        <f>'2 - Normalized Data and Model'!J103</f>
        <v>176</v>
      </c>
      <c r="K103" s="27">
        <f>'2 - Normalized Data and Model'!K103</f>
        <v>440</v>
      </c>
      <c r="L103">
        <f>'2 - Normalized Data and Model'!L103</f>
        <v>264</v>
      </c>
      <c r="M103">
        <f>'2 - Normalized Data and Model'!M103</f>
        <v>142</v>
      </c>
      <c r="N103" s="35">
        <f t="shared" si="16"/>
        <v>0.53030303030303039</v>
      </c>
      <c r="O103" s="47">
        <f>'2 - Normalized Data and Model'!O103</f>
        <v>0.29039999999999999</v>
      </c>
      <c r="P103" s="26">
        <f t="shared" si="17"/>
        <v>168.63636363636365</v>
      </c>
      <c r="Q103" s="47">
        <f t="shared" si="18"/>
        <v>7.7685950413223209E-2</v>
      </c>
      <c r="R103" s="52">
        <f t="shared" si="19"/>
        <v>0.78919603305785124</v>
      </c>
      <c r="S103" s="26"/>
      <c r="T103" s="39">
        <f t="shared" si="20"/>
        <v>0</v>
      </c>
      <c r="U103" s="29">
        <f t="shared" si="21"/>
        <v>176</v>
      </c>
      <c r="V103">
        <f t="shared" si="22"/>
        <v>330</v>
      </c>
      <c r="W103" s="26">
        <f t="shared" si="23"/>
        <v>143</v>
      </c>
      <c r="X103" s="105">
        <f t="shared" si="24"/>
        <v>-208.41227737779462</v>
      </c>
      <c r="Y103" s="26">
        <f t="shared" si="25"/>
        <v>248.79632436528988</v>
      </c>
      <c r="Z103" s="26">
        <f t="shared" si="26"/>
        <v>248.79632436528988</v>
      </c>
      <c r="AA103" s="47">
        <f t="shared" si="27"/>
        <v>0.32059492231906023</v>
      </c>
      <c r="AB103" s="47">
        <f t="shared" si="28"/>
        <v>0.59688500000000011</v>
      </c>
      <c r="AC103" s="26">
        <f t="shared" si="29"/>
        <v>54203.519835103267</v>
      </c>
      <c r="AD103" s="39">
        <f t="shared" si="30"/>
        <v>37942.463884572287</v>
      </c>
    </row>
    <row r="104" spans="1:30" x14ac:dyDescent="0.5">
      <c r="A104" t="str">
        <f>'2 - Normalized Data and Model'!A104</f>
        <v>W19</v>
      </c>
      <c r="B104" t="str">
        <f>'2 - Normalized Data and Model'!B104</f>
        <v>L4761</v>
      </c>
      <c r="C104" t="str">
        <f>'2 - Normalized Data and Model'!C104</f>
        <v>house</v>
      </c>
      <c r="D104">
        <f>'2 - Normalized Data and Model'!D104</f>
        <v>2</v>
      </c>
      <c r="E104" s="27">
        <f>'2 - Normalized Data and Model'!E104</f>
        <v>2800</v>
      </c>
      <c r="F104">
        <f>'2 - Normalized Data and Model'!F104</f>
        <v>0.97299999999999998</v>
      </c>
      <c r="G104" s="27">
        <f>'2 - Normalized Data and Model'!G104</f>
        <v>32692.799999999999</v>
      </c>
      <c r="H104" s="27">
        <f>'2 - Normalized Data and Model'!H104</f>
        <v>556</v>
      </c>
      <c r="I104" s="35">
        <f>'2 - Normalized Data and Model'!I104</f>
        <v>0.29859999999999998</v>
      </c>
      <c r="J104" s="27">
        <f>'2 - Normalized Data and Model'!J104</f>
        <v>191</v>
      </c>
      <c r="K104" s="27">
        <f>'2 - Normalized Data and Model'!K104</f>
        <v>826</v>
      </c>
      <c r="L104">
        <f>'2 - Normalized Data and Model'!L104</f>
        <v>635</v>
      </c>
      <c r="M104">
        <f>'2 - Normalized Data and Model'!M104</f>
        <v>365</v>
      </c>
      <c r="N104" s="35">
        <f t="shared" si="16"/>
        <v>0.5598425196850394</v>
      </c>
      <c r="O104" s="47">
        <f>'2 - Normalized Data and Model'!O104</f>
        <v>0.29859999999999998</v>
      </c>
      <c r="P104" s="26">
        <f t="shared" si="17"/>
        <v>311.27244094488191</v>
      </c>
      <c r="Q104" s="47">
        <f t="shared" si="18"/>
        <v>0.25152433504867011</v>
      </c>
      <c r="R104" s="52">
        <f t="shared" si="19"/>
        <v>0.65156818394196792</v>
      </c>
      <c r="S104" s="26"/>
      <c r="T104" s="39">
        <f t="shared" si="20"/>
        <v>0</v>
      </c>
      <c r="U104" s="29">
        <f t="shared" si="21"/>
        <v>191</v>
      </c>
      <c r="V104">
        <f t="shared" si="22"/>
        <v>793.75</v>
      </c>
      <c r="W104" s="26">
        <f t="shared" si="23"/>
        <v>111.625</v>
      </c>
      <c r="X104" s="105">
        <f t="shared" si="24"/>
        <v>-501.29468232916514</v>
      </c>
      <c r="Y104" s="26">
        <f t="shared" si="25"/>
        <v>482.26388625742078</v>
      </c>
      <c r="Z104" s="26">
        <f t="shared" si="26"/>
        <v>482.26388625742078</v>
      </c>
      <c r="AA104" s="47">
        <f t="shared" si="27"/>
        <v>0.46694662835580569</v>
      </c>
      <c r="AB104" s="47">
        <f t="shared" si="28"/>
        <v>0.48101835433070866</v>
      </c>
      <c r="AC104" s="26">
        <f t="shared" si="29"/>
        <v>84671.890036046971</v>
      </c>
      <c r="AD104" s="39">
        <f t="shared" si="30"/>
        <v>59270.323025232872</v>
      </c>
    </row>
    <row r="105" spans="1:30" x14ac:dyDescent="0.5">
      <c r="A105" t="str">
        <f>'2 - Normalized Data and Model'!A105</f>
        <v>W190</v>
      </c>
      <c r="B105" t="str">
        <f>'2 - Normalized Data and Model'!B105</f>
        <v>L1883</v>
      </c>
      <c r="C105" t="str">
        <f>'2 - Normalized Data and Model'!C105</f>
        <v>apartment</v>
      </c>
      <c r="D105">
        <f>'2 - Normalized Data and Model'!D105</f>
        <v>2</v>
      </c>
      <c r="E105" s="27">
        <f>'2 - Normalized Data and Model'!E105</f>
        <v>1100</v>
      </c>
      <c r="F105">
        <f>'2 - Normalized Data and Model'!F105</f>
        <v>0.97299999999999998</v>
      </c>
      <c r="G105" s="27">
        <f>'2 - Normalized Data and Model'!G105</f>
        <v>12843.6</v>
      </c>
      <c r="H105" s="27">
        <f>'2 - Normalized Data and Model'!H105</f>
        <v>538</v>
      </c>
      <c r="I105" s="35">
        <f>'2 - Normalized Data and Model'!I105</f>
        <v>0.58079999999999998</v>
      </c>
      <c r="J105" s="27">
        <f>'2 - Normalized Data and Model'!J105</f>
        <v>225</v>
      </c>
      <c r="K105" s="27">
        <f>'2 - Normalized Data and Model'!K105</f>
        <v>1033</v>
      </c>
      <c r="L105">
        <f>'2 - Normalized Data and Model'!L105</f>
        <v>808</v>
      </c>
      <c r="M105">
        <f>'2 - Normalized Data and Model'!M105</f>
        <v>313</v>
      </c>
      <c r="N105" s="35">
        <f t="shared" si="16"/>
        <v>0.40990099009900993</v>
      </c>
      <c r="O105" s="47">
        <f>'2 - Normalized Data and Model'!O105</f>
        <v>0.58079999999999998</v>
      </c>
      <c r="P105" s="26">
        <f t="shared" si="17"/>
        <v>220.52673267326733</v>
      </c>
      <c r="Q105" s="47">
        <f t="shared" si="18"/>
        <v>9.5571022448779547E-2</v>
      </c>
      <c r="R105" s="52">
        <f t="shared" si="19"/>
        <v>0.77503642152730123</v>
      </c>
      <c r="S105" s="26"/>
      <c r="T105" s="39">
        <f t="shared" si="20"/>
        <v>0</v>
      </c>
      <c r="U105" s="29">
        <f t="shared" si="21"/>
        <v>225</v>
      </c>
      <c r="V105">
        <f t="shared" si="22"/>
        <v>1010</v>
      </c>
      <c r="W105" s="26">
        <f t="shared" si="23"/>
        <v>124</v>
      </c>
      <c r="X105" s="105">
        <f t="shared" si="24"/>
        <v>-637.86787924718965</v>
      </c>
      <c r="Y105" s="26">
        <f t="shared" si="25"/>
        <v>604.63420487558426</v>
      </c>
      <c r="Z105" s="26">
        <f t="shared" si="26"/>
        <v>604.63420487558426</v>
      </c>
      <c r="AA105" s="47">
        <f t="shared" si="27"/>
        <v>0.47587545037186563</v>
      </c>
      <c r="AB105" s="47">
        <f t="shared" si="28"/>
        <v>0.47394940594059404</v>
      </c>
      <c r="AC105" s="26">
        <f t="shared" si="29"/>
        <v>104596.59810743351</v>
      </c>
      <c r="AD105" s="39">
        <f t="shared" si="30"/>
        <v>73217.618675203455</v>
      </c>
    </row>
    <row r="106" spans="1:30" x14ac:dyDescent="0.5">
      <c r="A106" t="str">
        <f>'2 - Normalized Data and Model'!A106</f>
        <v>W191</v>
      </c>
      <c r="B106" t="str">
        <f>'2 - Normalized Data and Model'!B106</f>
        <v>L1883</v>
      </c>
      <c r="C106" t="str">
        <f>'2 - Normalized Data and Model'!C106</f>
        <v>house</v>
      </c>
      <c r="D106">
        <f>'2 - Normalized Data and Model'!D106</f>
        <v>2</v>
      </c>
      <c r="E106" s="27">
        <f>'2 - Normalized Data and Model'!E106</f>
        <v>1300</v>
      </c>
      <c r="F106">
        <f>'2 - Normalized Data and Model'!F106</f>
        <v>0.97299999999999998</v>
      </c>
      <c r="G106" s="27">
        <f>'2 - Normalized Data and Model'!G106</f>
        <v>15178.8</v>
      </c>
      <c r="H106" s="27">
        <f>'2 - Normalized Data and Model'!H106</f>
        <v>318</v>
      </c>
      <c r="I106" s="35">
        <f>'2 - Normalized Data and Model'!I106</f>
        <v>0.39179999999999998</v>
      </c>
      <c r="J106" s="27">
        <f>'2 - Normalized Data and Model'!J106</f>
        <v>157</v>
      </c>
      <c r="K106" s="27">
        <f>'2 - Normalized Data and Model'!K106</f>
        <v>471</v>
      </c>
      <c r="L106">
        <f>'2 - Normalized Data and Model'!L106</f>
        <v>314</v>
      </c>
      <c r="M106">
        <f>'2 - Normalized Data and Model'!M106</f>
        <v>161</v>
      </c>
      <c r="N106" s="35">
        <f t="shared" si="16"/>
        <v>0.51019108280254777</v>
      </c>
      <c r="O106" s="47">
        <f>'2 - Normalized Data and Model'!O106</f>
        <v>0.39179999999999998</v>
      </c>
      <c r="P106" s="26">
        <f t="shared" si="17"/>
        <v>162.24076433121019</v>
      </c>
      <c r="Q106" s="47">
        <f t="shared" si="18"/>
        <v>0.11335226581200047</v>
      </c>
      <c r="R106" s="52">
        <f t="shared" si="19"/>
        <v>0.76095901115663922</v>
      </c>
      <c r="S106" s="26"/>
      <c r="T106" s="39">
        <f t="shared" si="20"/>
        <v>0</v>
      </c>
      <c r="U106" s="29">
        <f t="shared" si="21"/>
        <v>157</v>
      </c>
      <c r="V106">
        <f t="shared" si="22"/>
        <v>392.5</v>
      </c>
      <c r="W106" s="26">
        <f t="shared" si="23"/>
        <v>117.75</v>
      </c>
      <c r="X106" s="105">
        <f t="shared" si="24"/>
        <v>-247.88429960843754</v>
      </c>
      <c r="Y106" s="26">
        <f t="shared" si="25"/>
        <v>269.75017367689787</v>
      </c>
      <c r="Z106" s="26">
        <f t="shared" si="26"/>
        <v>269.75017367689787</v>
      </c>
      <c r="AA106" s="47">
        <f t="shared" si="27"/>
        <v>0.38726158898572705</v>
      </c>
      <c r="AB106" s="47">
        <f t="shared" si="28"/>
        <v>0.54410499999999995</v>
      </c>
      <c r="AC106" s="26">
        <f t="shared" si="29"/>
        <v>53571.932660691004</v>
      </c>
      <c r="AD106" s="39">
        <f t="shared" si="30"/>
        <v>37500.352862483698</v>
      </c>
    </row>
    <row r="107" spans="1:30" x14ac:dyDescent="0.5">
      <c r="A107" t="str">
        <f>'2 - Normalized Data and Model'!A107</f>
        <v>W192</v>
      </c>
      <c r="B107" t="str">
        <f>'2 - Normalized Data and Model'!B107</f>
        <v>L1883</v>
      </c>
      <c r="C107" t="str">
        <f>'2 - Normalized Data and Model'!C107</f>
        <v>house</v>
      </c>
      <c r="D107">
        <f>'2 - Normalized Data and Model'!D107</f>
        <v>2</v>
      </c>
      <c r="E107" s="27">
        <f>'2 - Normalized Data and Model'!E107</f>
        <v>1600</v>
      </c>
      <c r="F107">
        <f>'2 - Normalized Data and Model'!F107</f>
        <v>0.97299999999999998</v>
      </c>
      <c r="G107" s="27">
        <f>'2 - Normalized Data and Model'!G107</f>
        <v>18681.599999999999</v>
      </c>
      <c r="H107" s="27">
        <f>'2 - Normalized Data and Model'!H107</f>
        <v>680</v>
      </c>
      <c r="I107" s="35">
        <f>'2 - Normalized Data and Model'!I107</f>
        <v>0.38629999999999998</v>
      </c>
      <c r="J107" s="27">
        <f>'2 - Normalized Data and Model'!J107</f>
        <v>253</v>
      </c>
      <c r="K107" s="27">
        <f>'2 - Normalized Data and Model'!K107</f>
        <v>886</v>
      </c>
      <c r="L107">
        <f>'2 - Normalized Data and Model'!L107</f>
        <v>633</v>
      </c>
      <c r="M107">
        <f>'2 - Normalized Data and Model'!M107</f>
        <v>427</v>
      </c>
      <c r="N107" s="35">
        <f t="shared" si="16"/>
        <v>0.63965244865718796</v>
      </c>
      <c r="O107" s="47">
        <f>'2 - Normalized Data and Model'!O107</f>
        <v>0.38629999999999998</v>
      </c>
      <c r="P107" s="26">
        <f t="shared" si="17"/>
        <v>434.96366508688783</v>
      </c>
      <c r="Q107" s="47">
        <f t="shared" si="18"/>
        <v>0.32996987688706203</v>
      </c>
      <c r="R107" s="52">
        <f t="shared" si="19"/>
        <v>0.58946284846851293</v>
      </c>
      <c r="S107" s="26"/>
      <c r="T107" s="39">
        <f t="shared" si="20"/>
        <v>0</v>
      </c>
      <c r="U107" s="29">
        <f t="shared" si="21"/>
        <v>253</v>
      </c>
      <c r="V107">
        <f t="shared" si="22"/>
        <v>791.25</v>
      </c>
      <c r="W107" s="26">
        <f t="shared" si="23"/>
        <v>173.875</v>
      </c>
      <c r="X107" s="105">
        <f t="shared" si="24"/>
        <v>-499.71580143993941</v>
      </c>
      <c r="Y107" s="26">
        <f t="shared" si="25"/>
        <v>512.04573228495644</v>
      </c>
      <c r="Z107" s="26">
        <f t="shared" si="26"/>
        <v>512.04573228495644</v>
      </c>
      <c r="AA107" s="47">
        <f t="shared" si="27"/>
        <v>0.42738797129220402</v>
      </c>
      <c r="AB107" s="47">
        <f t="shared" si="28"/>
        <v>0.51233694312796207</v>
      </c>
      <c r="AC107" s="26">
        <f t="shared" si="29"/>
        <v>95754.080005516604</v>
      </c>
      <c r="AD107" s="39">
        <f t="shared" si="30"/>
        <v>67027.856003861612</v>
      </c>
    </row>
    <row r="108" spans="1:30" x14ac:dyDescent="0.5">
      <c r="A108" t="str">
        <f>'2 - Normalized Data and Model'!A108</f>
        <v>W193</v>
      </c>
      <c r="B108" t="str">
        <f>'2 - Normalized Data and Model'!B108</f>
        <v>L1887</v>
      </c>
      <c r="C108" t="str">
        <f>'2 - Normalized Data and Model'!C108</f>
        <v>apartment</v>
      </c>
      <c r="D108">
        <f>'2 - Normalized Data and Model'!D108</f>
        <v>2</v>
      </c>
      <c r="E108" s="27">
        <f>'2 - Normalized Data and Model'!E108</f>
        <v>1400</v>
      </c>
      <c r="F108">
        <f>'2 - Normalized Data and Model'!F108</f>
        <v>0.97299999999999998</v>
      </c>
      <c r="G108" s="27">
        <f>'2 - Normalized Data and Model'!G108</f>
        <v>16346.4</v>
      </c>
      <c r="H108" s="27">
        <f>'2 - Normalized Data and Model'!H108</f>
        <v>202</v>
      </c>
      <c r="I108" s="35">
        <f>'2 - Normalized Data and Model'!I108</f>
        <v>0.48770000000000002</v>
      </c>
      <c r="J108" s="27">
        <f>'2 - Normalized Data and Model'!J108</f>
        <v>76</v>
      </c>
      <c r="K108" s="27">
        <f>'2 - Normalized Data and Model'!K108</f>
        <v>342</v>
      </c>
      <c r="L108">
        <f>'2 - Normalized Data and Model'!L108</f>
        <v>266</v>
      </c>
      <c r="M108">
        <f>'2 - Normalized Data and Model'!M108</f>
        <v>126</v>
      </c>
      <c r="N108" s="35">
        <f t="shared" si="16"/>
        <v>0.47894736842105268</v>
      </c>
      <c r="O108" s="47">
        <f>'2 - Normalized Data and Model'!O108</f>
        <v>0.48770000000000002</v>
      </c>
      <c r="P108" s="26">
        <f t="shared" si="17"/>
        <v>96.747368421052641</v>
      </c>
      <c r="Q108" s="47">
        <f t="shared" si="18"/>
        <v>0.16239810051444403</v>
      </c>
      <c r="R108" s="52">
        <f t="shared" si="19"/>
        <v>0.72212942382271472</v>
      </c>
      <c r="S108" s="26"/>
      <c r="T108" s="39">
        <f t="shared" si="20"/>
        <v>0</v>
      </c>
      <c r="U108" s="29">
        <f t="shared" si="21"/>
        <v>76</v>
      </c>
      <c r="V108">
        <f t="shared" si="22"/>
        <v>332.5</v>
      </c>
      <c r="W108" s="26">
        <f t="shared" si="23"/>
        <v>42.75</v>
      </c>
      <c r="X108" s="105">
        <f t="shared" si="24"/>
        <v>-209.99115826702035</v>
      </c>
      <c r="Y108" s="26">
        <f t="shared" si="25"/>
        <v>200.01447833775424</v>
      </c>
      <c r="Z108" s="26">
        <f t="shared" si="26"/>
        <v>200.01447833775424</v>
      </c>
      <c r="AA108" s="47">
        <f t="shared" si="27"/>
        <v>0.47297587470001273</v>
      </c>
      <c r="AB108" s="47">
        <f t="shared" si="28"/>
        <v>0.47624499999999997</v>
      </c>
      <c r="AC108" s="26">
        <f t="shared" si="29"/>
        <v>34768.40176112677</v>
      </c>
      <c r="AD108" s="39">
        <f t="shared" si="30"/>
        <v>24337.881232788739</v>
      </c>
    </row>
    <row r="109" spans="1:30" x14ac:dyDescent="0.5">
      <c r="A109" t="str">
        <f>'2 - Normalized Data and Model'!A109</f>
        <v>W194</v>
      </c>
      <c r="B109" t="str">
        <f>'2 - Normalized Data and Model'!B109</f>
        <v>L1887</v>
      </c>
      <c r="C109" t="str">
        <f>'2 - Normalized Data and Model'!C109</f>
        <v>apartment</v>
      </c>
      <c r="D109">
        <f>'2 - Normalized Data and Model'!D109</f>
        <v>2</v>
      </c>
      <c r="E109" s="27">
        <f>'2 - Normalized Data and Model'!E109</f>
        <v>2000</v>
      </c>
      <c r="F109">
        <f>'2 - Normalized Data and Model'!F109</f>
        <v>0.97299999999999998</v>
      </c>
      <c r="G109" s="27">
        <f>'2 - Normalized Data and Model'!G109</f>
        <v>23352</v>
      </c>
      <c r="H109" s="27">
        <f>'2 - Normalized Data and Model'!H109</f>
        <v>579</v>
      </c>
      <c r="I109" s="35">
        <f>'2 - Normalized Data and Model'!I109</f>
        <v>0.41099999999999998</v>
      </c>
      <c r="J109" s="27">
        <f>'2 - Normalized Data and Model'!J109</f>
        <v>107</v>
      </c>
      <c r="K109" s="27">
        <f>'2 - Normalized Data and Model'!K109</f>
        <v>781</v>
      </c>
      <c r="L109">
        <f>'2 - Normalized Data and Model'!L109</f>
        <v>674</v>
      </c>
      <c r="M109">
        <f>'2 - Normalized Data and Model'!M109</f>
        <v>472</v>
      </c>
      <c r="N109" s="35">
        <f t="shared" si="16"/>
        <v>0.66023738872403559</v>
      </c>
      <c r="O109" s="47">
        <f>'2 - Normalized Data and Model'!O109</f>
        <v>0.41099999999999998</v>
      </c>
      <c r="P109" s="26">
        <f t="shared" si="17"/>
        <v>382.27744807121661</v>
      </c>
      <c r="Q109" s="47">
        <f t="shared" si="18"/>
        <v>0.42673881076702269</v>
      </c>
      <c r="R109" s="52">
        <f t="shared" si="19"/>
        <v>0.51285088351574815</v>
      </c>
      <c r="S109" s="26"/>
      <c r="T109" s="39">
        <f t="shared" si="20"/>
        <v>0</v>
      </c>
      <c r="U109" s="29">
        <f t="shared" si="21"/>
        <v>107</v>
      </c>
      <c r="V109">
        <f t="shared" si="22"/>
        <v>842.5</v>
      </c>
      <c r="W109" s="26">
        <f t="shared" si="23"/>
        <v>22.75</v>
      </c>
      <c r="X109" s="105">
        <f t="shared" si="24"/>
        <v>-532.08285966906658</v>
      </c>
      <c r="Y109" s="26">
        <f t="shared" si="25"/>
        <v>464.01788872047496</v>
      </c>
      <c r="Z109" s="26">
        <f t="shared" si="26"/>
        <v>464.01788872047496</v>
      </c>
      <c r="AA109" s="47">
        <f t="shared" si="27"/>
        <v>0.52376010530620176</v>
      </c>
      <c r="AB109" s="47">
        <f t="shared" si="28"/>
        <v>0.43603912462908012</v>
      </c>
      <c r="AC109" s="26">
        <f t="shared" si="29"/>
        <v>73850.433213617085</v>
      </c>
      <c r="AD109" s="39">
        <f t="shared" si="30"/>
        <v>51695.303249531957</v>
      </c>
    </row>
    <row r="110" spans="1:30" x14ac:dyDescent="0.5">
      <c r="A110" t="str">
        <f>'2 - Normalized Data and Model'!A110</f>
        <v>W195</v>
      </c>
      <c r="B110" t="str">
        <f>'2 - Normalized Data and Model'!B110</f>
        <v>L1887</v>
      </c>
      <c r="C110" t="str">
        <f>'2 - Normalized Data and Model'!C110</f>
        <v>house</v>
      </c>
      <c r="D110">
        <f>'2 - Normalized Data and Model'!D110</f>
        <v>2</v>
      </c>
      <c r="E110" s="27">
        <f>'2 - Normalized Data and Model'!E110</f>
        <v>1700</v>
      </c>
      <c r="F110">
        <f>'2 - Normalized Data and Model'!F110</f>
        <v>0.97299999999999998</v>
      </c>
      <c r="G110" s="27">
        <f>'2 - Normalized Data and Model'!G110</f>
        <v>19849.2</v>
      </c>
      <c r="H110" s="27">
        <f>'2 - Normalized Data and Model'!H110</f>
        <v>524</v>
      </c>
      <c r="I110" s="35">
        <f>'2 - Normalized Data and Model'!I110</f>
        <v>0.50409999999999999</v>
      </c>
      <c r="J110" s="27">
        <f>'2 - Normalized Data and Model'!J110</f>
        <v>162</v>
      </c>
      <c r="K110" s="27">
        <f>'2 - Normalized Data and Model'!K110</f>
        <v>614</v>
      </c>
      <c r="L110">
        <f>'2 - Normalized Data and Model'!L110</f>
        <v>452</v>
      </c>
      <c r="M110">
        <f>'2 - Normalized Data and Model'!M110</f>
        <v>362</v>
      </c>
      <c r="N110" s="35">
        <f t="shared" si="16"/>
        <v>0.74070796460176991</v>
      </c>
      <c r="O110" s="47">
        <f>'2 - Normalized Data and Model'!O110</f>
        <v>0.50409999999999999</v>
      </c>
      <c r="P110" s="26">
        <f t="shared" si="17"/>
        <v>388.13097345132741</v>
      </c>
      <c r="Q110" s="47">
        <f t="shared" si="18"/>
        <v>0.50023181141827866</v>
      </c>
      <c r="R110" s="52">
        <f t="shared" si="19"/>
        <v>0.45466647490014883</v>
      </c>
      <c r="S110" s="26"/>
      <c r="T110" s="39">
        <f t="shared" si="20"/>
        <v>0</v>
      </c>
      <c r="U110" s="29">
        <f t="shared" si="21"/>
        <v>162</v>
      </c>
      <c r="V110">
        <f t="shared" si="22"/>
        <v>565</v>
      </c>
      <c r="W110" s="26">
        <f t="shared" si="23"/>
        <v>105.5</v>
      </c>
      <c r="X110" s="105">
        <f t="shared" si="24"/>
        <v>-356.82708096501204</v>
      </c>
      <c r="Y110" s="26">
        <f t="shared" si="25"/>
        <v>356.30279777693573</v>
      </c>
      <c r="Z110" s="26">
        <f t="shared" si="26"/>
        <v>356.30279777693573</v>
      </c>
      <c r="AA110" s="47">
        <f t="shared" si="27"/>
        <v>0.44389875712731991</v>
      </c>
      <c r="AB110" s="47">
        <f t="shared" si="28"/>
        <v>0.49926535398230087</v>
      </c>
      <c r="AC110" s="26">
        <f t="shared" si="29"/>
        <v>64929.719496799888</v>
      </c>
      <c r="AD110" s="39">
        <f t="shared" si="30"/>
        <v>45450.803647759916</v>
      </c>
    </row>
    <row r="111" spans="1:30" x14ac:dyDescent="0.5">
      <c r="A111" t="str">
        <f>'2 - Normalized Data and Model'!A111</f>
        <v>W196</v>
      </c>
      <c r="B111" t="str">
        <f>'2 - Normalized Data and Model'!B111</f>
        <v>L1887</v>
      </c>
      <c r="C111" t="str">
        <f>'2 - Normalized Data and Model'!C111</f>
        <v>house</v>
      </c>
      <c r="D111">
        <f>'2 - Normalized Data and Model'!D111</f>
        <v>2</v>
      </c>
      <c r="E111" s="27">
        <f>'2 - Normalized Data and Model'!E111</f>
        <v>2500</v>
      </c>
      <c r="F111">
        <f>'2 - Normalized Data and Model'!F111</f>
        <v>0.97299999999999998</v>
      </c>
      <c r="G111" s="27">
        <f>'2 - Normalized Data and Model'!G111</f>
        <v>29190</v>
      </c>
      <c r="H111" s="27">
        <f>'2 - Normalized Data and Model'!H111</f>
        <v>560</v>
      </c>
      <c r="I111" s="35">
        <f>'2 - Normalized Data and Model'!I111</f>
        <v>0.2767</v>
      </c>
      <c r="J111" s="27">
        <f>'2 - Normalized Data and Model'!J111</f>
        <v>158</v>
      </c>
      <c r="K111" s="27">
        <f>'2 - Normalized Data and Model'!K111</f>
        <v>906</v>
      </c>
      <c r="L111">
        <f>'2 - Normalized Data and Model'!L111</f>
        <v>748</v>
      </c>
      <c r="M111">
        <f>'2 - Normalized Data and Model'!M111</f>
        <v>402</v>
      </c>
      <c r="N111" s="35">
        <f t="shared" si="16"/>
        <v>0.5299465240641712</v>
      </c>
      <c r="O111" s="47">
        <f>'2 - Normalized Data and Model'!O111</f>
        <v>0.2767</v>
      </c>
      <c r="P111" s="26">
        <f t="shared" si="17"/>
        <v>296.77005347593587</v>
      </c>
      <c r="Q111" s="47">
        <f t="shared" si="18"/>
        <v>0.24841716949297957</v>
      </c>
      <c r="R111" s="52">
        <f t="shared" si="19"/>
        <v>0.65402812691240808</v>
      </c>
      <c r="S111" s="26"/>
      <c r="T111" s="39">
        <f t="shared" si="20"/>
        <v>0</v>
      </c>
      <c r="U111" s="29">
        <f t="shared" si="21"/>
        <v>158</v>
      </c>
      <c r="V111">
        <f t="shared" si="22"/>
        <v>935</v>
      </c>
      <c r="W111" s="26">
        <f t="shared" si="23"/>
        <v>64.5</v>
      </c>
      <c r="X111" s="105">
        <f t="shared" si="24"/>
        <v>-590.50145257041811</v>
      </c>
      <c r="Y111" s="26">
        <f t="shared" si="25"/>
        <v>534.58958570165464</v>
      </c>
      <c r="Z111" s="26">
        <f t="shared" si="26"/>
        <v>534.58958570165464</v>
      </c>
      <c r="AA111" s="47">
        <f t="shared" si="27"/>
        <v>0.50276961037610124</v>
      </c>
      <c r="AB111" s="47">
        <f t="shared" si="28"/>
        <v>0.45265729946524069</v>
      </c>
      <c r="AC111" s="26">
        <f t="shared" si="29"/>
        <v>88324.845537872781</v>
      </c>
      <c r="AD111" s="39">
        <f t="shared" si="30"/>
        <v>61827.391876510941</v>
      </c>
    </row>
    <row r="112" spans="1:30" x14ac:dyDescent="0.5">
      <c r="A112" t="str">
        <f>'2 - Normalized Data and Model'!A112</f>
        <v>W197</v>
      </c>
      <c r="B112" t="str">
        <f>'2 - Normalized Data and Model'!B112</f>
        <v>L1902</v>
      </c>
      <c r="C112" t="str">
        <f>'2 - Normalized Data and Model'!C112</f>
        <v>apartment</v>
      </c>
      <c r="D112">
        <f>'2 - Normalized Data and Model'!D112</f>
        <v>2</v>
      </c>
      <c r="E112" s="27">
        <f>'2 - Normalized Data and Model'!E112</f>
        <v>1800</v>
      </c>
      <c r="F112">
        <f>'2 - Normalized Data and Model'!F112</f>
        <v>0.97299999999999998</v>
      </c>
      <c r="G112" s="27">
        <f>'2 - Normalized Data and Model'!G112</f>
        <v>21016.799999999999</v>
      </c>
      <c r="H112" s="27">
        <f>'2 - Normalized Data and Model'!H112</f>
        <v>362</v>
      </c>
      <c r="I112" s="35">
        <f>'2 - Normalized Data and Model'!I112</f>
        <v>0.32879999999999998</v>
      </c>
      <c r="J112" s="27">
        <f>'2 - Normalized Data and Model'!J112</f>
        <v>199</v>
      </c>
      <c r="K112" s="27">
        <f>'2 - Normalized Data and Model'!K112</f>
        <v>432</v>
      </c>
      <c r="L112">
        <f>'2 - Normalized Data and Model'!L112</f>
        <v>233</v>
      </c>
      <c r="M112">
        <f>'2 - Normalized Data and Model'!M112</f>
        <v>163</v>
      </c>
      <c r="N112" s="35">
        <f t="shared" si="16"/>
        <v>0.65965665236051507</v>
      </c>
      <c r="O112" s="47">
        <f>'2 - Normalized Data and Model'!O112</f>
        <v>0.32879999999999998</v>
      </c>
      <c r="P112" s="26">
        <f t="shared" si="17"/>
        <v>238.79570815450646</v>
      </c>
      <c r="Q112" s="47">
        <f t="shared" si="18"/>
        <v>0.23663762456482906</v>
      </c>
      <c r="R112" s="52">
        <f t="shared" si="19"/>
        <v>0.66335399263202488</v>
      </c>
      <c r="S112" s="26"/>
      <c r="T112" s="39">
        <f t="shared" si="20"/>
        <v>0</v>
      </c>
      <c r="U112" s="29">
        <f t="shared" si="21"/>
        <v>199</v>
      </c>
      <c r="V112">
        <f t="shared" si="22"/>
        <v>291.25</v>
      </c>
      <c r="W112" s="26">
        <f t="shared" si="23"/>
        <v>169.875</v>
      </c>
      <c r="X112" s="105">
        <f t="shared" si="24"/>
        <v>-183.93962359479602</v>
      </c>
      <c r="Y112" s="26">
        <f t="shared" si="25"/>
        <v>241.41493779209299</v>
      </c>
      <c r="Z112" s="26">
        <f t="shared" si="26"/>
        <v>241.41493779209299</v>
      </c>
      <c r="AA112" s="47">
        <f t="shared" si="27"/>
        <v>0.24563068769817334</v>
      </c>
      <c r="AB112" s="47">
        <f t="shared" si="28"/>
        <v>0.65623418454935623</v>
      </c>
      <c r="AC112" s="26">
        <f t="shared" si="29"/>
        <v>57825.02821661011</v>
      </c>
      <c r="AD112" s="39">
        <f t="shared" si="30"/>
        <v>40477.519751627071</v>
      </c>
    </row>
    <row r="113" spans="1:30" x14ac:dyDescent="0.5">
      <c r="A113" t="str">
        <f>'2 - Normalized Data and Model'!A113</f>
        <v>W198</v>
      </c>
      <c r="B113" t="str">
        <f>'2 - Normalized Data and Model'!B113</f>
        <v>L1902</v>
      </c>
      <c r="C113" t="str">
        <f>'2 - Normalized Data and Model'!C113</f>
        <v>apartment</v>
      </c>
      <c r="D113">
        <f>'2 - Normalized Data and Model'!D113</f>
        <v>2</v>
      </c>
      <c r="E113" s="27">
        <f>'2 - Normalized Data and Model'!E113</f>
        <v>2600</v>
      </c>
      <c r="F113">
        <f>'2 - Normalized Data and Model'!F113</f>
        <v>0.97299999999999998</v>
      </c>
      <c r="G113" s="27">
        <f>'2 - Normalized Data and Model'!G113</f>
        <v>30357.599999999999</v>
      </c>
      <c r="H113" s="27">
        <f>'2 - Normalized Data and Model'!H113</f>
        <v>417</v>
      </c>
      <c r="I113" s="35">
        <f>'2 - Normalized Data and Model'!I113</f>
        <v>0.53149999999999997</v>
      </c>
      <c r="J113" s="27">
        <f>'2 - Normalized Data and Model'!J113</f>
        <v>366</v>
      </c>
      <c r="K113" s="27">
        <f>'2 - Normalized Data and Model'!K113</f>
        <v>594</v>
      </c>
      <c r="L113">
        <f>'2 - Normalized Data and Model'!L113</f>
        <v>228</v>
      </c>
      <c r="M113">
        <f>'2 - Normalized Data and Model'!M113</f>
        <v>51</v>
      </c>
      <c r="N113" s="35">
        <f t="shared" si="16"/>
        <v>0.27894736842105267</v>
      </c>
      <c r="O113" s="47">
        <f>'2 - Normalized Data and Model'!O113</f>
        <v>0.53149999999999997</v>
      </c>
      <c r="P113" s="26">
        <f t="shared" si="17"/>
        <v>116.32105263157897</v>
      </c>
      <c r="Q113" s="47">
        <f t="shared" si="18"/>
        <v>-0.77606648199445982</v>
      </c>
      <c r="R113" s="52">
        <f t="shared" si="19"/>
        <v>1.4651118337950138</v>
      </c>
      <c r="S113" s="26"/>
      <c r="T113" s="39">
        <f t="shared" si="20"/>
        <v>0</v>
      </c>
      <c r="U113" s="29">
        <f t="shared" si="21"/>
        <v>366</v>
      </c>
      <c r="V113">
        <f t="shared" si="22"/>
        <v>285</v>
      </c>
      <c r="W113" s="26">
        <f t="shared" si="23"/>
        <v>337.5</v>
      </c>
      <c r="X113" s="105">
        <f t="shared" si="24"/>
        <v>-179.99242137173172</v>
      </c>
      <c r="Y113" s="26">
        <f t="shared" si="25"/>
        <v>321.86955286093217</v>
      </c>
      <c r="Z113" s="26">
        <f t="shared" si="26"/>
        <v>366</v>
      </c>
      <c r="AA113" s="47">
        <f t="shared" si="27"/>
        <v>0.1</v>
      </c>
      <c r="AB113" s="47">
        <f t="shared" si="28"/>
        <v>0.77153000000000005</v>
      </c>
      <c r="AC113" s="26">
        <f t="shared" si="29"/>
        <v>103068.69270000001</v>
      </c>
      <c r="AD113" s="39">
        <f t="shared" si="30"/>
        <v>72148.084889999998</v>
      </c>
    </row>
    <row r="114" spans="1:30" x14ac:dyDescent="0.5">
      <c r="A114" t="str">
        <f>'2 - Normalized Data and Model'!A114</f>
        <v>W199</v>
      </c>
      <c r="B114" t="str">
        <f>'2 - Normalized Data and Model'!B114</f>
        <v>L1902</v>
      </c>
      <c r="C114" t="str">
        <f>'2 - Normalized Data and Model'!C114</f>
        <v>house</v>
      </c>
      <c r="D114">
        <f>'2 - Normalized Data and Model'!D114</f>
        <v>2</v>
      </c>
      <c r="E114" s="27">
        <f>'2 - Normalized Data and Model'!E114</f>
        <v>2500</v>
      </c>
      <c r="F114">
        <f>'2 - Normalized Data and Model'!F114</f>
        <v>0.97299999999999998</v>
      </c>
      <c r="G114" s="27">
        <f>'2 - Normalized Data and Model'!G114</f>
        <v>29190</v>
      </c>
      <c r="H114" s="27">
        <f>'2 - Normalized Data and Model'!H114</f>
        <v>474</v>
      </c>
      <c r="I114" s="35">
        <f>'2 - Normalized Data and Model'!I114</f>
        <v>0.4274</v>
      </c>
      <c r="J114" s="27">
        <f>'2 - Normalized Data and Model'!J114</f>
        <v>333</v>
      </c>
      <c r="K114" s="27">
        <f>'2 - Normalized Data and Model'!K114</f>
        <v>665</v>
      </c>
      <c r="L114">
        <f>'2 - Normalized Data and Model'!L114</f>
        <v>332</v>
      </c>
      <c r="M114">
        <f>'2 - Normalized Data and Model'!M114</f>
        <v>141</v>
      </c>
      <c r="N114" s="35">
        <f t="shared" si="16"/>
        <v>0.43975903614457834</v>
      </c>
      <c r="O114" s="47">
        <f>'2 - Normalized Data and Model'!O114</f>
        <v>0.4274</v>
      </c>
      <c r="P114" s="26">
        <f t="shared" si="17"/>
        <v>208.44578313253012</v>
      </c>
      <c r="Q114" s="47">
        <f t="shared" si="18"/>
        <v>-0.20013064305414427</v>
      </c>
      <c r="R114" s="52">
        <f t="shared" si="19"/>
        <v>1.0091434301059661</v>
      </c>
      <c r="S114" s="26"/>
      <c r="T114" s="39">
        <f t="shared" si="20"/>
        <v>0</v>
      </c>
      <c r="U114" s="29">
        <f t="shared" si="21"/>
        <v>333</v>
      </c>
      <c r="V114">
        <f t="shared" si="22"/>
        <v>415</v>
      </c>
      <c r="W114" s="26">
        <f t="shared" si="23"/>
        <v>291.5</v>
      </c>
      <c r="X114" s="105">
        <f t="shared" si="24"/>
        <v>-262.09422761146902</v>
      </c>
      <c r="Y114" s="26">
        <f t="shared" si="25"/>
        <v>368.71355942907672</v>
      </c>
      <c r="Z114" s="26">
        <f t="shared" si="26"/>
        <v>368.71355942907672</v>
      </c>
      <c r="AA114" s="47">
        <f t="shared" si="27"/>
        <v>0.18605676970861862</v>
      </c>
      <c r="AB114" s="47">
        <f t="shared" si="28"/>
        <v>0.70339885542168668</v>
      </c>
      <c r="AC114" s="26">
        <f t="shared" si="29"/>
        <v>94663.733923517051</v>
      </c>
      <c r="AD114" s="39">
        <f t="shared" si="30"/>
        <v>66264.613746461939</v>
      </c>
    </row>
    <row r="115" spans="1:30" x14ac:dyDescent="0.5">
      <c r="A115" t="str">
        <f>'2 - Normalized Data and Model'!A115</f>
        <v>W2</v>
      </c>
      <c r="B115" t="str">
        <f>'2 - Normalized Data and Model'!B115</f>
        <v>L9531</v>
      </c>
      <c r="C115" t="str">
        <f>'2 - Normalized Data and Model'!C115</f>
        <v>house</v>
      </c>
      <c r="D115">
        <f>'2 - Normalized Data and Model'!D115</f>
        <v>2</v>
      </c>
      <c r="E115" s="27">
        <f>'2 - Normalized Data and Model'!E115</f>
        <v>1500</v>
      </c>
      <c r="F115">
        <f>'2 - Normalized Data and Model'!F115</f>
        <v>0.97299999999999998</v>
      </c>
      <c r="G115" s="27">
        <f>'2 - Normalized Data and Model'!G115</f>
        <v>17514</v>
      </c>
      <c r="H115" s="27">
        <f>'2 - Normalized Data and Model'!H115</f>
        <v>146</v>
      </c>
      <c r="I115" s="35">
        <f>'2 - Normalized Data and Model'!I115</f>
        <v>0.24110000000000001</v>
      </c>
      <c r="J115" s="27">
        <f>'2 - Normalized Data and Model'!J115</f>
        <v>81</v>
      </c>
      <c r="K115" s="27">
        <f>'2 - Normalized Data and Model'!K115</f>
        <v>205</v>
      </c>
      <c r="L115">
        <f>'2 - Normalized Data and Model'!L115</f>
        <v>124</v>
      </c>
      <c r="M115">
        <f>'2 - Normalized Data and Model'!M115</f>
        <v>65</v>
      </c>
      <c r="N115" s="35">
        <f t="shared" si="16"/>
        <v>0.51935483870967747</v>
      </c>
      <c r="O115" s="47">
        <f>'2 - Normalized Data and Model'!O115</f>
        <v>0.24110000000000001</v>
      </c>
      <c r="P115" s="26">
        <f t="shared" si="17"/>
        <v>75.825806451612905</v>
      </c>
      <c r="Q115" s="47">
        <f t="shared" si="18"/>
        <v>6.661810613943811E-2</v>
      </c>
      <c r="R115" s="52">
        <f t="shared" si="19"/>
        <v>0.79795844536940685</v>
      </c>
      <c r="S115" s="26"/>
      <c r="T115" s="39">
        <f t="shared" si="20"/>
        <v>0</v>
      </c>
      <c r="U115" s="29">
        <f t="shared" si="21"/>
        <v>81</v>
      </c>
      <c r="V115">
        <f t="shared" si="22"/>
        <v>155</v>
      </c>
      <c r="W115" s="26">
        <f t="shared" si="23"/>
        <v>65.5</v>
      </c>
      <c r="X115" s="105">
        <f t="shared" si="24"/>
        <v>-97.890615131994451</v>
      </c>
      <c r="Y115" s="26">
        <f t="shared" si="25"/>
        <v>116.02554629278768</v>
      </c>
      <c r="Z115" s="26">
        <f t="shared" si="26"/>
        <v>116.02554629278768</v>
      </c>
      <c r="AA115" s="47">
        <f t="shared" si="27"/>
        <v>0.32597126640508178</v>
      </c>
      <c r="AB115" s="47">
        <f t="shared" si="28"/>
        <v>0.59262854838709678</v>
      </c>
      <c r="AC115" s="26">
        <f t="shared" si="29"/>
        <v>25097.418642489851</v>
      </c>
      <c r="AD115" s="39">
        <f t="shared" si="30"/>
        <v>17568.193049742895</v>
      </c>
    </row>
    <row r="116" spans="1:30" x14ac:dyDescent="0.5">
      <c r="A116" t="str">
        <f>'2 - Normalized Data and Model'!A116</f>
        <v>W20</v>
      </c>
      <c r="B116" t="str">
        <f>'2 - Normalized Data and Model'!B116</f>
        <v>L4761</v>
      </c>
      <c r="C116" t="str">
        <f>'2 - Normalized Data and Model'!C116</f>
        <v>apartment</v>
      </c>
      <c r="D116">
        <f>'2 - Normalized Data and Model'!D116</f>
        <v>2</v>
      </c>
      <c r="E116" s="27">
        <f>'2 - Normalized Data and Model'!E116</f>
        <v>1700</v>
      </c>
      <c r="F116">
        <f>'2 - Normalized Data and Model'!F116</f>
        <v>0.97299999999999998</v>
      </c>
      <c r="G116" s="27">
        <f>'2 - Normalized Data and Model'!G116</f>
        <v>19849.2</v>
      </c>
      <c r="H116" s="27">
        <f>'2 - Normalized Data and Model'!H116</f>
        <v>312</v>
      </c>
      <c r="I116" s="35">
        <f>'2 - Normalized Data and Model'!I116</f>
        <v>0.41099999999999998</v>
      </c>
      <c r="J116" s="27">
        <f>'2 - Normalized Data and Model'!J116</f>
        <v>106</v>
      </c>
      <c r="K116" s="27">
        <f>'2 - Normalized Data and Model'!K116</f>
        <v>465</v>
      </c>
      <c r="L116">
        <f>'2 - Normalized Data and Model'!L116</f>
        <v>359</v>
      </c>
      <c r="M116">
        <f>'2 - Normalized Data and Model'!M116</f>
        <v>206</v>
      </c>
      <c r="N116" s="35">
        <f t="shared" si="16"/>
        <v>0.55905292479108637</v>
      </c>
      <c r="O116" s="47">
        <f>'2 - Normalized Data and Model'!O116</f>
        <v>0.41099999999999998</v>
      </c>
      <c r="P116" s="26">
        <f t="shared" si="17"/>
        <v>174.42451253481894</v>
      </c>
      <c r="Q116" s="47">
        <f t="shared" si="18"/>
        <v>0.25247802236171357</v>
      </c>
      <c r="R116" s="52">
        <f t="shared" si="19"/>
        <v>0.65081314969623139</v>
      </c>
      <c r="S116" s="26"/>
      <c r="T116" s="39">
        <f t="shared" si="20"/>
        <v>0</v>
      </c>
      <c r="U116" s="29">
        <f t="shared" si="21"/>
        <v>106</v>
      </c>
      <c r="V116">
        <f t="shared" si="22"/>
        <v>448.75</v>
      </c>
      <c r="W116" s="26">
        <f t="shared" si="23"/>
        <v>61.125</v>
      </c>
      <c r="X116" s="105">
        <f t="shared" si="24"/>
        <v>-283.4091196160162</v>
      </c>
      <c r="Y116" s="26">
        <f t="shared" si="25"/>
        <v>271.658638057345</v>
      </c>
      <c r="Z116" s="26">
        <f t="shared" si="26"/>
        <v>271.658638057345</v>
      </c>
      <c r="AA116" s="47">
        <f t="shared" si="27"/>
        <v>0.46915573940355432</v>
      </c>
      <c r="AB116" s="47">
        <f t="shared" si="28"/>
        <v>0.47926940111420607</v>
      </c>
      <c r="AC116" s="26">
        <f t="shared" si="29"/>
        <v>47522.15056077428</v>
      </c>
      <c r="AD116" s="39">
        <f t="shared" si="30"/>
        <v>33265.505392541992</v>
      </c>
    </row>
    <row r="117" spans="1:30" x14ac:dyDescent="0.5">
      <c r="A117" t="str">
        <f>'2 - Normalized Data and Model'!A117</f>
        <v>W200</v>
      </c>
      <c r="B117" t="str">
        <f>'2 - Normalized Data and Model'!B117</f>
        <v>L1902</v>
      </c>
      <c r="C117" t="str">
        <f>'2 - Normalized Data and Model'!C117</f>
        <v>house</v>
      </c>
      <c r="D117">
        <f>'2 - Normalized Data and Model'!D117</f>
        <v>2</v>
      </c>
      <c r="E117" s="27">
        <f>'2 - Normalized Data and Model'!E117</f>
        <v>3600</v>
      </c>
      <c r="F117">
        <f>'2 - Normalized Data and Model'!F117</f>
        <v>0.97299999999999998</v>
      </c>
      <c r="G117" s="27">
        <f>'2 - Normalized Data and Model'!G117</f>
        <v>42033.599999999999</v>
      </c>
      <c r="H117" s="27">
        <f>'2 - Normalized Data and Model'!H117</f>
        <v>491</v>
      </c>
      <c r="I117" s="35">
        <f>'2 - Normalized Data and Model'!I117</f>
        <v>0.39729999999999999</v>
      </c>
      <c r="J117" s="27">
        <f>'2 - Normalized Data and Model'!J117</f>
        <v>336</v>
      </c>
      <c r="K117" s="27">
        <f>'2 - Normalized Data and Model'!K117</f>
        <v>624</v>
      </c>
      <c r="L117">
        <f>'2 - Normalized Data and Model'!L117</f>
        <v>288</v>
      </c>
      <c r="M117">
        <f>'2 - Normalized Data and Model'!M117</f>
        <v>155</v>
      </c>
      <c r="N117" s="35">
        <f t="shared" si="16"/>
        <v>0.53055555555555556</v>
      </c>
      <c r="O117" s="47">
        <f>'2 - Normalized Data and Model'!O117</f>
        <v>0.39729999999999999</v>
      </c>
      <c r="P117" s="26">
        <f t="shared" si="17"/>
        <v>260.50277777777779</v>
      </c>
      <c r="Q117" s="47">
        <f t="shared" si="18"/>
        <v>-0.10971450617283948</v>
      </c>
      <c r="R117" s="52">
        <f t="shared" si="19"/>
        <v>0.93756097453703702</v>
      </c>
      <c r="S117" s="26"/>
      <c r="T117" s="39">
        <f t="shared" si="20"/>
        <v>0</v>
      </c>
      <c r="U117" s="29">
        <f t="shared" si="21"/>
        <v>336</v>
      </c>
      <c r="V117">
        <f t="shared" si="22"/>
        <v>360</v>
      </c>
      <c r="W117" s="26">
        <f t="shared" si="23"/>
        <v>300</v>
      </c>
      <c r="X117" s="105">
        <f t="shared" si="24"/>
        <v>-227.35884804850323</v>
      </c>
      <c r="Y117" s="26">
        <f t="shared" si="25"/>
        <v>343.41417203486174</v>
      </c>
      <c r="Z117" s="26">
        <f t="shared" si="26"/>
        <v>343.41417203486174</v>
      </c>
      <c r="AA117" s="47">
        <f t="shared" si="27"/>
        <v>0.12059492231906038</v>
      </c>
      <c r="AB117" s="47">
        <f t="shared" si="28"/>
        <v>0.75522499999999992</v>
      </c>
      <c r="AC117" s="26">
        <f t="shared" si="29"/>
        <v>94664.563347385367</v>
      </c>
      <c r="AD117" s="39">
        <f t="shared" si="30"/>
        <v>66265.194343169758</v>
      </c>
    </row>
    <row r="118" spans="1:30" x14ac:dyDescent="0.5">
      <c r="A118" t="str">
        <f>'2 - Normalized Data and Model'!A118</f>
        <v>W201</v>
      </c>
      <c r="B118" t="str">
        <f>'2 - Normalized Data and Model'!B118</f>
        <v>L1916</v>
      </c>
      <c r="C118" t="str">
        <f>'2 - Normalized Data and Model'!C118</f>
        <v>apartment</v>
      </c>
      <c r="D118">
        <f>'2 - Normalized Data and Model'!D118</f>
        <v>2</v>
      </c>
      <c r="E118" s="27">
        <f>'2 - Normalized Data and Model'!E118</f>
        <v>1200</v>
      </c>
      <c r="F118">
        <f>'2 - Normalized Data and Model'!F118</f>
        <v>0.97299999999999998</v>
      </c>
      <c r="G118" s="27">
        <f>'2 - Normalized Data and Model'!G118</f>
        <v>14011.199999999999</v>
      </c>
      <c r="H118" s="27">
        <f>'2 - Normalized Data and Model'!H118</f>
        <v>204</v>
      </c>
      <c r="I118" s="35">
        <f>'2 - Normalized Data and Model'!I118</f>
        <v>0.79730000000000001</v>
      </c>
      <c r="J118" s="27">
        <f>'2 - Normalized Data and Model'!J118</f>
        <v>173</v>
      </c>
      <c r="K118" s="27">
        <f>'2 - Normalized Data and Model'!K118</f>
        <v>395</v>
      </c>
      <c r="L118">
        <f>'2 - Normalized Data and Model'!L118</f>
        <v>222</v>
      </c>
      <c r="M118">
        <f>'2 - Normalized Data and Model'!M118</f>
        <v>31</v>
      </c>
      <c r="N118" s="35">
        <f t="shared" si="16"/>
        <v>0.21171171171171171</v>
      </c>
      <c r="O118" s="47">
        <f>'2 - Normalized Data and Model'!O118</f>
        <v>0.79730000000000001</v>
      </c>
      <c r="P118" s="26">
        <f t="shared" si="17"/>
        <v>43.189189189189193</v>
      </c>
      <c r="Q118" s="47">
        <f t="shared" si="18"/>
        <v>-0.36778670562454341</v>
      </c>
      <c r="R118" s="52">
        <f t="shared" si="19"/>
        <v>1.141876734842951</v>
      </c>
      <c r="S118" s="26"/>
      <c r="T118" s="39">
        <f t="shared" si="20"/>
        <v>0</v>
      </c>
      <c r="U118" s="29">
        <f t="shared" si="21"/>
        <v>173</v>
      </c>
      <c r="V118">
        <f t="shared" si="22"/>
        <v>277.5</v>
      </c>
      <c r="W118" s="26">
        <f t="shared" si="23"/>
        <v>145.25</v>
      </c>
      <c r="X118" s="105">
        <f t="shared" si="24"/>
        <v>-175.25577870405456</v>
      </c>
      <c r="Y118" s="26">
        <f t="shared" si="25"/>
        <v>221.7150909435392</v>
      </c>
      <c r="Z118" s="26">
        <f t="shared" si="26"/>
        <v>221.7150909435392</v>
      </c>
      <c r="AA118" s="47">
        <f t="shared" si="27"/>
        <v>0.27554987727401514</v>
      </c>
      <c r="AB118" s="47">
        <f t="shared" si="28"/>
        <v>0.63254716216216222</v>
      </c>
      <c r="AC118" s="26">
        <f t="shared" si="29"/>
        <v>51189.516828474421</v>
      </c>
      <c r="AD118" s="39">
        <f t="shared" si="30"/>
        <v>35832.661779932096</v>
      </c>
    </row>
    <row r="119" spans="1:30" x14ac:dyDescent="0.5">
      <c r="A119" t="str">
        <f>'2 - Normalized Data and Model'!A119</f>
        <v>W202</v>
      </c>
      <c r="B119" t="str">
        <f>'2 - Normalized Data and Model'!B119</f>
        <v>L1916</v>
      </c>
      <c r="C119" t="str">
        <f>'2 - Normalized Data and Model'!C119</f>
        <v>apartment</v>
      </c>
      <c r="D119">
        <f>'2 - Normalized Data and Model'!D119</f>
        <v>2</v>
      </c>
      <c r="E119" s="27">
        <f>'2 - Normalized Data and Model'!E119</f>
        <v>1600</v>
      </c>
      <c r="F119">
        <f>'2 - Normalized Data and Model'!F119</f>
        <v>0.97299999999999998</v>
      </c>
      <c r="G119" s="27">
        <f>'2 - Normalized Data and Model'!G119</f>
        <v>18681.599999999999</v>
      </c>
      <c r="H119" s="27">
        <f>'2 - Normalized Data and Model'!H119</f>
        <v>245</v>
      </c>
      <c r="I119" s="35">
        <f>'2 - Normalized Data and Model'!I119</f>
        <v>0.68769999999999998</v>
      </c>
      <c r="J119" s="27">
        <f>'2 - Normalized Data and Model'!J119</f>
        <v>228</v>
      </c>
      <c r="K119" s="27">
        <f>'2 - Normalized Data and Model'!K119</f>
        <v>456</v>
      </c>
      <c r="L119">
        <f>'2 - Normalized Data and Model'!L119</f>
        <v>228</v>
      </c>
      <c r="M119">
        <f>'2 - Normalized Data and Model'!M119</f>
        <v>17</v>
      </c>
      <c r="N119" s="35">
        <f t="shared" si="16"/>
        <v>0.15964912280701754</v>
      </c>
      <c r="O119" s="47">
        <f>'2 - Normalized Data and Model'!O119</f>
        <v>0.68769999999999998</v>
      </c>
      <c r="P119" s="26">
        <f t="shared" si="17"/>
        <v>39.114035087719294</v>
      </c>
      <c r="Q119" s="47">
        <f t="shared" si="18"/>
        <v>-0.56275777162203766</v>
      </c>
      <c r="R119" s="52">
        <f t="shared" si="19"/>
        <v>1.2962353277931671</v>
      </c>
      <c r="S119" s="26"/>
      <c r="T119" s="39">
        <f t="shared" si="20"/>
        <v>0</v>
      </c>
      <c r="U119" s="29">
        <f t="shared" si="21"/>
        <v>228</v>
      </c>
      <c r="V119">
        <f t="shared" si="22"/>
        <v>285</v>
      </c>
      <c r="W119" s="26">
        <f t="shared" si="23"/>
        <v>199.5</v>
      </c>
      <c r="X119" s="105">
        <f t="shared" si="24"/>
        <v>-179.99242137173172</v>
      </c>
      <c r="Y119" s="26">
        <f t="shared" si="25"/>
        <v>252.86955286093217</v>
      </c>
      <c r="Z119" s="26">
        <f t="shared" si="26"/>
        <v>252.86955286093217</v>
      </c>
      <c r="AA119" s="47">
        <f t="shared" si="27"/>
        <v>0.18726158898572692</v>
      </c>
      <c r="AB119" s="47">
        <f t="shared" si="28"/>
        <v>0.70244499999999999</v>
      </c>
      <c r="AC119" s="26">
        <f t="shared" si="29"/>
        <v>64833.837866680085</v>
      </c>
      <c r="AD119" s="39">
        <f t="shared" si="30"/>
        <v>45383.686506676058</v>
      </c>
    </row>
    <row r="120" spans="1:30" x14ac:dyDescent="0.5">
      <c r="A120" t="str">
        <f>'2 - Normalized Data and Model'!A120</f>
        <v>W203</v>
      </c>
      <c r="B120" t="str">
        <f>'2 - Normalized Data and Model'!B120</f>
        <v>L1916</v>
      </c>
      <c r="C120" t="str">
        <f>'2 - Normalized Data and Model'!C120</f>
        <v>house</v>
      </c>
      <c r="D120">
        <f>'2 - Normalized Data and Model'!D120</f>
        <v>2</v>
      </c>
      <c r="E120" s="27">
        <f>'2 - Normalized Data and Model'!E120</f>
        <v>1000</v>
      </c>
      <c r="F120">
        <f>'2 - Normalized Data and Model'!F120</f>
        <v>0.97299999999999998</v>
      </c>
      <c r="G120" s="27">
        <f>'2 - Normalized Data and Model'!G120</f>
        <v>11676</v>
      </c>
      <c r="H120" s="27">
        <f>'2 - Normalized Data and Model'!H120</f>
        <v>197</v>
      </c>
      <c r="I120" s="35">
        <f>'2 - Normalized Data and Model'!I120</f>
        <v>0.58899999999999997</v>
      </c>
      <c r="J120" s="27">
        <f>'2 - Normalized Data and Model'!J120</f>
        <v>155</v>
      </c>
      <c r="K120" s="27">
        <f>'2 - Normalized Data and Model'!K120</f>
        <v>252</v>
      </c>
      <c r="L120">
        <f>'2 - Normalized Data and Model'!L120</f>
        <v>97</v>
      </c>
      <c r="M120">
        <f>'2 - Normalized Data and Model'!M120</f>
        <v>42</v>
      </c>
      <c r="N120" s="35">
        <f t="shared" si="16"/>
        <v>0.44639175257731956</v>
      </c>
      <c r="O120" s="47">
        <f>'2 - Normalized Data and Model'!O120</f>
        <v>0.58899999999999997</v>
      </c>
      <c r="P120" s="26">
        <f t="shared" si="17"/>
        <v>87.939175257731947</v>
      </c>
      <c r="Q120" s="47">
        <f t="shared" si="18"/>
        <v>-0.45307896694654071</v>
      </c>
      <c r="R120" s="52">
        <f t="shared" si="19"/>
        <v>1.2094026181315762</v>
      </c>
      <c r="S120" s="26"/>
      <c r="T120" s="39">
        <f t="shared" si="20"/>
        <v>0</v>
      </c>
      <c r="U120" s="29">
        <f t="shared" si="21"/>
        <v>155</v>
      </c>
      <c r="V120">
        <f t="shared" si="22"/>
        <v>121.25</v>
      </c>
      <c r="W120" s="26">
        <f t="shared" si="23"/>
        <v>142.875</v>
      </c>
      <c r="X120" s="105">
        <f t="shared" si="24"/>
        <v>-76.575723127447276</v>
      </c>
      <c r="Y120" s="26">
        <f t="shared" si="25"/>
        <v>136.5804676645194</v>
      </c>
      <c r="Z120" s="26">
        <f t="shared" si="26"/>
        <v>155</v>
      </c>
      <c r="AA120" s="47">
        <f t="shared" si="27"/>
        <v>0.1</v>
      </c>
      <c r="AB120" s="47">
        <f t="shared" si="28"/>
        <v>0.77153000000000005</v>
      </c>
      <c r="AC120" s="26">
        <f t="shared" si="29"/>
        <v>43649.30975</v>
      </c>
      <c r="AD120" s="39">
        <f t="shared" si="30"/>
        <v>30554.516824999999</v>
      </c>
    </row>
    <row r="121" spans="1:30" x14ac:dyDescent="0.5">
      <c r="A121" t="str">
        <f>'2 - Normalized Data and Model'!A121</f>
        <v>W204</v>
      </c>
      <c r="B121" t="str">
        <f>'2 - Normalized Data and Model'!B121</f>
        <v>L1916</v>
      </c>
      <c r="C121" t="str">
        <f>'2 - Normalized Data and Model'!C121</f>
        <v>house</v>
      </c>
      <c r="D121">
        <f>'2 - Normalized Data and Model'!D121</f>
        <v>2</v>
      </c>
      <c r="E121" s="27">
        <f>'2 - Normalized Data and Model'!E121</f>
        <v>1500</v>
      </c>
      <c r="F121">
        <f>'2 - Normalized Data and Model'!F121</f>
        <v>0.97299999999999998</v>
      </c>
      <c r="G121" s="27">
        <f>'2 - Normalized Data and Model'!G121</f>
        <v>17514</v>
      </c>
      <c r="H121" s="27">
        <f>'2 - Normalized Data and Model'!H121</f>
        <v>195</v>
      </c>
      <c r="I121" s="35">
        <f>'2 - Normalized Data and Model'!I121</f>
        <v>0.61919999999999997</v>
      </c>
      <c r="J121" s="27">
        <f>'2 - Normalized Data and Model'!J121</f>
        <v>158</v>
      </c>
      <c r="K121" s="27">
        <f>'2 - Normalized Data and Model'!K121</f>
        <v>236</v>
      </c>
      <c r="L121">
        <f>'2 - Normalized Data and Model'!L121</f>
        <v>78</v>
      </c>
      <c r="M121">
        <f>'2 - Normalized Data and Model'!M121</f>
        <v>37</v>
      </c>
      <c r="N121" s="35">
        <f t="shared" si="16"/>
        <v>0.47948717948717956</v>
      </c>
      <c r="O121" s="47">
        <f>'2 - Normalized Data and Model'!O121</f>
        <v>0.61919999999999997</v>
      </c>
      <c r="P121" s="26">
        <f t="shared" si="17"/>
        <v>93.500000000000014</v>
      </c>
      <c r="Q121" s="47">
        <f t="shared" si="18"/>
        <v>-0.56153846153846154</v>
      </c>
      <c r="R121" s="52">
        <f t="shared" si="19"/>
        <v>1.2952699999999999</v>
      </c>
      <c r="S121" s="26"/>
      <c r="T121" s="39">
        <f t="shared" si="20"/>
        <v>0</v>
      </c>
      <c r="U121" s="29">
        <f t="shared" si="21"/>
        <v>158</v>
      </c>
      <c r="V121">
        <f t="shared" si="22"/>
        <v>97.5</v>
      </c>
      <c r="W121" s="26">
        <f t="shared" si="23"/>
        <v>148.25</v>
      </c>
      <c r="X121" s="105">
        <f t="shared" si="24"/>
        <v>-61.576354679802961</v>
      </c>
      <c r="Y121" s="26">
        <f t="shared" si="25"/>
        <v>126.50800492610838</v>
      </c>
      <c r="Z121" s="26">
        <f t="shared" si="26"/>
        <v>158</v>
      </c>
      <c r="AA121" s="47">
        <f t="shared" si="27"/>
        <v>0.1</v>
      </c>
      <c r="AB121" s="47">
        <f t="shared" si="28"/>
        <v>0.77153000000000005</v>
      </c>
      <c r="AC121" s="26">
        <f t="shared" si="29"/>
        <v>44494.1351</v>
      </c>
      <c r="AD121" s="39">
        <f t="shared" si="30"/>
        <v>31145.894569999997</v>
      </c>
    </row>
    <row r="122" spans="1:30" x14ac:dyDescent="0.5">
      <c r="A122" t="str">
        <f>'2 - Normalized Data and Model'!A122</f>
        <v>W205</v>
      </c>
      <c r="B122" t="str">
        <f>'2 - Normalized Data and Model'!B122</f>
        <v>L12252</v>
      </c>
      <c r="C122" t="str">
        <f>'2 - Normalized Data and Model'!C122</f>
        <v>apartment</v>
      </c>
      <c r="D122">
        <f>'2 - Normalized Data and Model'!D122</f>
        <v>2</v>
      </c>
      <c r="E122" s="27">
        <f>'2 - Normalized Data and Model'!E122</f>
        <v>750</v>
      </c>
      <c r="F122">
        <f>'2 - Normalized Data and Model'!F122</f>
        <v>0.97299999999999998</v>
      </c>
      <c r="G122" s="27">
        <f>'2 - Normalized Data and Model'!G122</f>
        <v>8757</v>
      </c>
      <c r="H122" s="27">
        <f>'2 - Normalized Data and Model'!H122</f>
        <v>124</v>
      </c>
      <c r="I122" s="35">
        <f>'2 - Normalized Data and Model'!I122</f>
        <v>0.45479999999999998</v>
      </c>
      <c r="J122" s="27">
        <f>'2 - Normalized Data and Model'!J122</f>
        <v>89</v>
      </c>
      <c r="K122" s="27">
        <f>'2 - Normalized Data and Model'!K122</f>
        <v>155</v>
      </c>
      <c r="L122">
        <f>'2 - Normalized Data and Model'!L122</f>
        <v>66</v>
      </c>
      <c r="M122">
        <f>'2 - Normalized Data and Model'!M122</f>
        <v>35</v>
      </c>
      <c r="N122" s="35">
        <f t="shared" si="16"/>
        <v>0.52424242424242429</v>
      </c>
      <c r="O122" s="47">
        <f>'2 - Normalized Data and Model'!O122</f>
        <v>0.45479999999999998</v>
      </c>
      <c r="P122" s="26">
        <f t="shared" si="17"/>
        <v>65.006060606060615</v>
      </c>
      <c r="Q122" s="47">
        <f t="shared" si="18"/>
        <v>-0.19083562901744708</v>
      </c>
      <c r="R122" s="52">
        <f t="shared" si="19"/>
        <v>1.0017845674931127</v>
      </c>
      <c r="S122" s="26"/>
      <c r="T122" s="39">
        <f t="shared" si="20"/>
        <v>0</v>
      </c>
      <c r="U122" s="29">
        <f t="shared" si="21"/>
        <v>89</v>
      </c>
      <c r="V122">
        <f t="shared" si="22"/>
        <v>82.5</v>
      </c>
      <c r="W122" s="26">
        <f t="shared" si="23"/>
        <v>80.75</v>
      </c>
      <c r="X122" s="105">
        <f t="shared" si="24"/>
        <v>-52.103069344448656</v>
      </c>
      <c r="Y122" s="26">
        <f t="shared" si="25"/>
        <v>84.699081091322469</v>
      </c>
      <c r="Z122" s="26">
        <f t="shared" si="26"/>
        <v>89</v>
      </c>
      <c r="AA122" s="47">
        <f t="shared" si="27"/>
        <v>0.1</v>
      </c>
      <c r="AB122" s="47">
        <f t="shared" si="28"/>
        <v>0.77153000000000005</v>
      </c>
      <c r="AC122" s="26">
        <f t="shared" si="29"/>
        <v>25063.152050000004</v>
      </c>
      <c r="AD122" s="39">
        <f t="shared" si="30"/>
        <v>17544.206435</v>
      </c>
    </row>
    <row r="123" spans="1:30" x14ac:dyDescent="0.5">
      <c r="A123" t="str">
        <f>'2 - Normalized Data and Model'!A123</f>
        <v>W206</v>
      </c>
      <c r="B123" t="str">
        <f>'2 - Normalized Data and Model'!B123</f>
        <v>L12252</v>
      </c>
      <c r="C123" t="str">
        <f>'2 - Normalized Data and Model'!C123</f>
        <v>apartment</v>
      </c>
      <c r="D123">
        <f>'2 - Normalized Data and Model'!D123</f>
        <v>2</v>
      </c>
      <c r="E123" s="27">
        <f>'2 - Normalized Data and Model'!E123</f>
        <v>1040</v>
      </c>
      <c r="F123">
        <f>'2 - Normalized Data and Model'!F123</f>
        <v>0.97299999999999998</v>
      </c>
      <c r="G123" s="27">
        <f>'2 - Normalized Data and Model'!G123</f>
        <v>12143.039999999999</v>
      </c>
      <c r="H123" s="27">
        <f>'2 - Normalized Data and Model'!H123</f>
        <v>156</v>
      </c>
      <c r="I123" s="35">
        <f>'2 - Normalized Data and Model'!I123</f>
        <v>0.48770000000000002</v>
      </c>
      <c r="J123" s="27">
        <f>'2 - Normalized Data and Model'!J123</f>
        <v>115</v>
      </c>
      <c r="K123" s="27">
        <f>'2 - Normalized Data and Model'!K123</f>
        <v>179</v>
      </c>
      <c r="L123">
        <f>'2 - Normalized Data and Model'!L123</f>
        <v>64</v>
      </c>
      <c r="M123">
        <f>'2 - Normalized Data and Model'!M123</f>
        <v>41</v>
      </c>
      <c r="N123" s="35">
        <f t="shared" si="16"/>
        <v>0.61250000000000004</v>
      </c>
      <c r="O123" s="47">
        <f>'2 - Normalized Data and Model'!O123</f>
        <v>0.48770000000000002</v>
      </c>
      <c r="P123" s="26">
        <f t="shared" si="17"/>
        <v>95.550000000000011</v>
      </c>
      <c r="Q123" s="47">
        <f t="shared" si="18"/>
        <v>-0.14312499999999986</v>
      </c>
      <c r="R123" s="52">
        <f t="shared" si="19"/>
        <v>0.96401206249999993</v>
      </c>
      <c r="S123" s="26"/>
      <c r="T123" s="39">
        <f t="shared" si="20"/>
        <v>0</v>
      </c>
      <c r="U123" s="29">
        <f t="shared" si="21"/>
        <v>115</v>
      </c>
      <c r="V123">
        <f t="shared" si="22"/>
        <v>80</v>
      </c>
      <c r="W123" s="26">
        <f t="shared" si="23"/>
        <v>107</v>
      </c>
      <c r="X123" s="105">
        <f t="shared" si="24"/>
        <v>-50.524188455222941</v>
      </c>
      <c r="Y123" s="26">
        <f t="shared" si="25"/>
        <v>96.480927118858162</v>
      </c>
      <c r="Z123" s="26">
        <f t="shared" si="26"/>
        <v>115</v>
      </c>
      <c r="AA123" s="47">
        <f t="shared" si="27"/>
        <v>0.1</v>
      </c>
      <c r="AB123" s="47">
        <f t="shared" si="28"/>
        <v>0.77153000000000005</v>
      </c>
      <c r="AC123" s="26">
        <f t="shared" si="29"/>
        <v>32384.971750000004</v>
      </c>
      <c r="AD123" s="39">
        <f t="shared" si="30"/>
        <v>22669.480225000003</v>
      </c>
    </row>
    <row r="124" spans="1:30" x14ac:dyDescent="0.5">
      <c r="A124" t="str">
        <f>'2 - Normalized Data and Model'!A124</f>
        <v>W207</v>
      </c>
      <c r="B124" t="str">
        <f>'2 - Normalized Data and Model'!B124</f>
        <v>L12252</v>
      </c>
      <c r="C124" t="str">
        <f>'2 - Normalized Data and Model'!C124</f>
        <v>house</v>
      </c>
      <c r="D124">
        <f>'2 - Normalized Data and Model'!D124</f>
        <v>2</v>
      </c>
      <c r="E124" s="27">
        <f>'2 - Normalized Data and Model'!E124</f>
        <v>900</v>
      </c>
      <c r="F124">
        <f>'2 - Normalized Data and Model'!F124</f>
        <v>0.97299999999999998</v>
      </c>
      <c r="G124" s="27">
        <f>'2 - Normalized Data and Model'!G124</f>
        <v>10508.4</v>
      </c>
      <c r="H124" s="27">
        <f>'2 - Normalized Data and Model'!H124</f>
        <v>256</v>
      </c>
      <c r="I124" s="35">
        <f>'2 - Normalized Data and Model'!I124</f>
        <v>0.47949999999999998</v>
      </c>
      <c r="J124" s="27">
        <f>'2 - Normalized Data and Model'!J124</f>
        <v>152</v>
      </c>
      <c r="K124" s="27">
        <f>'2 - Normalized Data and Model'!K124</f>
        <v>300</v>
      </c>
      <c r="L124">
        <f>'2 - Normalized Data and Model'!L124</f>
        <v>148</v>
      </c>
      <c r="M124">
        <f>'2 - Normalized Data and Model'!M124</f>
        <v>104</v>
      </c>
      <c r="N124" s="35">
        <f t="shared" si="16"/>
        <v>0.66216216216216217</v>
      </c>
      <c r="O124" s="47">
        <f>'2 - Normalized Data and Model'!O124</f>
        <v>0.47949999999999998</v>
      </c>
      <c r="P124" s="26">
        <f t="shared" si="17"/>
        <v>169.51351351351352</v>
      </c>
      <c r="Q124" s="47">
        <f t="shared" si="18"/>
        <v>0.1946676406135866</v>
      </c>
      <c r="R124" s="52">
        <f t="shared" si="19"/>
        <v>0.69658162892622344</v>
      </c>
      <c r="S124" s="26"/>
      <c r="T124" s="39">
        <f t="shared" si="20"/>
        <v>0</v>
      </c>
      <c r="U124" s="29">
        <f t="shared" si="21"/>
        <v>152</v>
      </c>
      <c r="V124">
        <f t="shared" si="22"/>
        <v>185</v>
      </c>
      <c r="W124" s="26">
        <f t="shared" si="23"/>
        <v>133.5</v>
      </c>
      <c r="X124" s="105">
        <f t="shared" si="24"/>
        <v>-116.83718580270305</v>
      </c>
      <c r="Y124" s="26">
        <f t="shared" si="25"/>
        <v>166.14339396235948</v>
      </c>
      <c r="Z124" s="26">
        <f t="shared" si="26"/>
        <v>166.14339396235948</v>
      </c>
      <c r="AA124" s="47">
        <f t="shared" si="27"/>
        <v>0.17645077817491611</v>
      </c>
      <c r="AB124" s="47">
        <f t="shared" si="28"/>
        <v>0.7110039189189189</v>
      </c>
      <c r="AC124" s="26">
        <f t="shared" si="29"/>
        <v>43116.940536550515</v>
      </c>
      <c r="AD124" s="39">
        <f t="shared" si="30"/>
        <v>30181.858375585358</v>
      </c>
    </row>
    <row r="125" spans="1:30" x14ac:dyDescent="0.5">
      <c r="A125" t="str">
        <f>'2 - Normalized Data and Model'!A125</f>
        <v>W208</v>
      </c>
      <c r="B125" t="str">
        <f>'2 - Normalized Data and Model'!B125</f>
        <v>L12252</v>
      </c>
      <c r="C125" t="str">
        <f>'2 - Normalized Data and Model'!C125</f>
        <v>house</v>
      </c>
      <c r="D125">
        <f>'2 - Normalized Data and Model'!D125</f>
        <v>2</v>
      </c>
      <c r="E125" s="27">
        <f>'2 - Normalized Data and Model'!E125</f>
        <v>1400</v>
      </c>
      <c r="F125">
        <f>'2 - Normalized Data and Model'!F125</f>
        <v>0.97299999999999998</v>
      </c>
      <c r="G125" s="27">
        <f>'2 - Normalized Data and Model'!G125</f>
        <v>16346.4</v>
      </c>
      <c r="H125" s="27">
        <f>'2 - Normalized Data and Model'!H125</f>
        <v>284</v>
      </c>
      <c r="I125" s="35">
        <f>'2 - Normalized Data and Model'!I125</f>
        <v>0.49320000000000003</v>
      </c>
      <c r="J125" s="27">
        <f>'2 - Normalized Data and Model'!J125</f>
        <v>175</v>
      </c>
      <c r="K125" s="27">
        <f>'2 - Normalized Data and Model'!K125</f>
        <v>368</v>
      </c>
      <c r="L125">
        <f>'2 - Normalized Data and Model'!L125</f>
        <v>193</v>
      </c>
      <c r="M125">
        <f>'2 - Normalized Data and Model'!M125</f>
        <v>109</v>
      </c>
      <c r="N125" s="35">
        <f t="shared" si="16"/>
        <v>0.55181347150259075</v>
      </c>
      <c r="O125" s="47">
        <f>'2 - Normalized Data and Model'!O125</f>
        <v>0.49320000000000003</v>
      </c>
      <c r="P125" s="26">
        <f t="shared" si="17"/>
        <v>156.71502590673578</v>
      </c>
      <c r="Q125" s="47">
        <f t="shared" si="18"/>
        <v>2.4207361271443628E-2</v>
      </c>
      <c r="R125" s="52">
        <f t="shared" si="19"/>
        <v>0.83153503208139812</v>
      </c>
      <c r="S125" s="26"/>
      <c r="T125" s="39">
        <f t="shared" si="20"/>
        <v>0</v>
      </c>
      <c r="U125" s="29">
        <f t="shared" si="21"/>
        <v>175</v>
      </c>
      <c r="V125">
        <f t="shared" si="22"/>
        <v>241.25</v>
      </c>
      <c r="W125" s="26">
        <f t="shared" si="23"/>
        <v>150.875</v>
      </c>
      <c r="X125" s="105">
        <f t="shared" si="24"/>
        <v>-152.36200581028169</v>
      </c>
      <c r="Y125" s="26">
        <f t="shared" si="25"/>
        <v>205.05185834280664</v>
      </c>
      <c r="Z125" s="26">
        <f t="shared" si="26"/>
        <v>205.05185834280664</v>
      </c>
      <c r="AA125" s="47">
        <f t="shared" si="27"/>
        <v>0.22456728846759227</v>
      </c>
      <c r="AB125" s="47">
        <f t="shared" si="28"/>
        <v>0.67291007772020728</v>
      </c>
      <c r="AC125" s="26">
        <f t="shared" si="29"/>
        <v>50363.233605957794</v>
      </c>
      <c r="AD125" s="39">
        <f t="shared" si="30"/>
        <v>35254.263524170456</v>
      </c>
    </row>
    <row r="126" spans="1:30" x14ac:dyDescent="0.5">
      <c r="A126" t="str">
        <f>'2 - Normalized Data and Model'!A126</f>
        <v>W209</v>
      </c>
      <c r="B126" t="str">
        <f>'2 - Normalized Data and Model'!B126</f>
        <v>L12260</v>
      </c>
      <c r="C126" t="str">
        <f>'2 - Normalized Data and Model'!C126</f>
        <v>apartment</v>
      </c>
      <c r="D126">
        <f>'2 - Normalized Data and Model'!D126</f>
        <v>2</v>
      </c>
      <c r="E126" s="27">
        <f>'2 - Normalized Data and Model'!E126</f>
        <v>825</v>
      </c>
      <c r="F126">
        <f>'2 - Normalized Data and Model'!F126</f>
        <v>0.97299999999999998</v>
      </c>
      <c r="G126" s="27">
        <f>'2 - Normalized Data and Model'!G126</f>
        <v>9632.6999999999989</v>
      </c>
      <c r="H126" s="27">
        <f>'2 - Normalized Data and Model'!H126</f>
        <v>128</v>
      </c>
      <c r="I126" s="35">
        <f>'2 - Normalized Data and Model'!I126</f>
        <v>0.36159999999999998</v>
      </c>
      <c r="J126" s="27">
        <f>'2 - Normalized Data and Model'!J126</f>
        <v>77</v>
      </c>
      <c r="K126" s="27">
        <f>'2 - Normalized Data and Model'!K126</f>
        <v>161</v>
      </c>
      <c r="L126">
        <f>'2 - Normalized Data and Model'!L126</f>
        <v>84</v>
      </c>
      <c r="M126">
        <f>'2 - Normalized Data and Model'!M126</f>
        <v>51</v>
      </c>
      <c r="N126" s="35">
        <f t="shared" si="16"/>
        <v>0.58571428571428574</v>
      </c>
      <c r="O126" s="47">
        <f>'2 - Normalized Data and Model'!O126</f>
        <v>0.36159999999999998</v>
      </c>
      <c r="P126" s="26">
        <f t="shared" si="17"/>
        <v>74.971428571428575</v>
      </c>
      <c r="Q126" s="47">
        <f t="shared" si="18"/>
        <v>8.068027210884357E-2</v>
      </c>
      <c r="R126" s="52">
        <f t="shared" si="19"/>
        <v>0.78682542857142856</v>
      </c>
      <c r="S126" s="26"/>
      <c r="T126" s="39">
        <f t="shared" si="20"/>
        <v>0</v>
      </c>
      <c r="U126" s="29">
        <f t="shared" si="21"/>
        <v>77</v>
      </c>
      <c r="V126">
        <f t="shared" si="22"/>
        <v>105</v>
      </c>
      <c r="W126" s="26">
        <f t="shared" si="23"/>
        <v>66.5</v>
      </c>
      <c r="X126" s="105">
        <f t="shared" si="24"/>
        <v>-66.312997347480106</v>
      </c>
      <c r="Y126" s="26">
        <f t="shared" si="25"/>
        <v>89.662466843501335</v>
      </c>
      <c r="Z126" s="26">
        <f t="shared" si="26"/>
        <v>89.662466843501335</v>
      </c>
      <c r="AA126" s="47">
        <f t="shared" si="27"/>
        <v>0.22059492231906033</v>
      </c>
      <c r="AB126" s="47">
        <f t="shared" si="28"/>
        <v>0.67605499999999996</v>
      </c>
      <c r="AC126" s="26">
        <f t="shared" si="29"/>
        <v>22125.1170429874</v>
      </c>
      <c r="AD126" s="39">
        <f t="shared" si="30"/>
        <v>15487.581930091179</v>
      </c>
    </row>
    <row r="127" spans="1:30" x14ac:dyDescent="0.5">
      <c r="A127" t="str">
        <f>'2 - Normalized Data and Model'!A127</f>
        <v>W21</v>
      </c>
      <c r="B127" t="str">
        <f>'2 - Normalized Data and Model'!B127</f>
        <v>L4765</v>
      </c>
      <c r="C127" t="str">
        <f>'2 - Normalized Data and Model'!C127</f>
        <v>apartment</v>
      </c>
      <c r="D127">
        <f>'2 - Normalized Data and Model'!D127</f>
        <v>2</v>
      </c>
      <c r="E127" s="27">
        <f>'2 - Normalized Data and Model'!E127</f>
        <v>2700</v>
      </c>
      <c r="F127">
        <f>'2 - Normalized Data and Model'!F127</f>
        <v>0.97299999999999998</v>
      </c>
      <c r="G127" s="27">
        <f>'2 - Normalized Data and Model'!G127</f>
        <v>31525.200000000001</v>
      </c>
      <c r="H127" s="27">
        <f>'2 - Normalized Data and Model'!H127</f>
        <v>337</v>
      </c>
      <c r="I127" s="35">
        <f>'2 - Normalized Data and Model'!I127</f>
        <v>0.4219</v>
      </c>
      <c r="J127" s="27">
        <f>'2 - Normalized Data and Model'!J127</f>
        <v>157</v>
      </c>
      <c r="K127" s="27">
        <f>'2 - Normalized Data and Model'!K127</f>
        <v>526</v>
      </c>
      <c r="L127">
        <f>'2 - Normalized Data and Model'!L127</f>
        <v>369</v>
      </c>
      <c r="M127">
        <f>'2 - Normalized Data and Model'!M127</f>
        <v>180</v>
      </c>
      <c r="N127" s="35">
        <f t="shared" si="16"/>
        <v>0.49024390243902438</v>
      </c>
      <c r="O127" s="47">
        <f>'2 - Normalized Data and Model'!O127</f>
        <v>0.4219</v>
      </c>
      <c r="P127" s="26">
        <v>303.24940812502371</v>
      </c>
      <c r="Q127" s="47">
        <f t="shared" si="18"/>
        <v>0.41707188753392677</v>
      </c>
      <c r="R127" s="52">
        <f t="shared" si="19"/>
        <v>0.52050418663939024</v>
      </c>
      <c r="S127" s="56"/>
      <c r="T127" s="39">
        <f t="shared" si="20"/>
        <v>0</v>
      </c>
      <c r="U127" s="29">
        <f t="shared" si="21"/>
        <v>157</v>
      </c>
      <c r="V127">
        <f t="shared" si="22"/>
        <v>461.25</v>
      </c>
      <c r="W127" s="26">
        <f t="shared" si="23"/>
        <v>110.875</v>
      </c>
      <c r="X127" s="105">
        <f t="shared" si="24"/>
        <v>-291.30352406214479</v>
      </c>
      <c r="Y127" s="26">
        <f t="shared" si="25"/>
        <v>303.24940791966662</v>
      </c>
      <c r="Z127" s="26">
        <f t="shared" si="26"/>
        <v>303.24940791966662</v>
      </c>
      <c r="AA127" s="47">
        <f t="shared" si="27"/>
        <v>0.41707188708870813</v>
      </c>
      <c r="AB127" s="47">
        <f t="shared" si="28"/>
        <v>0.52050418699186984</v>
      </c>
      <c r="AC127" s="26">
        <f t="shared" si="29"/>
        <v>57612.544081622065</v>
      </c>
      <c r="AD127" s="39">
        <f t="shared" si="30"/>
        <v>40328.78085713544</v>
      </c>
    </row>
    <row r="128" spans="1:30" x14ac:dyDescent="0.5">
      <c r="A128" t="str">
        <f>'2 - Normalized Data and Model'!A128</f>
        <v>W210</v>
      </c>
      <c r="B128" t="str">
        <f>'2 - Normalized Data and Model'!B128</f>
        <v>L12260</v>
      </c>
      <c r="C128" t="str">
        <f>'2 - Normalized Data and Model'!C128</f>
        <v>apartment</v>
      </c>
      <c r="D128">
        <f>'2 - Normalized Data and Model'!D128</f>
        <v>2</v>
      </c>
      <c r="E128" s="27">
        <f>'2 - Normalized Data and Model'!E128</f>
        <v>1300</v>
      </c>
      <c r="F128">
        <f>'2 - Normalized Data and Model'!F128</f>
        <v>0.97299999999999998</v>
      </c>
      <c r="G128" s="27">
        <f>'2 - Normalized Data and Model'!G128</f>
        <v>15178.8</v>
      </c>
      <c r="H128" s="27">
        <f>'2 - Normalized Data and Model'!H128</f>
        <v>139</v>
      </c>
      <c r="I128" s="35">
        <f>'2 - Normalized Data and Model'!I128</f>
        <v>0.74250000000000005</v>
      </c>
      <c r="J128" s="27">
        <f>'2 - Normalized Data and Model'!J128</f>
        <v>125</v>
      </c>
      <c r="K128" s="27">
        <f>'2 - Normalized Data and Model'!K128</f>
        <v>170</v>
      </c>
      <c r="L128">
        <f>'2 - Normalized Data and Model'!L128</f>
        <v>45</v>
      </c>
      <c r="M128">
        <f>'2 - Normalized Data and Model'!M128</f>
        <v>14</v>
      </c>
      <c r="N128" s="35">
        <f t="shared" si="16"/>
        <v>0.34888888888888892</v>
      </c>
      <c r="O128" s="47">
        <f>'2 - Normalized Data and Model'!O128</f>
        <v>0.74250000000000005</v>
      </c>
      <c r="P128" s="26">
        <f t="shared" si="17"/>
        <v>48.495555555555562</v>
      </c>
      <c r="Q128" s="47">
        <f t="shared" si="18"/>
        <v>-1.2600790123456787</v>
      </c>
      <c r="R128" s="52">
        <f t="shared" si="19"/>
        <v>1.8483045540740739</v>
      </c>
      <c r="S128" s="26"/>
      <c r="T128" s="39">
        <f t="shared" si="20"/>
        <v>0</v>
      </c>
      <c r="U128" s="29">
        <f t="shared" si="21"/>
        <v>125</v>
      </c>
      <c r="V128">
        <f t="shared" si="22"/>
        <v>56.25</v>
      </c>
      <c r="W128" s="26">
        <f t="shared" si="23"/>
        <v>119.375</v>
      </c>
      <c r="X128" s="105">
        <f t="shared" si="24"/>
        <v>-35.524820007578633</v>
      </c>
      <c r="Y128" s="26">
        <f t="shared" si="25"/>
        <v>89.908464380447157</v>
      </c>
      <c r="Z128" s="26">
        <f t="shared" si="26"/>
        <v>125</v>
      </c>
      <c r="AA128" s="47">
        <f t="shared" si="27"/>
        <v>0.1</v>
      </c>
      <c r="AB128" s="47">
        <f t="shared" si="28"/>
        <v>0.77153000000000005</v>
      </c>
      <c r="AC128" s="26">
        <f t="shared" si="29"/>
        <v>35201.056250000001</v>
      </c>
      <c r="AD128" s="39">
        <f t="shared" si="30"/>
        <v>24640.739375000001</v>
      </c>
    </row>
    <row r="129" spans="1:30" x14ac:dyDescent="0.5">
      <c r="A129" t="str">
        <f>'2 - Normalized Data and Model'!A129</f>
        <v>W211</v>
      </c>
      <c r="B129" t="str">
        <f>'2 - Normalized Data and Model'!B129</f>
        <v>L12260</v>
      </c>
      <c r="C129" t="str">
        <f>'2 - Normalized Data and Model'!C129</f>
        <v>house</v>
      </c>
      <c r="D129">
        <f>'2 - Normalized Data and Model'!D129</f>
        <v>2</v>
      </c>
      <c r="E129" s="27">
        <f>'2 - Normalized Data and Model'!E129</f>
        <v>1000</v>
      </c>
      <c r="F129">
        <f>'2 - Normalized Data and Model'!F129</f>
        <v>0.97299999999999998</v>
      </c>
      <c r="G129" s="27">
        <f>'2 - Normalized Data and Model'!G129</f>
        <v>11676</v>
      </c>
      <c r="H129" s="27">
        <f>'2 - Normalized Data and Model'!H129</f>
        <v>240</v>
      </c>
      <c r="I129" s="35">
        <f>'2 - Normalized Data and Model'!I129</f>
        <v>0.36990000000000001</v>
      </c>
      <c r="J129" s="27">
        <f>'2 - Normalized Data and Model'!J129</f>
        <v>140</v>
      </c>
      <c r="K129" s="27">
        <f>'2 - Normalized Data and Model'!K129</f>
        <v>288</v>
      </c>
      <c r="L129">
        <f>'2 - Normalized Data and Model'!L129</f>
        <v>148</v>
      </c>
      <c r="M129">
        <f>'2 - Normalized Data and Model'!M129</f>
        <v>100</v>
      </c>
      <c r="N129" s="35">
        <f t="shared" si="16"/>
        <v>0.64054054054054055</v>
      </c>
      <c r="O129" s="47">
        <f>'2 - Normalized Data and Model'!O129</f>
        <v>0.36990000000000001</v>
      </c>
      <c r="P129" s="26">
        <f t="shared" si="17"/>
        <v>153.72972972972974</v>
      </c>
      <c r="Q129" s="47">
        <f t="shared" si="18"/>
        <v>0.17421475529583644</v>
      </c>
      <c r="R129" s="52">
        <f t="shared" si="19"/>
        <v>0.71277417823228628</v>
      </c>
      <c r="S129" s="26"/>
      <c r="T129" s="39">
        <f t="shared" si="20"/>
        <v>0</v>
      </c>
      <c r="U129" s="29">
        <f t="shared" si="21"/>
        <v>140</v>
      </c>
      <c r="V129">
        <f t="shared" si="22"/>
        <v>185</v>
      </c>
      <c r="W129" s="26">
        <f t="shared" si="23"/>
        <v>121.5</v>
      </c>
      <c r="X129" s="105">
        <f t="shared" si="24"/>
        <v>-116.83718580270305</v>
      </c>
      <c r="Y129" s="26">
        <f t="shared" si="25"/>
        <v>160.14339396235948</v>
      </c>
      <c r="Z129" s="26">
        <f t="shared" si="26"/>
        <v>160.14339396235948</v>
      </c>
      <c r="AA129" s="47">
        <f t="shared" si="27"/>
        <v>0.20888321060734855</v>
      </c>
      <c r="AB129" s="47">
        <f t="shared" si="28"/>
        <v>0.68532716216216216</v>
      </c>
      <c r="AC129" s="26">
        <f t="shared" si="29"/>
        <v>40058.97546898295</v>
      </c>
      <c r="AD129" s="39">
        <f t="shared" si="30"/>
        <v>28041.282828288062</v>
      </c>
    </row>
    <row r="130" spans="1:30" x14ac:dyDescent="0.5">
      <c r="A130" t="str">
        <f>'2 - Normalized Data and Model'!A130</f>
        <v>W212</v>
      </c>
      <c r="B130" t="str">
        <f>'2 - Normalized Data and Model'!B130</f>
        <v>L12260</v>
      </c>
      <c r="C130" t="str">
        <f>'2 - Normalized Data and Model'!C130</f>
        <v>house</v>
      </c>
      <c r="D130">
        <f>'2 - Normalized Data and Model'!D130</f>
        <v>2</v>
      </c>
      <c r="E130" s="27">
        <f>'2 - Normalized Data and Model'!E130</f>
        <v>1480</v>
      </c>
      <c r="F130">
        <f>'2 - Normalized Data and Model'!F130</f>
        <v>0.97299999999999998</v>
      </c>
      <c r="G130" s="27">
        <f>'2 - Normalized Data and Model'!G130</f>
        <v>17280.48</v>
      </c>
      <c r="H130" s="27">
        <f>'2 - Normalized Data and Model'!H130</f>
        <v>249</v>
      </c>
      <c r="I130" s="35">
        <f>'2 - Normalized Data and Model'!I130</f>
        <v>0.44109999999999999</v>
      </c>
      <c r="J130" s="27">
        <f>'2 - Normalized Data and Model'!J130</f>
        <v>175</v>
      </c>
      <c r="K130" s="27">
        <f>'2 - Normalized Data and Model'!K130</f>
        <v>310</v>
      </c>
      <c r="L130">
        <f>'2 - Normalized Data and Model'!L130</f>
        <v>135</v>
      </c>
      <c r="M130">
        <f>'2 - Normalized Data and Model'!M130</f>
        <v>74</v>
      </c>
      <c r="N130" s="35">
        <f t="shared" si="16"/>
        <v>0.53851851851851851</v>
      </c>
      <c r="O130" s="47">
        <f>'2 - Normalized Data and Model'!O130</f>
        <v>0.44109999999999999</v>
      </c>
      <c r="P130" s="26">
        <f t="shared" si="17"/>
        <v>134.0911111111111</v>
      </c>
      <c r="Q130" s="47">
        <f t="shared" si="18"/>
        <v>-0.14242304526748978</v>
      </c>
      <c r="R130" s="52">
        <f t="shared" si="19"/>
        <v>0.96345632493827171</v>
      </c>
      <c r="S130" s="26"/>
      <c r="T130" s="39">
        <f t="shared" si="20"/>
        <v>0</v>
      </c>
      <c r="U130" s="29">
        <f t="shared" si="21"/>
        <v>175</v>
      </c>
      <c r="V130">
        <f t="shared" si="22"/>
        <v>168.75</v>
      </c>
      <c r="W130" s="26">
        <f t="shared" si="23"/>
        <v>158.125</v>
      </c>
      <c r="X130" s="105">
        <f t="shared" si="24"/>
        <v>-106.57446002273589</v>
      </c>
      <c r="Y130" s="26">
        <f t="shared" si="25"/>
        <v>169.72539314134144</v>
      </c>
      <c r="Z130" s="26">
        <f t="shared" si="26"/>
        <v>175</v>
      </c>
      <c r="AA130" s="47">
        <f t="shared" si="27"/>
        <v>0.1</v>
      </c>
      <c r="AB130" s="47">
        <f t="shared" si="28"/>
        <v>0.77153000000000005</v>
      </c>
      <c r="AC130" s="26">
        <f t="shared" si="29"/>
        <v>49281.478750000002</v>
      </c>
      <c r="AD130" s="39">
        <f t="shared" si="30"/>
        <v>34497.035125000002</v>
      </c>
    </row>
    <row r="131" spans="1:30" x14ac:dyDescent="0.5">
      <c r="A131" t="str">
        <f>'2 - Normalized Data and Model'!A131</f>
        <v>W213</v>
      </c>
      <c r="B131" t="str">
        <f>'2 - Normalized Data and Model'!B131</f>
        <v>L12264</v>
      </c>
      <c r="C131" t="str">
        <f>'2 - Normalized Data and Model'!C131</f>
        <v>apartment</v>
      </c>
      <c r="D131">
        <f>'2 - Normalized Data and Model'!D131</f>
        <v>2</v>
      </c>
      <c r="E131" s="27">
        <f>'2 - Normalized Data and Model'!E131</f>
        <v>650</v>
      </c>
      <c r="F131">
        <f>'2 - Normalized Data and Model'!F131</f>
        <v>0.97299999999999998</v>
      </c>
      <c r="G131" s="27">
        <f>'2 - Normalized Data and Model'!G131</f>
        <v>7589.4</v>
      </c>
      <c r="H131" s="27">
        <f>'2 - Normalized Data and Model'!H131</f>
        <v>107</v>
      </c>
      <c r="I131" s="35">
        <f>'2 - Normalized Data and Model'!I131</f>
        <v>0.47949999999999998</v>
      </c>
      <c r="J131" s="27">
        <f>'2 - Normalized Data and Model'!J131</f>
        <v>80</v>
      </c>
      <c r="K131" s="27">
        <f>'2 - Normalized Data and Model'!K131</f>
        <v>156</v>
      </c>
      <c r="L131">
        <f>'2 - Normalized Data and Model'!L131</f>
        <v>76</v>
      </c>
      <c r="M131">
        <f>'2 - Normalized Data and Model'!M131</f>
        <v>27</v>
      </c>
      <c r="N131" s="35">
        <f t="shared" si="16"/>
        <v>0.38421052631578945</v>
      </c>
      <c r="O131" s="47">
        <f>'2 - Normalized Data and Model'!O131</f>
        <v>0.47949999999999998</v>
      </c>
      <c r="P131" s="26">
        <f t="shared" si="17"/>
        <v>41.110526315789471</v>
      </c>
      <c r="Q131" s="47">
        <f t="shared" si="18"/>
        <v>-0.30936288088642661</v>
      </c>
      <c r="R131" s="52">
        <f t="shared" si="19"/>
        <v>1.0956225927977838</v>
      </c>
      <c r="S131" s="26"/>
      <c r="T131" s="39">
        <f t="shared" si="20"/>
        <v>0</v>
      </c>
      <c r="U131" s="29">
        <f t="shared" si="21"/>
        <v>80</v>
      </c>
      <c r="V131">
        <f t="shared" si="22"/>
        <v>95</v>
      </c>
      <c r="W131" s="26">
        <f t="shared" si="23"/>
        <v>70.5</v>
      </c>
      <c r="X131" s="105">
        <f t="shared" si="24"/>
        <v>-59.997473790577239</v>
      </c>
      <c r="Y131" s="26">
        <f t="shared" si="25"/>
        <v>86.289850953644063</v>
      </c>
      <c r="Z131" s="26">
        <f t="shared" si="26"/>
        <v>86.289850953644063</v>
      </c>
      <c r="AA131" s="47">
        <f t="shared" si="27"/>
        <v>0.1662089574067796</v>
      </c>
      <c r="AB131" s="47">
        <f t="shared" si="28"/>
        <v>0.71911236842105264</v>
      </c>
      <c r="AC131" s="26">
        <f t="shared" si="29"/>
        <v>22649.016167840731</v>
      </c>
      <c r="AD131" s="39">
        <f t="shared" si="30"/>
        <v>15854.311317488511</v>
      </c>
    </row>
    <row r="132" spans="1:30" x14ac:dyDescent="0.5">
      <c r="A132" t="str">
        <f>'2 - Normalized Data and Model'!A132</f>
        <v>W214</v>
      </c>
      <c r="B132" t="str">
        <f>'2 - Normalized Data and Model'!B132</f>
        <v>L12264</v>
      </c>
      <c r="C132" t="str">
        <f>'2 - Normalized Data and Model'!C132</f>
        <v>apartment</v>
      </c>
      <c r="D132">
        <f>'2 - Normalized Data and Model'!D132</f>
        <v>2</v>
      </c>
      <c r="E132" s="27">
        <f>'2 - Normalized Data and Model'!E132</f>
        <v>920</v>
      </c>
      <c r="F132">
        <f>'2 - Normalized Data and Model'!F132</f>
        <v>0.97299999999999998</v>
      </c>
      <c r="G132" s="27">
        <f>'2 - Normalized Data and Model'!G132</f>
        <v>10741.92</v>
      </c>
      <c r="H132" s="27">
        <f>'2 - Normalized Data and Model'!H132</f>
        <v>147</v>
      </c>
      <c r="I132" s="35">
        <f>'2 - Normalized Data and Model'!I132</f>
        <v>0.41370000000000001</v>
      </c>
      <c r="J132" s="27">
        <f>'2 - Normalized Data and Model'!J132</f>
        <v>108</v>
      </c>
      <c r="K132" s="27">
        <f>'2 - Normalized Data and Model'!K132</f>
        <v>205</v>
      </c>
      <c r="L132">
        <f>'2 - Normalized Data and Model'!L132</f>
        <v>97</v>
      </c>
      <c r="M132">
        <f>'2 - Normalized Data and Model'!M132</f>
        <v>39</v>
      </c>
      <c r="N132" s="35">
        <f t="shared" si="16"/>
        <v>0.42164948453608253</v>
      </c>
      <c r="O132" s="47">
        <f>'2 - Normalized Data and Model'!O132</f>
        <v>0.41370000000000001</v>
      </c>
      <c r="P132" s="26">
        <f t="shared" si="17"/>
        <v>61.982474226804129</v>
      </c>
      <c r="Q132" s="47">
        <f t="shared" si="18"/>
        <v>-0.27952598575831644</v>
      </c>
      <c r="R132" s="52">
        <f t="shared" si="19"/>
        <v>1.0720007229248592</v>
      </c>
      <c r="S132" s="26"/>
      <c r="T132" s="39">
        <f t="shared" si="20"/>
        <v>0</v>
      </c>
      <c r="U132" s="29">
        <f t="shared" si="21"/>
        <v>108</v>
      </c>
      <c r="V132">
        <f t="shared" si="22"/>
        <v>121.25</v>
      </c>
      <c r="W132" s="26">
        <f t="shared" si="23"/>
        <v>95.875</v>
      </c>
      <c r="X132" s="105">
        <f t="shared" si="24"/>
        <v>-76.575723127447276</v>
      </c>
      <c r="Y132" s="26">
        <f t="shared" si="25"/>
        <v>113.0804676645194</v>
      </c>
      <c r="Z132" s="26">
        <f t="shared" si="26"/>
        <v>113.0804676645194</v>
      </c>
      <c r="AA132" s="47">
        <f t="shared" si="27"/>
        <v>0.14190076424345899</v>
      </c>
      <c r="AB132" s="47">
        <f t="shared" si="28"/>
        <v>0.73835716494845349</v>
      </c>
      <c r="AC132" s="26">
        <f t="shared" si="29"/>
        <v>30475.22733327423</v>
      </c>
      <c r="AD132" s="39">
        <f t="shared" si="30"/>
        <v>21332.65913329196</v>
      </c>
    </row>
    <row r="133" spans="1:30" x14ac:dyDescent="0.5">
      <c r="A133" t="str">
        <f>'2 - Normalized Data and Model'!A133</f>
        <v>W215</v>
      </c>
      <c r="B133" t="str">
        <f>'2 - Normalized Data and Model'!B133</f>
        <v>L12264</v>
      </c>
      <c r="C133" t="str">
        <f>'2 - Normalized Data and Model'!C133</f>
        <v>house</v>
      </c>
      <c r="D133">
        <f>'2 - Normalized Data and Model'!D133</f>
        <v>2</v>
      </c>
      <c r="E133" s="27">
        <f>'2 - Normalized Data and Model'!E133</f>
        <v>880</v>
      </c>
      <c r="F133">
        <f>'2 - Normalized Data and Model'!F133</f>
        <v>0.97299999999999998</v>
      </c>
      <c r="G133" s="27">
        <f>'2 - Normalized Data and Model'!G133</f>
        <v>10274.879999999999</v>
      </c>
      <c r="H133" s="27">
        <f>'2 - Normalized Data and Model'!H133</f>
        <v>246</v>
      </c>
      <c r="I133" s="35">
        <f>'2 - Normalized Data and Model'!I133</f>
        <v>0.44379999999999997</v>
      </c>
      <c r="J133" s="27">
        <f>'2 - Normalized Data and Model'!J133</f>
        <v>145</v>
      </c>
      <c r="K133" s="27">
        <f>'2 - Normalized Data and Model'!K133</f>
        <v>333</v>
      </c>
      <c r="L133">
        <f>'2 - Normalized Data and Model'!L133</f>
        <v>188</v>
      </c>
      <c r="M133">
        <f>'2 - Normalized Data and Model'!M133</f>
        <v>101</v>
      </c>
      <c r="N133" s="35">
        <f t="shared" ref="N133:N196" si="31">$K$2*M133/L133+0.1</f>
        <v>0.52978723404255323</v>
      </c>
      <c r="O133" s="47">
        <f>'2 - Normalized Data and Model'!O133</f>
        <v>0.44379999999999997</v>
      </c>
      <c r="P133" s="26">
        <f t="shared" ref="P133:P196" si="32">N133*H133</f>
        <v>130.3276595744681</v>
      </c>
      <c r="Q133" s="47">
        <f t="shared" ref="Q133:Q196" si="33">$K$2*(P133-J133)/L133+0.1</f>
        <v>3.7564508827523838E-2</v>
      </c>
      <c r="R133" s="52">
        <f t="shared" ref="R133:R196" si="34">$Q$2*Q133+$R$2</f>
        <v>0.82096017836124935</v>
      </c>
      <c r="S133" s="26"/>
      <c r="T133" s="39">
        <f t="shared" ref="T133:T196" si="35">S133*(1-$T$1)</f>
        <v>0</v>
      </c>
      <c r="U133" s="29">
        <f t="shared" ref="U133:U196" si="36">J133</f>
        <v>145</v>
      </c>
      <c r="V133">
        <f t="shared" ref="V133:V196" si="37">1.25*L133</f>
        <v>235</v>
      </c>
      <c r="W133" s="26">
        <f t="shared" ref="W133:W196" si="38">J133-(L133/8)</f>
        <v>121.5</v>
      </c>
      <c r="X133" s="105">
        <f t="shared" ref="X133:X196" si="39">(1.25*L133)/(2*$Q$2)</f>
        <v>-148.41480358721739</v>
      </c>
      <c r="Y133" s="26">
        <f t="shared" ref="Y133:Y196" si="40">($Q$2*W133/V133-$R$2)*X133</f>
        <v>187.00647341164583</v>
      </c>
      <c r="Z133" s="26">
        <f t="shared" ref="Z133:Z196" si="41">IF(Y133&gt;J133,Y133,J133)</f>
        <v>187.00647341164583</v>
      </c>
      <c r="AA133" s="47">
        <f t="shared" ref="AA133:AA196" si="42">(Z133-W133)/V133</f>
        <v>0.2787509506878546</v>
      </c>
      <c r="AB133" s="47">
        <f t="shared" ref="AB133:AB196" si="43">$Q$2*AA133+$R$2</f>
        <v>0.63001287234042547</v>
      </c>
      <c r="AC133" s="26">
        <f t="shared" ref="AC133:AC196" si="44">AB133*Z133*365</f>
        <v>43003.017193018401</v>
      </c>
      <c r="AD133" s="39">
        <f t="shared" ref="AD133:AD196" si="45">AC133*0.7</f>
        <v>30102.112035112877</v>
      </c>
    </row>
    <row r="134" spans="1:30" x14ac:dyDescent="0.5">
      <c r="A134" t="str">
        <f>'2 - Normalized Data and Model'!A134</f>
        <v>W216</v>
      </c>
      <c r="B134" t="str">
        <f>'2 - Normalized Data and Model'!B134</f>
        <v>L12264</v>
      </c>
      <c r="C134" t="str">
        <f>'2 - Normalized Data and Model'!C134</f>
        <v>house</v>
      </c>
      <c r="D134">
        <f>'2 - Normalized Data and Model'!D134</f>
        <v>2</v>
      </c>
      <c r="E134" s="27">
        <f>'2 - Normalized Data and Model'!E134</f>
        <v>1200</v>
      </c>
      <c r="F134">
        <f>'2 - Normalized Data and Model'!F134</f>
        <v>0.97299999999999998</v>
      </c>
      <c r="G134" s="27">
        <f>'2 - Normalized Data and Model'!G134</f>
        <v>14011.199999999999</v>
      </c>
      <c r="H134" s="27">
        <f>'2 - Normalized Data and Model'!H134</f>
        <v>169</v>
      </c>
      <c r="I134" s="35">
        <f>'2 - Normalized Data and Model'!I134</f>
        <v>0.61919999999999997</v>
      </c>
      <c r="J134" s="27">
        <f>'2 - Normalized Data and Model'!J134</f>
        <v>160</v>
      </c>
      <c r="K134" s="27">
        <f>'2 - Normalized Data and Model'!K134</f>
        <v>310</v>
      </c>
      <c r="L134">
        <f>'2 - Normalized Data and Model'!L134</f>
        <v>150</v>
      </c>
      <c r="M134">
        <f>'2 - Normalized Data and Model'!M134</f>
        <v>9</v>
      </c>
      <c r="N134" s="35">
        <f t="shared" si="31"/>
        <v>0.14800000000000002</v>
      </c>
      <c r="O134" s="47">
        <f>'2 - Normalized Data and Model'!O134</f>
        <v>0.61919999999999997</v>
      </c>
      <c r="P134" s="26">
        <f t="shared" si="32"/>
        <v>25.012000000000004</v>
      </c>
      <c r="Q134" s="47">
        <f t="shared" si="33"/>
        <v>-0.61993600000000004</v>
      </c>
      <c r="R134" s="52">
        <f t="shared" si="34"/>
        <v>1.3415033312</v>
      </c>
      <c r="S134" s="26"/>
      <c r="T134" s="39">
        <f t="shared" si="35"/>
        <v>0</v>
      </c>
      <c r="U134" s="29">
        <f t="shared" si="36"/>
        <v>160</v>
      </c>
      <c r="V134">
        <f t="shared" si="37"/>
        <v>187.5</v>
      </c>
      <c r="W134" s="26">
        <f t="shared" si="38"/>
        <v>141.25</v>
      </c>
      <c r="X134" s="105">
        <f t="shared" si="39"/>
        <v>-118.41606669192876</v>
      </c>
      <c r="Y134" s="26">
        <f t="shared" si="40"/>
        <v>171.36154793482379</v>
      </c>
      <c r="Z134" s="26">
        <f t="shared" si="41"/>
        <v>171.36154793482379</v>
      </c>
      <c r="AA134" s="47">
        <f t="shared" si="42"/>
        <v>0.16059492231906022</v>
      </c>
      <c r="AB134" s="47">
        <f t="shared" si="43"/>
        <v>0.72355700000000001</v>
      </c>
      <c r="AC134" s="26">
        <f t="shared" si="44"/>
        <v>45256.294351763216</v>
      </c>
      <c r="AD134" s="39">
        <f t="shared" si="45"/>
        <v>31679.40604623425</v>
      </c>
    </row>
    <row r="135" spans="1:30" x14ac:dyDescent="0.5">
      <c r="A135" t="str">
        <f>'2 - Normalized Data and Model'!A135</f>
        <v>W217</v>
      </c>
      <c r="B135" t="str">
        <f>'2 - Normalized Data and Model'!B135</f>
        <v>L16888</v>
      </c>
      <c r="C135" t="str">
        <f>'2 - Normalized Data and Model'!C135</f>
        <v>apartment</v>
      </c>
      <c r="D135">
        <f>'2 - Normalized Data and Model'!D135</f>
        <v>2</v>
      </c>
      <c r="E135" s="27">
        <f>'2 - Normalized Data and Model'!E135</f>
        <v>1000</v>
      </c>
      <c r="F135">
        <f>'2 - Normalized Data and Model'!F135</f>
        <v>0.97299999999999998</v>
      </c>
      <c r="G135" s="27">
        <f>'2 - Normalized Data and Model'!G135</f>
        <v>11676</v>
      </c>
      <c r="H135" s="27">
        <f>'2 - Normalized Data and Model'!H135</f>
        <v>174</v>
      </c>
      <c r="I135" s="35">
        <f>'2 - Normalized Data and Model'!I135</f>
        <v>0.54790000000000005</v>
      </c>
      <c r="J135" s="27">
        <f>'2 - Normalized Data and Model'!J135</f>
        <v>95</v>
      </c>
      <c r="K135" s="27">
        <f>'2 - Normalized Data and Model'!K135</f>
        <v>280</v>
      </c>
      <c r="L135">
        <f>'2 - Normalized Data and Model'!L135</f>
        <v>185</v>
      </c>
      <c r="M135">
        <f>'2 - Normalized Data and Model'!M135</f>
        <v>79</v>
      </c>
      <c r="N135" s="35">
        <f t="shared" si="31"/>
        <v>0.44162162162162166</v>
      </c>
      <c r="O135" s="47">
        <f>'2 - Normalized Data and Model'!O135</f>
        <v>0.54790000000000005</v>
      </c>
      <c r="P135" s="26">
        <f t="shared" si="32"/>
        <v>76.842162162162168</v>
      </c>
      <c r="Q135" s="47">
        <f t="shared" si="33"/>
        <v>2.1479620160701263E-2</v>
      </c>
      <c r="R135" s="52">
        <f t="shared" si="34"/>
        <v>0.83369458471877278</v>
      </c>
      <c r="S135" s="26"/>
      <c r="T135" s="39">
        <f t="shared" si="35"/>
        <v>0</v>
      </c>
      <c r="U135" s="29">
        <f t="shared" si="36"/>
        <v>95</v>
      </c>
      <c r="V135">
        <f t="shared" si="37"/>
        <v>231.25</v>
      </c>
      <c r="W135" s="26">
        <f t="shared" si="38"/>
        <v>71.875</v>
      </c>
      <c r="X135" s="105">
        <f t="shared" si="39"/>
        <v>-146.04648225337883</v>
      </c>
      <c r="Y135" s="26">
        <f t="shared" si="40"/>
        <v>160.17924245294938</v>
      </c>
      <c r="Z135" s="26">
        <f t="shared" si="41"/>
        <v>160.17924245294938</v>
      </c>
      <c r="AA135" s="47">
        <f t="shared" si="42"/>
        <v>0.38185618358032164</v>
      </c>
      <c r="AB135" s="47">
        <f t="shared" si="43"/>
        <v>0.54838445945945935</v>
      </c>
      <c r="AC135" s="26">
        <f t="shared" si="44"/>
        <v>32061.529660553009</v>
      </c>
      <c r="AD135" s="39">
        <f t="shared" si="45"/>
        <v>22443.070762387106</v>
      </c>
    </row>
    <row r="136" spans="1:30" x14ac:dyDescent="0.5">
      <c r="A136" t="str">
        <f>'2 - Normalized Data and Model'!A136</f>
        <v>W218</v>
      </c>
      <c r="B136" t="str">
        <f>'2 - Normalized Data and Model'!B136</f>
        <v>L16888</v>
      </c>
      <c r="C136" t="str">
        <f>'2 - Normalized Data and Model'!C136</f>
        <v>apartment</v>
      </c>
      <c r="D136">
        <f>'2 - Normalized Data and Model'!D136</f>
        <v>2</v>
      </c>
      <c r="E136" s="27">
        <f>'2 - Normalized Data and Model'!E136</f>
        <v>1200</v>
      </c>
      <c r="F136">
        <f>'2 - Normalized Data and Model'!F136</f>
        <v>0.97299999999999998</v>
      </c>
      <c r="G136" s="27">
        <f>'2 - Normalized Data and Model'!G136</f>
        <v>14011.199999999999</v>
      </c>
      <c r="H136" s="27">
        <f>'2 - Normalized Data and Model'!H136</f>
        <v>203</v>
      </c>
      <c r="I136" s="35">
        <f>'2 - Normalized Data and Model'!I136</f>
        <v>0.2712</v>
      </c>
      <c r="J136" s="27">
        <f>'2 - Normalized Data and Model'!J136</f>
        <v>125</v>
      </c>
      <c r="K136" s="27">
        <f>'2 - Normalized Data and Model'!K136</f>
        <v>277</v>
      </c>
      <c r="L136">
        <f>'2 - Normalized Data and Model'!L136</f>
        <v>152</v>
      </c>
      <c r="M136">
        <f>'2 - Normalized Data and Model'!M136</f>
        <v>78</v>
      </c>
      <c r="N136" s="35">
        <f t="shared" si="31"/>
        <v>0.51052631578947372</v>
      </c>
      <c r="O136" s="47">
        <f>'2 - Normalized Data and Model'!O136</f>
        <v>0.2712</v>
      </c>
      <c r="P136" s="26">
        <f t="shared" si="32"/>
        <v>103.63684210526317</v>
      </c>
      <c r="Q136" s="47">
        <f t="shared" si="33"/>
        <v>-1.2437673130193838E-2</v>
      </c>
      <c r="R136" s="52">
        <f t="shared" si="34"/>
        <v>0.86054690581717452</v>
      </c>
      <c r="S136" s="26"/>
      <c r="T136" s="39">
        <f t="shared" si="35"/>
        <v>0</v>
      </c>
      <c r="U136" s="29">
        <f t="shared" si="36"/>
        <v>125</v>
      </c>
      <c r="V136">
        <f t="shared" si="37"/>
        <v>190</v>
      </c>
      <c r="W136" s="26">
        <f t="shared" si="38"/>
        <v>106</v>
      </c>
      <c r="X136" s="105">
        <f t="shared" si="39"/>
        <v>-119.99494758115448</v>
      </c>
      <c r="Y136" s="26">
        <f t="shared" si="40"/>
        <v>155.0797019072881</v>
      </c>
      <c r="Z136" s="26">
        <f t="shared" si="41"/>
        <v>155.0797019072881</v>
      </c>
      <c r="AA136" s="47">
        <f t="shared" si="42"/>
        <v>0.25831422056467418</v>
      </c>
      <c r="AB136" s="47">
        <f t="shared" si="43"/>
        <v>0.64619263157894746</v>
      </c>
      <c r="AC136" s="26">
        <f t="shared" si="44"/>
        <v>36577.146648181464</v>
      </c>
      <c r="AD136" s="39">
        <f t="shared" si="45"/>
        <v>25604.002653727024</v>
      </c>
    </row>
    <row r="137" spans="1:30" x14ac:dyDescent="0.5">
      <c r="A137" t="str">
        <f>'2 - Normalized Data and Model'!A137</f>
        <v>W219</v>
      </c>
      <c r="B137" t="str">
        <f>'2 - Normalized Data and Model'!B137</f>
        <v>L16888</v>
      </c>
      <c r="C137" t="str">
        <f>'2 - Normalized Data and Model'!C137</f>
        <v>house</v>
      </c>
      <c r="D137">
        <f>'2 - Normalized Data and Model'!D137</f>
        <v>2</v>
      </c>
      <c r="E137" s="27">
        <f>'2 - Normalized Data and Model'!E137</f>
        <v>1400</v>
      </c>
      <c r="F137">
        <f>'2 - Normalized Data and Model'!F137</f>
        <v>0.97299999999999998</v>
      </c>
      <c r="G137" s="27">
        <f>'2 - Normalized Data and Model'!G137</f>
        <v>16346.4</v>
      </c>
      <c r="H137" s="27">
        <f>'2 - Normalized Data and Model'!H137</f>
        <v>240</v>
      </c>
      <c r="I137" s="35">
        <f>'2 - Normalized Data and Model'!I137</f>
        <v>0.76160000000000005</v>
      </c>
      <c r="J137" s="27">
        <f>'2 - Normalized Data and Model'!J137</f>
        <v>209</v>
      </c>
      <c r="K137" s="27">
        <f>'2 - Normalized Data and Model'!K137</f>
        <v>384</v>
      </c>
      <c r="L137">
        <f>'2 - Normalized Data and Model'!L137</f>
        <v>175</v>
      </c>
      <c r="M137">
        <f>'2 - Normalized Data and Model'!M137</f>
        <v>31</v>
      </c>
      <c r="N137" s="35">
        <f t="shared" si="31"/>
        <v>0.24171428571428571</v>
      </c>
      <c r="O137" s="47">
        <f>'2 - Normalized Data and Model'!O137</f>
        <v>0.76160000000000005</v>
      </c>
      <c r="P137" s="26">
        <f t="shared" si="32"/>
        <v>58.011428571428574</v>
      </c>
      <c r="Q137" s="47">
        <f t="shared" si="33"/>
        <v>-0.59023346938775512</v>
      </c>
      <c r="R137" s="52">
        <f t="shared" si="34"/>
        <v>1.3179878377142857</v>
      </c>
      <c r="S137" s="26"/>
      <c r="T137" s="39">
        <f t="shared" si="35"/>
        <v>0</v>
      </c>
      <c r="U137" s="29">
        <f t="shared" si="36"/>
        <v>209</v>
      </c>
      <c r="V137">
        <f t="shared" si="37"/>
        <v>218.75</v>
      </c>
      <c r="W137" s="26">
        <f t="shared" si="38"/>
        <v>187.125</v>
      </c>
      <c r="X137" s="105">
        <f t="shared" si="39"/>
        <v>-138.15207780725024</v>
      </c>
      <c r="Y137" s="26">
        <f t="shared" si="40"/>
        <v>211.08847259062779</v>
      </c>
      <c r="Z137" s="26">
        <f t="shared" si="41"/>
        <v>211.08847259062779</v>
      </c>
      <c r="AA137" s="47">
        <f t="shared" si="42"/>
        <v>0.10954730327144131</v>
      </c>
      <c r="AB137" s="47">
        <f t="shared" si="43"/>
        <v>0.76397139999999997</v>
      </c>
      <c r="AC137" s="26">
        <f t="shared" si="44"/>
        <v>58861.927914057087</v>
      </c>
      <c r="AD137" s="39">
        <f t="shared" si="45"/>
        <v>41203.349539839961</v>
      </c>
    </row>
    <row r="138" spans="1:30" x14ac:dyDescent="0.5">
      <c r="A138" t="str">
        <f>'2 - Normalized Data and Model'!A138</f>
        <v>W22</v>
      </c>
      <c r="B138" t="str">
        <f>'2 - Normalized Data and Model'!B138</f>
        <v>L4765</v>
      </c>
      <c r="C138" t="str">
        <f>'2 - Normalized Data and Model'!C138</f>
        <v>house</v>
      </c>
      <c r="D138">
        <f>'2 - Normalized Data and Model'!D138</f>
        <v>2</v>
      </c>
      <c r="E138" s="27">
        <f>'2 - Normalized Data and Model'!E138</f>
        <v>2700</v>
      </c>
      <c r="F138">
        <f>'2 - Normalized Data and Model'!F138</f>
        <v>0.97299999999999998</v>
      </c>
      <c r="G138" s="27">
        <f>'2 - Normalized Data and Model'!G138</f>
        <v>31525.200000000001</v>
      </c>
      <c r="H138" s="27">
        <f>'2 - Normalized Data and Model'!H138</f>
        <v>389</v>
      </c>
      <c r="I138" s="35">
        <f>'2 - Normalized Data and Model'!I138</f>
        <v>0.51229999999999998</v>
      </c>
      <c r="J138" s="27">
        <f>'2 - Normalized Data and Model'!J138</f>
        <v>202</v>
      </c>
      <c r="K138" s="27">
        <f>'2 - Normalized Data and Model'!K138</f>
        <v>629</v>
      </c>
      <c r="L138">
        <f>'2 - Normalized Data and Model'!L138</f>
        <v>427</v>
      </c>
      <c r="M138">
        <f>'2 - Normalized Data and Model'!M138</f>
        <v>187</v>
      </c>
      <c r="N138" s="35">
        <f t="shared" si="31"/>
        <v>0.45035128805620606</v>
      </c>
      <c r="O138" s="47">
        <f>'2 - Normalized Data and Model'!O138</f>
        <v>0.51229999999999998</v>
      </c>
      <c r="P138" s="26">
        <f t="shared" si="32"/>
        <v>175.18665105386415</v>
      </c>
      <c r="Q138" s="47">
        <f t="shared" si="33"/>
        <v>4.9764217431127224E-2</v>
      </c>
      <c r="R138" s="52">
        <f t="shared" si="34"/>
        <v>0.81130166905977663</v>
      </c>
      <c r="S138" s="26"/>
      <c r="T138" s="39">
        <f t="shared" si="35"/>
        <v>0</v>
      </c>
      <c r="U138" s="29">
        <f t="shared" si="36"/>
        <v>202</v>
      </c>
      <c r="V138">
        <f t="shared" si="37"/>
        <v>533.75</v>
      </c>
      <c r="W138" s="26">
        <f t="shared" si="38"/>
        <v>148.625</v>
      </c>
      <c r="X138" s="105">
        <f t="shared" si="39"/>
        <v>-337.09106984969054</v>
      </c>
      <c r="Y138" s="26">
        <f t="shared" si="40"/>
        <v>361.07587312113174</v>
      </c>
      <c r="Z138" s="26">
        <f t="shared" si="41"/>
        <v>361.07587312113174</v>
      </c>
      <c r="AA138" s="47">
        <f t="shared" si="42"/>
        <v>0.39803442270938028</v>
      </c>
      <c r="AB138" s="47">
        <f t="shared" si="43"/>
        <v>0.5355761475409837</v>
      </c>
      <c r="AC138" s="26">
        <f t="shared" si="44"/>
        <v>70585.023160117664</v>
      </c>
      <c r="AD138" s="39">
        <f t="shared" si="45"/>
        <v>49409.516212082359</v>
      </c>
    </row>
    <row r="139" spans="1:30" x14ac:dyDescent="0.5">
      <c r="A139" t="str">
        <f>'2 - Normalized Data and Model'!A139</f>
        <v>W220</v>
      </c>
      <c r="B139" t="str">
        <f>'2 - Normalized Data and Model'!B139</f>
        <v>L16888</v>
      </c>
      <c r="C139" t="str">
        <f>'2 - Normalized Data and Model'!C139</f>
        <v>house</v>
      </c>
      <c r="D139">
        <f>'2 - Normalized Data and Model'!D139</f>
        <v>2</v>
      </c>
      <c r="E139" s="27">
        <f>'2 - Normalized Data and Model'!E139</f>
        <v>1600</v>
      </c>
      <c r="F139">
        <f>'2 - Normalized Data and Model'!F139</f>
        <v>0.97299999999999998</v>
      </c>
      <c r="G139" s="27">
        <f>'2 - Normalized Data and Model'!G139</f>
        <v>18681.599999999999</v>
      </c>
      <c r="H139" s="27">
        <f>'2 - Normalized Data and Model'!H139</f>
        <v>312</v>
      </c>
      <c r="I139" s="35">
        <f>'2 - Normalized Data and Model'!I139</f>
        <v>0.60819999999999996</v>
      </c>
      <c r="J139" s="27">
        <f>'2 - Normalized Data and Model'!J139</f>
        <v>220</v>
      </c>
      <c r="K139" s="27">
        <f>'2 - Normalized Data and Model'!K139</f>
        <v>418</v>
      </c>
      <c r="L139">
        <f>'2 - Normalized Data and Model'!L139</f>
        <v>198</v>
      </c>
      <c r="M139">
        <f>'2 - Normalized Data and Model'!M139</f>
        <v>92</v>
      </c>
      <c r="N139" s="35">
        <f t="shared" si="31"/>
        <v>0.47171717171717176</v>
      </c>
      <c r="O139" s="47">
        <f>'2 - Normalized Data and Model'!O139</f>
        <v>0.60819999999999996</v>
      </c>
      <c r="P139" s="26">
        <f t="shared" si="32"/>
        <v>147.17575757575759</v>
      </c>
      <c r="Q139" s="47">
        <f t="shared" si="33"/>
        <v>-0.19423936333027239</v>
      </c>
      <c r="R139" s="52">
        <f t="shared" si="34"/>
        <v>1.0044793039485767</v>
      </c>
      <c r="S139" s="26"/>
      <c r="T139" s="39">
        <f t="shared" si="35"/>
        <v>0</v>
      </c>
      <c r="U139" s="29">
        <f t="shared" si="36"/>
        <v>220</v>
      </c>
      <c r="V139">
        <f t="shared" si="37"/>
        <v>247.5</v>
      </c>
      <c r="W139" s="26">
        <f t="shared" si="38"/>
        <v>195.25</v>
      </c>
      <c r="X139" s="105">
        <f t="shared" si="39"/>
        <v>-156.30920803334598</v>
      </c>
      <c r="Y139" s="26">
        <f t="shared" si="40"/>
        <v>230.59724327396745</v>
      </c>
      <c r="Z139" s="26">
        <f t="shared" si="41"/>
        <v>230.59724327396745</v>
      </c>
      <c r="AA139" s="47">
        <f t="shared" si="42"/>
        <v>0.14281714454128264</v>
      </c>
      <c r="AB139" s="47">
        <f t="shared" si="43"/>
        <v>0.73763166666666657</v>
      </c>
      <c r="AC139" s="26">
        <f t="shared" si="44"/>
        <v>62084.977542994115</v>
      </c>
      <c r="AD139" s="39">
        <f t="shared" si="45"/>
        <v>43459.48428009588</v>
      </c>
    </row>
    <row r="140" spans="1:30" x14ac:dyDescent="0.5">
      <c r="A140" t="str">
        <f>'2 - Normalized Data and Model'!A140</f>
        <v>W221</v>
      </c>
      <c r="B140" t="str">
        <f>'2 - Normalized Data and Model'!B140</f>
        <v>L16887</v>
      </c>
      <c r="C140" t="str">
        <f>'2 - Normalized Data and Model'!C140</f>
        <v>apartment</v>
      </c>
      <c r="D140">
        <f>'2 - Normalized Data and Model'!D140</f>
        <v>2</v>
      </c>
      <c r="E140" s="27">
        <f>'2 - Normalized Data and Model'!E140</f>
        <v>1105</v>
      </c>
      <c r="F140">
        <f>'2 - Normalized Data and Model'!F140</f>
        <v>0.97299999999999998</v>
      </c>
      <c r="G140" s="27">
        <f>'2 - Normalized Data and Model'!G140</f>
        <v>12901.98</v>
      </c>
      <c r="H140" s="27">
        <f>'2 - Normalized Data and Model'!H140</f>
        <v>111</v>
      </c>
      <c r="I140" s="35">
        <f>'2 - Normalized Data and Model'!I140</f>
        <v>0.61099999999999999</v>
      </c>
      <c r="J140" s="27">
        <f>'2 - Normalized Data and Model'!J140</f>
        <v>82</v>
      </c>
      <c r="K140" s="27">
        <f>'2 - Normalized Data and Model'!K140</f>
        <v>235</v>
      </c>
      <c r="L140">
        <f>'2 - Normalized Data and Model'!L140</f>
        <v>153</v>
      </c>
      <c r="M140">
        <f>'2 - Normalized Data and Model'!M140</f>
        <v>29</v>
      </c>
      <c r="N140" s="35">
        <f t="shared" si="31"/>
        <v>0.25163398692810457</v>
      </c>
      <c r="O140" s="47">
        <f>'2 - Normalized Data and Model'!O140</f>
        <v>0.61099999999999999</v>
      </c>
      <c r="P140" s="26">
        <f t="shared" si="32"/>
        <v>27.931372549019606</v>
      </c>
      <c r="Q140" s="47">
        <f t="shared" si="33"/>
        <v>-0.18271177752146614</v>
      </c>
      <c r="R140" s="52">
        <f t="shared" si="34"/>
        <v>0.99535291426374473</v>
      </c>
      <c r="S140" s="26"/>
      <c r="T140" s="39">
        <f t="shared" si="35"/>
        <v>0</v>
      </c>
      <c r="U140" s="29">
        <f t="shared" si="36"/>
        <v>82</v>
      </c>
      <c r="V140">
        <f t="shared" si="37"/>
        <v>191.25</v>
      </c>
      <c r="W140" s="26">
        <f t="shared" si="38"/>
        <v>62.875</v>
      </c>
      <c r="X140" s="105">
        <f t="shared" si="39"/>
        <v>-120.78438802576734</v>
      </c>
      <c r="Y140" s="26">
        <f t="shared" si="40"/>
        <v>134.18877889352027</v>
      </c>
      <c r="Z140" s="26">
        <f t="shared" si="41"/>
        <v>134.18877889352027</v>
      </c>
      <c r="AA140" s="47">
        <f t="shared" si="42"/>
        <v>0.37288250401840661</v>
      </c>
      <c r="AB140" s="47">
        <f t="shared" si="43"/>
        <v>0.5554889215686275</v>
      </c>
      <c r="AC140" s="26">
        <f t="shared" si="44"/>
        <v>27207.238727072989</v>
      </c>
      <c r="AD140" s="39">
        <f t="shared" si="45"/>
        <v>19045.067108951091</v>
      </c>
    </row>
    <row r="141" spans="1:30" x14ac:dyDescent="0.5">
      <c r="A141" t="str">
        <f>'2 - Normalized Data and Model'!A141</f>
        <v>W222</v>
      </c>
      <c r="B141" t="str">
        <f>'2 - Normalized Data and Model'!B141</f>
        <v>L16887</v>
      </c>
      <c r="C141" t="str">
        <f>'2 - Normalized Data and Model'!C141</f>
        <v>apartment</v>
      </c>
      <c r="D141">
        <f>'2 - Normalized Data and Model'!D141</f>
        <v>2</v>
      </c>
      <c r="E141" s="27">
        <f>'2 - Normalized Data and Model'!E141</f>
        <v>1665</v>
      </c>
      <c r="F141">
        <f>'2 - Normalized Data and Model'!F141</f>
        <v>0.97299999999999998</v>
      </c>
      <c r="G141" s="27">
        <f>'2 - Normalized Data and Model'!G141</f>
        <v>19440.54</v>
      </c>
      <c r="H141" s="27">
        <f>'2 - Normalized Data and Model'!H141</f>
        <v>169</v>
      </c>
      <c r="I141" s="35">
        <f>'2 - Normalized Data and Model'!I141</f>
        <v>0.30680000000000002</v>
      </c>
      <c r="J141" s="27">
        <f>'2 - Normalized Data and Model'!J141</f>
        <v>130</v>
      </c>
      <c r="K141" s="27">
        <f>'2 - Normalized Data and Model'!K141</f>
        <v>200</v>
      </c>
      <c r="L141">
        <f>'2 - Normalized Data and Model'!L141</f>
        <v>70</v>
      </c>
      <c r="M141">
        <f>'2 - Normalized Data and Model'!M141</f>
        <v>39</v>
      </c>
      <c r="N141" s="35">
        <f t="shared" si="31"/>
        <v>0.54571428571428571</v>
      </c>
      <c r="O141" s="47">
        <f>'2 - Normalized Data and Model'!O141</f>
        <v>0.30680000000000002</v>
      </c>
      <c r="P141" s="26">
        <f t="shared" si="32"/>
        <v>92.22571428571429</v>
      </c>
      <c r="Q141" s="47">
        <f t="shared" si="33"/>
        <v>-0.33170612244897957</v>
      </c>
      <c r="R141" s="52">
        <f t="shared" si="34"/>
        <v>1.1133117371428571</v>
      </c>
      <c r="S141" s="26"/>
      <c r="T141" s="39">
        <f t="shared" si="35"/>
        <v>0</v>
      </c>
      <c r="U141" s="29">
        <f t="shared" si="36"/>
        <v>130</v>
      </c>
      <c r="V141">
        <f t="shared" si="37"/>
        <v>87.5</v>
      </c>
      <c r="W141" s="26">
        <f t="shared" si="38"/>
        <v>121.25</v>
      </c>
      <c r="X141" s="105">
        <f t="shared" si="39"/>
        <v>-55.260831122900093</v>
      </c>
      <c r="Y141" s="26">
        <f t="shared" si="40"/>
        <v>107.63538903625111</v>
      </c>
      <c r="Z141" s="26">
        <f t="shared" si="41"/>
        <v>130</v>
      </c>
      <c r="AA141" s="47">
        <f t="shared" si="42"/>
        <v>0.1</v>
      </c>
      <c r="AB141" s="47">
        <f t="shared" si="43"/>
        <v>0.77153000000000005</v>
      </c>
      <c r="AC141" s="26">
        <f t="shared" si="44"/>
        <v>36609.0985</v>
      </c>
      <c r="AD141" s="39">
        <f t="shared" si="45"/>
        <v>25626.36895</v>
      </c>
    </row>
    <row r="142" spans="1:30" x14ac:dyDescent="0.5">
      <c r="A142" t="str">
        <f>'2 - Normalized Data and Model'!A142</f>
        <v>W223</v>
      </c>
      <c r="B142" t="str">
        <f>'2 - Normalized Data and Model'!B142</f>
        <v>L16887</v>
      </c>
      <c r="C142" t="str">
        <f>'2 - Normalized Data and Model'!C142</f>
        <v>house</v>
      </c>
      <c r="D142">
        <f>'2 - Normalized Data and Model'!D142</f>
        <v>2</v>
      </c>
      <c r="E142" s="27">
        <f>'2 - Normalized Data and Model'!E142</f>
        <v>1175</v>
      </c>
      <c r="F142">
        <f>'2 - Normalized Data and Model'!F142</f>
        <v>0.97299999999999998</v>
      </c>
      <c r="G142" s="27">
        <f>'2 - Normalized Data and Model'!G142</f>
        <v>13719.3</v>
      </c>
      <c r="H142" s="27">
        <f>'2 - Normalized Data and Model'!H142</f>
        <v>201</v>
      </c>
      <c r="I142" s="35">
        <f>'2 - Normalized Data and Model'!I142</f>
        <v>0.52329999999999999</v>
      </c>
      <c r="J142" s="27">
        <f>'2 - Normalized Data and Model'!J142</f>
        <v>106</v>
      </c>
      <c r="K142" s="27">
        <f>'2 - Normalized Data and Model'!K142</f>
        <v>267</v>
      </c>
      <c r="L142">
        <f>'2 - Normalized Data and Model'!L142</f>
        <v>161</v>
      </c>
      <c r="M142">
        <f>'2 - Normalized Data and Model'!M142</f>
        <v>95</v>
      </c>
      <c r="N142" s="35">
        <f t="shared" si="31"/>
        <v>0.57204968944099377</v>
      </c>
      <c r="O142" s="47">
        <f>'2 - Normalized Data and Model'!O142</f>
        <v>0.52329999999999999</v>
      </c>
      <c r="P142" s="26">
        <f t="shared" si="32"/>
        <v>114.98198757763974</v>
      </c>
      <c r="Q142" s="47">
        <f t="shared" si="33"/>
        <v>0.14463099417460742</v>
      </c>
      <c r="R142" s="52">
        <f t="shared" si="34"/>
        <v>0.73619564191196329</v>
      </c>
      <c r="S142" s="26"/>
      <c r="T142" s="39">
        <f t="shared" si="35"/>
        <v>0</v>
      </c>
      <c r="U142" s="29">
        <f t="shared" si="36"/>
        <v>106</v>
      </c>
      <c r="V142">
        <f t="shared" si="37"/>
        <v>201.25</v>
      </c>
      <c r="W142" s="26">
        <f t="shared" si="38"/>
        <v>85.875</v>
      </c>
      <c r="X142" s="105">
        <f t="shared" si="39"/>
        <v>-127.09991158267022</v>
      </c>
      <c r="Y142" s="26">
        <f t="shared" si="40"/>
        <v>151.06139478337758</v>
      </c>
      <c r="Z142" s="26">
        <f t="shared" si="41"/>
        <v>151.06139478337758</v>
      </c>
      <c r="AA142" s="47">
        <f t="shared" si="42"/>
        <v>0.32390755171864638</v>
      </c>
      <c r="AB142" s="47">
        <f t="shared" si="43"/>
        <v>0.59426239130434766</v>
      </c>
      <c r="AC142" s="26">
        <f t="shared" si="44"/>
        <v>32766.088579675124</v>
      </c>
      <c r="AD142" s="39">
        <f t="shared" si="45"/>
        <v>22936.262005772587</v>
      </c>
    </row>
    <row r="143" spans="1:30" x14ac:dyDescent="0.5">
      <c r="A143" t="str">
        <f>'2 - Normalized Data and Model'!A143</f>
        <v>W224</v>
      </c>
      <c r="B143" t="str">
        <f>'2 - Normalized Data and Model'!B143</f>
        <v>L16887</v>
      </c>
      <c r="C143" t="str">
        <f>'2 - Normalized Data and Model'!C143</f>
        <v>house</v>
      </c>
      <c r="D143">
        <f>'2 - Normalized Data and Model'!D143</f>
        <v>2</v>
      </c>
      <c r="E143" s="27">
        <f>'2 - Normalized Data and Model'!E143</f>
        <v>1725</v>
      </c>
      <c r="F143">
        <f>'2 - Normalized Data and Model'!F143</f>
        <v>0.97299999999999998</v>
      </c>
      <c r="G143" s="27">
        <f>'2 - Normalized Data and Model'!G143</f>
        <v>20141.099999999999</v>
      </c>
      <c r="H143" s="27">
        <f>'2 - Normalized Data and Model'!H143</f>
        <v>242</v>
      </c>
      <c r="I143" s="35">
        <f>'2 - Normalized Data and Model'!I143</f>
        <v>0.48220000000000002</v>
      </c>
      <c r="J143" s="27">
        <f>'2 - Normalized Data and Model'!J143</f>
        <v>195</v>
      </c>
      <c r="K143" s="27">
        <f>'2 - Normalized Data and Model'!K143</f>
        <v>305</v>
      </c>
      <c r="L143">
        <f>'2 - Normalized Data and Model'!L143</f>
        <v>110</v>
      </c>
      <c r="M143">
        <f>'2 - Normalized Data and Model'!M143</f>
        <v>47</v>
      </c>
      <c r="N143" s="35">
        <f t="shared" si="31"/>
        <v>0.44181818181818189</v>
      </c>
      <c r="O143" s="47">
        <f>'2 - Normalized Data and Model'!O143</f>
        <v>0.48220000000000002</v>
      </c>
      <c r="P143" s="26">
        <f t="shared" si="32"/>
        <v>106.92000000000002</v>
      </c>
      <c r="Q143" s="47">
        <f t="shared" si="33"/>
        <v>-0.54058181818181805</v>
      </c>
      <c r="R143" s="52">
        <f t="shared" si="34"/>
        <v>1.2786786254545452</v>
      </c>
      <c r="S143" s="26"/>
      <c r="T143" s="39">
        <f t="shared" si="35"/>
        <v>0</v>
      </c>
      <c r="U143" s="29">
        <f t="shared" si="36"/>
        <v>195</v>
      </c>
      <c r="V143">
        <f t="shared" si="37"/>
        <v>137.5</v>
      </c>
      <c r="W143" s="26">
        <f t="shared" si="38"/>
        <v>181.25</v>
      </c>
      <c r="X143" s="105">
        <f t="shared" si="39"/>
        <v>-86.838448907414431</v>
      </c>
      <c r="Y143" s="26">
        <f t="shared" si="40"/>
        <v>164.49846848553744</v>
      </c>
      <c r="Z143" s="26">
        <f t="shared" si="41"/>
        <v>195</v>
      </c>
      <c r="AA143" s="47">
        <f t="shared" si="42"/>
        <v>0.1</v>
      </c>
      <c r="AB143" s="47">
        <f t="shared" si="43"/>
        <v>0.77153000000000005</v>
      </c>
      <c r="AC143" s="26">
        <f t="shared" si="44"/>
        <v>54913.647750000004</v>
      </c>
      <c r="AD143" s="39">
        <f t="shared" si="45"/>
        <v>38439.553424999998</v>
      </c>
    </row>
    <row r="144" spans="1:30" x14ac:dyDescent="0.5">
      <c r="A144" t="str">
        <f>'2 - Normalized Data and Model'!A144</f>
        <v>W225</v>
      </c>
      <c r="B144" t="str">
        <f>'2 - Normalized Data and Model'!B144</f>
        <v>L16898</v>
      </c>
      <c r="C144" t="str">
        <f>'2 - Normalized Data and Model'!C144</f>
        <v>apartment</v>
      </c>
      <c r="D144">
        <f>'2 - Normalized Data and Model'!D144</f>
        <v>2</v>
      </c>
      <c r="E144" s="27">
        <f>'2 - Normalized Data and Model'!E144</f>
        <v>709</v>
      </c>
      <c r="F144">
        <f>'2 - Normalized Data and Model'!F144</f>
        <v>0.97299999999999998</v>
      </c>
      <c r="G144" s="27">
        <f>'2 - Normalized Data and Model'!G144</f>
        <v>8278.2839999999997</v>
      </c>
      <c r="H144" s="27">
        <f>'2 - Normalized Data and Model'!H144</f>
        <v>158</v>
      </c>
      <c r="I144" s="35">
        <f>'2 - Normalized Data and Model'!I144</f>
        <v>0.22189999999999999</v>
      </c>
      <c r="J144" s="27">
        <f>'2 - Normalized Data and Model'!J144</f>
        <v>86</v>
      </c>
      <c r="K144" s="27">
        <f>'2 - Normalized Data and Model'!K144</f>
        <v>192</v>
      </c>
      <c r="L144">
        <f>'2 - Normalized Data and Model'!L144</f>
        <v>106</v>
      </c>
      <c r="M144">
        <f>'2 - Normalized Data and Model'!M144</f>
        <v>72</v>
      </c>
      <c r="N144" s="35">
        <f t="shared" si="31"/>
        <v>0.64339622641509431</v>
      </c>
      <c r="O144" s="47">
        <f>'2 - Normalized Data and Model'!O144</f>
        <v>0.22189999999999999</v>
      </c>
      <c r="P144" s="26">
        <f t="shared" si="32"/>
        <v>101.65660377358491</v>
      </c>
      <c r="Q144" s="47">
        <f t="shared" si="33"/>
        <v>0.21816304734781061</v>
      </c>
      <c r="R144" s="52">
        <f t="shared" si="34"/>
        <v>0.67798031541473835</v>
      </c>
      <c r="S144" s="26"/>
      <c r="T144" s="39">
        <f t="shared" si="35"/>
        <v>0</v>
      </c>
      <c r="U144" s="29">
        <f t="shared" si="36"/>
        <v>86</v>
      </c>
      <c r="V144">
        <f t="shared" si="37"/>
        <v>132.5</v>
      </c>
      <c r="W144" s="26">
        <f t="shared" si="38"/>
        <v>72.75</v>
      </c>
      <c r="X144" s="105">
        <f t="shared" si="39"/>
        <v>-83.680687128963001</v>
      </c>
      <c r="Y144" s="26">
        <f t="shared" si="40"/>
        <v>107.56216054060883</v>
      </c>
      <c r="Z144" s="26">
        <f t="shared" si="41"/>
        <v>107.56216054060883</v>
      </c>
      <c r="AA144" s="47">
        <f t="shared" si="42"/>
        <v>0.26273328709893456</v>
      </c>
      <c r="AB144" s="47">
        <f t="shared" si="43"/>
        <v>0.64269405660377354</v>
      </c>
      <c r="AC144" s="26">
        <f t="shared" si="44"/>
        <v>25232.289872642235</v>
      </c>
      <c r="AD144" s="39">
        <f t="shared" si="45"/>
        <v>17662.602910849564</v>
      </c>
    </row>
    <row r="145" spans="1:30" x14ac:dyDescent="0.5">
      <c r="A145" t="str">
        <f>'2 - Normalized Data and Model'!A145</f>
        <v>W226</v>
      </c>
      <c r="B145" t="str">
        <f>'2 - Normalized Data and Model'!B145</f>
        <v>L16898</v>
      </c>
      <c r="C145" t="str">
        <f>'2 - Normalized Data and Model'!C145</f>
        <v>apartment</v>
      </c>
      <c r="D145">
        <f>'2 - Normalized Data and Model'!D145</f>
        <v>2</v>
      </c>
      <c r="E145" s="27">
        <f>'2 - Normalized Data and Model'!E145</f>
        <v>869</v>
      </c>
      <c r="F145">
        <f>'2 - Normalized Data and Model'!F145</f>
        <v>0.97299999999999998</v>
      </c>
      <c r="G145" s="27">
        <f>'2 - Normalized Data and Model'!G145</f>
        <v>10146.444</v>
      </c>
      <c r="H145" s="27">
        <f>'2 - Normalized Data and Model'!H145</f>
        <v>246</v>
      </c>
      <c r="I145" s="35">
        <f>'2 - Normalized Data and Model'!I145</f>
        <v>0.38900000000000001</v>
      </c>
      <c r="J145" s="27">
        <f>'2 - Normalized Data and Model'!J145</f>
        <v>135</v>
      </c>
      <c r="K145" s="27">
        <f>'2 - Normalized Data and Model'!K145</f>
        <v>305</v>
      </c>
      <c r="L145">
        <f>'2 - Normalized Data and Model'!L145</f>
        <v>170</v>
      </c>
      <c r="M145">
        <f>'2 - Normalized Data and Model'!M145</f>
        <v>111</v>
      </c>
      <c r="N145" s="35">
        <f t="shared" si="31"/>
        <v>0.62235294117647066</v>
      </c>
      <c r="O145" s="47">
        <f>'2 - Normalized Data and Model'!O145</f>
        <v>0.38900000000000001</v>
      </c>
      <c r="P145" s="26">
        <f t="shared" si="32"/>
        <v>153.09882352941179</v>
      </c>
      <c r="Q145" s="47">
        <f t="shared" si="33"/>
        <v>0.18517093425605549</v>
      </c>
      <c r="R145" s="52">
        <f t="shared" si="34"/>
        <v>0.70410017134948089</v>
      </c>
      <c r="S145" s="26"/>
      <c r="T145" s="39">
        <f t="shared" si="35"/>
        <v>0</v>
      </c>
      <c r="U145" s="29">
        <f t="shared" si="36"/>
        <v>135</v>
      </c>
      <c r="V145">
        <f t="shared" si="37"/>
        <v>212.5</v>
      </c>
      <c r="W145" s="26">
        <f t="shared" si="38"/>
        <v>113.75</v>
      </c>
      <c r="X145" s="105">
        <f t="shared" si="39"/>
        <v>-134.20487558418594</v>
      </c>
      <c r="Y145" s="26">
        <f t="shared" si="40"/>
        <v>171.04308765946698</v>
      </c>
      <c r="Z145" s="26">
        <f t="shared" si="41"/>
        <v>171.04308765946698</v>
      </c>
      <c r="AA145" s="47">
        <f t="shared" si="42"/>
        <v>0.26961453016219755</v>
      </c>
      <c r="AB145" s="47">
        <f t="shared" si="43"/>
        <v>0.63724617647058823</v>
      </c>
      <c r="AC145" s="26">
        <f t="shared" si="44"/>
        <v>39783.742072292429</v>
      </c>
      <c r="AD145" s="39">
        <f t="shared" si="45"/>
        <v>27848.6194506047</v>
      </c>
    </row>
    <row r="146" spans="1:30" x14ac:dyDescent="0.5">
      <c r="A146" t="str">
        <f>'2 - Normalized Data and Model'!A146</f>
        <v>W227</v>
      </c>
      <c r="B146" t="str">
        <f>'2 - Normalized Data and Model'!B146</f>
        <v>L16898</v>
      </c>
      <c r="C146" t="str">
        <f>'2 - Normalized Data and Model'!C146</f>
        <v>house</v>
      </c>
      <c r="D146">
        <f>'2 - Normalized Data and Model'!D146</f>
        <v>2</v>
      </c>
      <c r="E146" s="27">
        <f>'2 - Normalized Data and Model'!E146</f>
        <v>925</v>
      </c>
      <c r="F146">
        <f>'2 - Normalized Data and Model'!F146</f>
        <v>0.97299999999999998</v>
      </c>
      <c r="G146" s="27">
        <f>'2 - Normalized Data and Model'!G146</f>
        <v>10800.3</v>
      </c>
      <c r="H146" s="27">
        <f>'2 - Normalized Data and Model'!H146</f>
        <v>207</v>
      </c>
      <c r="I146" s="35">
        <f>'2 - Normalized Data and Model'!I146</f>
        <v>0.41639999999999999</v>
      </c>
      <c r="J146" s="27">
        <f>'2 - Normalized Data and Model'!J146</f>
        <v>125</v>
      </c>
      <c r="K146" s="27">
        <f>'2 - Normalized Data and Model'!K146</f>
        <v>288</v>
      </c>
      <c r="L146">
        <f>'2 - Normalized Data and Model'!L146</f>
        <v>163</v>
      </c>
      <c r="M146">
        <f>'2 - Normalized Data and Model'!M146</f>
        <v>82</v>
      </c>
      <c r="N146" s="35">
        <f t="shared" si="31"/>
        <v>0.50245398773006145</v>
      </c>
      <c r="O146" s="47">
        <f>'2 - Normalized Data and Model'!O146</f>
        <v>0.41639999999999999</v>
      </c>
      <c r="P146" s="26">
        <f t="shared" si="32"/>
        <v>104.00797546012272</v>
      </c>
      <c r="Q146" s="47">
        <f t="shared" si="33"/>
        <v>-3.0283413000111725E-3</v>
      </c>
      <c r="R146" s="52">
        <f t="shared" si="34"/>
        <v>0.85309753780721886</v>
      </c>
      <c r="S146" s="26"/>
      <c r="T146" s="39">
        <f t="shared" si="35"/>
        <v>0</v>
      </c>
      <c r="U146" s="29">
        <f t="shared" si="36"/>
        <v>125</v>
      </c>
      <c r="V146">
        <f t="shared" si="37"/>
        <v>203.75</v>
      </c>
      <c r="W146" s="26">
        <f t="shared" si="38"/>
        <v>104.625</v>
      </c>
      <c r="X146" s="105">
        <f t="shared" si="39"/>
        <v>-128.67879247189592</v>
      </c>
      <c r="Y146" s="26">
        <f t="shared" si="40"/>
        <v>161.77954875584183</v>
      </c>
      <c r="Z146" s="26">
        <f t="shared" si="41"/>
        <v>161.77954875584183</v>
      </c>
      <c r="AA146" s="47">
        <f t="shared" si="42"/>
        <v>0.28051312272805806</v>
      </c>
      <c r="AB146" s="47">
        <f t="shared" si="43"/>
        <v>0.62861776073619646</v>
      </c>
      <c r="AC146" s="26">
        <f t="shared" si="44"/>
        <v>37119.586650210513</v>
      </c>
      <c r="AD146" s="39">
        <f t="shared" si="45"/>
        <v>25983.710655147359</v>
      </c>
    </row>
    <row r="147" spans="1:30" x14ac:dyDescent="0.5">
      <c r="A147" t="str">
        <f>'2 - Normalized Data and Model'!A147</f>
        <v>W228</v>
      </c>
      <c r="B147" t="str">
        <f>'2 - Normalized Data and Model'!B147</f>
        <v>L16898</v>
      </c>
      <c r="C147" t="str">
        <f>'2 - Normalized Data and Model'!C147</f>
        <v>house</v>
      </c>
      <c r="D147">
        <f>'2 - Normalized Data and Model'!D147</f>
        <v>2</v>
      </c>
      <c r="E147" s="27">
        <f>'2 - Normalized Data and Model'!E147</f>
        <v>1350</v>
      </c>
      <c r="F147">
        <f>'2 - Normalized Data and Model'!F147</f>
        <v>0.97299999999999998</v>
      </c>
      <c r="G147" s="27">
        <f>'2 - Normalized Data and Model'!G147</f>
        <v>15762.6</v>
      </c>
      <c r="H147" s="27">
        <f>'2 - Normalized Data and Model'!H147</f>
        <v>224</v>
      </c>
      <c r="I147" s="35">
        <f>'2 - Normalized Data and Model'!I147</f>
        <v>0.4849</v>
      </c>
      <c r="J147" s="27">
        <f>'2 - Normalized Data and Model'!J147</f>
        <v>119</v>
      </c>
      <c r="K147" s="27">
        <f>'2 - Normalized Data and Model'!K147</f>
        <v>360</v>
      </c>
      <c r="L147">
        <f>'2 - Normalized Data and Model'!L147</f>
        <v>241</v>
      </c>
      <c r="M147">
        <f>'2 - Normalized Data and Model'!M147</f>
        <v>105</v>
      </c>
      <c r="N147" s="35">
        <f t="shared" si="31"/>
        <v>0.44854771784232361</v>
      </c>
      <c r="O147" s="47">
        <f>'2 - Normalized Data and Model'!O147</f>
        <v>0.4849</v>
      </c>
      <c r="P147" s="26">
        <f t="shared" si="32"/>
        <v>100.47468879668048</v>
      </c>
      <c r="Q147" s="47">
        <f t="shared" si="33"/>
        <v>3.8505191026325256E-2</v>
      </c>
      <c r="R147" s="52">
        <f t="shared" si="34"/>
        <v>0.82021544026445836</v>
      </c>
      <c r="S147" s="26"/>
      <c r="T147" s="39">
        <f t="shared" si="35"/>
        <v>0</v>
      </c>
      <c r="U147" s="29">
        <f t="shared" si="36"/>
        <v>119</v>
      </c>
      <c r="V147">
        <f t="shared" si="37"/>
        <v>301.25</v>
      </c>
      <c r="W147" s="26">
        <f t="shared" si="38"/>
        <v>88.875</v>
      </c>
      <c r="X147" s="105">
        <f t="shared" si="39"/>
        <v>-190.25514715169888</v>
      </c>
      <c r="Y147" s="26">
        <f t="shared" si="40"/>
        <v>206.28755368195024</v>
      </c>
      <c r="Z147" s="26">
        <f t="shared" si="41"/>
        <v>206.28755368195024</v>
      </c>
      <c r="AA147" s="47">
        <f t="shared" si="42"/>
        <v>0.38975121554174352</v>
      </c>
      <c r="AB147" s="47">
        <f t="shared" si="43"/>
        <v>0.54213396265560165</v>
      </c>
      <c r="AC147" s="26">
        <f t="shared" si="44"/>
        <v>40819.953457305928</v>
      </c>
      <c r="AD147" s="39">
        <f t="shared" si="45"/>
        <v>28573.96742011415</v>
      </c>
    </row>
    <row r="148" spans="1:30" x14ac:dyDescent="0.5">
      <c r="A148" t="str">
        <f>'2 - Normalized Data and Model'!A148</f>
        <v>W229</v>
      </c>
      <c r="B148" t="str">
        <f>'2 - Normalized Data and Model'!B148</f>
        <v>L16890</v>
      </c>
      <c r="C148" t="str">
        <f>'2 - Normalized Data and Model'!C148</f>
        <v>apartment</v>
      </c>
      <c r="D148">
        <f>'2 - Normalized Data and Model'!D148</f>
        <v>2</v>
      </c>
      <c r="E148" s="27">
        <f>'2 - Normalized Data and Model'!E148</f>
        <v>900</v>
      </c>
      <c r="F148">
        <f>'2 - Normalized Data and Model'!F148</f>
        <v>0.97299999999999998</v>
      </c>
      <c r="G148" s="27">
        <f>'2 - Normalized Data and Model'!G148</f>
        <v>10508.4</v>
      </c>
      <c r="H148" s="27">
        <f>'2 - Normalized Data and Model'!H148</f>
        <v>139</v>
      </c>
      <c r="I148" s="35">
        <f>'2 - Normalized Data and Model'!I148</f>
        <v>0.55069999999999997</v>
      </c>
      <c r="J148" s="27">
        <f>'2 - Normalized Data and Model'!J148</f>
        <v>89</v>
      </c>
      <c r="K148" s="27">
        <f>'2 - Normalized Data and Model'!K148</f>
        <v>177</v>
      </c>
      <c r="L148">
        <f>'2 - Normalized Data and Model'!L148</f>
        <v>88</v>
      </c>
      <c r="M148">
        <f>'2 - Normalized Data and Model'!M148</f>
        <v>50</v>
      </c>
      <c r="N148" s="35">
        <f t="shared" si="31"/>
        <v>0.55454545454545456</v>
      </c>
      <c r="O148" s="47">
        <f>'2 - Normalized Data and Model'!O148</f>
        <v>0.55069999999999997</v>
      </c>
      <c r="P148" s="26">
        <f t="shared" si="32"/>
        <v>77.081818181818178</v>
      </c>
      <c r="Q148" s="47">
        <f t="shared" si="33"/>
        <v>-8.3471074380165461E-3</v>
      </c>
      <c r="R148" s="52">
        <f t="shared" si="34"/>
        <v>0.85730840495867766</v>
      </c>
      <c r="S148" s="26"/>
      <c r="T148" s="39">
        <f t="shared" si="35"/>
        <v>0</v>
      </c>
      <c r="U148" s="29">
        <f t="shared" si="36"/>
        <v>89</v>
      </c>
      <c r="V148">
        <f t="shared" si="37"/>
        <v>110</v>
      </c>
      <c r="W148" s="26">
        <f t="shared" si="38"/>
        <v>78</v>
      </c>
      <c r="X148" s="105">
        <f t="shared" si="39"/>
        <v>-69.470759125931536</v>
      </c>
      <c r="Y148" s="26">
        <f t="shared" si="40"/>
        <v>98.098774788429949</v>
      </c>
      <c r="Z148" s="26">
        <f t="shared" si="41"/>
        <v>98.098774788429949</v>
      </c>
      <c r="AA148" s="47">
        <f t="shared" si="42"/>
        <v>0.18271613444027227</v>
      </c>
      <c r="AB148" s="47">
        <f t="shared" si="43"/>
        <v>0.70604363636363643</v>
      </c>
      <c r="AC148" s="26">
        <f t="shared" si="44"/>
        <v>25280.635721170784</v>
      </c>
      <c r="AD148" s="39">
        <f t="shared" si="45"/>
        <v>17696.445004819547</v>
      </c>
    </row>
    <row r="149" spans="1:30" x14ac:dyDescent="0.5">
      <c r="A149" t="str">
        <f>'2 - Normalized Data and Model'!A149</f>
        <v>W23</v>
      </c>
      <c r="B149" t="str">
        <f>'2 - Normalized Data and Model'!B149</f>
        <v>L4765</v>
      </c>
      <c r="C149" t="str">
        <f>'2 - Normalized Data and Model'!C149</f>
        <v>house</v>
      </c>
      <c r="D149">
        <f>'2 - Normalized Data and Model'!D149</f>
        <v>2</v>
      </c>
      <c r="E149" s="27">
        <f>'2 - Normalized Data and Model'!E149</f>
        <v>3200</v>
      </c>
      <c r="F149">
        <f>'2 - Normalized Data and Model'!F149</f>
        <v>0.97299999999999998</v>
      </c>
      <c r="G149" s="27">
        <f>'2 - Normalized Data and Model'!G149</f>
        <v>37363.199999999997</v>
      </c>
      <c r="H149" s="27">
        <f>'2 - Normalized Data and Model'!H149</f>
        <v>325</v>
      </c>
      <c r="I149" s="35">
        <f>'2 - Normalized Data and Model'!I149</f>
        <v>0.81640000000000001</v>
      </c>
      <c r="J149" s="27">
        <f>'2 - Normalized Data and Model'!J149</f>
        <v>195</v>
      </c>
      <c r="K149" s="27">
        <f>'2 - Normalized Data and Model'!K149</f>
        <v>844</v>
      </c>
      <c r="L149">
        <f>'2 - Normalized Data and Model'!L149</f>
        <v>649</v>
      </c>
      <c r="M149">
        <f>'2 - Normalized Data and Model'!M149</f>
        <v>130</v>
      </c>
      <c r="N149" s="35">
        <f t="shared" si="31"/>
        <v>0.26024653312788903</v>
      </c>
      <c r="O149" s="47">
        <f>'2 - Normalized Data and Model'!O149</f>
        <v>0.81640000000000001</v>
      </c>
      <c r="P149" s="26">
        <f t="shared" si="32"/>
        <v>84.58012326656393</v>
      </c>
      <c r="Q149" s="47">
        <f t="shared" si="33"/>
        <v>-3.6110787961092239E-2</v>
      </c>
      <c r="R149" s="52">
        <f t="shared" si="34"/>
        <v>0.87928891082879679</v>
      </c>
      <c r="S149" s="26"/>
      <c r="T149" s="39">
        <f t="shared" si="35"/>
        <v>0</v>
      </c>
      <c r="U149" s="29">
        <f t="shared" si="36"/>
        <v>195</v>
      </c>
      <c r="V149">
        <f t="shared" si="37"/>
        <v>811.25</v>
      </c>
      <c r="W149" s="26">
        <f t="shared" si="38"/>
        <v>113.875</v>
      </c>
      <c r="X149" s="105">
        <f t="shared" si="39"/>
        <v>-512.34684855374508</v>
      </c>
      <c r="Y149" s="26">
        <f t="shared" si="40"/>
        <v>492.79096406467096</v>
      </c>
      <c r="Z149" s="26">
        <f t="shared" si="41"/>
        <v>492.79096406467096</v>
      </c>
      <c r="AA149" s="47">
        <f t="shared" si="42"/>
        <v>0.4670766891398101</v>
      </c>
      <c r="AB149" s="47">
        <f t="shared" si="43"/>
        <v>0.48091538520801236</v>
      </c>
      <c r="AC149" s="26">
        <f t="shared" si="44"/>
        <v>86501.626053218992</v>
      </c>
      <c r="AD149" s="39">
        <f t="shared" si="45"/>
        <v>60551.13823725329</v>
      </c>
    </row>
    <row r="150" spans="1:30" x14ac:dyDescent="0.5">
      <c r="A150" t="str">
        <f>'2 - Normalized Data and Model'!A150</f>
        <v>W230</v>
      </c>
      <c r="B150" t="str">
        <f>'2 - Normalized Data and Model'!B150</f>
        <v>L16890</v>
      </c>
      <c r="C150" t="str">
        <f>'2 - Normalized Data and Model'!C150</f>
        <v>apartment</v>
      </c>
      <c r="D150">
        <f>'2 - Normalized Data and Model'!D150</f>
        <v>2</v>
      </c>
      <c r="E150" s="27">
        <f>'2 - Normalized Data and Model'!E150</f>
        <v>1325</v>
      </c>
      <c r="F150">
        <f>'2 - Normalized Data and Model'!F150</f>
        <v>0.97299999999999998</v>
      </c>
      <c r="G150" s="27">
        <f>'2 - Normalized Data and Model'!G150</f>
        <v>15470.699999999999</v>
      </c>
      <c r="H150" s="27">
        <f>'2 - Normalized Data and Model'!H150</f>
        <v>283</v>
      </c>
      <c r="I150" s="35">
        <f>'2 - Normalized Data and Model'!I150</f>
        <v>0.29320000000000002</v>
      </c>
      <c r="J150" s="27">
        <f>'2 - Normalized Data and Model'!J150</f>
        <v>161</v>
      </c>
      <c r="K150" s="27">
        <f>'2 - Normalized Data and Model'!K150</f>
        <v>319</v>
      </c>
      <c r="L150">
        <f>'2 - Normalized Data and Model'!L150</f>
        <v>158</v>
      </c>
      <c r="M150">
        <f>'2 - Normalized Data and Model'!M150</f>
        <v>122</v>
      </c>
      <c r="N150" s="35">
        <f t="shared" si="31"/>
        <v>0.71772151898734182</v>
      </c>
      <c r="O150" s="47">
        <f>'2 - Normalized Data and Model'!O150</f>
        <v>0.29320000000000002</v>
      </c>
      <c r="P150" s="26">
        <f t="shared" si="32"/>
        <v>203.11518987341773</v>
      </c>
      <c r="Q150" s="47">
        <f t="shared" si="33"/>
        <v>0.31324146771350753</v>
      </c>
      <c r="R150" s="52">
        <f t="shared" si="34"/>
        <v>0.60270673001121611</v>
      </c>
      <c r="S150" s="26"/>
      <c r="T150" s="39">
        <f t="shared" si="35"/>
        <v>0</v>
      </c>
      <c r="U150" s="29">
        <f t="shared" si="36"/>
        <v>161</v>
      </c>
      <c r="V150">
        <f t="shared" si="37"/>
        <v>197.5</v>
      </c>
      <c r="W150" s="26">
        <f t="shared" si="38"/>
        <v>141.25</v>
      </c>
      <c r="X150" s="105">
        <f t="shared" si="39"/>
        <v>-124.73159024883164</v>
      </c>
      <c r="Y150" s="26">
        <f t="shared" si="40"/>
        <v>176.73416382468105</v>
      </c>
      <c r="Z150" s="26">
        <f t="shared" si="41"/>
        <v>176.73416382468105</v>
      </c>
      <c r="AA150" s="47">
        <f t="shared" si="42"/>
        <v>0.17966665227686607</v>
      </c>
      <c r="AB150" s="47">
        <f t="shared" si="43"/>
        <v>0.70845791139240522</v>
      </c>
      <c r="AC150" s="26">
        <f t="shared" si="44"/>
        <v>45701.181549844601</v>
      </c>
      <c r="AD150" s="39">
        <f t="shared" si="45"/>
        <v>31990.827084891218</v>
      </c>
    </row>
    <row r="151" spans="1:30" x14ac:dyDescent="0.5">
      <c r="A151" t="str">
        <f>'2 - Normalized Data and Model'!A151</f>
        <v>W231</v>
      </c>
      <c r="B151" t="str">
        <f>'2 - Normalized Data and Model'!B151</f>
        <v>L16890</v>
      </c>
      <c r="C151" t="str">
        <f>'2 - Normalized Data and Model'!C151</f>
        <v>house</v>
      </c>
      <c r="D151">
        <f>'2 - Normalized Data and Model'!D151</f>
        <v>2</v>
      </c>
      <c r="E151" s="27">
        <f>'2 - Normalized Data and Model'!E151</f>
        <v>975</v>
      </c>
      <c r="F151">
        <f>'2 - Normalized Data and Model'!F151</f>
        <v>0.97299999999999998</v>
      </c>
      <c r="G151" s="27">
        <f>'2 - Normalized Data and Model'!G151</f>
        <v>11384.1</v>
      </c>
      <c r="H151" s="27">
        <f>'2 - Normalized Data and Model'!H151</f>
        <v>192</v>
      </c>
      <c r="I151" s="35">
        <f>'2 - Normalized Data and Model'!I151</f>
        <v>0.50139999999999996</v>
      </c>
      <c r="J151" s="27">
        <f>'2 - Normalized Data and Model'!J151</f>
        <v>145</v>
      </c>
      <c r="K151" s="27">
        <f>'2 - Normalized Data and Model'!K151</f>
        <v>300</v>
      </c>
      <c r="L151">
        <f>'2 - Normalized Data and Model'!L151</f>
        <v>155</v>
      </c>
      <c r="M151">
        <f>'2 - Normalized Data and Model'!M151</f>
        <v>47</v>
      </c>
      <c r="N151" s="35">
        <f t="shared" si="31"/>
        <v>0.34258064516129033</v>
      </c>
      <c r="O151" s="47">
        <f>'2 - Normalized Data and Model'!O151</f>
        <v>0.50139999999999996</v>
      </c>
      <c r="P151" s="26">
        <f t="shared" si="32"/>
        <v>65.775483870967747</v>
      </c>
      <c r="Q151" s="47">
        <f t="shared" si="33"/>
        <v>-0.30890072840790839</v>
      </c>
      <c r="R151" s="52">
        <f t="shared" si="34"/>
        <v>1.095256706680541</v>
      </c>
      <c r="S151" s="26"/>
      <c r="T151" s="39">
        <f t="shared" si="35"/>
        <v>0</v>
      </c>
      <c r="U151" s="29">
        <f t="shared" si="36"/>
        <v>145</v>
      </c>
      <c r="V151">
        <f t="shared" si="37"/>
        <v>193.75</v>
      </c>
      <c r="W151" s="26">
        <f t="shared" si="38"/>
        <v>125.625</v>
      </c>
      <c r="X151" s="105">
        <f t="shared" si="39"/>
        <v>-122.36326891499306</v>
      </c>
      <c r="Y151" s="26">
        <f t="shared" si="40"/>
        <v>166.9069328659846</v>
      </c>
      <c r="Z151" s="26">
        <f t="shared" si="41"/>
        <v>166.9069328659846</v>
      </c>
      <c r="AA151" s="47">
        <f t="shared" si="42"/>
        <v>0.21306804059863019</v>
      </c>
      <c r="AB151" s="47">
        <f t="shared" si="43"/>
        <v>0.68201403225806456</v>
      </c>
      <c r="AC151" s="26">
        <f t="shared" si="44"/>
        <v>41548.997657951026</v>
      </c>
      <c r="AD151" s="39">
        <f t="shared" si="45"/>
        <v>29084.298360565717</v>
      </c>
    </row>
    <row r="152" spans="1:30" x14ac:dyDescent="0.5">
      <c r="A152" t="str">
        <f>'2 - Normalized Data and Model'!A152</f>
        <v>W232</v>
      </c>
      <c r="B152" t="str">
        <f>'2 - Normalized Data and Model'!B152</f>
        <v>L16890</v>
      </c>
      <c r="C152" t="str">
        <f>'2 - Normalized Data and Model'!C152</f>
        <v>house</v>
      </c>
      <c r="D152">
        <f>'2 - Normalized Data and Model'!D152</f>
        <v>2</v>
      </c>
      <c r="E152" s="27">
        <f>'2 - Normalized Data and Model'!E152</f>
        <v>1550</v>
      </c>
      <c r="F152">
        <f>'2 - Normalized Data and Model'!F152</f>
        <v>0.97299999999999998</v>
      </c>
      <c r="G152" s="27">
        <f>'2 - Normalized Data and Model'!G152</f>
        <v>18097.8</v>
      </c>
      <c r="H152" s="27">
        <f>'2 - Normalized Data and Model'!H152</f>
        <v>307</v>
      </c>
      <c r="I152" s="35">
        <f>'2 - Normalized Data and Model'!I152</f>
        <v>0.3014</v>
      </c>
      <c r="J152" s="27">
        <f>'2 - Normalized Data and Model'!J152</f>
        <v>185</v>
      </c>
      <c r="K152" s="27">
        <f>'2 - Normalized Data and Model'!K152</f>
        <v>376</v>
      </c>
      <c r="L152">
        <f>'2 - Normalized Data and Model'!L152</f>
        <v>191</v>
      </c>
      <c r="M152">
        <f>'2 - Normalized Data and Model'!M152</f>
        <v>122</v>
      </c>
      <c r="N152" s="35">
        <f t="shared" si="31"/>
        <v>0.61099476439790579</v>
      </c>
      <c r="O152" s="47">
        <f>'2 - Normalized Data and Model'!O152</f>
        <v>0.3014</v>
      </c>
      <c r="P152" s="26">
        <f t="shared" si="32"/>
        <v>187.57539267015707</v>
      </c>
      <c r="Q152" s="47">
        <f t="shared" si="33"/>
        <v>0.1107869850058935</v>
      </c>
      <c r="R152" s="52">
        <f t="shared" si="34"/>
        <v>0.76298994397083408</v>
      </c>
      <c r="S152" s="26"/>
      <c r="T152" s="39">
        <f t="shared" si="35"/>
        <v>0</v>
      </c>
      <c r="U152" s="29">
        <f t="shared" si="36"/>
        <v>185</v>
      </c>
      <c r="V152">
        <f t="shared" si="37"/>
        <v>238.75</v>
      </c>
      <c r="W152" s="26">
        <f t="shared" si="38"/>
        <v>161.125</v>
      </c>
      <c r="X152" s="105">
        <f t="shared" si="39"/>
        <v>-150.78312492105596</v>
      </c>
      <c r="Y152" s="26">
        <f t="shared" si="40"/>
        <v>208.8337043703423</v>
      </c>
      <c r="Z152" s="26">
        <f t="shared" si="41"/>
        <v>208.8337043703423</v>
      </c>
      <c r="AA152" s="47">
        <f t="shared" si="42"/>
        <v>0.19982703401190494</v>
      </c>
      <c r="AB152" s="47">
        <f t="shared" si="43"/>
        <v>0.69249693717277494</v>
      </c>
      <c r="AC152" s="26">
        <f t="shared" si="44"/>
        <v>52785.095739040982</v>
      </c>
      <c r="AD152" s="39">
        <f t="shared" si="45"/>
        <v>36949.567017328685</v>
      </c>
    </row>
    <row r="153" spans="1:30" x14ac:dyDescent="0.5">
      <c r="A153" t="str">
        <f>'2 - Normalized Data and Model'!A153</f>
        <v>W233</v>
      </c>
      <c r="B153" t="str">
        <f>'2 - Normalized Data and Model'!B153</f>
        <v>L14416</v>
      </c>
      <c r="C153" t="str">
        <f>'2 - Normalized Data and Model'!C153</f>
        <v>apartment</v>
      </c>
      <c r="D153">
        <f>'2 - Normalized Data and Model'!D153</f>
        <v>2</v>
      </c>
      <c r="E153" s="27">
        <f>'2 - Normalized Data and Model'!E153</f>
        <v>1165</v>
      </c>
      <c r="F153">
        <f>'2 - Normalized Data and Model'!F153</f>
        <v>0.97299999999999998</v>
      </c>
      <c r="G153" s="27">
        <f>'2 - Normalized Data and Model'!G153</f>
        <v>13602.539999999999</v>
      </c>
      <c r="H153" s="27">
        <f>'2 - Normalized Data and Model'!H153</f>
        <v>180</v>
      </c>
      <c r="I153" s="35">
        <f>'2 - Normalized Data and Model'!I153</f>
        <v>0.34250000000000003</v>
      </c>
      <c r="J153" s="27">
        <f>'2 - Normalized Data and Model'!J153</f>
        <v>135</v>
      </c>
      <c r="K153" s="27">
        <f>'2 - Normalized Data and Model'!K153</f>
        <v>220</v>
      </c>
      <c r="L153">
        <f>'2 - Normalized Data and Model'!L153</f>
        <v>85</v>
      </c>
      <c r="M153">
        <f>'2 - Normalized Data and Model'!M153</f>
        <v>45</v>
      </c>
      <c r="N153" s="35">
        <f t="shared" si="31"/>
        <v>0.52352941176470591</v>
      </c>
      <c r="O153" s="47">
        <f>'2 - Normalized Data and Model'!O153</f>
        <v>0.34250000000000003</v>
      </c>
      <c r="P153" s="26">
        <f t="shared" si="32"/>
        <v>94.235294117647058</v>
      </c>
      <c r="Q153" s="47">
        <f t="shared" si="33"/>
        <v>-0.28366782006920421</v>
      </c>
      <c r="R153" s="52">
        <f t="shared" si="34"/>
        <v>1.0752798131487891</v>
      </c>
      <c r="S153" s="26"/>
      <c r="T153" s="39">
        <f t="shared" si="35"/>
        <v>0</v>
      </c>
      <c r="U153" s="29">
        <f t="shared" si="36"/>
        <v>135</v>
      </c>
      <c r="V153">
        <f t="shared" si="37"/>
        <v>106.25</v>
      </c>
      <c r="W153" s="26">
        <f t="shared" si="38"/>
        <v>124.375</v>
      </c>
      <c r="X153" s="105">
        <f t="shared" si="39"/>
        <v>-67.102437792092971</v>
      </c>
      <c r="Y153" s="26">
        <f t="shared" si="40"/>
        <v>119.27154382973349</v>
      </c>
      <c r="Z153" s="26">
        <f t="shared" si="41"/>
        <v>135</v>
      </c>
      <c r="AA153" s="47">
        <f t="shared" si="42"/>
        <v>0.1</v>
      </c>
      <c r="AB153" s="47">
        <f t="shared" si="43"/>
        <v>0.77153000000000005</v>
      </c>
      <c r="AC153" s="26">
        <f t="shared" si="44"/>
        <v>38017.140750000006</v>
      </c>
      <c r="AD153" s="39">
        <f t="shared" si="45"/>
        <v>26611.998525000003</v>
      </c>
    </row>
    <row r="154" spans="1:30" x14ac:dyDescent="0.5">
      <c r="A154" t="str">
        <f>'2 - Normalized Data and Model'!A154</f>
        <v>W234</v>
      </c>
      <c r="B154" t="str">
        <f>'2 - Normalized Data and Model'!B154</f>
        <v>L14416</v>
      </c>
      <c r="C154" t="str">
        <f>'2 - Normalized Data and Model'!C154</f>
        <v>apartment</v>
      </c>
      <c r="D154">
        <f>'2 - Normalized Data and Model'!D154</f>
        <v>2</v>
      </c>
      <c r="E154" s="27">
        <f>'2 - Normalized Data and Model'!E154</f>
        <v>1625</v>
      </c>
      <c r="F154">
        <f>'2 - Normalized Data and Model'!F154</f>
        <v>0.97299999999999998</v>
      </c>
      <c r="G154" s="27">
        <f>'2 - Normalized Data and Model'!G154</f>
        <v>18973.5</v>
      </c>
      <c r="H154" s="27">
        <f>'2 - Normalized Data and Model'!H154</f>
        <v>260</v>
      </c>
      <c r="I154" s="35">
        <f>'2 - Normalized Data and Model'!I154</f>
        <v>0.6</v>
      </c>
      <c r="J154" s="27">
        <f>'2 - Normalized Data and Model'!J154</f>
        <v>220</v>
      </c>
      <c r="K154" s="27">
        <f>'2 - Normalized Data and Model'!K154</f>
        <v>312</v>
      </c>
      <c r="L154">
        <f>'2 - Normalized Data and Model'!L154</f>
        <v>92</v>
      </c>
      <c r="M154">
        <f>'2 - Normalized Data and Model'!M154</f>
        <v>40</v>
      </c>
      <c r="N154" s="35">
        <f t="shared" si="31"/>
        <v>0.44782608695652171</v>
      </c>
      <c r="O154" s="47">
        <f>'2 - Normalized Data and Model'!O154</f>
        <v>0.6</v>
      </c>
      <c r="P154" s="26">
        <f t="shared" si="32"/>
        <v>116.43478260869564</v>
      </c>
      <c r="Q154" s="47">
        <f t="shared" si="33"/>
        <v>-0.80056710775047268</v>
      </c>
      <c r="R154" s="52">
        <f t="shared" si="34"/>
        <v>1.4845089792060491</v>
      </c>
      <c r="S154" s="26"/>
      <c r="T154" s="39">
        <f t="shared" si="35"/>
        <v>0</v>
      </c>
      <c r="U154" s="29">
        <f t="shared" si="36"/>
        <v>220</v>
      </c>
      <c r="V154">
        <f t="shared" si="37"/>
        <v>115</v>
      </c>
      <c r="W154" s="26">
        <f t="shared" si="38"/>
        <v>208.5</v>
      </c>
      <c r="X154" s="105">
        <f t="shared" si="39"/>
        <v>-72.628520904382981</v>
      </c>
      <c r="Y154" s="26">
        <f t="shared" si="40"/>
        <v>166.03508273335859</v>
      </c>
      <c r="Z154" s="26">
        <f t="shared" si="41"/>
        <v>220</v>
      </c>
      <c r="AA154" s="47">
        <f t="shared" si="42"/>
        <v>0.1</v>
      </c>
      <c r="AB154" s="47">
        <f t="shared" si="43"/>
        <v>0.77153000000000005</v>
      </c>
      <c r="AC154" s="26">
        <f t="shared" si="44"/>
        <v>61953.859000000004</v>
      </c>
      <c r="AD154" s="39">
        <f t="shared" si="45"/>
        <v>43367.701300000001</v>
      </c>
    </row>
    <row r="155" spans="1:30" x14ac:dyDescent="0.5">
      <c r="A155" t="str">
        <f>'2 - Normalized Data and Model'!A155</f>
        <v>W235</v>
      </c>
      <c r="B155" t="str">
        <f>'2 - Normalized Data and Model'!B155</f>
        <v>L14416</v>
      </c>
      <c r="C155" t="str">
        <f>'2 - Normalized Data and Model'!C155</f>
        <v>house</v>
      </c>
      <c r="D155">
        <f>'2 - Normalized Data and Model'!D155</f>
        <v>2</v>
      </c>
      <c r="E155" s="27">
        <f>'2 - Normalized Data and Model'!E155</f>
        <v>1400</v>
      </c>
      <c r="F155">
        <f>'2 - Normalized Data and Model'!F155</f>
        <v>0.97299999999999998</v>
      </c>
      <c r="G155" s="27">
        <f>'2 - Normalized Data and Model'!G155</f>
        <v>16346.4</v>
      </c>
      <c r="H155" s="27">
        <f>'2 - Normalized Data and Model'!H155</f>
        <v>232</v>
      </c>
      <c r="I155" s="35">
        <f>'2 - Normalized Data and Model'!I155</f>
        <v>0.49859999999999999</v>
      </c>
      <c r="J155" s="27">
        <f>'2 - Normalized Data and Model'!J155</f>
        <v>135</v>
      </c>
      <c r="K155" s="27">
        <f>'2 - Normalized Data and Model'!K155</f>
        <v>287</v>
      </c>
      <c r="L155">
        <f>'2 - Normalized Data and Model'!L155</f>
        <v>152</v>
      </c>
      <c r="M155">
        <f>'2 - Normalized Data and Model'!M155</f>
        <v>97</v>
      </c>
      <c r="N155" s="35">
        <f t="shared" si="31"/>
        <v>0.61052631578947369</v>
      </c>
      <c r="O155" s="47">
        <f>'2 - Normalized Data and Model'!O155</f>
        <v>0.49859999999999999</v>
      </c>
      <c r="P155" s="26">
        <f t="shared" si="32"/>
        <v>141.6421052631579</v>
      </c>
      <c r="Q155" s="47">
        <f t="shared" si="33"/>
        <v>0.13495844875346263</v>
      </c>
      <c r="R155" s="52">
        <f t="shared" si="34"/>
        <v>0.74385339612188361</v>
      </c>
      <c r="S155" s="26"/>
      <c r="T155" s="39">
        <f t="shared" si="35"/>
        <v>0</v>
      </c>
      <c r="U155" s="29">
        <f t="shared" si="36"/>
        <v>135</v>
      </c>
      <c r="V155">
        <f t="shared" si="37"/>
        <v>190</v>
      </c>
      <c r="W155" s="26">
        <f t="shared" si="38"/>
        <v>116</v>
      </c>
      <c r="X155" s="105">
        <f t="shared" si="39"/>
        <v>-119.99494758115448</v>
      </c>
      <c r="Y155" s="26">
        <f t="shared" si="40"/>
        <v>160.07970190728813</v>
      </c>
      <c r="Z155" s="26">
        <f t="shared" si="41"/>
        <v>160.07970190728813</v>
      </c>
      <c r="AA155" s="47">
        <f t="shared" si="42"/>
        <v>0.23199843109099014</v>
      </c>
      <c r="AB155" s="47">
        <f t="shared" si="43"/>
        <v>0.6670268421052632</v>
      </c>
      <c r="AC155" s="26">
        <f t="shared" si="44"/>
        <v>38973.772187655151</v>
      </c>
      <c r="AD155" s="39">
        <f t="shared" si="45"/>
        <v>27281.640531358604</v>
      </c>
    </row>
    <row r="156" spans="1:30" x14ac:dyDescent="0.5">
      <c r="A156" t="str">
        <f>'2 - Normalized Data and Model'!A156</f>
        <v>W236</v>
      </c>
      <c r="B156" t="str">
        <f>'2 - Normalized Data and Model'!B156</f>
        <v>L14416</v>
      </c>
      <c r="C156" t="str">
        <f>'2 - Normalized Data and Model'!C156</f>
        <v>house</v>
      </c>
      <c r="D156">
        <f>'2 - Normalized Data and Model'!D156</f>
        <v>2</v>
      </c>
      <c r="E156" s="27">
        <f>'2 - Normalized Data and Model'!E156</f>
        <v>1995</v>
      </c>
      <c r="F156">
        <f>'2 - Normalized Data and Model'!F156</f>
        <v>0.97299999999999998</v>
      </c>
      <c r="G156" s="27">
        <f>'2 - Normalized Data and Model'!G156</f>
        <v>23293.62</v>
      </c>
      <c r="H156" s="27">
        <f>'2 - Normalized Data and Model'!H156</f>
        <v>292</v>
      </c>
      <c r="I156" s="35">
        <f>'2 - Normalized Data and Model'!I156</f>
        <v>0.63839999999999997</v>
      </c>
      <c r="J156" s="27">
        <f>'2 - Normalized Data and Model'!J156</f>
        <v>224</v>
      </c>
      <c r="K156" s="27">
        <f>'2 - Normalized Data and Model'!K156</f>
        <v>331</v>
      </c>
      <c r="L156">
        <f>'2 - Normalized Data and Model'!L156</f>
        <v>107</v>
      </c>
      <c r="M156">
        <f>'2 - Normalized Data and Model'!M156</f>
        <v>68</v>
      </c>
      <c r="N156" s="35">
        <f t="shared" si="31"/>
        <v>0.60841121495327111</v>
      </c>
      <c r="O156" s="47">
        <f>'2 - Normalized Data and Model'!O156</f>
        <v>0.63839999999999997</v>
      </c>
      <c r="P156" s="26">
        <f t="shared" si="32"/>
        <v>177.65607476635518</v>
      </c>
      <c r="Q156" s="47">
        <f t="shared" si="33"/>
        <v>-0.24649663726089591</v>
      </c>
      <c r="R156" s="52">
        <f t="shared" si="34"/>
        <v>1.0458513877194513</v>
      </c>
      <c r="S156" s="26"/>
      <c r="T156" s="39">
        <f t="shared" si="35"/>
        <v>0</v>
      </c>
      <c r="U156" s="29">
        <f t="shared" si="36"/>
        <v>224</v>
      </c>
      <c r="V156">
        <f t="shared" si="37"/>
        <v>133.75</v>
      </c>
      <c r="W156" s="26">
        <f t="shared" si="38"/>
        <v>210.625</v>
      </c>
      <c r="X156" s="105">
        <f t="shared" si="39"/>
        <v>-84.470127573575851</v>
      </c>
      <c r="Y156" s="26">
        <f t="shared" si="40"/>
        <v>177.17123752684097</v>
      </c>
      <c r="Z156" s="26">
        <f t="shared" si="41"/>
        <v>224</v>
      </c>
      <c r="AA156" s="47">
        <f t="shared" si="42"/>
        <v>0.1</v>
      </c>
      <c r="AB156" s="47">
        <f t="shared" si="43"/>
        <v>0.77153000000000005</v>
      </c>
      <c r="AC156" s="26">
        <f t="shared" si="44"/>
        <v>63080.292800000003</v>
      </c>
      <c r="AD156" s="39">
        <f t="shared" si="45"/>
        <v>44156.204960000003</v>
      </c>
    </row>
    <row r="157" spans="1:30" x14ac:dyDescent="0.5">
      <c r="A157" t="str">
        <f>'2 - Normalized Data and Model'!A157</f>
        <v>W237</v>
      </c>
      <c r="B157" t="str">
        <f>'2 - Normalized Data and Model'!B157</f>
        <v>L14418</v>
      </c>
      <c r="C157" t="str">
        <f>'2 - Normalized Data and Model'!C157</f>
        <v>apartment</v>
      </c>
      <c r="D157">
        <f>'2 - Normalized Data and Model'!D157</f>
        <v>2</v>
      </c>
      <c r="E157" s="27">
        <f>'2 - Normalized Data and Model'!E157</f>
        <v>760</v>
      </c>
      <c r="F157">
        <f>'2 - Normalized Data and Model'!F157</f>
        <v>0.97299999999999998</v>
      </c>
      <c r="G157" s="27">
        <f>'2 - Normalized Data and Model'!G157</f>
        <v>8873.76</v>
      </c>
      <c r="H157" s="27">
        <f>'2 - Normalized Data and Model'!H157</f>
        <v>169</v>
      </c>
      <c r="I157" s="35">
        <f>'2 - Normalized Data and Model'!I157</f>
        <v>0.29039999999999999</v>
      </c>
      <c r="J157" s="27">
        <f>'2 - Normalized Data and Model'!J157</f>
        <v>100</v>
      </c>
      <c r="K157" s="27">
        <f>'2 - Normalized Data and Model'!K157</f>
        <v>195</v>
      </c>
      <c r="L157">
        <f>'2 - Normalized Data and Model'!L157</f>
        <v>95</v>
      </c>
      <c r="M157">
        <f>'2 - Normalized Data and Model'!M157</f>
        <v>69</v>
      </c>
      <c r="N157" s="35">
        <f t="shared" si="31"/>
        <v>0.68105263157894735</v>
      </c>
      <c r="O157" s="47">
        <f>'2 - Normalized Data and Model'!O157</f>
        <v>0.29039999999999999</v>
      </c>
      <c r="P157" s="26">
        <f t="shared" si="32"/>
        <v>115.09789473684211</v>
      </c>
      <c r="Q157" s="47">
        <f t="shared" si="33"/>
        <v>0.22714016620498617</v>
      </c>
      <c r="R157" s="52">
        <f t="shared" si="34"/>
        <v>0.67087313041551244</v>
      </c>
      <c r="S157" s="26"/>
      <c r="T157" s="39">
        <f t="shared" si="35"/>
        <v>0</v>
      </c>
      <c r="U157" s="29">
        <f t="shared" si="36"/>
        <v>100</v>
      </c>
      <c r="V157">
        <f t="shared" si="37"/>
        <v>118.75</v>
      </c>
      <c r="W157" s="26">
        <f t="shared" si="38"/>
        <v>88.125</v>
      </c>
      <c r="X157" s="105">
        <f t="shared" si="39"/>
        <v>-74.996842238221546</v>
      </c>
      <c r="Y157" s="26">
        <f t="shared" si="40"/>
        <v>107.86231369205507</v>
      </c>
      <c r="Z157" s="26">
        <f t="shared" si="41"/>
        <v>107.86231369205507</v>
      </c>
      <c r="AA157" s="47">
        <f t="shared" si="42"/>
        <v>0.16620895740677952</v>
      </c>
      <c r="AB157" s="47">
        <f t="shared" si="43"/>
        <v>0.71911236842105264</v>
      </c>
      <c r="AC157" s="26">
        <f t="shared" si="44"/>
        <v>28311.270209800914</v>
      </c>
      <c r="AD157" s="39">
        <f t="shared" si="45"/>
        <v>19817.889146860638</v>
      </c>
    </row>
    <row r="158" spans="1:30" x14ac:dyDescent="0.5">
      <c r="A158" t="str">
        <f>'2 - Normalized Data and Model'!A158</f>
        <v>W238</v>
      </c>
      <c r="B158" t="str">
        <f>'2 - Normalized Data and Model'!B158</f>
        <v>L14418</v>
      </c>
      <c r="C158" t="str">
        <f>'2 - Normalized Data and Model'!C158</f>
        <v>apartment</v>
      </c>
      <c r="D158">
        <f>'2 - Normalized Data and Model'!D158</f>
        <v>2</v>
      </c>
      <c r="E158" s="27">
        <f>'2 - Normalized Data and Model'!E158</f>
        <v>965</v>
      </c>
      <c r="F158">
        <f>'2 - Normalized Data and Model'!F158</f>
        <v>0.97299999999999998</v>
      </c>
      <c r="G158" s="27">
        <f>'2 - Normalized Data and Model'!G158</f>
        <v>11267.34</v>
      </c>
      <c r="H158" s="27">
        <f>'2 - Normalized Data and Model'!H158</f>
        <v>189</v>
      </c>
      <c r="I158" s="35">
        <f>'2 - Normalized Data and Model'!I158</f>
        <v>0.53969999999999996</v>
      </c>
      <c r="J158" s="27">
        <f>'2 - Normalized Data and Model'!J158</f>
        <v>135</v>
      </c>
      <c r="K158" s="27">
        <f>'2 - Normalized Data and Model'!K158</f>
        <v>284</v>
      </c>
      <c r="L158">
        <f>'2 - Normalized Data and Model'!L158</f>
        <v>149</v>
      </c>
      <c r="M158">
        <f>'2 - Normalized Data and Model'!M158</f>
        <v>54</v>
      </c>
      <c r="N158" s="35">
        <f t="shared" si="31"/>
        <v>0.38993288590604025</v>
      </c>
      <c r="O158" s="47">
        <f>'2 - Normalized Data and Model'!O158</f>
        <v>0.53969999999999996</v>
      </c>
      <c r="P158" s="26">
        <f t="shared" si="32"/>
        <v>73.69731543624161</v>
      </c>
      <c r="Q158" s="47">
        <f t="shared" si="33"/>
        <v>-0.22914193054366924</v>
      </c>
      <c r="R158" s="52">
        <f t="shared" si="34"/>
        <v>1.0321116664114229</v>
      </c>
      <c r="S158" s="26"/>
      <c r="T158" s="39">
        <f t="shared" si="35"/>
        <v>0</v>
      </c>
      <c r="U158" s="29">
        <f t="shared" si="36"/>
        <v>135</v>
      </c>
      <c r="V158">
        <f t="shared" si="37"/>
        <v>186.25</v>
      </c>
      <c r="W158" s="26">
        <f t="shared" si="38"/>
        <v>116.375</v>
      </c>
      <c r="X158" s="105">
        <f t="shared" si="39"/>
        <v>-117.62662624731591</v>
      </c>
      <c r="Y158" s="26">
        <f t="shared" si="40"/>
        <v>158.25247094859165</v>
      </c>
      <c r="Z158" s="26">
        <f t="shared" si="41"/>
        <v>158.25247094859165</v>
      </c>
      <c r="AA158" s="47">
        <f t="shared" si="42"/>
        <v>0.22484548160317663</v>
      </c>
      <c r="AB158" s="47">
        <f t="shared" si="43"/>
        <v>0.67268983221476508</v>
      </c>
      <c r="AC158" s="26">
        <f t="shared" si="44"/>
        <v>38856.01226744274</v>
      </c>
      <c r="AD158" s="39">
        <f t="shared" si="45"/>
        <v>27199.208587209916</v>
      </c>
    </row>
    <row r="159" spans="1:30" x14ac:dyDescent="0.5">
      <c r="A159" t="str">
        <f>'2 - Normalized Data and Model'!A159</f>
        <v>W239</v>
      </c>
      <c r="B159" t="str">
        <f>'2 - Normalized Data and Model'!B159</f>
        <v>L14418</v>
      </c>
      <c r="C159" t="str">
        <f>'2 - Normalized Data and Model'!C159</f>
        <v>house</v>
      </c>
      <c r="D159">
        <f>'2 - Normalized Data and Model'!D159</f>
        <v>2</v>
      </c>
      <c r="E159" s="27">
        <f>'2 - Normalized Data and Model'!E159</f>
        <v>1185</v>
      </c>
      <c r="F159">
        <f>'2 - Normalized Data and Model'!F159</f>
        <v>0.97299999999999998</v>
      </c>
      <c r="G159" s="27">
        <f>'2 - Normalized Data and Model'!G159</f>
        <v>13836.06</v>
      </c>
      <c r="H159" s="27">
        <f>'2 - Normalized Data and Model'!H159</f>
        <v>289</v>
      </c>
      <c r="I159" s="35">
        <f>'2 - Normalized Data and Model'!I159</f>
        <v>0.27950000000000003</v>
      </c>
      <c r="J159" s="27">
        <f>'2 - Normalized Data and Model'!J159</f>
        <v>157</v>
      </c>
      <c r="K159" s="27">
        <f>'2 - Normalized Data and Model'!K159</f>
        <v>320</v>
      </c>
      <c r="L159">
        <f>'2 - Normalized Data and Model'!L159</f>
        <v>163</v>
      </c>
      <c r="M159">
        <f>'2 - Normalized Data and Model'!M159</f>
        <v>132</v>
      </c>
      <c r="N159" s="35">
        <f t="shared" si="31"/>
        <v>0.74785276073619633</v>
      </c>
      <c r="O159" s="47">
        <f>'2 - Normalized Data and Model'!O159</f>
        <v>0.27950000000000003</v>
      </c>
      <c r="P159" s="26">
        <f t="shared" si="32"/>
        <v>216.12944785276073</v>
      </c>
      <c r="Q159" s="47">
        <f t="shared" si="33"/>
        <v>0.39020587903195458</v>
      </c>
      <c r="R159" s="52">
        <f t="shared" si="34"/>
        <v>0.54177400557040156</v>
      </c>
      <c r="S159" s="26"/>
      <c r="T159" s="39">
        <f t="shared" si="35"/>
        <v>0</v>
      </c>
      <c r="U159" s="29">
        <f t="shared" si="36"/>
        <v>157</v>
      </c>
      <c r="V159">
        <f t="shared" si="37"/>
        <v>203.75</v>
      </c>
      <c r="W159" s="26">
        <f t="shared" si="38"/>
        <v>136.625</v>
      </c>
      <c r="X159" s="105">
        <f t="shared" si="39"/>
        <v>-128.67879247189592</v>
      </c>
      <c r="Y159" s="26">
        <f t="shared" si="40"/>
        <v>177.77954875584186</v>
      </c>
      <c r="Z159" s="26">
        <f t="shared" si="41"/>
        <v>177.77954875584186</v>
      </c>
      <c r="AA159" s="47">
        <f t="shared" si="42"/>
        <v>0.20198551536609502</v>
      </c>
      <c r="AB159" s="47">
        <f t="shared" si="43"/>
        <v>0.69078806748466259</v>
      </c>
      <c r="AC159" s="26">
        <f t="shared" si="44"/>
        <v>44824.916687020326</v>
      </c>
      <c r="AD159" s="39">
        <f t="shared" si="45"/>
        <v>31377.441680914228</v>
      </c>
    </row>
    <row r="160" spans="1:30" x14ac:dyDescent="0.5">
      <c r="A160" t="str">
        <f>'2 - Normalized Data and Model'!A160</f>
        <v>W24</v>
      </c>
      <c r="B160" t="str">
        <f>'2 - Normalized Data and Model'!B160</f>
        <v>L4765</v>
      </c>
      <c r="C160" t="str">
        <f>'2 - Normalized Data and Model'!C160</f>
        <v>apartment</v>
      </c>
      <c r="D160">
        <f>'2 - Normalized Data and Model'!D160</f>
        <v>2</v>
      </c>
      <c r="E160" s="27">
        <f>'2 - Normalized Data and Model'!E160</f>
        <v>1700</v>
      </c>
      <c r="F160">
        <f>'2 - Normalized Data and Model'!F160</f>
        <v>0.97299999999999998</v>
      </c>
      <c r="G160" s="27">
        <f>'2 - Normalized Data and Model'!G160</f>
        <v>19849.2</v>
      </c>
      <c r="H160" s="27">
        <f>'2 - Normalized Data and Model'!H160</f>
        <v>239</v>
      </c>
      <c r="I160" s="35">
        <f>'2 - Normalized Data and Model'!I160</f>
        <v>0.67669999999999997</v>
      </c>
      <c r="J160" s="27">
        <f>'2 - Normalized Data and Model'!J160</f>
        <v>98</v>
      </c>
      <c r="K160" s="27">
        <f>'2 - Normalized Data and Model'!K160</f>
        <v>430</v>
      </c>
      <c r="L160">
        <f>'2 - Normalized Data and Model'!L160</f>
        <v>332</v>
      </c>
      <c r="M160">
        <f>'2 - Normalized Data and Model'!M160</f>
        <v>141</v>
      </c>
      <c r="N160" s="35">
        <f t="shared" si="31"/>
        <v>0.43975903614457834</v>
      </c>
      <c r="O160" s="47">
        <f>'2 - Normalized Data and Model'!O160</f>
        <v>0.67669999999999997</v>
      </c>
      <c r="P160" s="26">
        <f t="shared" si="32"/>
        <v>105.10240963855422</v>
      </c>
      <c r="Q160" s="47">
        <f t="shared" si="33"/>
        <v>0.11711424009290175</v>
      </c>
      <c r="R160" s="52">
        <f t="shared" si="34"/>
        <v>0.75798065611844967</v>
      </c>
      <c r="S160" s="26"/>
      <c r="T160" s="39">
        <f t="shared" si="35"/>
        <v>0</v>
      </c>
      <c r="U160" s="29">
        <f t="shared" si="36"/>
        <v>98</v>
      </c>
      <c r="V160">
        <f t="shared" si="37"/>
        <v>415</v>
      </c>
      <c r="W160" s="26">
        <f t="shared" si="38"/>
        <v>56.5</v>
      </c>
      <c r="X160" s="105">
        <f t="shared" si="39"/>
        <v>-262.09422761146902</v>
      </c>
      <c r="Y160" s="26">
        <f t="shared" si="40"/>
        <v>251.2135594290767</v>
      </c>
      <c r="Z160" s="26">
        <f t="shared" si="41"/>
        <v>251.2135594290767</v>
      </c>
      <c r="AA160" s="47">
        <f t="shared" si="42"/>
        <v>0.46918929982910046</v>
      </c>
      <c r="AB160" s="47">
        <f t="shared" si="43"/>
        <v>0.47924283132530121</v>
      </c>
      <c r="AC160" s="26">
        <f t="shared" si="44"/>
        <v>43943.188583155599</v>
      </c>
      <c r="AD160" s="39">
        <f t="shared" si="45"/>
        <v>30760.232008208917</v>
      </c>
    </row>
    <row r="161" spans="1:30" x14ac:dyDescent="0.5">
      <c r="A161" t="str">
        <f>'2 - Normalized Data and Model'!A161</f>
        <v>W240</v>
      </c>
      <c r="B161" t="str">
        <f>'2 - Normalized Data and Model'!B161</f>
        <v>L14418</v>
      </c>
      <c r="C161" t="str">
        <f>'2 - Normalized Data and Model'!C161</f>
        <v>house</v>
      </c>
      <c r="D161">
        <f>'2 - Normalized Data and Model'!D161</f>
        <v>2</v>
      </c>
      <c r="E161" s="27">
        <f>'2 - Normalized Data and Model'!E161</f>
        <v>1340</v>
      </c>
      <c r="F161">
        <f>'2 - Normalized Data and Model'!F161</f>
        <v>0.97299999999999998</v>
      </c>
      <c r="G161" s="27">
        <f>'2 - Normalized Data and Model'!G161</f>
        <v>15645.84</v>
      </c>
      <c r="H161" s="27">
        <f>'2 - Normalized Data and Model'!H161</f>
        <v>278</v>
      </c>
      <c r="I161" s="35">
        <f>'2 - Normalized Data and Model'!I161</f>
        <v>0.38900000000000001</v>
      </c>
      <c r="J161" s="27">
        <f>'2 - Normalized Data and Model'!J161</f>
        <v>135</v>
      </c>
      <c r="K161" s="27">
        <f>'2 - Normalized Data and Model'!K161</f>
        <v>347</v>
      </c>
      <c r="L161">
        <f>'2 - Normalized Data and Model'!L161</f>
        <v>212</v>
      </c>
      <c r="M161">
        <f>'2 - Normalized Data and Model'!M161</f>
        <v>143</v>
      </c>
      <c r="N161" s="35">
        <f t="shared" si="31"/>
        <v>0.63962264150943393</v>
      </c>
      <c r="O161" s="47">
        <f>'2 - Normalized Data and Model'!O161</f>
        <v>0.38900000000000001</v>
      </c>
      <c r="P161" s="26">
        <f t="shared" si="32"/>
        <v>177.81509433962265</v>
      </c>
      <c r="Q161" s="47">
        <f t="shared" si="33"/>
        <v>0.26156639373442514</v>
      </c>
      <c r="R161" s="52">
        <f t="shared" si="34"/>
        <v>0.64361788608045567</v>
      </c>
      <c r="S161" s="26"/>
      <c r="T161" s="39">
        <f t="shared" si="35"/>
        <v>0</v>
      </c>
      <c r="U161" s="29">
        <f t="shared" si="36"/>
        <v>135</v>
      </c>
      <c r="V161">
        <f t="shared" si="37"/>
        <v>265</v>
      </c>
      <c r="W161" s="26">
        <f t="shared" si="38"/>
        <v>108.5</v>
      </c>
      <c r="X161" s="105">
        <f t="shared" si="39"/>
        <v>-167.361374257926</v>
      </c>
      <c r="Y161" s="26">
        <f t="shared" si="40"/>
        <v>196.62432108121766</v>
      </c>
      <c r="Z161" s="26">
        <f t="shared" si="41"/>
        <v>196.62432108121766</v>
      </c>
      <c r="AA161" s="47">
        <f t="shared" si="42"/>
        <v>0.33254460785365153</v>
      </c>
      <c r="AB161" s="47">
        <f t="shared" si="43"/>
        <v>0.58742443396226407</v>
      </c>
      <c r="AC161" s="26">
        <f t="shared" si="44"/>
        <v>42158.20463773729</v>
      </c>
      <c r="AD161" s="39">
        <f t="shared" si="45"/>
        <v>29510.743246416099</v>
      </c>
    </row>
    <row r="162" spans="1:30" x14ac:dyDescent="0.5">
      <c r="A162" t="str">
        <f>'2 - Normalized Data and Model'!A162</f>
        <v>W241</v>
      </c>
      <c r="B162" t="str">
        <f>'2 - Normalized Data and Model'!B162</f>
        <v>L14419</v>
      </c>
      <c r="C162" t="str">
        <f>'2 - Normalized Data and Model'!C162</f>
        <v>apartment</v>
      </c>
      <c r="D162">
        <f>'2 - Normalized Data and Model'!D162</f>
        <v>2</v>
      </c>
      <c r="E162" s="27">
        <f>'2 - Normalized Data and Model'!E162</f>
        <v>1150</v>
      </c>
      <c r="F162">
        <f>'2 - Normalized Data and Model'!F162</f>
        <v>0.97299999999999998</v>
      </c>
      <c r="G162" s="27">
        <f>'2 - Normalized Data and Model'!G162</f>
        <v>13427.4</v>
      </c>
      <c r="H162" s="27">
        <f>'2 - Normalized Data and Model'!H162</f>
        <v>183</v>
      </c>
      <c r="I162" s="35">
        <f>'2 - Normalized Data and Model'!I162</f>
        <v>0.57530000000000003</v>
      </c>
      <c r="J162" s="27">
        <f>'2 - Normalized Data and Model'!J162</f>
        <v>80</v>
      </c>
      <c r="K162" s="27">
        <f>'2 - Normalized Data and Model'!K162</f>
        <v>267</v>
      </c>
      <c r="L162">
        <f>'2 - Normalized Data and Model'!L162</f>
        <v>187</v>
      </c>
      <c r="M162">
        <f>'2 - Normalized Data and Model'!M162</f>
        <v>103</v>
      </c>
      <c r="N162" s="35">
        <f t="shared" si="31"/>
        <v>0.54064171122994653</v>
      </c>
      <c r="O162" s="47">
        <f>'2 - Normalized Data and Model'!O162</f>
        <v>0.57530000000000003</v>
      </c>
      <c r="P162" s="26">
        <f t="shared" si="32"/>
        <v>98.937433155080214</v>
      </c>
      <c r="Q162" s="47">
        <f t="shared" si="33"/>
        <v>0.18101575681317739</v>
      </c>
      <c r="R162" s="52">
        <f t="shared" si="34"/>
        <v>0.70738982533100747</v>
      </c>
      <c r="S162" s="26"/>
      <c r="T162" s="39">
        <f t="shared" si="35"/>
        <v>0</v>
      </c>
      <c r="U162" s="29">
        <f t="shared" si="36"/>
        <v>80</v>
      </c>
      <c r="V162">
        <f t="shared" si="37"/>
        <v>233.75</v>
      </c>
      <c r="W162" s="26">
        <f t="shared" si="38"/>
        <v>56.625</v>
      </c>
      <c r="X162" s="105">
        <f t="shared" si="39"/>
        <v>-147.62536314260453</v>
      </c>
      <c r="Y162" s="26">
        <f t="shared" si="40"/>
        <v>153.89739642541366</v>
      </c>
      <c r="Z162" s="26">
        <f t="shared" si="41"/>
        <v>153.89739642541366</v>
      </c>
      <c r="AA162" s="47">
        <f t="shared" si="42"/>
        <v>0.41613859433332046</v>
      </c>
      <c r="AB162" s="47">
        <f t="shared" si="43"/>
        <v>0.52124307486631016</v>
      </c>
      <c r="AC162" s="26">
        <f t="shared" si="44"/>
        <v>29279.552526246269</v>
      </c>
      <c r="AD162" s="39">
        <f t="shared" si="45"/>
        <v>20495.686768372387</v>
      </c>
    </row>
    <row r="163" spans="1:30" x14ac:dyDescent="0.5">
      <c r="A163" t="str">
        <f>'2 - Normalized Data and Model'!A163</f>
        <v>W242</v>
      </c>
      <c r="B163" t="str">
        <f>'2 - Normalized Data and Model'!B163</f>
        <v>L14419</v>
      </c>
      <c r="C163" t="str">
        <f>'2 - Normalized Data and Model'!C163</f>
        <v>apartment</v>
      </c>
      <c r="D163">
        <f>'2 - Normalized Data and Model'!D163</f>
        <v>2</v>
      </c>
      <c r="E163" s="27">
        <f>'2 - Normalized Data and Model'!E163</f>
        <v>2000</v>
      </c>
      <c r="F163">
        <f>'2 - Normalized Data and Model'!F163</f>
        <v>0.97299999999999998</v>
      </c>
      <c r="G163" s="27">
        <f>'2 - Normalized Data and Model'!G163</f>
        <v>23352</v>
      </c>
      <c r="H163" s="27">
        <f>'2 - Normalized Data and Model'!H163</f>
        <v>237</v>
      </c>
      <c r="I163" s="35">
        <f>'2 - Normalized Data and Model'!I163</f>
        <v>0.31230000000000002</v>
      </c>
      <c r="J163" s="27">
        <f>'2 - Normalized Data and Model'!J163</f>
        <v>160</v>
      </c>
      <c r="K163" s="27">
        <f>'2 - Normalized Data and Model'!K163</f>
        <v>323</v>
      </c>
      <c r="L163">
        <f>'2 - Normalized Data and Model'!L163</f>
        <v>163</v>
      </c>
      <c r="M163">
        <f>'2 - Normalized Data and Model'!M163</f>
        <v>77</v>
      </c>
      <c r="N163" s="35">
        <f t="shared" si="31"/>
        <v>0.47791411042944787</v>
      </c>
      <c r="O163" s="47">
        <f>'2 - Normalized Data and Model'!O163</f>
        <v>0.31230000000000002</v>
      </c>
      <c r="P163" s="26">
        <f t="shared" si="32"/>
        <v>113.26564417177914</v>
      </c>
      <c r="Q163" s="47">
        <f t="shared" si="33"/>
        <v>-0.12937107154955024</v>
      </c>
      <c r="R163" s="52">
        <f t="shared" si="34"/>
        <v>0.95312307734577895</v>
      </c>
      <c r="S163" s="26"/>
      <c r="T163" s="39">
        <f t="shared" si="35"/>
        <v>0</v>
      </c>
      <c r="U163" s="29">
        <f t="shared" si="36"/>
        <v>160</v>
      </c>
      <c r="V163">
        <f t="shared" si="37"/>
        <v>203.75</v>
      </c>
      <c r="W163" s="26">
        <f t="shared" si="38"/>
        <v>139.625</v>
      </c>
      <c r="X163" s="105">
        <f t="shared" si="39"/>
        <v>-128.67879247189592</v>
      </c>
      <c r="Y163" s="26">
        <f t="shared" si="40"/>
        <v>179.27954875584186</v>
      </c>
      <c r="Z163" s="26">
        <f t="shared" si="41"/>
        <v>179.27954875584186</v>
      </c>
      <c r="AA163" s="47">
        <f t="shared" si="42"/>
        <v>0.19462355217591096</v>
      </c>
      <c r="AB163" s="47">
        <f t="shared" si="43"/>
        <v>0.69661653374233135</v>
      </c>
      <c r="AC163" s="26">
        <f t="shared" si="44"/>
        <v>45584.52070619211</v>
      </c>
      <c r="AD163" s="39">
        <f t="shared" si="45"/>
        <v>31909.164494334476</v>
      </c>
    </row>
    <row r="164" spans="1:30" x14ac:dyDescent="0.5">
      <c r="A164" t="str">
        <f>'2 - Normalized Data and Model'!A164</f>
        <v>W243</v>
      </c>
      <c r="B164" t="str">
        <f>'2 - Normalized Data and Model'!B164</f>
        <v>L14419</v>
      </c>
      <c r="C164" t="str">
        <f>'2 - Normalized Data and Model'!C164</f>
        <v>house</v>
      </c>
      <c r="D164">
        <f>'2 - Normalized Data and Model'!D164</f>
        <v>2</v>
      </c>
      <c r="E164" s="27">
        <f>'2 - Normalized Data and Model'!E164</f>
        <v>1600</v>
      </c>
      <c r="F164">
        <f>'2 - Normalized Data and Model'!F164</f>
        <v>0.97299999999999998</v>
      </c>
      <c r="G164" s="27">
        <f>'2 - Normalized Data and Model'!G164</f>
        <v>18681.599999999999</v>
      </c>
      <c r="H164" s="27">
        <f>'2 - Normalized Data and Model'!H164</f>
        <v>297</v>
      </c>
      <c r="I164" s="35">
        <f>'2 - Normalized Data and Model'!I164</f>
        <v>0.4521</v>
      </c>
      <c r="J164" s="27">
        <f>'2 - Normalized Data and Model'!J164</f>
        <v>225</v>
      </c>
      <c r="K164" s="27">
        <f>'2 - Normalized Data and Model'!K164</f>
        <v>406</v>
      </c>
      <c r="L164">
        <f>'2 - Normalized Data and Model'!L164</f>
        <v>181</v>
      </c>
      <c r="M164">
        <f>'2 - Normalized Data and Model'!M164</f>
        <v>72</v>
      </c>
      <c r="N164" s="35">
        <f t="shared" si="31"/>
        <v>0.41823204419889504</v>
      </c>
      <c r="O164" s="47">
        <f>'2 - Normalized Data and Model'!O164</f>
        <v>0.4521</v>
      </c>
      <c r="P164" s="26">
        <f t="shared" si="32"/>
        <v>124.21491712707183</v>
      </c>
      <c r="Q164" s="47">
        <f t="shared" si="33"/>
        <v>-0.34545892982509696</v>
      </c>
      <c r="R164" s="52">
        <f t="shared" si="34"/>
        <v>1.1241998347425293</v>
      </c>
      <c r="S164" s="26"/>
      <c r="T164" s="39">
        <f t="shared" si="35"/>
        <v>0</v>
      </c>
      <c r="U164" s="29">
        <f t="shared" si="36"/>
        <v>225</v>
      </c>
      <c r="V164">
        <f t="shared" si="37"/>
        <v>226.25</v>
      </c>
      <c r="W164" s="26">
        <f t="shared" si="38"/>
        <v>202.375</v>
      </c>
      <c r="X164" s="105">
        <f t="shared" si="39"/>
        <v>-142.88872047492737</v>
      </c>
      <c r="Y164" s="26">
        <f t="shared" si="40"/>
        <v>222.74293450802068</v>
      </c>
      <c r="Z164" s="26">
        <f t="shared" si="41"/>
        <v>225</v>
      </c>
      <c r="AA164" s="47">
        <f t="shared" si="42"/>
        <v>0.1</v>
      </c>
      <c r="AB164" s="47">
        <f t="shared" si="43"/>
        <v>0.77153000000000005</v>
      </c>
      <c r="AC164" s="26">
        <f t="shared" si="44"/>
        <v>63361.901250000003</v>
      </c>
      <c r="AD164" s="39">
        <f t="shared" si="45"/>
        <v>44353.330875</v>
      </c>
    </row>
    <row r="165" spans="1:30" x14ac:dyDescent="0.5">
      <c r="A165" t="str">
        <f>'2 - Normalized Data and Model'!A165</f>
        <v>W244</v>
      </c>
      <c r="B165" t="str">
        <f>'2 - Normalized Data and Model'!B165</f>
        <v>L14419</v>
      </c>
      <c r="C165" t="str">
        <f>'2 - Normalized Data and Model'!C165</f>
        <v>house</v>
      </c>
      <c r="D165">
        <f>'2 - Normalized Data and Model'!D165</f>
        <v>2</v>
      </c>
      <c r="E165" s="27">
        <f>'2 - Normalized Data and Model'!E165</f>
        <v>2150</v>
      </c>
      <c r="F165">
        <f>'2 - Normalized Data and Model'!F165</f>
        <v>0.97299999999999998</v>
      </c>
      <c r="G165" s="27">
        <f>'2 - Normalized Data and Model'!G165</f>
        <v>25103.399999999998</v>
      </c>
      <c r="H165" s="27">
        <f>'2 - Normalized Data and Model'!H165</f>
        <v>360</v>
      </c>
      <c r="I165" s="35">
        <f>'2 - Normalized Data and Model'!I165</f>
        <v>0.53149999999999997</v>
      </c>
      <c r="J165" s="27">
        <f>'2 - Normalized Data and Model'!J165</f>
        <v>170</v>
      </c>
      <c r="K165" s="27">
        <f>'2 - Normalized Data and Model'!K165</f>
        <v>447</v>
      </c>
      <c r="L165">
        <f>'2 - Normalized Data and Model'!L165</f>
        <v>277</v>
      </c>
      <c r="M165">
        <f>'2 - Normalized Data and Model'!M165</f>
        <v>190</v>
      </c>
      <c r="N165" s="35">
        <f t="shared" si="31"/>
        <v>0.64873646209386282</v>
      </c>
      <c r="O165" s="47">
        <f>'2 - Normalized Data and Model'!O165</f>
        <v>0.53149999999999997</v>
      </c>
      <c r="P165" s="26">
        <f t="shared" si="32"/>
        <v>233.54512635379061</v>
      </c>
      <c r="Q165" s="47">
        <f t="shared" si="33"/>
        <v>0.28352383062466602</v>
      </c>
      <c r="R165" s="52">
        <f t="shared" si="34"/>
        <v>0.62623418329445191</v>
      </c>
      <c r="S165" s="26"/>
      <c r="T165" s="39">
        <f t="shared" si="35"/>
        <v>0</v>
      </c>
      <c r="U165" s="29">
        <f t="shared" si="36"/>
        <v>170</v>
      </c>
      <c r="V165">
        <f t="shared" si="37"/>
        <v>346.25</v>
      </c>
      <c r="W165" s="26">
        <f t="shared" si="38"/>
        <v>135.375</v>
      </c>
      <c r="X165" s="105">
        <f t="shared" si="39"/>
        <v>-218.67500315776178</v>
      </c>
      <c r="Y165" s="26">
        <f t="shared" si="40"/>
        <v>253.71432518630792</v>
      </c>
      <c r="Z165" s="26">
        <f t="shared" si="41"/>
        <v>253.71432518630792</v>
      </c>
      <c r="AA165" s="47">
        <f t="shared" si="42"/>
        <v>0.34177422436478821</v>
      </c>
      <c r="AB165" s="47">
        <f t="shared" si="43"/>
        <v>0.58011734657039726</v>
      </c>
      <c r="AC165" s="26">
        <f t="shared" si="44"/>
        <v>53722.189606602646</v>
      </c>
      <c r="AD165" s="39">
        <f t="shared" si="45"/>
        <v>37605.532724621851</v>
      </c>
    </row>
    <row r="166" spans="1:30" x14ac:dyDescent="0.5">
      <c r="A166" t="str">
        <f>'2 - Normalized Data and Model'!A166</f>
        <v>W25</v>
      </c>
      <c r="B166" t="str">
        <f>'2 - Normalized Data and Model'!B166</f>
        <v>L4770</v>
      </c>
      <c r="C166" t="str">
        <f>'2 - Normalized Data and Model'!C166</f>
        <v>apartment</v>
      </c>
      <c r="D166">
        <f>'2 - Normalized Data and Model'!D166</f>
        <v>2</v>
      </c>
      <c r="E166" s="27">
        <f>'2 - Normalized Data and Model'!E166</f>
        <v>1600</v>
      </c>
      <c r="F166">
        <f>'2 - Normalized Data and Model'!F166</f>
        <v>0.97299999999999998</v>
      </c>
      <c r="G166" s="27">
        <f>'2 - Normalized Data and Model'!G166</f>
        <v>18681.599999999999</v>
      </c>
      <c r="H166" s="27">
        <f>'2 - Normalized Data and Model'!H166</f>
        <v>209</v>
      </c>
      <c r="I166" s="35">
        <f>'2 - Normalized Data and Model'!I166</f>
        <v>0.53969999999999996</v>
      </c>
      <c r="J166" s="27">
        <f>'2 - Normalized Data and Model'!J166</f>
        <v>94</v>
      </c>
      <c r="K166" s="27">
        <f>'2 - Normalized Data and Model'!K166</f>
        <v>411</v>
      </c>
      <c r="L166">
        <f>'2 - Normalized Data and Model'!L166</f>
        <v>317</v>
      </c>
      <c r="M166">
        <f>'2 - Normalized Data and Model'!M166</f>
        <v>115</v>
      </c>
      <c r="N166" s="35">
        <f t="shared" si="31"/>
        <v>0.39022082018927451</v>
      </c>
      <c r="O166" s="47">
        <f>'2 - Normalized Data and Model'!O166</f>
        <v>0.53969999999999996</v>
      </c>
      <c r="P166" s="26">
        <f t="shared" si="32"/>
        <v>81.556151419558375</v>
      </c>
      <c r="Q166" s="47">
        <f t="shared" si="33"/>
        <v>6.859596572759212E-2</v>
      </c>
      <c r="R166" s="52">
        <f t="shared" si="34"/>
        <v>0.7963925739334653</v>
      </c>
      <c r="S166" s="26"/>
      <c r="T166" s="39">
        <f t="shared" si="35"/>
        <v>0</v>
      </c>
      <c r="U166" s="29">
        <f t="shared" si="36"/>
        <v>94</v>
      </c>
      <c r="V166">
        <f t="shared" si="37"/>
        <v>396.25</v>
      </c>
      <c r="W166" s="26">
        <f t="shared" si="38"/>
        <v>54.375</v>
      </c>
      <c r="X166" s="105">
        <f t="shared" si="39"/>
        <v>-250.25262094227614</v>
      </c>
      <c r="Y166" s="26">
        <f t="shared" si="40"/>
        <v>240.07740463559432</v>
      </c>
      <c r="Z166" s="26">
        <f t="shared" si="41"/>
        <v>240.07740463559432</v>
      </c>
      <c r="AA166" s="47">
        <f t="shared" si="42"/>
        <v>0.46864960160402352</v>
      </c>
      <c r="AB166" s="47">
        <f t="shared" si="43"/>
        <v>0.47967011041009461</v>
      </c>
      <c r="AC166" s="26">
        <f t="shared" si="44"/>
        <v>42032.653643811434</v>
      </c>
      <c r="AD166" s="39">
        <f t="shared" si="45"/>
        <v>29422.857550668003</v>
      </c>
    </row>
    <row r="167" spans="1:30" x14ac:dyDescent="0.5">
      <c r="A167" t="str">
        <f>'2 - Normalized Data and Model'!A167</f>
        <v>W26</v>
      </c>
      <c r="B167" t="str">
        <f>'2 - Normalized Data and Model'!B167</f>
        <v>L4770</v>
      </c>
      <c r="C167" t="str">
        <f>'2 - Normalized Data and Model'!C167</f>
        <v>apartment</v>
      </c>
      <c r="D167">
        <f>'2 - Normalized Data and Model'!D167</f>
        <v>2</v>
      </c>
      <c r="E167" s="27">
        <f>'2 - Normalized Data and Model'!E167</f>
        <v>2100</v>
      </c>
      <c r="F167">
        <f>'2 - Normalized Data and Model'!F167</f>
        <v>0.97299999999999998</v>
      </c>
      <c r="G167" s="27">
        <f>'2 - Normalized Data and Model'!G167</f>
        <v>24519.599999999999</v>
      </c>
      <c r="H167" s="27">
        <f>'2 - Normalized Data and Model'!H167</f>
        <v>265</v>
      </c>
      <c r="I167" s="35">
        <f>'2 - Normalized Data and Model'!I167</f>
        <v>0.4027</v>
      </c>
      <c r="J167" s="27">
        <f>'2 - Normalized Data and Model'!J167</f>
        <v>130</v>
      </c>
      <c r="K167" s="27">
        <f>'2 - Normalized Data and Model'!K167</f>
        <v>438</v>
      </c>
      <c r="L167">
        <f>'2 - Normalized Data and Model'!L167</f>
        <v>308</v>
      </c>
      <c r="M167">
        <f>'2 - Normalized Data and Model'!M167</f>
        <v>135</v>
      </c>
      <c r="N167" s="35">
        <f t="shared" si="31"/>
        <v>0.45064935064935063</v>
      </c>
      <c r="O167" s="47">
        <f>'2 - Normalized Data and Model'!O167</f>
        <v>0.4027</v>
      </c>
      <c r="P167" s="26">
        <f t="shared" si="32"/>
        <v>119.42207792207792</v>
      </c>
      <c r="Q167" s="47">
        <f t="shared" si="33"/>
        <v>7.2524877719682912E-2</v>
      </c>
      <c r="R167" s="52">
        <f t="shared" si="34"/>
        <v>0.79328205430932708</v>
      </c>
      <c r="S167" s="26"/>
      <c r="T167" s="39">
        <f t="shared" si="35"/>
        <v>0</v>
      </c>
      <c r="U167" s="29">
        <f t="shared" si="36"/>
        <v>130</v>
      </c>
      <c r="V167">
        <f t="shared" si="37"/>
        <v>385</v>
      </c>
      <c r="W167" s="26">
        <f t="shared" si="38"/>
        <v>91.5</v>
      </c>
      <c r="X167" s="105">
        <f t="shared" si="39"/>
        <v>-243.14765694076041</v>
      </c>
      <c r="Y167" s="26">
        <f t="shared" si="40"/>
        <v>252.59571175950487</v>
      </c>
      <c r="Z167" s="26">
        <f t="shared" si="41"/>
        <v>252.59571175950487</v>
      </c>
      <c r="AA167" s="47">
        <f t="shared" si="42"/>
        <v>0.41843042015455811</v>
      </c>
      <c r="AB167" s="47">
        <f t="shared" si="43"/>
        <v>0.51942863636363634</v>
      </c>
      <c r="AC167" s="26">
        <f t="shared" si="44"/>
        <v>47889.987830347738</v>
      </c>
      <c r="AD167" s="39">
        <f t="shared" si="45"/>
        <v>33522.991481243414</v>
      </c>
    </row>
    <row r="168" spans="1:30" x14ac:dyDescent="0.5">
      <c r="A168" t="str">
        <f>'2 - Normalized Data and Model'!A168</f>
        <v>W27</v>
      </c>
      <c r="B168" t="str">
        <f>'2 - Normalized Data and Model'!B168</f>
        <v>L4770</v>
      </c>
      <c r="C168" t="str">
        <f>'2 - Normalized Data and Model'!C168</f>
        <v>house</v>
      </c>
      <c r="D168">
        <f>'2 - Normalized Data and Model'!D168</f>
        <v>2</v>
      </c>
      <c r="E168" s="27">
        <f>'2 - Normalized Data and Model'!E168</f>
        <v>1200</v>
      </c>
      <c r="F168">
        <f>'2 - Normalized Data and Model'!F168</f>
        <v>0.97299999999999998</v>
      </c>
      <c r="G168" s="27">
        <f>'2 - Normalized Data and Model'!G168</f>
        <v>14011.199999999999</v>
      </c>
      <c r="H168" s="27">
        <f>'2 - Normalized Data and Model'!H168</f>
        <v>435</v>
      </c>
      <c r="I168" s="35">
        <f>'2 - Normalized Data and Model'!I168</f>
        <v>0.4</v>
      </c>
      <c r="J168" s="27">
        <f>'2 - Normalized Data and Model'!J168</f>
        <v>162</v>
      </c>
      <c r="K168" s="27">
        <f>'2 - Normalized Data and Model'!K168</f>
        <v>504</v>
      </c>
      <c r="L168">
        <f>'2 - Normalized Data and Model'!L168</f>
        <v>342</v>
      </c>
      <c r="M168">
        <f>'2 - Normalized Data and Model'!M168</f>
        <v>273</v>
      </c>
      <c r="N168" s="35">
        <f t="shared" si="31"/>
        <v>0.73859649122807014</v>
      </c>
      <c r="O168" s="47">
        <f>'2 - Normalized Data and Model'!O168</f>
        <v>0.4</v>
      </c>
      <c r="P168" s="26">
        <f t="shared" si="32"/>
        <v>321.28947368421052</v>
      </c>
      <c r="Q168" s="47">
        <f t="shared" si="33"/>
        <v>0.47260695598645741</v>
      </c>
      <c r="R168" s="52">
        <f t="shared" si="34"/>
        <v>0.47653707294552172</v>
      </c>
      <c r="S168" s="26"/>
      <c r="T168" s="39">
        <f t="shared" si="35"/>
        <v>0</v>
      </c>
      <c r="U168" s="29">
        <f t="shared" si="36"/>
        <v>162</v>
      </c>
      <c r="V168">
        <f t="shared" si="37"/>
        <v>427.5</v>
      </c>
      <c r="W168" s="26">
        <f t="shared" si="38"/>
        <v>119.25</v>
      </c>
      <c r="X168" s="105">
        <f t="shared" si="39"/>
        <v>-269.98863205759761</v>
      </c>
      <c r="Y168" s="26">
        <f t="shared" si="40"/>
        <v>289.30432929139829</v>
      </c>
      <c r="Z168" s="26">
        <f t="shared" si="41"/>
        <v>289.30432929139829</v>
      </c>
      <c r="AA168" s="47">
        <f t="shared" si="42"/>
        <v>0.39778790477520065</v>
      </c>
      <c r="AB168" s="47">
        <f t="shared" si="43"/>
        <v>0.53577131578947368</v>
      </c>
      <c r="AC168" s="26">
        <f t="shared" si="44"/>
        <v>56575.350826335925</v>
      </c>
      <c r="AD168" s="39">
        <f t="shared" si="45"/>
        <v>39602.745578435148</v>
      </c>
    </row>
    <row r="169" spans="1:30" x14ac:dyDescent="0.5">
      <c r="A169" t="str">
        <f>'2 - Normalized Data and Model'!A169</f>
        <v>W28</v>
      </c>
      <c r="B169" t="str">
        <f>'2 - Normalized Data and Model'!B169</f>
        <v>L4770</v>
      </c>
      <c r="C169" t="str">
        <f>'2 - Normalized Data and Model'!C169</f>
        <v>house</v>
      </c>
      <c r="D169">
        <f>'2 - Normalized Data and Model'!D169</f>
        <v>2</v>
      </c>
      <c r="E169" s="27">
        <f>'2 - Normalized Data and Model'!E169</f>
        <v>2100</v>
      </c>
      <c r="F169">
        <f>'2 - Normalized Data and Model'!F169</f>
        <v>0.97299999999999998</v>
      </c>
      <c r="G169" s="27">
        <f>'2 - Normalized Data and Model'!G169</f>
        <v>24519.599999999999</v>
      </c>
      <c r="H169" s="27">
        <f>'2 - Normalized Data and Model'!H169</f>
        <v>487</v>
      </c>
      <c r="I169" s="35">
        <f>'2 - Normalized Data and Model'!I169</f>
        <v>0.43009999999999998</v>
      </c>
      <c r="J169" s="27">
        <f>'2 - Normalized Data and Model'!J169</f>
        <v>175</v>
      </c>
      <c r="K169" s="27">
        <f>'2 - Normalized Data and Model'!K169</f>
        <v>755</v>
      </c>
      <c r="L169">
        <f>'2 - Normalized Data and Model'!L169</f>
        <v>580</v>
      </c>
      <c r="M169">
        <f>'2 - Normalized Data and Model'!M169</f>
        <v>312</v>
      </c>
      <c r="N169" s="35">
        <f t="shared" si="31"/>
        <v>0.53034482758620693</v>
      </c>
      <c r="O169" s="47">
        <f>'2 - Normalized Data and Model'!O169</f>
        <v>0.43009999999999998</v>
      </c>
      <c r="P169" s="26">
        <f t="shared" si="32"/>
        <v>258.27793103448278</v>
      </c>
      <c r="Q169" s="47">
        <f t="shared" si="33"/>
        <v>0.2148661117717004</v>
      </c>
      <c r="R169" s="52">
        <f t="shared" si="34"/>
        <v>0.68059049931034488</v>
      </c>
      <c r="S169" s="26"/>
      <c r="T169" s="39">
        <f t="shared" si="35"/>
        <v>0</v>
      </c>
      <c r="U169" s="29">
        <f t="shared" si="36"/>
        <v>175</v>
      </c>
      <c r="V169">
        <f t="shared" si="37"/>
        <v>725</v>
      </c>
      <c r="W169" s="26">
        <f t="shared" si="38"/>
        <v>102.5</v>
      </c>
      <c r="X169" s="105">
        <f t="shared" si="39"/>
        <v>-457.87545787545793</v>
      </c>
      <c r="Y169" s="26">
        <f t="shared" si="40"/>
        <v>440.76465201465203</v>
      </c>
      <c r="Z169" s="26">
        <f t="shared" si="41"/>
        <v>440.76465201465203</v>
      </c>
      <c r="AA169" s="47">
        <f t="shared" si="42"/>
        <v>0.46657193381331313</v>
      </c>
      <c r="AB169" s="47">
        <f t="shared" si="43"/>
        <v>0.48131500000000005</v>
      </c>
      <c r="AC169" s="26">
        <f t="shared" si="44"/>
        <v>77433.523046817776</v>
      </c>
      <c r="AD169" s="39">
        <f t="shared" si="45"/>
        <v>54203.466132772439</v>
      </c>
    </row>
    <row r="170" spans="1:30" x14ac:dyDescent="0.5">
      <c r="A170" t="str">
        <f>'2 - Normalized Data and Model'!A170</f>
        <v>W29</v>
      </c>
      <c r="B170" t="str">
        <f>'2 - Normalized Data and Model'!B170</f>
        <v>L4794</v>
      </c>
      <c r="C170" t="str">
        <f>'2 - Normalized Data and Model'!C170</f>
        <v>apartment</v>
      </c>
      <c r="D170">
        <f>'2 - Normalized Data and Model'!D170</f>
        <v>2</v>
      </c>
      <c r="E170" s="27">
        <f>'2 - Normalized Data and Model'!E170</f>
        <v>2500</v>
      </c>
      <c r="F170">
        <f>'2 - Normalized Data and Model'!F170</f>
        <v>0.97299999999999998</v>
      </c>
      <c r="G170" s="27">
        <f>'2 - Normalized Data and Model'!G170</f>
        <v>29190</v>
      </c>
      <c r="H170" s="27">
        <f>'2 - Normalized Data and Model'!H170</f>
        <v>231</v>
      </c>
      <c r="I170" s="35">
        <f>'2 - Normalized Data and Model'!I170</f>
        <v>0.4027</v>
      </c>
      <c r="J170" s="27">
        <f>'2 - Normalized Data and Model'!J170</f>
        <v>129</v>
      </c>
      <c r="K170" s="27">
        <f>'2 - Normalized Data and Model'!K170</f>
        <v>431</v>
      </c>
      <c r="L170">
        <f>'2 - Normalized Data and Model'!L170</f>
        <v>302</v>
      </c>
      <c r="M170">
        <f>'2 - Normalized Data and Model'!M170</f>
        <v>102</v>
      </c>
      <c r="N170" s="35">
        <f t="shared" si="31"/>
        <v>0.37019867549668872</v>
      </c>
      <c r="O170" s="47">
        <f>'2 - Normalized Data and Model'!O170</f>
        <v>0.4027</v>
      </c>
      <c r="P170" s="26">
        <f t="shared" si="32"/>
        <v>85.515894039735102</v>
      </c>
      <c r="Q170" s="47">
        <f t="shared" si="33"/>
        <v>-1.5189684662953368E-2</v>
      </c>
      <c r="R170" s="52">
        <f t="shared" si="34"/>
        <v>0.86272567334766015</v>
      </c>
      <c r="S170" s="26"/>
      <c r="T170" s="39">
        <f t="shared" si="35"/>
        <v>0</v>
      </c>
      <c r="U170" s="29">
        <f t="shared" si="36"/>
        <v>129</v>
      </c>
      <c r="V170">
        <f t="shared" si="37"/>
        <v>377.5</v>
      </c>
      <c r="W170" s="26">
        <f t="shared" si="38"/>
        <v>91.25</v>
      </c>
      <c r="X170" s="105">
        <f t="shared" si="39"/>
        <v>-238.41101427308325</v>
      </c>
      <c r="Y170" s="26">
        <f t="shared" si="40"/>
        <v>248.44124984211194</v>
      </c>
      <c r="Z170" s="26">
        <f t="shared" si="41"/>
        <v>248.44124984211194</v>
      </c>
      <c r="AA170" s="47">
        <f t="shared" si="42"/>
        <v>0.41640066183340912</v>
      </c>
      <c r="AB170" s="47">
        <f t="shared" si="43"/>
        <v>0.52103559602649008</v>
      </c>
      <c r="AC170" s="26">
        <f t="shared" si="44"/>
        <v>47248.058161503592</v>
      </c>
      <c r="AD170" s="39">
        <f t="shared" si="45"/>
        <v>33073.640713052511</v>
      </c>
    </row>
    <row r="171" spans="1:30" x14ac:dyDescent="0.5">
      <c r="A171" t="str">
        <f>'2 - Normalized Data and Model'!A171</f>
        <v>W3</v>
      </c>
      <c r="B171" t="str">
        <f>'2 - Normalized Data and Model'!B171</f>
        <v>L9531</v>
      </c>
      <c r="C171" t="str">
        <f>'2 - Normalized Data and Model'!C171</f>
        <v>house</v>
      </c>
      <c r="D171">
        <f>'2 - Normalized Data and Model'!D171</f>
        <v>2</v>
      </c>
      <c r="E171" s="27">
        <f>'2 - Normalized Data and Model'!E171</f>
        <v>2000</v>
      </c>
      <c r="F171">
        <f>'2 - Normalized Data and Model'!F171</f>
        <v>0.97299999999999998</v>
      </c>
      <c r="G171" s="27">
        <f>'2 - Normalized Data and Model'!G171</f>
        <v>23352</v>
      </c>
      <c r="H171" s="27">
        <f>'2 - Normalized Data and Model'!H171</f>
        <v>199</v>
      </c>
      <c r="I171" s="35">
        <f>'2 - Normalized Data and Model'!I171</f>
        <v>0.31230000000000002</v>
      </c>
      <c r="J171" s="27">
        <f>'2 - Normalized Data and Model'!J171</f>
        <v>97</v>
      </c>
      <c r="K171" s="27">
        <f>'2 - Normalized Data and Model'!K171</f>
        <v>240</v>
      </c>
      <c r="L171">
        <f>'2 - Normalized Data and Model'!L171</f>
        <v>143</v>
      </c>
      <c r="M171">
        <f>'2 - Normalized Data and Model'!M171</f>
        <v>102</v>
      </c>
      <c r="N171" s="35">
        <f t="shared" si="31"/>
        <v>0.67062937062937067</v>
      </c>
      <c r="O171" s="47">
        <f>'2 - Normalized Data and Model'!O171</f>
        <v>0.31230000000000002</v>
      </c>
      <c r="P171" s="26">
        <f t="shared" si="32"/>
        <v>133.45524475524476</v>
      </c>
      <c r="Q171" s="47">
        <f t="shared" si="33"/>
        <v>0.30394542520416656</v>
      </c>
      <c r="R171" s="52">
        <f t="shared" si="34"/>
        <v>0.61006640686586133</v>
      </c>
      <c r="S171" s="26"/>
      <c r="T171" s="39">
        <f t="shared" si="35"/>
        <v>0</v>
      </c>
      <c r="U171" s="29">
        <f t="shared" si="36"/>
        <v>97</v>
      </c>
      <c r="V171">
        <f t="shared" si="37"/>
        <v>178.75</v>
      </c>
      <c r="W171" s="26">
        <f t="shared" si="38"/>
        <v>79.125</v>
      </c>
      <c r="X171" s="105">
        <f t="shared" si="39"/>
        <v>-112.88998357963875</v>
      </c>
      <c r="Y171" s="26">
        <f t="shared" si="40"/>
        <v>135.59800903119867</v>
      </c>
      <c r="Z171" s="26">
        <f t="shared" si="41"/>
        <v>135.59800903119867</v>
      </c>
      <c r="AA171" s="47">
        <f t="shared" si="42"/>
        <v>0.3159329176570555</v>
      </c>
      <c r="AB171" s="47">
        <f t="shared" si="43"/>
        <v>0.60057590909090919</v>
      </c>
      <c r="AC171" s="26">
        <f t="shared" si="44"/>
        <v>29724.467603862755</v>
      </c>
      <c r="AD171" s="39">
        <f t="shared" si="45"/>
        <v>20807.127322703927</v>
      </c>
    </row>
    <row r="172" spans="1:30" x14ac:dyDescent="0.5">
      <c r="A172" t="str">
        <f>'2 - Normalized Data and Model'!A172</f>
        <v>W30</v>
      </c>
      <c r="B172" t="str">
        <f>'2 - Normalized Data and Model'!B172</f>
        <v>L4794</v>
      </c>
      <c r="C172" t="str">
        <f>'2 - Normalized Data and Model'!C172</f>
        <v>house</v>
      </c>
      <c r="D172">
        <f>'2 - Normalized Data and Model'!D172</f>
        <v>2</v>
      </c>
      <c r="E172" s="27">
        <f>'2 - Normalized Data and Model'!E172</f>
        <v>2500</v>
      </c>
      <c r="F172">
        <f>'2 - Normalized Data and Model'!F172</f>
        <v>0.97299999999999998</v>
      </c>
      <c r="G172" s="27">
        <f>'2 - Normalized Data and Model'!G172</f>
        <v>29190</v>
      </c>
      <c r="H172" s="27">
        <f>'2 - Normalized Data and Model'!H172</f>
        <v>490</v>
      </c>
      <c r="I172" s="35">
        <f>'2 - Normalized Data and Model'!I172</f>
        <v>0.2301</v>
      </c>
      <c r="J172" s="27">
        <f>'2 - Normalized Data and Model'!J172</f>
        <v>186</v>
      </c>
      <c r="K172" s="27">
        <f>'2 - Normalized Data and Model'!K172</f>
        <v>578</v>
      </c>
      <c r="L172">
        <f>'2 - Normalized Data and Model'!L172</f>
        <v>392</v>
      </c>
      <c r="M172">
        <f>'2 - Normalized Data and Model'!M172</f>
        <v>304</v>
      </c>
      <c r="N172" s="35">
        <f t="shared" si="31"/>
        <v>0.7204081632653061</v>
      </c>
      <c r="O172" s="47">
        <f>'2 - Normalized Data and Model'!O172</f>
        <v>0.2301</v>
      </c>
      <c r="P172" s="26">
        <f t="shared" si="32"/>
        <v>353</v>
      </c>
      <c r="Q172" s="47">
        <f t="shared" si="33"/>
        <v>0.4408163265306122</v>
      </c>
      <c r="R172" s="52">
        <f t="shared" si="34"/>
        <v>0.50170571428571442</v>
      </c>
      <c r="S172" s="26"/>
      <c r="T172" s="39">
        <f t="shared" si="35"/>
        <v>0</v>
      </c>
      <c r="U172" s="29">
        <f t="shared" si="36"/>
        <v>186</v>
      </c>
      <c r="V172">
        <f t="shared" si="37"/>
        <v>490</v>
      </c>
      <c r="W172" s="26">
        <f t="shared" si="38"/>
        <v>137</v>
      </c>
      <c r="X172" s="105">
        <f t="shared" si="39"/>
        <v>-309.46065428824051</v>
      </c>
      <c r="Y172" s="26">
        <f t="shared" si="40"/>
        <v>331.75817860300617</v>
      </c>
      <c r="Z172" s="26">
        <f t="shared" si="41"/>
        <v>331.75817860300617</v>
      </c>
      <c r="AA172" s="47">
        <f t="shared" si="42"/>
        <v>0.39746567061837995</v>
      </c>
      <c r="AB172" s="47">
        <f t="shared" si="43"/>
        <v>0.53602642857142868</v>
      </c>
      <c r="AC172" s="26">
        <f t="shared" si="44"/>
        <v>64908.370343465023</v>
      </c>
      <c r="AD172" s="39">
        <f t="shared" si="45"/>
        <v>45435.859240425511</v>
      </c>
    </row>
    <row r="173" spans="1:30" x14ac:dyDescent="0.5">
      <c r="A173" t="str">
        <f>'2 - Normalized Data and Model'!A173</f>
        <v>W31</v>
      </c>
      <c r="B173" t="str">
        <f>'2 - Normalized Data and Model'!B173</f>
        <v>L4794</v>
      </c>
      <c r="C173" t="str">
        <f>'2 - Normalized Data and Model'!C173</f>
        <v>house</v>
      </c>
      <c r="D173">
        <f>'2 - Normalized Data and Model'!D173</f>
        <v>2</v>
      </c>
      <c r="E173" s="27">
        <f>'2 - Normalized Data and Model'!E173</f>
        <v>2750</v>
      </c>
      <c r="F173">
        <f>'2 - Normalized Data and Model'!F173</f>
        <v>0.97299999999999998</v>
      </c>
      <c r="G173" s="27">
        <f>'2 - Normalized Data and Model'!G173</f>
        <v>32109</v>
      </c>
      <c r="H173" s="27">
        <f>'2 - Normalized Data and Model'!H173</f>
        <v>538</v>
      </c>
      <c r="I173" s="35">
        <f>'2 - Normalized Data and Model'!I173</f>
        <v>0.6</v>
      </c>
      <c r="J173" s="27">
        <f>'2 - Normalized Data and Model'!J173</f>
        <v>188</v>
      </c>
      <c r="K173" s="27">
        <f>'2 - Normalized Data and Model'!K173</f>
        <v>810</v>
      </c>
      <c r="L173">
        <f>'2 - Normalized Data and Model'!L173</f>
        <v>622</v>
      </c>
      <c r="M173">
        <f>'2 - Normalized Data and Model'!M173</f>
        <v>350</v>
      </c>
      <c r="N173" s="35">
        <f t="shared" si="31"/>
        <v>0.5501607717041801</v>
      </c>
      <c r="O173" s="47">
        <f>'2 - Normalized Data and Model'!O173</f>
        <v>0.6</v>
      </c>
      <c r="P173" s="26">
        <f t="shared" si="32"/>
        <v>295.9864951768489</v>
      </c>
      <c r="Q173" s="47">
        <f t="shared" si="33"/>
        <v>0.23888938286411437</v>
      </c>
      <c r="R173" s="52">
        <f t="shared" si="34"/>
        <v>0.66157127558648066</v>
      </c>
      <c r="S173" s="26"/>
      <c r="T173" s="39">
        <f t="shared" si="35"/>
        <v>0</v>
      </c>
      <c r="U173" s="29">
        <f t="shared" si="36"/>
        <v>188</v>
      </c>
      <c r="V173">
        <f t="shared" si="37"/>
        <v>777.5</v>
      </c>
      <c r="W173" s="26">
        <f t="shared" si="38"/>
        <v>110.25</v>
      </c>
      <c r="X173" s="105">
        <f t="shared" si="39"/>
        <v>-491.03195654919796</v>
      </c>
      <c r="Y173" s="26">
        <f t="shared" si="40"/>
        <v>472.84588543640268</v>
      </c>
      <c r="Z173" s="26">
        <f t="shared" si="41"/>
        <v>472.84588543640268</v>
      </c>
      <c r="AA173" s="47">
        <f t="shared" si="42"/>
        <v>0.46636126744231854</v>
      </c>
      <c r="AB173" s="47">
        <f t="shared" si="43"/>
        <v>0.48148178456591645</v>
      </c>
      <c r="AC173" s="26">
        <f t="shared" si="44"/>
        <v>83098.33847176806</v>
      </c>
      <c r="AD173" s="39">
        <f t="shared" si="45"/>
        <v>58168.836930237638</v>
      </c>
    </row>
    <row r="174" spans="1:30" x14ac:dyDescent="0.5">
      <c r="A174" t="str">
        <f>'2 - Normalized Data and Model'!A174</f>
        <v>W32</v>
      </c>
      <c r="B174" t="str">
        <f>'2 - Normalized Data and Model'!B174</f>
        <v>L4794</v>
      </c>
      <c r="C174" t="str">
        <f>'2 - Normalized Data and Model'!C174</f>
        <v>apartment</v>
      </c>
      <c r="D174">
        <f>'2 - Normalized Data and Model'!D174</f>
        <v>2</v>
      </c>
      <c r="E174" s="27">
        <f>'2 - Normalized Data and Model'!E174</f>
        <v>1800</v>
      </c>
      <c r="F174">
        <f>'2 - Normalized Data and Model'!F174</f>
        <v>0.97299999999999998</v>
      </c>
      <c r="G174" s="27">
        <f>'2 - Normalized Data and Model'!G174</f>
        <v>21016.799999999999</v>
      </c>
      <c r="H174" s="27">
        <f>'2 - Normalized Data and Model'!H174</f>
        <v>288</v>
      </c>
      <c r="I174" s="35">
        <f>'2 - Normalized Data and Model'!I174</f>
        <v>0.2329</v>
      </c>
      <c r="J174" s="27">
        <f>'2 - Normalized Data and Model'!J174</f>
        <v>89</v>
      </c>
      <c r="K174" s="27">
        <f>'2 - Normalized Data and Model'!K174</f>
        <v>390</v>
      </c>
      <c r="L174">
        <f>'2 - Normalized Data and Model'!L174</f>
        <v>301</v>
      </c>
      <c r="M174">
        <f>'2 - Normalized Data and Model'!M174</f>
        <v>199</v>
      </c>
      <c r="N174" s="35">
        <f t="shared" si="31"/>
        <v>0.62890365448504992</v>
      </c>
      <c r="O174" s="47">
        <f>'2 - Normalized Data and Model'!O174</f>
        <v>0.2329</v>
      </c>
      <c r="P174" s="26">
        <f t="shared" si="32"/>
        <v>181.12425249169439</v>
      </c>
      <c r="Q174" s="47">
        <f t="shared" si="33"/>
        <v>0.3448485116058323</v>
      </c>
      <c r="R174" s="52">
        <f t="shared" si="34"/>
        <v>0.57768343336166261</v>
      </c>
      <c r="S174" s="26"/>
      <c r="T174" s="39">
        <f t="shared" si="35"/>
        <v>0</v>
      </c>
      <c r="U174" s="29">
        <f t="shared" si="36"/>
        <v>89</v>
      </c>
      <c r="V174">
        <f t="shared" si="37"/>
        <v>376.25</v>
      </c>
      <c r="W174" s="26">
        <f t="shared" si="38"/>
        <v>51.375</v>
      </c>
      <c r="X174" s="105">
        <f t="shared" si="39"/>
        <v>-237.62157382847039</v>
      </c>
      <c r="Y174" s="26">
        <f t="shared" si="40"/>
        <v>227.83217285587975</v>
      </c>
      <c r="Z174" s="26">
        <f t="shared" si="41"/>
        <v>227.83217285587975</v>
      </c>
      <c r="AA174" s="47">
        <f t="shared" si="42"/>
        <v>0.46898916373655747</v>
      </c>
      <c r="AB174" s="47">
        <f t="shared" si="43"/>
        <v>0.47940127906976748</v>
      </c>
      <c r="AC174" s="26">
        <f t="shared" si="44"/>
        <v>39866.40780432889</v>
      </c>
      <c r="AD174" s="39">
        <f t="shared" si="45"/>
        <v>27906.485463030222</v>
      </c>
    </row>
    <row r="175" spans="1:30" x14ac:dyDescent="0.5">
      <c r="A175" t="str">
        <f>'2 - Normalized Data and Model'!A175</f>
        <v>W33</v>
      </c>
      <c r="B175" t="str">
        <f>'2 - Normalized Data and Model'!B175</f>
        <v>L4804</v>
      </c>
      <c r="C175" t="str">
        <f>'2 - Normalized Data and Model'!C175</f>
        <v>apartment</v>
      </c>
      <c r="D175">
        <f>'2 - Normalized Data and Model'!D175</f>
        <v>2</v>
      </c>
      <c r="E175" s="27">
        <f>'2 - Normalized Data and Model'!E175</f>
        <v>3000</v>
      </c>
      <c r="F175">
        <f>'2 - Normalized Data and Model'!F175</f>
        <v>0.97299999999999998</v>
      </c>
      <c r="G175" s="27">
        <f>'2 - Normalized Data and Model'!G175</f>
        <v>35028</v>
      </c>
      <c r="H175" s="27">
        <f>'2 - Normalized Data and Model'!H175</f>
        <v>415</v>
      </c>
      <c r="I175" s="35">
        <f>'2 - Normalized Data and Model'!I175</f>
        <v>0.40820000000000001</v>
      </c>
      <c r="J175" s="27">
        <f>'2 - Normalized Data and Model'!J175</f>
        <v>193</v>
      </c>
      <c r="K175" s="27">
        <f>'2 - Normalized Data and Model'!K175</f>
        <v>648</v>
      </c>
      <c r="L175">
        <f>'2 - Normalized Data and Model'!L175</f>
        <v>455</v>
      </c>
      <c r="M175">
        <f>'2 - Normalized Data and Model'!M175</f>
        <v>222</v>
      </c>
      <c r="N175" s="35">
        <f t="shared" si="31"/>
        <v>0.49032967032967034</v>
      </c>
      <c r="O175" s="47">
        <f>'2 - Normalized Data and Model'!O175</f>
        <v>0.40820000000000001</v>
      </c>
      <c r="P175" s="26">
        <f t="shared" si="32"/>
        <v>203.48681318681318</v>
      </c>
      <c r="Q175" s="47">
        <f t="shared" si="33"/>
        <v>0.11843835285593526</v>
      </c>
      <c r="R175" s="52">
        <f t="shared" si="34"/>
        <v>0.75693235604395603</v>
      </c>
      <c r="S175" s="26"/>
      <c r="T175" s="39">
        <f t="shared" si="35"/>
        <v>0</v>
      </c>
      <c r="U175" s="29">
        <f t="shared" si="36"/>
        <v>193</v>
      </c>
      <c r="V175">
        <f t="shared" si="37"/>
        <v>568.75</v>
      </c>
      <c r="W175" s="26">
        <f t="shared" si="38"/>
        <v>136.125</v>
      </c>
      <c r="X175" s="105">
        <f t="shared" si="39"/>
        <v>-359.19540229885058</v>
      </c>
      <c r="Y175" s="26">
        <f t="shared" si="40"/>
        <v>373.63002873563221</v>
      </c>
      <c r="Z175" s="26">
        <f t="shared" si="41"/>
        <v>373.63002873563221</v>
      </c>
      <c r="AA175" s="47">
        <f t="shared" si="42"/>
        <v>0.41759125931539731</v>
      </c>
      <c r="AB175" s="47">
        <f t="shared" si="43"/>
        <v>0.52009299999999992</v>
      </c>
      <c r="AC175" s="26">
        <f t="shared" si="44"/>
        <v>70927.662325348414</v>
      </c>
      <c r="AD175" s="39">
        <f t="shared" si="45"/>
        <v>49649.363627743885</v>
      </c>
    </row>
    <row r="176" spans="1:30" x14ac:dyDescent="0.5">
      <c r="A176" t="str">
        <f>'2 - Normalized Data and Model'!A176</f>
        <v>W34</v>
      </c>
      <c r="B176" t="str">
        <f>'2 - Normalized Data and Model'!B176</f>
        <v>L4804</v>
      </c>
      <c r="C176" t="str">
        <f>'2 - Normalized Data and Model'!C176</f>
        <v>house</v>
      </c>
      <c r="D176">
        <f>'2 - Normalized Data and Model'!D176</f>
        <v>2</v>
      </c>
      <c r="E176" s="27">
        <f>'2 - Normalized Data and Model'!E176</f>
        <v>2000</v>
      </c>
      <c r="F176">
        <f>'2 - Normalized Data and Model'!F176</f>
        <v>0.97299999999999998</v>
      </c>
      <c r="G176" s="27">
        <f>'2 - Normalized Data and Model'!G176</f>
        <v>23352</v>
      </c>
      <c r="H176" s="27">
        <f>'2 - Normalized Data and Model'!H176</f>
        <v>387</v>
      </c>
      <c r="I176" s="35">
        <f>'2 - Normalized Data and Model'!I176</f>
        <v>0.32600000000000001</v>
      </c>
      <c r="J176" s="27">
        <f>'2 - Normalized Data and Model'!J176</f>
        <v>193</v>
      </c>
      <c r="K176" s="27">
        <f>'2 - Normalized Data and Model'!K176</f>
        <v>600</v>
      </c>
      <c r="L176">
        <f>'2 - Normalized Data and Model'!L176</f>
        <v>407</v>
      </c>
      <c r="M176">
        <f>'2 - Normalized Data and Model'!M176</f>
        <v>194</v>
      </c>
      <c r="N176" s="35">
        <f t="shared" si="31"/>
        <v>0.48132678132678142</v>
      </c>
      <c r="O176" s="47">
        <f>'2 - Normalized Data and Model'!O176</f>
        <v>0.32600000000000001</v>
      </c>
      <c r="P176" s="26">
        <f t="shared" si="32"/>
        <v>186.27346437346441</v>
      </c>
      <c r="Q176" s="47">
        <f t="shared" si="33"/>
        <v>8.6778308350789993E-2</v>
      </c>
      <c r="R176" s="52">
        <f t="shared" si="34"/>
        <v>0.78199761327867956</v>
      </c>
      <c r="S176" s="26"/>
      <c r="T176" s="39">
        <f t="shared" si="35"/>
        <v>0</v>
      </c>
      <c r="U176" s="29">
        <f t="shared" si="36"/>
        <v>193</v>
      </c>
      <c r="V176">
        <f t="shared" si="37"/>
        <v>508.75</v>
      </c>
      <c r="W176" s="26">
        <f t="shared" si="38"/>
        <v>142.125</v>
      </c>
      <c r="X176" s="105">
        <f t="shared" si="39"/>
        <v>-321.30226095743336</v>
      </c>
      <c r="Y176" s="26">
        <f t="shared" si="40"/>
        <v>344.39433339648855</v>
      </c>
      <c r="Z176" s="26">
        <f t="shared" si="41"/>
        <v>344.39433339648855</v>
      </c>
      <c r="AA176" s="47">
        <f t="shared" si="42"/>
        <v>0.39758099930513718</v>
      </c>
      <c r="AB176" s="47">
        <f t="shared" si="43"/>
        <v>0.5359351228501229</v>
      </c>
      <c r="AC176" s="26">
        <f t="shared" si="44"/>
        <v>67369.152072872646</v>
      </c>
      <c r="AD176" s="39">
        <f t="shared" si="45"/>
        <v>47158.406451010851</v>
      </c>
    </row>
    <row r="177" spans="1:30" x14ac:dyDescent="0.5">
      <c r="A177" t="str">
        <f>'2 - Normalized Data and Model'!A177</f>
        <v>W35</v>
      </c>
      <c r="B177" t="str">
        <f>'2 - Normalized Data and Model'!B177</f>
        <v>L4804</v>
      </c>
      <c r="C177" t="str">
        <f>'2 - Normalized Data and Model'!C177</f>
        <v>house</v>
      </c>
      <c r="D177">
        <f>'2 - Normalized Data and Model'!D177</f>
        <v>2</v>
      </c>
      <c r="E177" s="27">
        <f>'2 - Normalized Data and Model'!E177</f>
        <v>2950</v>
      </c>
      <c r="F177">
        <f>'2 - Normalized Data and Model'!F177</f>
        <v>0.97299999999999998</v>
      </c>
      <c r="G177" s="27">
        <f>'2 - Normalized Data and Model'!G177</f>
        <v>34444.199999999997</v>
      </c>
      <c r="H177" s="27">
        <f>'2 - Normalized Data and Model'!H177</f>
        <v>575</v>
      </c>
      <c r="I177" s="35">
        <f>'2 - Normalized Data and Model'!I177</f>
        <v>0.38900000000000001</v>
      </c>
      <c r="J177" s="27">
        <f>'2 - Normalized Data and Model'!J177</f>
        <v>192</v>
      </c>
      <c r="K177" s="27">
        <f>'2 - Normalized Data and Model'!K177</f>
        <v>829</v>
      </c>
      <c r="L177">
        <f>'2 - Normalized Data and Model'!L177</f>
        <v>637</v>
      </c>
      <c r="M177">
        <f>'2 - Normalized Data and Model'!M177</f>
        <v>383</v>
      </c>
      <c r="N177" s="35">
        <f t="shared" si="31"/>
        <v>0.58100470957613826</v>
      </c>
      <c r="O177" s="47">
        <f>'2 - Normalized Data and Model'!O177</f>
        <v>0.38900000000000001</v>
      </c>
      <c r="P177" s="26">
        <f t="shared" si="32"/>
        <v>334.07770800627952</v>
      </c>
      <c r="Q177" s="47">
        <f t="shared" si="33"/>
        <v>0.27843354223708577</v>
      </c>
      <c r="R177" s="52">
        <f t="shared" si="34"/>
        <v>0.63026416461089918</v>
      </c>
      <c r="S177" s="26"/>
      <c r="T177" s="39">
        <f t="shared" si="35"/>
        <v>0</v>
      </c>
      <c r="U177" s="29">
        <f t="shared" si="36"/>
        <v>192</v>
      </c>
      <c r="V177">
        <f t="shared" si="37"/>
        <v>796.25</v>
      </c>
      <c r="W177" s="26">
        <f t="shared" si="38"/>
        <v>112.375</v>
      </c>
      <c r="X177" s="105">
        <f t="shared" si="39"/>
        <v>-502.87356321839081</v>
      </c>
      <c r="Y177" s="26">
        <f t="shared" si="40"/>
        <v>483.98204022988506</v>
      </c>
      <c r="Z177" s="26">
        <f t="shared" si="41"/>
        <v>483.98204022988506</v>
      </c>
      <c r="AA177" s="47">
        <f t="shared" si="42"/>
        <v>0.46669643984914921</v>
      </c>
      <c r="AB177" s="47">
        <f t="shared" si="43"/>
        <v>0.4812164285714286</v>
      </c>
      <c r="AC177" s="26">
        <f t="shared" si="44"/>
        <v>85008.539745630653</v>
      </c>
      <c r="AD177" s="39">
        <f t="shared" si="45"/>
        <v>59505.977821941451</v>
      </c>
    </row>
    <row r="178" spans="1:30" x14ac:dyDescent="0.5">
      <c r="A178" t="str">
        <f>'2 - Normalized Data and Model'!A178</f>
        <v>W36</v>
      </c>
      <c r="B178" t="str">
        <f>'2 - Normalized Data and Model'!B178</f>
        <v>L4804</v>
      </c>
      <c r="C178" t="str">
        <f>'2 - Normalized Data and Model'!C178</f>
        <v>apartment</v>
      </c>
      <c r="D178">
        <f>'2 - Normalized Data and Model'!D178</f>
        <v>2</v>
      </c>
      <c r="E178" s="27">
        <f>'2 - Normalized Data and Model'!E178</f>
        <v>1700</v>
      </c>
      <c r="F178">
        <f>'2 - Normalized Data and Model'!F178</f>
        <v>0.97299999999999998</v>
      </c>
      <c r="G178" s="27">
        <f>'2 - Normalized Data and Model'!G178</f>
        <v>19849.2</v>
      </c>
      <c r="H178" s="27">
        <f>'2 - Normalized Data and Model'!H178</f>
        <v>228</v>
      </c>
      <c r="I178" s="35">
        <f>'2 - Normalized Data and Model'!I178</f>
        <v>0.52049999999999996</v>
      </c>
      <c r="J178" s="27">
        <f>'2 - Normalized Data and Model'!J178</f>
        <v>98</v>
      </c>
      <c r="K178" s="27">
        <f>'2 - Normalized Data and Model'!K178</f>
        <v>432</v>
      </c>
      <c r="L178">
        <f>'2 - Normalized Data and Model'!L178</f>
        <v>334</v>
      </c>
      <c r="M178">
        <f>'2 - Normalized Data and Model'!M178</f>
        <v>130</v>
      </c>
      <c r="N178" s="35">
        <f t="shared" si="31"/>
        <v>0.41137724550898203</v>
      </c>
      <c r="O178" s="47">
        <f>'2 - Normalized Data and Model'!O178</f>
        <v>0.52049999999999996</v>
      </c>
      <c r="P178" s="26">
        <f t="shared" si="32"/>
        <v>93.794011976047898</v>
      </c>
      <c r="Q178" s="47">
        <f t="shared" si="33"/>
        <v>8.9925777188138684E-2</v>
      </c>
      <c r="R178" s="52">
        <f t="shared" si="34"/>
        <v>0.77950576220015066</v>
      </c>
      <c r="S178" s="26"/>
      <c r="T178" s="39">
        <f t="shared" si="35"/>
        <v>0</v>
      </c>
      <c r="U178" s="29">
        <f t="shared" si="36"/>
        <v>98</v>
      </c>
      <c r="V178">
        <f t="shared" si="37"/>
        <v>417.5</v>
      </c>
      <c r="W178" s="26">
        <f t="shared" si="38"/>
        <v>56.25</v>
      </c>
      <c r="X178" s="105">
        <f t="shared" si="39"/>
        <v>-263.6731085006947</v>
      </c>
      <c r="Y178" s="26">
        <f t="shared" si="40"/>
        <v>252.43171340154097</v>
      </c>
      <c r="Z178" s="26">
        <f t="shared" si="41"/>
        <v>252.43171340154097</v>
      </c>
      <c r="AA178" s="47">
        <f t="shared" si="42"/>
        <v>0.46989631952464905</v>
      </c>
      <c r="AB178" s="47">
        <f t="shared" si="43"/>
        <v>0.47868308383233538</v>
      </c>
      <c r="AC178" s="26">
        <f t="shared" si="44"/>
        <v>44104.698725267415</v>
      </c>
      <c r="AD178" s="39">
        <f t="shared" si="45"/>
        <v>30873.289107687189</v>
      </c>
    </row>
    <row r="179" spans="1:30" x14ac:dyDescent="0.5">
      <c r="A179" t="str">
        <f>'2 - Normalized Data and Model'!A179</f>
        <v>W37</v>
      </c>
      <c r="B179" t="str">
        <f>'2 - Normalized Data and Model'!B179</f>
        <v>L11419</v>
      </c>
      <c r="C179" t="str">
        <f>'2 - Normalized Data and Model'!C179</f>
        <v>apartment</v>
      </c>
      <c r="D179">
        <f>'2 - Normalized Data and Model'!D179</f>
        <v>2</v>
      </c>
      <c r="E179" s="27">
        <f>'2 - Normalized Data and Model'!E179</f>
        <v>3000</v>
      </c>
      <c r="F179">
        <f>'2 - Normalized Data and Model'!F179</f>
        <v>0.97299999999999998</v>
      </c>
      <c r="G179" s="27">
        <f>'2 - Normalized Data and Model'!G179</f>
        <v>35028</v>
      </c>
      <c r="H179" s="27">
        <f>'2 - Normalized Data and Model'!H179</f>
        <v>337</v>
      </c>
      <c r="I179" s="35">
        <f>'2 - Normalized Data and Model'!I179</f>
        <v>0.46300000000000002</v>
      </c>
      <c r="J179" s="27">
        <f>'2 - Normalized Data and Model'!J179</f>
        <v>87</v>
      </c>
      <c r="K179" s="27">
        <f>'2 - Normalized Data and Model'!K179</f>
        <v>512</v>
      </c>
      <c r="L179">
        <f>'2 - Normalized Data and Model'!L179</f>
        <v>425</v>
      </c>
      <c r="M179">
        <f>'2 - Normalized Data and Model'!M179</f>
        <v>250</v>
      </c>
      <c r="N179" s="35">
        <f t="shared" si="31"/>
        <v>0.57058823529411762</v>
      </c>
      <c r="O179" s="47">
        <f>'2 - Normalized Data and Model'!O179</f>
        <v>0.46300000000000002</v>
      </c>
      <c r="P179" s="26">
        <f t="shared" si="32"/>
        <v>192.28823529411764</v>
      </c>
      <c r="Q179" s="47">
        <f t="shared" si="33"/>
        <v>0.29818961937716265</v>
      </c>
      <c r="R179" s="52">
        <f t="shared" si="34"/>
        <v>0.61462327833910035</v>
      </c>
      <c r="S179" s="26"/>
      <c r="T179" s="39">
        <f t="shared" si="35"/>
        <v>0</v>
      </c>
      <c r="U179" s="29">
        <f t="shared" si="36"/>
        <v>87</v>
      </c>
      <c r="V179">
        <f t="shared" si="37"/>
        <v>531.25</v>
      </c>
      <c r="W179" s="26">
        <f t="shared" si="38"/>
        <v>33.875</v>
      </c>
      <c r="X179" s="105">
        <f t="shared" si="39"/>
        <v>-335.51218896046481</v>
      </c>
      <c r="Y179" s="26">
        <f t="shared" si="40"/>
        <v>302.3577191486674</v>
      </c>
      <c r="Z179" s="26">
        <f t="shared" si="41"/>
        <v>302.3577191486674</v>
      </c>
      <c r="AA179" s="47">
        <f t="shared" si="42"/>
        <v>0.50537923604455037</v>
      </c>
      <c r="AB179" s="47">
        <f t="shared" si="43"/>
        <v>0.45059125882352952</v>
      </c>
      <c r="AC179" s="26">
        <f t="shared" si="44"/>
        <v>49727.507029466367</v>
      </c>
      <c r="AD179" s="39">
        <f t="shared" si="45"/>
        <v>34809.254920626452</v>
      </c>
    </row>
    <row r="180" spans="1:30" x14ac:dyDescent="0.5">
      <c r="A180" t="str">
        <f>'2 - Normalized Data and Model'!A180</f>
        <v>W38</v>
      </c>
      <c r="B180" t="str">
        <f>'2 - Normalized Data and Model'!B180</f>
        <v>L11419</v>
      </c>
      <c r="C180" t="str">
        <f>'2 - Normalized Data and Model'!C180</f>
        <v>apartment</v>
      </c>
      <c r="D180">
        <f>'2 - Normalized Data and Model'!D180</f>
        <v>2</v>
      </c>
      <c r="E180" s="27">
        <f>'2 - Normalized Data and Model'!E180</f>
        <v>3200</v>
      </c>
      <c r="F180">
        <f>'2 - Normalized Data and Model'!F180</f>
        <v>0.97299999999999998</v>
      </c>
      <c r="G180" s="27">
        <f>'2 - Normalized Data and Model'!G180</f>
        <v>37363.199999999997</v>
      </c>
      <c r="H180" s="27">
        <f>'2 - Normalized Data and Model'!H180</f>
        <v>154</v>
      </c>
      <c r="I180" s="35">
        <f>'2 - Normalized Data and Model'!I180</f>
        <v>0.67949999999999999</v>
      </c>
      <c r="J180" s="27">
        <f>'2 - Normalized Data and Model'!J180</f>
        <v>154</v>
      </c>
      <c r="K180" s="27">
        <f>'2 - Normalized Data and Model'!K180</f>
        <v>480</v>
      </c>
      <c r="L180">
        <f>'2 - Normalized Data and Model'!L180</f>
        <v>326</v>
      </c>
      <c r="M180">
        <f>'2 - Normalized Data and Model'!M180</f>
        <v>0</v>
      </c>
      <c r="N180" s="35">
        <f t="shared" si="31"/>
        <v>0.1</v>
      </c>
      <c r="O180" s="47">
        <f>'2 - Normalized Data and Model'!O180</f>
        <v>0.67949999999999999</v>
      </c>
      <c r="P180" s="26">
        <f t="shared" si="32"/>
        <v>15.4</v>
      </c>
      <c r="Q180" s="47">
        <f t="shared" si="33"/>
        <v>-0.24012269938650307</v>
      </c>
      <c r="R180" s="52">
        <f t="shared" si="34"/>
        <v>1.0408051411042945</v>
      </c>
      <c r="S180" s="26"/>
      <c r="T180" s="39">
        <f t="shared" si="35"/>
        <v>0</v>
      </c>
      <c r="U180" s="29">
        <f t="shared" si="36"/>
        <v>154</v>
      </c>
      <c r="V180">
        <f t="shared" si="37"/>
        <v>407.5</v>
      </c>
      <c r="W180" s="26">
        <f t="shared" si="38"/>
        <v>113.25</v>
      </c>
      <c r="X180" s="105">
        <f t="shared" si="39"/>
        <v>-257.35758494379184</v>
      </c>
      <c r="Y180" s="26">
        <f t="shared" si="40"/>
        <v>275.55909751168366</v>
      </c>
      <c r="Z180" s="26">
        <f t="shared" si="41"/>
        <v>275.55909751168366</v>
      </c>
      <c r="AA180" s="47">
        <f t="shared" si="42"/>
        <v>0.39830453377100283</v>
      </c>
      <c r="AB180" s="47">
        <f t="shared" si="43"/>
        <v>0.5353623006134971</v>
      </c>
      <c r="AC180" s="26">
        <f t="shared" si="44"/>
        <v>53846.242625574392</v>
      </c>
      <c r="AD180" s="39">
        <f t="shared" si="45"/>
        <v>37692.369837902072</v>
      </c>
    </row>
    <row r="181" spans="1:30" x14ac:dyDescent="0.5">
      <c r="A181" t="str">
        <f>'2 - Normalized Data and Model'!A181</f>
        <v>W39</v>
      </c>
      <c r="B181" t="str">
        <f>'2 - Normalized Data and Model'!B181</f>
        <v>L11421</v>
      </c>
      <c r="C181" t="str">
        <f>'2 - Normalized Data and Model'!C181</f>
        <v>apartment</v>
      </c>
      <c r="D181">
        <f>'2 - Normalized Data and Model'!D181</f>
        <v>2</v>
      </c>
      <c r="E181" s="27">
        <f>'2 - Normalized Data and Model'!E181</f>
        <v>4500</v>
      </c>
      <c r="F181">
        <f>'2 - Normalized Data and Model'!F181</f>
        <v>0.97299999999999998</v>
      </c>
      <c r="G181" s="27">
        <f>'2 - Normalized Data and Model'!G181</f>
        <v>52542</v>
      </c>
      <c r="H181" s="27">
        <f>'2 - Normalized Data and Model'!H181</f>
        <v>432</v>
      </c>
      <c r="I181" s="35">
        <f>'2 - Normalized Data and Model'!I181</f>
        <v>0.68220000000000003</v>
      </c>
      <c r="J181" s="27">
        <f>'2 - Normalized Data and Model'!J181</f>
        <v>273</v>
      </c>
      <c r="K181" s="27">
        <f>'2 - Normalized Data and Model'!K181</f>
        <v>853</v>
      </c>
      <c r="L181">
        <f>'2 - Normalized Data and Model'!L181</f>
        <v>580</v>
      </c>
      <c r="M181">
        <f>'2 - Normalized Data and Model'!M181</f>
        <v>159</v>
      </c>
      <c r="N181" s="35">
        <f t="shared" si="31"/>
        <v>0.31931034482758625</v>
      </c>
      <c r="O181" s="47">
        <f>'2 - Normalized Data and Model'!O181</f>
        <v>0.68220000000000003</v>
      </c>
      <c r="P181" s="26">
        <f t="shared" si="32"/>
        <v>137.94206896551725</v>
      </c>
      <c r="Q181" s="47">
        <f t="shared" si="33"/>
        <v>-8.6286801426872783E-2</v>
      </c>
      <c r="R181" s="52">
        <f t="shared" si="34"/>
        <v>0.91901326068965516</v>
      </c>
      <c r="S181" s="26"/>
      <c r="T181" s="39">
        <f t="shared" si="35"/>
        <v>0</v>
      </c>
      <c r="U181" s="29">
        <f t="shared" si="36"/>
        <v>273</v>
      </c>
      <c r="V181">
        <f t="shared" si="37"/>
        <v>725</v>
      </c>
      <c r="W181" s="26">
        <f t="shared" si="38"/>
        <v>200.5</v>
      </c>
      <c r="X181" s="105">
        <f t="shared" si="39"/>
        <v>-457.87545787545793</v>
      </c>
      <c r="Y181" s="26">
        <f t="shared" si="40"/>
        <v>489.76465201465209</v>
      </c>
      <c r="Z181" s="26">
        <f t="shared" si="41"/>
        <v>489.76465201465209</v>
      </c>
      <c r="AA181" s="47">
        <f t="shared" si="42"/>
        <v>0.39898572691676149</v>
      </c>
      <c r="AB181" s="47">
        <f t="shared" si="43"/>
        <v>0.53482299999999994</v>
      </c>
      <c r="AC181" s="26">
        <f t="shared" si="44"/>
        <v>95607.151176817773</v>
      </c>
      <c r="AD181" s="39">
        <f t="shared" si="45"/>
        <v>66925.005823772444</v>
      </c>
    </row>
    <row r="182" spans="1:30" x14ac:dyDescent="0.5">
      <c r="A182" t="str">
        <f>'2 - Normalized Data and Model'!A182</f>
        <v>W4</v>
      </c>
      <c r="B182" t="str">
        <f>'2 - Normalized Data and Model'!B182</f>
        <v>L9531</v>
      </c>
      <c r="C182" t="str">
        <f>'2 - Normalized Data and Model'!C182</f>
        <v>apartment</v>
      </c>
      <c r="D182">
        <f>'2 - Normalized Data and Model'!D182</f>
        <v>2</v>
      </c>
      <c r="E182" s="27">
        <f>'2 - Normalized Data and Model'!E182</f>
        <v>800</v>
      </c>
      <c r="F182">
        <f>'2 - Normalized Data and Model'!F182</f>
        <v>0.97299999999999998</v>
      </c>
      <c r="G182" s="27">
        <f>'2 - Normalized Data and Model'!G182</f>
        <v>9340.7999999999993</v>
      </c>
      <c r="H182" s="27">
        <f>'2 - Normalized Data and Model'!H182</f>
        <v>104</v>
      </c>
      <c r="I182" s="35">
        <f>'2 - Normalized Data and Model'!I182</f>
        <v>0.56989999999999996</v>
      </c>
      <c r="J182" s="27">
        <f>'2 - Normalized Data and Model'!J182</f>
        <v>53</v>
      </c>
      <c r="K182" s="27">
        <f>'2 - Normalized Data and Model'!K182</f>
        <v>188</v>
      </c>
      <c r="L182">
        <f>'2 - Normalized Data and Model'!L182</f>
        <v>135</v>
      </c>
      <c r="M182">
        <f>'2 - Normalized Data and Model'!M182</f>
        <v>51</v>
      </c>
      <c r="N182" s="35">
        <f t="shared" si="31"/>
        <v>0.40222222222222226</v>
      </c>
      <c r="O182" s="47">
        <f>'2 - Normalized Data and Model'!O182</f>
        <v>0.56989999999999996</v>
      </c>
      <c r="P182" s="26">
        <f t="shared" si="32"/>
        <v>41.831111111111113</v>
      </c>
      <c r="Q182" s="47">
        <f t="shared" si="33"/>
        <v>3.381399176954733E-2</v>
      </c>
      <c r="R182" s="52">
        <f t="shared" si="34"/>
        <v>0.82392946271604939</v>
      </c>
      <c r="S182" s="26"/>
      <c r="T182" s="39">
        <f t="shared" si="35"/>
        <v>0</v>
      </c>
      <c r="U182" s="29">
        <f t="shared" si="36"/>
        <v>53</v>
      </c>
      <c r="V182">
        <f t="shared" si="37"/>
        <v>168.75</v>
      </c>
      <c r="W182" s="26">
        <f t="shared" si="38"/>
        <v>36.125</v>
      </c>
      <c r="X182" s="105">
        <f t="shared" si="39"/>
        <v>-106.57446002273589</v>
      </c>
      <c r="Y182" s="26">
        <f t="shared" si="40"/>
        <v>108.72539314134143</v>
      </c>
      <c r="Z182" s="26">
        <f t="shared" si="41"/>
        <v>108.72539314134143</v>
      </c>
      <c r="AA182" s="47">
        <f t="shared" si="42"/>
        <v>0.43022455194868997</v>
      </c>
      <c r="AB182" s="47">
        <f t="shared" si="43"/>
        <v>0.51009122222222225</v>
      </c>
      <c r="AC182" s="26">
        <f t="shared" si="44"/>
        <v>20242.852066031341</v>
      </c>
      <c r="AD182" s="39">
        <f t="shared" si="45"/>
        <v>14169.996446221938</v>
      </c>
    </row>
    <row r="183" spans="1:30" x14ac:dyDescent="0.5">
      <c r="A183" t="str">
        <f>'2 - Normalized Data and Model'!A183</f>
        <v>W40</v>
      </c>
      <c r="B183" t="str">
        <f>'2 - Normalized Data and Model'!B183</f>
        <v>L11421</v>
      </c>
      <c r="C183" t="str">
        <f>'2 - Normalized Data and Model'!C183</f>
        <v>house</v>
      </c>
      <c r="D183">
        <f>'2 - Normalized Data and Model'!D183</f>
        <v>2</v>
      </c>
      <c r="E183" s="27">
        <f>'2 - Normalized Data and Model'!E183</f>
        <v>4500</v>
      </c>
      <c r="F183">
        <f>'2 - Normalized Data and Model'!F183</f>
        <v>0.97299999999999998</v>
      </c>
      <c r="G183" s="27">
        <f>'2 - Normalized Data and Model'!G183</f>
        <v>52542</v>
      </c>
      <c r="H183" s="27">
        <f>'2 - Normalized Data and Model'!H183</f>
        <v>200</v>
      </c>
      <c r="I183" s="35">
        <f>'2 - Normalized Data and Model'!I183</f>
        <v>0.86850000000000005</v>
      </c>
      <c r="J183" s="27">
        <f>'2 - Normalized Data and Model'!J183</f>
        <v>103</v>
      </c>
      <c r="K183" s="27">
        <f>'2 - Normalized Data and Model'!K183</f>
        <v>807</v>
      </c>
      <c r="L183">
        <f>'2 - Normalized Data and Model'!L183</f>
        <v>704</v>
      </c>
      <c r="M183">
        <f>'2 - Normalized Data and Model'!M183</f>
        <v>97</v>
      </c>
      <c r="N183" s="35">
        <f t="shared" si="31"/>
        <v>0.21022727272727276</v>
      </c>
      <c r="O183" s="47">
        <f>'2 - Normalized Data and Model'!O183</f>
        <v>0.86850000000000005</v>
      </c>
      <c r="P183" s="26">
        <f t="shared" si="32"/>
        <v>42.045454545454554</v>
      </c>
      <c r="Q183" s="47">
        <f t="shared" si="33"/>
        <v>3.0733471074380181E-2</v>
      </c>
      <c r="R183" s="52">
        <f t="shared" si="34"/>
        <v>0.82636831095041319</v>
      </c>
      <c r="S183" s="26"/>
      <c r="T183" s="39">
        <f t="shared" si="35"/>
        <v>0</v>
      </c>
      <c r="U183" s="29">
        <f t="shared" si="36"/>
        <v>103</v>
      </c>
      <c r="V183">
        <f t="shared" si="37"/>
        <v>880</v>
      </c>
      <c r="W183" s="26">
        <f t="shared" si="38"/>
        <v>15</v>
      </c>
      <c r="X183" s="105">
        <f t="shared" si="39"/>
        <v>-555.76607300745229</v>
      </c>
      <c r="Y183" s="26">
        <f t="shared" si="40"/>
        <v>480.29019830743971</v>
      </c>
      <c r="Z183" s="26">
        <f t="shared" si="41"/>
        <v>480.29019830743971</v>
      </c>
      <c r="AA183" s="47">
        <f t="shared" si="42"/>
        <v>0.52873886171299966</v>
      </c>
      <c r="AB183" s="47">
        <f t="shared" si="43"/>
        <v>0.4320974431818182</v>
      </c>
      <c r="AC183" s="26">
        <f t="shared" si="44"/>
        <v>75749.240835985591</v>
      </c>
      <c r="AD183" s="39">
        <f t="shared" si="45"/>
        <v>53024.468585189912</v>
      </c>
    </row>
    <row r="184" spans="1:30" x14ac:dyDescent="0.5">
      <c r="A184" t="str">
        <f>'2 - Normalized Data and Model'!A184</f>
        <v>W41</v>
      </c>
      <c r="B184" t="str">
        <f>'2 - Normalized Data and Model'!B184</f>
        <v>L11421</v>
      </c>
      <c r="C184" t="str">
        <f>'2 - Normalized Data and Model'!C184</f>
        <v>house</v>
      </c>
      <c r="D184">
        <f>'2 - Normalized Data and Model'!D184</f>
        <v>2</v>
      </c>
      <c r="E184" s="27">
        <f>'2 - Normalized Data and Model'!E184</f>
        <v>5500</v>
      </c>
      <c r="F184">
        <f>'2 - Normalized Data and Model'!F184</f>
        <v>0.97299999999999998</v>
      </c>
      <c r="G184" s="27">
        <f>'2 - Normalized Data and Model'!G184</f>
        <v>64218</v>
      </c>
      <c r="H184" s="27">
        <f>'2 - Normalized Data and Model'!H184</f>
        <v>428</v>
      </c>
      <c r="I184" s="35">
        <f>'2 - Normalized Data and Model'!I184</f>
        <v>0.52329999999999999</v>
      </c>
      <c r="J184" s="27">
        <f>'2 - Normalized Data and Model'!J184</f>
        <v>200</v>
      </c>
      <c r="K184" s="27">
        <f>'2 - Normalized Data and Model'!K184</f>
        <v>770</v>
      </c>
      <c r="L184">
        <f>'2 - Normalized Data and Model'!L184</f>
        <v>570</v>
      </c>
      <c r="M184">
        <f>'2 - Normalized Data and Model'!M184</f>
        <v>228</v>
      </c>
      <c r="N184" s="35">
        <f t="shared" si="31"/>
        <v>0.42000000000000004</v>
      </c>
      <c r="O184" s="47">
        <f>'2 - Normalized Data and Model'!O184</f>
        <v>0.52329999999999999</v>
      </c>
      <c r="P184" s="26">
        <f t="shared" si="32"/>
        <v>179.76000000000002</v>
      </c>
      <c r="Q184" s="47">
        <f t="shared" si="33"/>
        <v>7.1592982456140375E-2</v>
      </c>
      <c r="R184" s="52">
        <f t="shared" si="34"/>
        <v>0.79401983578947366</v>
      </c>
      <c r="S184" s="26"/>
      <c r="T184" s="39">
        <f t="shared" si="35"/>
        <v>0</v>
      </c>
      <c r="U184" s="29">
        <f t="shared" si="36"/>
        <v>200</v>
      </c>
      <c r="V184">
        <f t="shared" si="37"/>
        <v>712.5</v>
      </c>
      <c r="W184" s="26">
        <f t="shared" si="38"/>
        <v>128.75</v>
      </c>
      <c r="X184" s="105">
        <f t="shared" si="39"/>
        <v>-449.98105342932934</v>
      </c>
      <c r="Y184" s="26">
        <f t="shared" si="40"/>
        <v>447.17388215233046</v>
      </c>
      <c r="Z184" s="26">
        <f t="shared" si="41"/>
        <v>447.17388215233046</v>
      </c>
      <c r="AA184" s="47">
        <f t="shared" si="42"/>
        <v>0.4469107117927445</v>
      </c>
      <c r="AB184" s="47">
        <f t="shared" si="43"/>
        <v>0.49688078947368419</v>
      </c>
      <c r="AC184" s="26">
        <f t="shared" si="44"/>
        <v>81100.120732489697</v>
      </c>
      <c r="AD184" s="39">
        <f t="shared" si="45"/>
        <v>56770.084512742782</v>
      </c>
    </row>
    <row r="185" spans="1:30" x14ac:dyDescent="0.5">
      <c r="A185" t="str">
        <f>'2 - Normalized Data and Model'!A185</f>
        <v>W42</v>
      </c>
      <c r="B185" t="str">
        <f>'2 - Normalized Data and Model'!B185</f>
        <v>L11421</v>
      </c>
      <c r="C185" t="str">
        <f>'2 - Normalized Data and Model'!C185</f>
        <v>apartment</v>
      </c>
      <c r="D185">
        <f>'2 - Normalized Data and Model'!D185</f>
        <v>2</v>
      </c>
      <c r="E185" s="27">
        <f>'2 - Normalized Data and Model'!E185</f>
        <v>3500</v>
      </c>
      <c r="F185">
        <f>'2 - Normalized Data and Model'!F185</f>
        <v>0.97299999999999998</v>
      </c>
      <c r="G185" s="27">
        <f>'2 - Normalized Data and Model'!G185</f>
        <v>40866</v>
      </c>
      <c r="H185" s="27">
        <f>'2 - Normalized Data and Model'!H185</f>
        <v>576</v>
      </c>
      <c r="I185" s="35">
        <f>'2 - Normalized Data and Model'!I185</f>
        <v>0.46029999999999999</v>
      </c>
      <c r="J185" s="27">
        <f>'2 - Normalized Data and Model'!J185</f>
        <v>151</v>
      </c>
      <c r="K185" s="27">
        <f>'2 - Normalized Data and Model'!K185</f>
        <v>890</v>
      </c>
      <c r="L185">
        <f>'2 - Normalized Data and Model'!L185</f>
        <v>739</v>
      </c>
      <c r="M185">
        <f>'2 - Normalized Data and Model'!M185</f>
        <v>425</v>
      </c>
      <c r="N185" s="35">
        <f t="shared" si="31"/>
        <v>0.56008119079837615</v>
      </c>
      <c r="O185" s="47">
        <f>'2 - Normalized Data and Model'!O185</f>
        <v>0.46029999999999999</v>
      </c>
      <c r="P185" s="26">
        <f t="shared" si="32"/>
        <v>322.60676589986468</v>
      </c>
      <c r="Q185" s="47">
        <f t="shared" si="33"/>
        <v>0.2857718710688657</v>
      </c>
      <c r="R185" s="52">
        <f t="shared" si="34"/>
        <v>0.62445440967477905</v>
      </c>
      <c r="S185" s="26"/>
      <c r="T185" s="39">
        <f t="shared" si="35"/>
        <v>0</v>
      </c>
      <c r="U185" s="29">
        <f t="shared" si="36"/>
        <v>151</v>
      </c>
      <c r="V185">
        <f t="shared" si="37"/>
        <v>923.75</v>
      </c>
      <c r="W185" s="26">
        <f t="shared" si="38"/>
        <v>58.625</v>
      </c>
      <c r="X185" s="105">
        <f t="shared" si="39"/>
        <v>-583.39648856890244</v>
      </c>
      <c r="Y185" s="26">
        <f t="shared" si="40"/>
        <v>525.60789282556527</v>
      </c>
      <c r="Z185" s="26">
        <f t="shared" si="41"/>
        <v>525.60789282556527</v>
      </c>
      <c r="AA185" s="47">
        <f t="shared" si="42"/>
        <v>0.50552951862036832</v>
      </c>
      <c r="AB185" s="47">
        <f t="shared" si="43"/>
        <v>0.45047228010825441</v>
      </c>
      <c r="AC185" s="26">
        <f t="shared" si="44"/>
        <v>86421.701862269998</v>
      </c>
      <c r="AD185" s="39">
        <f t="shared" si="45"/>
        <v>60495.191303588996</v>
      </c>
    </row>
    <row r="186" spans="1:30" x14ac:dyDescent="0.5">
      <c r="A186" t="str">
        <f>'2 - Normalized Data and Model'!A186</f>
        <v>W43</v>
      </c>
      <c r="B186" t="str">
        <f>'2 - Normalized Data and Model'!B186</f>
        <v>L11427</v>
      </c>
      <c r="C186" t="str">
        <f>'2 - Normalized Data and Model'!C186</f>
        <v>apartment</v>
      </c>
      <c r="D186">
        <f>'2 - Normalized Data and Model'!D186</f>
        <v>2</v>
      </c>
      <c r="E186" s="27">
        <f>'2 - Normalized Data and Model'!E186</f>
        <v>4000</v>
      </c>
      <c r="F186">
        <f>'2 - Normalized Data and Model'!F186</f>
        <v>0.97299999999999998</v>
      </c>
      <c r="G186" s="27">
        <f>'2 - Normalized Data and Model'!G186</f>
        <v>46704</v>
      </c>
      <c r="H186" s="27">
        <f>'2 - Normalized Data and Model'!H186</f>
        <v>560</v>
      </c>
      <c r="I186" s="35">
        <f>'2 - Normalized Data and Model'!I186</f>
        <v>0.35339999999999999</v>
      </c>
      <c r="J186" s="27">
        <f>'2 - Normalized Data and Model'!J186</f>
        <v>218</v>
      </c>
      <c r="K186" s="27">
        <f>'2 - Normalized Data and Model'!K186</f>
        <v>681</v>
      </c>
      <c r="L186">
        <f>'2 - Normalized Data and Model'!L186</f>
        <v>463</v>
      </c>
      <c r="M186">
        <f>'2 - Normalized Data and Model'!M186</f>
        <v>342</v>
      </c>
      <c r="N186" s="35">
        <f t="shared" si="31"/>
        <v>0.69092872570194386</v>
      </c>
      <c r="O186" s="47">
        <f>'2 - Normalized Data and Model'!O186</f>
        <v>0.35339999999999999</v>
      </c>
      <c r="P186" s="26">
        <f t="shared" si="32"/>
        <v>386.92008639308858</v>
      </c>
      <c r="Q186" s="47">
        <f t="shared" si="33"/>
        <v>0.39187055964248574</v>
      </c>
      <c r="R186" s="52">
        <f t="shared" si="34"/>
        <v>0.54045607793104411</v>
      </c>
      <c r="S186" s="26"/>
      <c r="T186" s="39">
        <f t="shared" si="35"/>
        <v>0</v>
      </c>
      <c r="U186" s="29">
        <f t="shared" si="36"/>
        <v>218</v>
      </c>
      <c r="V186">
        <f t="shared" si="37"/>
        <v>578.75</v>
      </c>
      <c r="W186" s="26">
        <f t="shared" si="38"/>
        <v>160.125</v>
      </c>
      <c r="X186" s="105">
        <f t="shared" si="39"/>
        <v>-365.51092585575344</v>
      </c>
      <c r="Y186" s="26">
        <f t="shared" si="40"/>
        <v>391.00264462548949</v>
      </c>
      <c r="Z186" s="26">
        <f t="shared" si="41"/>
        <v>391.00264462548949</v>
      </c>
      <c r="AA186" s="47">
        <f t="shared" si="42"/>
        <v>0.39892465594037063</v>
      </c>
      <c r="AB186" s="47">
        <f t="shared" si="43"/>
        <v>0.53487134989200857</v>
      </c>
      <c r="AC186" s="26">
        <f t="shared" si="44"/>
        <v>76334.681004896018</v>
      </c>
      <c r="AD186" s="39">
        <f t="shared" si="45"/>
        <v>53434.276703427211</v>
      </c>
    </row>
    <row r="187" spans="1:30" x14ac:dyDescent="0.5">
      <c r="A187" t="str">
        <f>'2 - Normalized Data and Model'!A187</f>
        <v>W44</v>
      </c>
      <c r="B187" t="str">
        <f>'2 - Normalized Data and Model'!B187</f>
        <v>L11427</v>
      </c>
      <c r="C187" t="str">
        <f>'2 - Normalized Data and Model'!C187</f>
        <v>apartment</v>
      </c>
      <c r="D187">
        <f>'2 - Normalized Data and Model'!D187</f>
        <v>2</v>
      </c>
      <c r="E187" s="27">
        <f>'2 - Normalized Data and Model'!E187</f>
        <v>3000</v>
      </c>
      <c r="F187">
        <f>'2 - Normalized Data and Model'!F187</f>
        <v>0.97299999999999998</v>
      </c>
      <c r="G187" s="27">
        <f>'2 - Normalized Data and Model'!G187</f>
        <v>35028</v>
      </c>
      <c r="H187" s="27">
        <f>'2 - Normalized Data and Model'!H187</f>
        <v>288</v>
      </c>
      <c r="I187" s="35">
        <f>'2 - Normalized Data and Model'!I187</f>
        <v>0.49859999999999999</v>
      </c>
      <c r="J187" s="27">
        <f>'2 - Normalized Data and Model'!J187</f>
        <v>109</v>
      </c>
      <c r="K187" s="27">
        <f>'2 - Normalized Data and Model'!K187</f>
        <v>640</v>
      </c>
      <c r="L187">
        <f>'2 - Normalized Data and Model'!L187</f>
        <v>531</v>
      </c>
      <c r="M187">
        <f>'2 - Normalized Data and Model'!M187</f>
        <v>179</v>
      </c>
      <c r="N187" s="35">
        <f t="shared" si="31"/>
        <v>0.36967984934086628</v>
      </c>
      <c r="O187" s="47">
        <f>'2 - Normalized Data and Model'!O187</f>
        <v>0.49859999999999999</v>
      </c>
      <c r="P187" s="26">
        <f t="shared" si="32"/>
        <v>106.46779661016949</v>
      </c>
      <c r="Q187" s="47">
        <f t="shared" si="33"/>
        <v>9.6185004309106578E-2</v>
      </c>
      <c r="R187" s="52">
        <f t="shared" si="34"/>
        <v>0.77455033208848034</v>
      </c>
      <c r="S187" s="26"/>
      <c r="T187" s="39">
        <f t="shared" si="35"/>
        <v>0</v>
      </c>
      <c r="U187" s="29">
        <f t="shared" si="36"/>
        <v>109</v>
      </c>
      <c r="V187">
        <f t="shared" si="37"/>
        <v>663.75</v>
      </c>
      <c r="W187" s="26">
        <f t="shared" si="38"/>
        <v>42.625</v>
      </c>
      <c r="X187" s="105">
        <f t="shared" si="39"/>
        <v>-419.19287608942784</v>
      </c>
      <c r="Y187" s="26">
        <f t="shared" si="40"/>
        <v>377.91987968927629</v>
      </c>
      <c r="Z187" s="26">
        <f t="shared" si="41"/>
        <v>377.91987968927629</v>
      </c>
      <c r="AA187" s="47">
        <f t="shared" si="42"/>
        <v>0.50515236111378725</v>
      </c>
      <c r="AB187" s="47">
        <f t="shared" si="43"/>
        <v>0.45077087570621466</v>
      </c>
      <c r="AC187" s="26">
        <f t="shared" si="44"/>
        <v>62179.675416727659</v>
      </c>
      <c r="AD187" s="39">
        <f t="shared" si="45"/>
        <v>43525.772791709358</v>
      </c>
    </row>
    <row r="188" spans="1:30" x14ac:dyDescent="0.5">
      <c r="A188" t="str">
        <f>'2 - Normalized Data and Model'!A188</f>
        <v>W45</v>
      </c>
      <c r="B188" t="str">
        <f>'2 - Normalized Data and Model'!B188</f>
        <v>L11431</v>
      </c>
      <c r="C188" t="str">
        <f>'2 - Normalized Data and Model'!C188</f>
        <v>apartment</v>
      </c>
      <c r="D188">
        <f>'2 - Normalized Data and Model'!D188</f>
        <v>2</v>
      </c>
      <c r="E188" s="27">
        <f>'2 - Normalized Data and Model'!E188</f>
        <v>5600</v>
      </c>
      <c r="F188">
        <f>'2 - Normalized Data and Model'!F188</f>
        <v>0.97299999999999998</v>
      </c>
      <c r="G188" s="27">
        <f>'2 - Normalized Data and Model'!G188</f>
        <v>65385.599999999999</v>
      </c>
      <c r="H188" s="27">
        <f>'2 - Normalized Data and Model'!H188</f>
        <v>373</v>
      </c>
      <c r="I188" s="35">
        <f>'2 - Normalized Data and Model'!I188</f>
        <v>0.5151</v>
      </c>
      <c r="J188" s="27">
        <f>'2 - Normalized Data and Model'!J188</f>
        <v>196</v>
      </c>
      <c r="K188" s="27">
        <f>'2 - Normalized Data and Model'!K188</f>
        <v>612</v>
      </c>
      <c r="L188">
        <f>'2 - Normalized Data and Model'!L188</f>
        <v>416</v>
      </c>
      <c r="M188">
        <f>'2 - Normalized Data and Model'!M188</f>
        <v>177</v>
      </c>
      <c r="N188" s="35">
        <f t="shared" si="31"/>
        <v>0.44038461538461537</v>
      </c>
      <c r="O188" s="47">
        <f>'2 - Normalized Data and Model'!O188</f>
        <v>0.5151</v>
      </c>
      <c r="P188" s="26">
        <f t="shared" si="32"/>
        <v>164.26346153846154</v>
      </c>
      <c r="Q188" s="47">
        <f t="shared" si="33"/>
        <v>3.8968195266272196E-2</v>
      </c>
      <c r="R188" s="52">
        <f t="shared" si="34"/>
        <v>0.81984887980769228</v>
      </c>
      <c r="S188" s="26"/>
      <c r="T188" s="39">
        <f t="shared" si="35"/>
        <v>0</v>
      </c>
      <c r="U188" s="29">
        <f t="shared" si="36"/>
        <v>196</v>
      </c>
      <c r="V188">
        <f t="shared" si="37"/>
        <v>520</v>
      </c>
      <c r="W188" s="26">
        <f t="shared" si="38"/>
        <v>144</v>
      </c>
      <c r="X188" s="105">
        <f t="shared" si="39"/>
        <v>-328.40722495894909</v>
      </c>
      <c r="Y188" s="26">
        <f t="shared" si="40"/>
        <v>351.37602627257797</v>
      </c>
      <c r="Z188" s="26">
        <f t="shared" si="41"/>
        <v>351.37602627257797</v>
      </c>
      <c r="AA188" s="47">
        <f t="shared" si="42"/>
        <v>0.39880005052418843</v>
      </c>
      <c r="AB188" s="47">
        <f t="shared" si="43"/>
        <v>0.53497000000000006</v>
      </c>
      <c r="AC188" s="26">
        <f t="shared" si="44"/>
        <v>68611.105962889982</v>
      </c>
      <c r="AD188" s="39">
        <f t="shared" si="45"/>
        <v>48027.774174022983</v>
      </c>
    </row>
    <row r="189" spans="1:30" x14ac:dyDescent="0.5">
      <c r="A189" t="str">
        <f>'2 - Normalized Data and Model'!A189</f>
        <v>W46</v>
      </c>
      <c r="B189" t="str">
        <f>'2 - Normalized Data and Model'!B189</f>
        <v>L11431</v>
      </c>
      <c r="C189" t="str">
        <f>'2 - Normalized Data and Model'!C189</f>
        <v>house</v>
      </c>
      <c r="D189">
        <f>'2 - Normalized Data and Model'!D189</f>
        <v>2</v>
      </c>
      <c r="E189" s="27">
        <f>'2 - Normalized Data and Model'!E189</f>
        <v>3200</v>
      </c>
      <c r="F189">
        <f>'2 - Normalized Data and Model'!F189</f>
        <v>0.97299999999999998</v>
      </c>
      <c r="G189" s="27">
        <f>'2 - Normalized Data and Model'!G189</f>
        <v>37363.199999999997</v>
      </c>
      <c r="H189" s="27">
        <f>'2 - Normalized Data and Model'!H189</f>
        <v>420</v>
      </c>
      <c r="I189" s="35">
        <f>'2 - Normalized Data and Model'!I189</f>
        <v>0.87119999999999997</v>
      </c>
      <c r="J189" s="27">
        <f>'2 - Normalized Data and Model'!J189</f>
        <v>165</v>
      </c>
      <c r="K189" s="27">
        <f>'2 - Normalized Data and Model'!K189</f>
        <v>1296</v>
      </c>
      <c r="L189">
        <f>'2 - Normalized Data and Model'!L189</f>
        <v>1131</v>
      </c>
      <c r="M189">
        <f>'2 - Normalized Data and Model'!M189</f>
        <v>255</v>
      </c>
      <c r="N189" s="35">
        <f t="shared" si="31"/>
        <v>0.28037135278514591</v>
      </c>
      <c r="O189" s="47">
        <f>'2 - Normalized Data and Model'!O189</f>
        <v>0.87119999999999997</v>
      </c>
      <c r="P189" s="26">
        <f t="shared" si="32"/>
        <v>117.75596816976129</v>
      </c>
      <c r="Q189" s="47">
        <f t="shared" si="33"/>
        <v>6.658247085394256E-2</v>
      </c>
      <c r="R189" s="52">
        <f t="shared" si="34"/>
        <v>0.79798665782493372</v>
      </c>
      <c r="S189" s="26"/>
      <c r="T189" s="39">
        <f t="shared" si="35"/>
        <v>0</v>
      </c>
      <c r="U189" s="29">
        <f t="shared" si="36"/>
        <v>165</v>
      </c>
      <c r="V189">
        <f t="shared" si="37"/>
        <v>1413.75</v>
      </c>
      <c r="W189" s="26">
        <f t="shared" si="38"/>
        <v>23.625</v>
      </c>
      <c r="X189" s="105">
        <f t="shared" si="39"/>
        <v>-892.85714285714289</v>
      </c>
      <c r="Y189" s="26">
        <f t="shared" si="40"/>
        <v>771.36607142857144</v>
      </c>
      <c r="Z189" s="26">
        <f t="shared" si="41"/>
        <v>771.36607142857144</v>
      </c>
      <c r="AA189" s="47">
        <f t="shared" si="42"/>
        <v>0.52890615131994445</v>
      </c>
      <c r="AB189" s="47">
        <f t="shared" si="43"/>
        <v>0.43196499999999999</v>
      </c>
      <c r="AC189" s="26">
        <f t="shared" si="44"/>
        <v>121619.14794129464</v>
      </c>
      <c r="AD189" s="39">
        <f t="shared" si="45"/>
        <v>85133.403558906241</v>
      </c>
    </row>
    <row r="190" spans="1:30" x14ac:dyDescent="0.5">
      <c r="A190" t="str">
        <f>'2 - Normalized Data and Model'!A190</f>
        <v>W47</v>
      </c>
      <c r="B190" t="str">
        <f>'2 - Normalized Data and Model'!B190</f>
        <v>L11431</v>
      </c>
      <c r="C190" t="str">
        <f>'2 - Normalized Data and Model'!C190</f>
        <v>house</v>
      </c>
      <c r="D190">
        <f>'2 - Normalized Data and Model'!D190</f>
        <v>2</v>
      </c>
      <c r="E190" s="27">
        <f>'2 - Normalized Data and Model'!E190</f>
        <v>3500</v>
      </c>
      <c r="F190">
        <f>'2 - Normalized Data and Model'!F190</f>
        <v>0.97299999999999998</v>
      </c>
      <c r="G190" s="27">
        <f>'2 - Normalized Data and Model'!G190</f>
        <v>40866</v>
      </c>
      <c r="H190" s="27">
        <f>'2 - Normalized Data and Model'!H190</f>
        <v>593</v>
      </c>
      <c r="I190" s="35">
        <f>'2 - Normalized Data and Model'!I190</f>
        <v>0.50680000000000003</v>
      </c>
      <c r="J190" s="27">
        <f>'2 - Normalized Data and Model'!J190</f>
        <v>268</v>
      </c>
      <c r="K190" s="27">
        <f>'2 - Normalized Data and Model'!K190</f>
        <v>1032</v>
      </c>
      <c r="L190">
        <f>'2 - Normalized Data and Model'!L190</f>
        <v>764</v>
      </c>
      <c r="M190">
        <f>'2 - Normalized Data and Model'!M190</f>
        <v>325</v>
      </c>
      <c r="N190" s="35">
        <f t="shared" si="31"/>
        <v>0.44031413612565451</v>
      </c>
      <c r="O190" s="47">
        <f>'2 - Normalized Data and Model'!O190</f>
        <v>0.50680000000000003</v>
      </c>
      <c r="P190" s="26">
        <f t="shared" si="32"/>
        <v>261.10628272251313</v>
      </c>
      <c r="Q190" s="47">
        <f t="shared" si="33"/>
        <v>9.2781447876977105E-2</v>
      </c>
      <c r="R190" s="52">
        <f t="shared" si="34"/>
        <v>0.77724492771579723</v>
      </c>
      <c r="S190" s="26"/>
      <c r="T190" s="39">
        <f t="shared" si="35"/>
        <v>0</v>
      </c>
      <c r="U190" s="29">
        <f t="shared" si="36"/>
        <v>268</v>
      </c>
      <c r="V190">
        <f t="shared" si="37"/>
        <v>955</v>
      </c>
      <c r="W190" s="26">
        <f t="shared" si="38"/>
        <v>172.5</v>
      </c>
      <c r="X190" s="105">
        <f t="shared" si="39"/>
        <v>-603.13249968422383</v>
      </c>
      <c r="Y190" s="26">
        <f t="shared" si="40"/>
        <v>599.33481748136921</v>
      </c>
      <c r="Z190" s="26">
        <f t="shared" si="41"/>
        <v>599.33481748136921</v>
      </c>
      <c r="AA190" s="47">
        <f t="shared" si="42"/>
        <v>0.44694745286007248</v>
      </c>
      <c r="AB190" s="47">
        <f t="shared" si="43"/>
        <v>0.49685170157068065</v>
      </c>
      <c r="AC190" s="26">
        <f t="shared" si="44"/>
        <v>108689.89121480264</v>
      </c>
      <c r="AD190" s="39">
        <f t="shared" si="45"/>
        <v>76082.92385036184</v>
      </c>
    </row>
    <row r="191" spans="1:30" x14ac:dyDescent="0.5">
      <c r="A191" t="str">
        <f>'2 - Normalized Data and Model'!A191</f>
        <v>W48</v>
      </c>
      <c r="B191" t="str">
        <f>'2 - Normalized Data and Model'!B191</f>
        <v>L11431</v>
      </c>
      <c r="C191" t="str">
        <f>'2 - Normalized Data and Model'!C191</f>
        <v>apartment</v>
      </c>
      <c r="D191">
        <f>'2 - Normalized Data and Model'!D191</f>
        <v>2</v>
      </c>
      <c r="E191" s="27">
        <f>'2 - Normalized Data and Model'!E191</f>
        <v>3400</v>
      </c>
      <c r="F191">
        <f>'2 - Normalized Data and Model'!F191</f>
        <v>0.97299999999999998</v>
      </c>
      <c r="G191" s="27">
        <f>'2 - Normalized Data and Model'!G191</f>
        <v>39698.400000000001</v>
      </c>
      <c r="H191" s="27">
        <f>'2 - Normalized Data and Model'!H191</f>
        <v>436</v>
      </c>
      <c r="I191" s="35">
        <f>'2 - Normalized Data and Model'!I191</f>
        <v>0.28220000000000001</v>
      </c>
      <c r="J191" s="27">
        <f>'2 - Normalized Data and Model'!J191</f>
        <v>106</v>
      </c>
      <c r="K191" s="27">
        <f>'2 - Normalized Data and Model'!K191</f>
        <v>624</v>
      </c>
      <c r="L191">
        <f>'2 - Normalized Data and Model'!L191</f>
        <v>518</v>
      </c>
      <c r="M191">
        <f>'2 - Normalized Data and Model'!M191</f>
        <v>330</v>
      </c>
      <c r="N191" s="35">
        <f t="shared" si="31"/>
        <v>0.60965250965250961</v>
      </c>
      <c r="O191" s="47">
        <f>'2 - Normalized Data and Model'!O191</f>
        <v>0.28220000000000001</v>
      </c>
      <c r="P191" s="26">
        <f t="shared" si="32"/>
        <v>265.80849420849421</v>
      </c>
      <c r="Q191" s="47">
        <f t="shared" si="33"/>
        <v>0.34680848526408375</v>
      </c>
      <c r="R191" s="52">
        <f t="shared" si="34"/>
        <v>0.57613172221642484</v>
      </c>
      <c r="S191" s="26"/>
      <c r="T191" s="39">
        <f t="shared" si="35"/>
        <v>0</v>
      </c>
      <c r="U191" s="29">
        <f t="shared" si="36"/>
        <v>106</v>
      </c>
      <c r="V191">
        <f t="shared" si="37"/>
        <v>647.5</v>
      </c>
      <c r="W191" s="26">
        <f t="shared" si="38"/>
        <v>41.25</v>
      </c>
      <c r="X191" s="105">
        <f t="shared" si="39"/>
        <v>-408.93015030946066</v>
      </c>
      <c r="Y191" s="26">
        <f t="shared" si="40"/>
        <v>368.50187886825819</v>
      </c>
      <c r="Z191" s="26">
        <f t="shared" si="41"/>
        <v>368.50187886825819</v>
      </c>
      <c r="AA191" s="47">
        <f t="shared" si="42"/>
        <v>0.50540830713244511</v>
      </c>
      <c r="AB191" s="47">
        <f t="shared" si="43"/>
        <v>0.45056824324324324</v>
      </c>
      <c r="AC191" s="26">
        <f t="shared" si="44"/>
        <v>60602.864130629518</v>
      </c>
      <c r="AD191" s="39">
        <f t="shared" si="45"/>
        <v>42422.004891440658</v>
      </c>
    </row>
    <row r="192" spans="1:30" x14ac:dyDescent="0.5">
      <c r="A192" t="str">
        <f>'2 - Normalized Data and Model'!A192</f>
        <v>W49</v>
      </c>
      <c r="B192" t="str">
        <f>'2 - Normalized Data and Model'!B192</f>
        <v>L11434</v>
      </c>
      <c r="C192" t="str">
        <f>'2 - Normalized Data and Model'!C192</f>
        <v>apartment</v>
      </c>
      <c r="D192">
        <f>'2 - Normalized Data and Model'!D192</f>
        <v>2</v>
      </c>
      <c r="E192" s="27">
        <f>'2 - Normalized Data and Model'!E192</f>
        <v>4200</v>
      </c>
      <c r="F192">
        <f>'2 - Normalized Data and Model'!F192</f>
        <v>0.97299999999999998</v>
      </c>
      <c r="G192" s="27">
        <f>'2 - Normalized Data and Model'!G192</f>
        <v>49039.199999999997</v>
      </c>
      <c r="H192" s="27">
        <f>'2 - Normalized Data and Model'!H192</f>
        <v>426</v>
      </c>
      <c r="I192" s="35">
        <f>'2 - Normalized Data and Model'!I192</f>
        <v>0.54249999999999998</v>
      </c>
      <c r="J192" s="27">
        <f>'2 - Normalized Data and Model'!J192</f>
        <v>210</v>
      </c>
      <c r="K192" s="27">
        <f>'2 - Normalized Data and Model'!K192</f>
        <v>654</v>
      </c>
      <c r="L192">
        <f>'2 - Normalized Data and Model'!L192</f>
        <v>444</v>
      </c>
      <c r="M192">
        <f>'2 - Normalized Data and Model'!M192</f>
        <v>216</v>
      </c>
      <c r="N192" s="35">
        <f t="shared" si="31"/>
        <v>0.48918918918918919</v>
      </c>
      <c r="O192" s="47">
        <f>'2 - Normalized Data and Model'!O192</f>
        <v>0.54249999999999998</v>
      </c>
      <c r="P192" s="26">
        <f t="shared" si="32"/>
        <v>208.39459459459459</v>
      </c>
      <c r="Q192" s="47">
        <f t="shared" si="33"/>
        <v>9.7107377647918186E-2</v>
      </c>
      <c r="R192" s="52">
        <f t="shared" si="34"/>
        <v>0.77382008911614319</v>
      </c>
      <c r="S192" s="26"/>
      <c r="T192" s="39">
        <f t="shared" si="35"/>
        <v>0</v>
      </c>
      <c r="U192" s="29">
        <f t="shared" si="36"/>
        <v>210</v>
      </c>
      <c r="V192">
        <f t="shared" si="37"/>
        <v>555</v>
      </c>
      <c r="W192" s="26">
        <f t="shared" si="38"/>
        <v>154.5</v>
      </c>
      <c r="X192" s="105">
        <f t="shared" si="39"/>
        <v>-350.51155740810913</v>
      </c>
      <c r="Y192" s="26">
        <f t="shared" si="40"/>
        <v>375.43018188707839</v>
      </c>
      <c r="Z192" s="26">
        <f t="shared" si="41"/>
        <v>375.43018188707839</v>
      </c>
      <c r="AA192" s="47">
        <f t="shared" si="42"/>
        <v>0.39807239979653763</v>
      </c>
      <c r="AB192" s="47">
        <f t="shared" si="43"/>
        <v>0.53554608108108126</v>
      </c>
      <c r="AC192" s="26">
        <f t="shared" si="44"/>
        <v>73386.959359651562</v>
      </c>
      <c r="AD192" s="39">
        <f t="shared" si="45"/>
        <v>51370.871551756092</v>
      </c>
    </row>
    <row r="193" spans="1:30" x14ac:dyDescent="0.5">
      <c r="A193" t="str">
        <f>'2 - Normalized Data and Model'!A193</f>
        <v>W5</v>
      </c>
      <c r="B193" t="str">
        <f>'2 - Normalized Data and Model'!B193</f>
        <v>L9532</v>
      </c>
      <c r="C193" t="str">
        <f>'2 - Normalized Data and Model'!C193</f>
        <v>apartment</v>
      </c>
      <c r="D193">
        <f>'2 - Normalized Data and Model'!D193</f>
        <v>2</v>
      </c>
      <c r="E193" s="27">
        <f>'2 - Normalized Data and Model'!E193</f>
        <v>1100</v>
      </c>
      <c r="F193">
        <f>'2 - Normalized Data and Model'!F193</f>
        <v>0.97299999999999998</v>
      </c>
      <c r="G193" s="27">
        <f>'2 - Normalized Data and Model'!G193</f>
        <v>12843.6</v>
      </c>
      <c r="H193" s="27">
        <f>'2 - Normalized Data and Model'!H193</f>
        <v>142</v>
      </c>
      <c r="I193" s="35">
        <f>'2 - Normalized Data and Model'!I193</f>
        <v>8.2199999999999995E-2</v>
      </c>
      <c r="J193" s="27">
        <f>'2 - Normalized Data and Model'!J193</f>
        <v>111</v>
      </c>
      <c r="K193" s="27">
        <f>'2 - Normalized Data and Model'!K193</f>
        <v>148</v>
      </c>
      <c r="L193">
        <f>'2 - Normalized Data and Model'!L193</f>
        <v>37</v>
      </c>
      <c r="M193">
        <f>'2 - Normalized Data and Model'!M193</f>
        <v>31</v>
      </c>
      <c r="N193" s="35">
        <f t="shared" si="31"/>
        <v>0.77027027027027029</v>
      </c>
      <c r="O193" s="47">
        <f>'2 - Normalized Data and Model'!O193</f>
        <v>8.2199999999999995E-2</v>
      </c>
      <c r="P193" s="26">
        <f t="shared" si="32"/>
        <v>109.37837837837839</v>
      </c>
      <c r="Q193" s="47">
        <f t="shared" si="33"/>
        <v>6.4937910883857003E-2</v>
      </c>
      <c r="R193" s="52">
        <f t="shared" si="34"/>
        <v>0.79928865595325038</v>
      </c>
      <c r="S193" s="26"/>
      <c r="T193" s="39">
        <f t="shared" si="35"/>
        <v>0</v>
      </c>
      <c r="U193" s="29">
        <f t="shared" si="36"/>
        <v>111</v>
      </c>
      <c r="V193">
        <f t="shared" si="37"/>
        <v>46.25</v>
      </c>
      <c r="W193" s="26">
        <f t="shared" si="38"/>
        <v>106.375</v>
      </c>
      <c r="X193" s="105">
        <f t="shared" si="39"/>
        <v>-29.209296450675762</v>
      </c>
      <c r="Y193" s="26">
        <f t="shared" si="40"/>
        <v>78.035848490589871</v>
      </c>
      <c r="Z193" s="26">
        <f t="shared" si="41"/>
        <v>111</v>
      </c>
      <c r="AA193" s="47">
        <f t="shared" si="42"/>
        <v>0.1</v>
      </c>
      <c r="AB193" s="47">
        <f t="shared" si="43"/>
        <v>0.77153000000000005</v>
      </c>
      <c r="AC193" s="26">
        <f t="shared" si="44"/>
        <v>31258.537950000002</v>
      </c>
      <c r="AD193" s="39">
        <f t="shared" si="45"/>
        <v>21880.976565000001</v>
      </c>
    </row>
    <row r="194" spans="1:30" x14ac:dyDescent="0.5">
      <c r="A194" t="str">
        <f>'2 - Normalized Data and Model'!A194</f>
        <v>W50</v>
      </c>
      <c r="B194" t="str">
        <f>'2 - Normalized Data and Model'!B194</f>
        <v>L11434</v>
      </c>
      <c r="C194" t="str">
        <f>'2 - Normalized Data and Model'!C194</f>
        <v>house</v>
      </c>
      <c r="D194">
        <f>'2 - Normalized Data and Model'!D194</f>
        <v>2</v>
      </c>
      <c r="E194" s="27">
        <f>'2 - Normalized Data and Model'!E194</f>
        <v>3000</v>
      </c>
      <c r="F194">
        <f>'2 - Normalized Data and Model'!F194</f>
        <v>0.97299999999999998</v>
      </c>
      <c r="G194" s="27">
        <f>'2 - Normalized Data and Model'!G194</f>
        <v>35028</v>
      </c>
      <c r="H194" s="27">
        <f>'2 - Normalized Data and Model'!H194</f>
        <v>621</v>
      </c>
      <c r="I194" s="35">
        <f>'2 - Normalized Data and Model'!I194</f>
        <v>0.34789999999999999</v>
      </c>
      <c r="J194" s="27">
        <f>'2 - Normalized Data and Model'!J194</f>
        <v>133</v>
      </c>
      <c r="K194" s="27">
        <f>'2 - Normalized Data and Model'!K194</f>
        <v>1040</v>
      </c>
      <c r="L194">
        <f>'2 - Normalized Data and Model'!L194</f>
        <v>907</v>
      </c>
      <c r="M194">
        <f>'2 - Normalized Data and Model'!M194</f>
        <v>488</v>
      </c>
      <c r="N194" s="35">
        <f t="shared" si="31"/>
        <v>0.53042998897464166</v>
      </c>
      <c r="O194" s="47">
        <f>'2 - Normalized Data and Model'!O194</f>
        <v>0.34789999999999999</v>
      </c>
      <c r="P194" s="26">
        <f t="shared" si="32"/>
        <v>329.39702315325246</v>
      </c>
      <c r="Q194" s="47">
        <f t="shared" si="33"/>
        <v>0.27322780432480925</v>
      </c>
      <c r="R194" s="52">
        <f t="shared" si="34"/>
        <v>0.63438554731604857</v>
      </c>
      <c r="S194" s="26"/>
      <c r="T194" s="39">
        <f t="shared" si="35"/>
        <v>0</v>
      </c>
      <c r="U194" s="29">
        <f t="shared" si="36"/>
        <v>133</v>
      </c>
      <c r="V194">
        <f t="shared" si="37"/>
        <v>1133.75</v>
      </c>
      <c r="W194" s="26">
        <f t="shared" si="38"/>
        <v>19.625</v>
      </c>
      <c r="X194" s="105">
        <f t="shared" si="39"/>
        <v>-716.02248326386257</v>
      </c>
      <c r="Y194" s="26">
        <f t="shared" si="40"/>
        <v>618.93282651256789</v>
      </c>
      <c r="Z194" s="26">
        <f t="shared" si="41"/>
        <v>618.93282651256789</v>
      </c>
      <c r="AA194" s="47">
        <f t="shared" si="42"/>
        <v>0.52860668270127265</v>
      </c>
      <c r="AB194" s="47">
        <f t="shared" si="43"/>
        <v>0.43220208930540249</v>
      </c>
      <c r="AC194" s="26">
        <f t="shared" si="44"/>
        <v>97638.982176826976</v>
      </c>
      <c r="AD194" s="39">
        <f t="shared" si="45"/>
        <v>68347.287523778883</v>
      </c>
    </row>
    <row r="195" spans="1:30" x14ac:dyDescent="0.5">
      <c r="A195" t="str">
        <f>'2 - Normalized Data and Model'!A195</f>
        <v>W51</v>
      </c>
      <c r="B195" t="str">
        <f>'2 - Normalized Data and Model'!B195</f>
        <v>L11434</v>
      </c>
      <c r="C195" t="str">
        <f>'2 - Normalized Data and Model'!C195</f>
        <v>house</v>
      </c>
      <c r="D195">
        <f>'2 - Normalized Data and Model'!D195</f>
        <v>2</v>
      </c>
      <c r="E195" s="27">
        <f>'2 - Normalized Data and Model'!E195</f>
        <v>3900</v>
      </c>
      <c r="F195">
        <f>'2 - Normalized Data and Model'!F195</f>
        <v>0.97299999999999998</v>
      </c>
      <c r="G195" s="27">
        <f>'2 - Normalized Data and Model'!G195</f>
        <v>45536.4</v>
      </c>
      <c r="H195" s="27">
        <f>'2 - Normalized Data and Model'!H195</f>
        <v>535</v>
      </c>
      <c r="I195" s="35">
        <f>'2 - Normalized Data and Model'!I195</f>
        <v>0.47670000000000001</v>
      </c>
      <c r="J195" s="27">
        <f>'2 - Normalized Data and Model'!J195</f>
        <v>231</v>
      </c>
      <c r="K195" s="27">
        <f>'2 - Normalized Data and Model'!K195</f>
        <v>888</v>
      </c>
      <c r="L195">
        <f>'2 - Normalized Data and Model'!L195</f>
        <v>657</v>
      </c>
      <c r="M195">
        <f>'2 - Normalized Data and Model'!M195</f>
        <v>304</v>
      </c>
      <c r="N195" s="35">
        <f t="shared" si="31"/>
        <v>0.4701674277016743</v>
      </c>
      <c r="O195" s="47">
        <f>'2 - Normalized Data and Model'!O195</f>
        <v>0.47670000000000001</v>
      </c>
      <c r="P195" s="26">
        <f t="shared" si="32"/>
        <v>251.53957382039576</v>
      </c>
      <c r="Q195" s="47">
        <f t="shared" si="33"/>
        <v>0.12501013554994919</v>
      </c>
      <c r="R195" s="52">
        <f t="shared" si="34"/>
        <v>0.75172947568510529</v>
      </c>
      <c r="S195" s="26"/>
      <c r="T195" s="39">
        <f t="shared" si="35"/>
        <v>0</v>
      </c>
      <c r="U195" s="29">
        <f t="shared" si="36"/>
        <v>231</v>
      </c>
      <c r="V195">
        <f t="shared" si="37"/>
        <v>821.25</v>
      </c>
      <c r="W195" s="26">
        <f t="shared" si="38"/>
        <v>148.875</v>
      </c>
      <c r="X195" s="105">
        <f t="shared" si="39"/>
        <v>-518.66237211064799</v>
      </c>
      <c r="Y195" s="26">
        <f t="shared" si="40"/>
        <v>515.66357995452825</v>
      </c>
      <c r="Z195" s="26">
        <f t="shared" si="41"/>
        <v>515.66357995452825</v>
      </c>
      <c r="AA195" s="47">
        <f t="shared" si="42"/>
        <v>0.44662231957933424</v>
      </c>
      <c r="AB195" s="47">
        <f t="shared" si="43"/>
        <v>0.49710910958904109</v>
      </c>
      <c r="AC195" s="26">
        <f t="shared" si="44"/>
        <v>93564.488023722894</v>
      </c>
      <c r="AD195" s="39">
        <f t="shared" si="45"/>
        <v>65495.141616606023</v>
      </c>
    </row>
    <row r="196" spans="1:30" x14ac:dyDescent="0.5">
      <c r="A196" t="str">
        <f>'2 - Normalized Data and Model'!A196</f>
        <v>W52</v>
      </c>
      <c r="B196" t="str">
        <f>'2 - Normalized Data and Model'!B196</f>
        <v>L11434</v>
      </c>
      <c r="C196" t="str">
        <f>'2 - Normalized Data and Model'!C196</f>
        <v>apartment</v>
      </c>
      <c r="D196">
        <f>'2 - Normalized Data and Model'!D196</f>
        <v>2</v>
      </c>
      <c r="E196" s="27">
        <f>'2 - Normalized Data and Model'!E196</f>
        <v>3600</v>
      </c>
      <c r="F196">
        <f>'2 - Normalized Data and Model'!F196</f>
        <v>0.97299999999999998</v>
      </c>
      <c r="G196" s="27">
        <f>'2 - Normalized Data and Model'!G196</f>
        <v>42033.599999999999</v>
      </c>
      <c r="H196" s="27">
        <f>'2 - Normalized Data and Model'!H196</f>
        <v>196</v>
      </c>
      <c r="I196" s="35">
        <f>'2 - Normalized Data and Model'!I196</f>
        <v>0.77810000000000001</v>
      </c>
      <c r="J196" s="27">
        <f>'2 - Normalized Data and Model'!J196</f>
        <v>137</v>
      </c>
      <c r="K196" s="27">
        <f>'2 - Normalized Data and Model'!K196</f>
        <v>808</v>
      </c>
      <c r="L196">
        <f>'2 - Normalized Data and Model'!L196</f>
        <v>671</v>
      </c>
      <c r="M196">
        <f>'2 - Normalized Data and Model'!M196</f>
        <v>59</v>
      </c>
      <c r="N196" s="35">
        <f t="shared" si="31"/>
        <v>0.17034277198211625</v>
      </c>
      <c r="O196" s="47">
        <f>'2 - Normalized Data and Model'!O196</f>
        <v>0.77810000000000001</v>
      </c>
      <c r="P196" s="26">
        <f t="shared" si="32"/>
        <v>33.387183308494784</v>
      </c>
      <c r="Q196" s="47">
        <f t="shared" si="33"/>
        <v>-2.3532419304328117E-2</v>
      </c>
      <c r="R196" s="52">
        <f t="shared" si="34"/>
        <v>0.86933061636323661</v>
      </c>
      <c r="S196" s="26"/>
      <c r="T196" s="39">
        <f t="shared" si="35"/>
        <v>0</v>
      </c>
      <c r="U196" s="29">
        <f t="shared" si="36"/>
        <v>137</v>
      </c>
      <c r="V196">
        <f t="shared" si="37"/>
        <v>838.75</v>
      </c>
      <c r="W196" s="26">
        <f t="shared" si="38"/>
        <v>53.125</v>
      </c>
      <c r="X196" s="105">
        <f t="shared" si="39"/>
        <v>-529.71453833522799</v>
      </c>
      <c r="Y196" s="26">
        <f t="shared" si="40"/>
        <v>477.19065776177843</v>
      </c>
      <c r="Z196" s="26">
        <f t="shared" si="41"/>
        <v>477.19065776177843</v>
      </c>
      <c r="AA196" s="47">
        <f t="shared" si="42"/>
        <v>0.50559243846411739</v>
      </c>
      <c r="AB196" s="47">
        <f t="shared" si="43"/>
        <v>0.4504224664679583</v>
      </c>
      <c r="AC196" s="26">
        <f t="shared" si="44"/>
        <v>78452.148461252567</v>
      </c>
      <c r="AD196" s="39">
        <f t="shared" si="45"/>
        <v>54916.503922876793</v>
      </c>
    </row>
    <row r="197" spans="1:30" x14ac:dyDescent="0.5">
      <c r="A197" t="str">
        <f>'2 - Normalized Data and Model'!A197</f>
        <v>W53</v>
      </c>
      <c r="B197" t="str">
        <f>'2 - Normalized Data and Model'!B197</f>
        <v>L11480</v>
      </c>
      <c r="C197" t="str">
        <f>'2 - Normalized Data and Model'!C197</f>
        <v>apartment</v>
      </c>
      <c r="D197">
        <f>'2 - Normalized Data and Model'!D197</f>
        <v>2</v>
      </c>
      <c r="E197" s="27">
        <f>'2 - Normalized Data and Model'!E197</f>
        <v>3500</v>
      </c>
      <c r="F197">
        <f>'2 - Normalized Data and Model'!F197</f>
        <v>0.97299999999999998</v>
      </c>
      <c r="G197" s="27">
        <f>'2 - Normalized Data and Model'!G197</f>
        <v>40866</v>
      </c>
      <c r="H197" s="27">
        <f>'2 - Normalized Data and Model'!H197</f>
        <v>294</v>
      </c>
      <c r="I197" s="35">
        <f>'2 - Normalized Data and Model'!I197</f>
        <v>0.39729999999999999</v>
      </c>
      <c r="J197" s="27">
        <f>'2 - Normalized Data and Model'!J197</f>
        <v>155</v>
      </c>
      <c r="K197" s="27">
        <f>'2 - Normalized Data and Model'!K197</f>
        <v>483</v>
      </c>
      <c r="L197">
        <f>'2 - Normalized Data and Model'!L197</f>
        <v>328</v>
      </c>
      <c r="M197">
        <f>'2 - Normalized Data and Model'!M197</f>
        <v>139</v>
      </c>
      <c r="N197" s="35">
        <f t="shared" ref="N197:N247" si="46">$K$2*M197/L197+0.1</f>
        <v>0.4390243902439025</v>
      </c>
      <c r="O197" s="47">
        <f>'2 - Normalized Data and Model'!O197</f>
        <v>0.39729999999999999</v>
      </c>
      <c r="P197" s="26">
        <f t="shared" ref="P197:P247" si="47">N197*H197</f>
        <v>129.07317073170734</v>
      </c>
      <c r="Q197" s="47">
        <f t="shared" ref="Q197:Q247" si="48">$K$2*(P197-J197)/L197+0.1</f>
        <v>3.6763831052944729E-2</v>
      </c>
      <c r="R197" s="52">
        <f t="shared" ref="R197:R247" si="49">$Q$2*Q197+$R$2</f>
        <v>0.82159407495538372</v>
      </c>
      <c r="S197" s="26"/>
      <c r="T197" s="39">
        <f t="shared" ref="T197:T247" si="50">S197*(1-$T$1)</f>
        <v>0</v>
      </c>
      <c r="U197" s="29">
        <f t="shared" ref="U197:U247" si="51">J197</f>
        <v>155</v>
      </c>
      <c r="V197">
        <f t="shared" ref="V197:V247" si="52">1.25*L197</f>
        <v>410</v>
      </c>
      <c r="W197" s="26">
        <f t="shared" ref="W197:W247" si="53">J197-(L197/8)</f>
        <v>114</v>
      </c>
      <c r="X197" s="105">
        <f t="shared" ref="X197:X247" si="54">(1.25*L197)/(2*$Q$2)</f>
        <v>-258.93646583301756</v>
      </c>
      <c r="Y197" s="26">
        <f t="shared" ref="Y197:Y247" si="55">($Q$2*W197/V197-$R$2)*X197</f>
        <v>277.27725148414805</v>
      </c>
      <c r="Z197" s="26">
        <f t="shared" ref="Z197:Z247" si="56">IF(Y197&gt;J197,Y197,J197)</f>
        <v>277.27725148414805</v>
      </c>
      <c r="AA197" s="47">
        <f t="shared" ref="AA197:AA247" si="57">(Z197-W197)/V197</f>
        <v>0.39823719874182451</v>
      </c>
      <c r="AB197" s="47">
        <f t="shared" ref="AB197:AB247" si="58">$Q$2*AA197+$R$2</f>
        <v>0.53541560975609759</v>
      </c>
      <c r="AC197" s="26">
        <f t="shared" ref="AC197:AC247" si="59">AB197*Z197*365</f>
        <v>54187.377566331183</v>
      </c>
      <c r="AD197" s="39">
        <f t="shared" ref="AD197:AD247" si="60">AC197*0.7</f>
        <v>37931.164296431823</v>
      </c>
    </row>
    <row r="198" spans="1:30" x14ac:dyDescent="0.5">
      <c r="A198" t="str">
        <f>'2 - Normalized Data and Model'!A198</f>
        <v>W54</v>
      </c>
      <c r="B198" t="str">
        <f>'2 - Normalized Data and Model'!B198</f>
        <v>L11480</v>
      </c>
      <c r="C198" t="str">
        <f>'2 - Normalized Data and Model'!C198</f>
        <v>house</v>
      </c>
      <c r="D198">
        <f>'2 - Normalized Data and Model'!D198</f>
        <v>2</v>
      </c>
      <c r="E198" s="27">
        <f>'2 - Normalized Data and Model'!E198</f>
        <v>2500</v>
      </c>
      <c r="F198">
        <f>'2 - Normalized Data and Model'!F198</f>
        <v>0.97299999999999998</v>
      </c>
      <c r="G198" s="27">
        <f>'2 - Normalized Data and Model'!G198</f>
        <v>29190</v>
      </c>
      <c r="H198" s="27">
        <f>'2 - Normalized Data and Model'!H198</f>
        <v>471</v>
      </c>
      <c r="I198" s="35">
        <f>'2 - Normalized Data and Model'!I198</f>
        <v>0.6</v>
      </c>
      <c r="J198" s="27">
        <f>'2 - Normalized Data and Model'!J198</f>
        <v>111</v>
      </c>
      <c r="K198" s="27">
        <f>'2 - Normalized Data and Model'!K198</f>
        <v>868</v>
      </c>
      <c r="L198">
        <f>'2 - Normalized Data and Model'!L198</f>
        <v>757</v>
      </c>
      <c r="M198">
        <f>'2 - Normalized Data and Model'!M198</f>
        <v>360</v>
      </c>
      <c r="N198" s="35">
        <f t="shared" si="46"/>
        <v>0.480449141347424</v>
      </c>
      <c r="O198" s="47">
        <f>'2 - Normalized Data and Model'!O198</f>
        <v>0.6</v>
      </c>
      <c r="P198" s="26">
        <f t="shared" si="47"/>
        <v>226.2915455746367</v>
      </c>
      <c r="Q198" s="47">
        <f t="shared" si="48"/>
        <v>0.22184047088468872</v>
      </c>
      <c r="R198" s="52">
        <f t="shared" si="49"/>
        <v>0.67506889920059199</v>
      </c>
      <c r="S198" s="26"/>
      <c r="T198" s="39">
        <f t="shared" si="50"/>
        <v>0</v>
      </c>
      <c r="U198" s="29">
        <f t="shared" si="51"/>
        <v>111</v>
      </c>
      <c r="V198">
        <f t="shared" si="52"/>
        <v>946.25</v>
      </c>
      <c r="W198" s="26">
        <f t="shared" si="53"/>
        <v>16.375</v>
      </c>
      <c r="X198" s="105">
        <f t="shared" si="54"/>
        <v>-597.60641657193389</v>
      </c>
      <c r="Y198" s="26">
        <f t="shared" si="55"/>
        <v>516.57127857774424</v>
      </c>
      <c r="Z198" s="26">
        <f t="shared" si="56"/>
        <v>516.57127857774424</v>
      </c>
      <c r="AA198" s="47">
        <f t="shared" si="57"/>
        <v>0.52860901302799923</v>
      </c>
      <c r="AB198" s="47">
        <f t="shared" si="58"/>
        <v>0.43220024438573307</v>
      </c>
      <c r="AC198" s="26">
        <f t="shared" si="59"/>
        <v>81490.714988042353</v>
      </c>
      <c r="AD198" s="39">
        <f t="shared" si="60"/>
        <v>57043.500491629646</v>
      </c>
    </row>
    <row r="199" spans="1:30" x14ac:dyDescent="0.5">
      <c r="A199" t="str">
        <f>'2 - Normalized Data and Model'!A199</f>
        <v>W55</v>
      </c>
      <c r="B199" t="str">
        <f>'2 - Normalized Data and Model'!B199</f>
        <v>L11480</v>
      </c>
      <c r="C199" t="str">
        <f>'2 - Normalized Data and Model'!C199</f>
        <v>house</v>
      </c>
      <c r="D199">
        <f>'2 - Normalized Data and Model'!D199</f>
        <v>2</v>
      </c>
      <c r="E199" s="27">
        <f>'2 - Normalized Data and Model'!E199</f>
        <v>3000</v>
      </c>
      <c r="F199">
        <f>'2 - Normalized Data and Model'!F199</f>
        <v>0.97299999999999998</v>
      </c>
      <c r="G199" s="27">
        <f>'2 - Normalized Data and Model'!G199</f>
        <v>35028</v>
      </c>
      <c r="H199" s="27">
        <f>'2 - Normalized Data and Model'!H199</f>
        <v>620</v>
      </c>
      <c r="I199" s="35">
        <f>'2 - Normalized Data and Model'!I199</f>
        <v>0.29320000000000002</v>
      </c>
      <c r="J199" s="27">
        <f>'2 - Normalized Data and Model'!J199</f>
        <v>195</v>
      </c>
      <c r="K199" s="27">
        <f>'2 - Normalized Data and Model'!K199</f>
        <v>752</v>
      </c>
      <c r="L199">
        <f>'2 - Normalized Data and Model'!L199</f>
        <v>557</v>
      </c>
      <c r="M199">
        <f>'2 - Normalized Data and Model'!M199</f>
        <v>425</v>
      </c>
      <c r="N199" s="35">
        <f t="shared" si="46"/>
        <v>0.71041292639138243</v>
      </c>
      <c r="O199" s="47">
        <f>'2 - Normalized Data and Model'!O199</f>
        <v>0.29320000000000002</v>
      </c>
      <c r="P199" s="26">
        <f t="shared" si="47"/>
        <v>440.45601436265713</v>
      </c>
      <c r="Q199" s="47">
        <f t="shared" si="48"/>
        <v>0.45254005653523466</v>
      </c>
      <c r="R199" s="52">
        <f t="shared" si="49"/>
        <v>0.49242403724105477</v>
      </c>
      <c r="S199" s="26"/>
      <c r="T199" s="39">
        <f t="shared" si="50"/>
        <v>0</v>
      </c>
      <c r="U199" s="29">
        <f t="shared" si="51"/>
        <v>195</v>
      </c>
      <c r="V199">
        <f t="shared" si="52"/>
        <v>696.25</v>
      </c>
      <c r="W199" s="26">
        <f t="shared" si="53"/>
        <v>125.375</v>
      </c>
      <c r="X199" s="105">
        <f t="shared" si="54"/>
        <v>-439.71832764936215</v>
      </c>
      <c r="Y199" s="26">
        <f t="shared" si="55"/>
        <v>436.75588133131237</v>
      </c>
      <c r="Z199" s="26">
        <f t="shared" si="56"/>
        <v>436.75588133131237</v>
      </c>
      <c r="AA199" s="47">
        <f t="shared" si="57"/>
        <v>0.44722568234299803</v>
      </c>
      <c r="AB199" s="47">
        <f t="shared" si="58"/>
        <v>0.49663142728904847</v>
      </c>
      <c r="AC199" s="26">
        <f t="shared" si="59"/>
        <v>79170.944303696422</v>
      </c>
      <c r="AD199" s="39">
        <f t="shared" si="60"/>
        <v>55419.661012587494</v>
      </c>
    </row>
    <row r="200" spans="1:30" x14ac:dyDescent="0.5">
      <c r="A200" t="str">
        <f>'2 - Normalized Data and Model'!A200</f>
        <v>W56</v>
      </c>
      <c r="B200" t="str">
        <f>'2 - Normalized Data and Model'!B200</f>
        <v>L11480</v>
      </c>
      <c r="C200" t="str">
        <f>'2 - Normalized Data and Model'!C200</f>
        <v>apartment</v>
      </c>
      <c r="D200">
        <f>'2 - Normalized Data and Model'!D200</f>
        <v>2</v>
      </c>
      <c r="E200" s="27">
        <f>'2 - Normalized Data and Model'!E200</f>
        <v>3000</v>
      </c>
      <c r="F200">
        <f>'2 - Normalized Data and Model'!F200</f>
        <v>0.97299999999999998</v>
      </c>
      <c r="G200" s="27">
        <f>'2 - Normalized Data and Model'!G200</f>
        <v>35028</v>
      </c>
      <c r="H200" s="27">
        <f>'2 - Normalized Data and Model'!H200</f>
        <v>235</v>
      </c>
      <c r="I200" s="35">
        <f>'2 - Normalized Data and Model'!I200</f>
        <v>0.6411</v>
      </c>
      <c r="J200" s="27">
        <f>'2 - Normalized Data and Model'!J200</f>
        <v>80</v>
      </c>
      <c r="K200" s="27">
        <f>'2 - Normalized Data and Model'!K200</f>
        <v>469</v>
      </c>
      <c r="L200">
        <f>'2 - Normalized Data and Model'!L200</f>
        <v>389</v>
      </c>
      <c r="M200">
        <f>'2 - Normalized Data and Model'!M200</f>
        <v>155</v>
      </c>
      <c r="N200" s="35">
        <f t="shared" si="46"/>
        <v>0.41876606683804629</v>
      </c>
      <c r="O200" s="47">
        <f>'2 - Normalized Data and Model'!O200</f>
        <v>0.6411</v>
      </c>
      <c r="P200" s="26">
        <f t="shared" si="47"/>
        <v>98.410025706940885</v>
      </c>
      <c r="Q200" s="47">
        <f t="shared" si="48"/>
        <v>0.13786123538702497</v>
      </c>
      <c r="R200" s="52">
        <f t="shared" si="49"/>
        <v>0.74155525994409233</v>
      </c>
      <c r="S200" s="26"/>
      <c r="T200" s="39">
        <f t="shared" si="50"/>
        <v>0</v>
      </c>
      <c r="U200" s="29">
        <f t="shared" si="51"/>
        <v>80</v>
      </c>
      <c r="V200">
        <f t="shared" si="52"/>
        <v>486.25</v>
      </c>
      <c r="W200" s="26">
        <f t="shared" si="53"/>
        <v>31.375</v>
      </c>
      <c r="X200" s="105">
        <f t="shared" si="54"/>
        <v>-307.09233295440191</v>
      </c>
      <c r="Y200" s="26">
        <f t="shared" si="55"/>
        <v>276.9309476443097</v>
      </c>
      <c r="Z200" s="26">
        <f t="shared" si="56"/>
        <v>276.9309476443097</v>
      </c>
      <c r="AA200" s="47">
        <f t="shared" si="57"/>
        <v>0.50499937818881169</v>
      </c>
      <c r="AB200" s="47">
        <f t="shared" si="58"/>
        <v>0.45089199228791782</v>
      </c>
      <c r="AC200" s="26">
        <f t="shared" si="59"/>
        <v>45576.070548976211</v>
      </c>
      <c r="AD200" s="39">
        <f t="shared" si="60"/>
        <v>31903.249384283346</v>
      </c>
    </row>
    <row r="201" spans="1:30" x14ac:dyDescent="0.5">
      <c r="A201" t="str">
        <f>'2 - Normalized Data and Model'!A201</f>
        <v>W57</v>
      </c>
      <c r="B201" t="str">
        <f>'2 - Normalized Data and Model'!B201</f>
        <v>L11495</v>
      </c>
      <c r="C201" t="str">
        <f>'2 - Normalized Data and Model'!C201</f>
        <v>apartment</v>
      </c>
      <c r="D201">
        <f>'2 - Normalized Data and Model'!D201</f>
        <v>2</v>
      </c>
      <c r="E201" s="27">
        <f>'2 - Normalized Data and Model'!E201</f>
        <v>3900</v>
      </c>
      <c r="F201">
        <f>'2 - Normalized Data and Model'!F201</f>
        <v>0.97299999999999998</v>
      </c>
      <c r="G201" s="27">
        <f>'2 - Normalized Data and Model'!G201</f>
        <v>45536.4</v>
      </c>
      <c r="H201" s="27">
        <f>'2 - Normalized Data and Model'!H201</f>
        <v>284</v>
      </c>
      <c r="I201" s="35">
        <f>'2 - Normalized Data and Model'!I201</f>
        <v>0.50409999999999999</v>
      </c>
      <c r="J201" s="27">
        <f>'2 - Normalized Data and Model'!J201</f>
        <v>116</v>
      </c>
      <c r="K201" s="27">
        <f>'2 - Normalized Data and Model'!K201</f>
        <v>361</v>
      </c>
      <c r="L201">
        <f>'2 - Normalized Data and Model'!L201</f>
        <v>245</v>
      </c>
      <c r="M201">
        <f>'2 - Normalized Data and Model'!M201</f>
        <v>168</v>
      </c>
      <c r="N201" s="35">
        <f t="shared" si="46"/>
        <v>0.64857142857142858</v>
      </c>
      <c r="O201" s="47">
        <f>'2 - Normalized Data and Model'!O201</f>
        <v>0.50409999999999999</v>
      </c>
      <c r="P201" s="26">
        <f t="shared" si="47"/>
        <v>184.19428571428571</v>
      </c>
      <c r="Q201" s="47">
        <f t="shared" si="48"/>
        <v>0.32267521865889215</v>
      </c>
      <c r="R201" s="52">
        <f t="shared" si="49"/>
        <v>0.59523802938775505</v>
      </c>
      <c r="S201" s="26"/>
      <c r="T201" s="39">
        <f t="shared" si="50"/>
        <v>0</v>
      </c>
      <c r="U201" s="29">
        <f t="shared" si="51"/>
        <v>116</v>
      </c>
      <c r="V201">
        <f t="shared" si="52"/>
        <v>306.25</v>
      </c>
      <c r="W201" s="26">
        <f t="shared" si="53"/>
        <v>85.375</v>
      </c>
      <c r="X201" s="105">
        <f t="shared" si="54"/>
        <v>-193.41290893015031</v>
      </c>
      <c r="Y201" s="26">
        <f t="shared" si="55"/>
        <v>207.22386162687886</v>
      </c>
      <c r="Z201" s="26">
        <f t="shared" si="56"/>
        <v>207.22386162687886</v>
      </c>
      <c r="AA201" s="47">
        <f t="shared" si="57"/>
        <v>0.39787383388368608</v>
      </c>
      <c r="AB201" s="47">
        <f t="shared" si="58"/>
        <v>0.53570328571428583</v>
      </c>
      <c r="AC201" s="26">
        <f t="shared" si="59"/>
        <v>40518.833796451356</v>
      </c>
      <c r="AD201" s="39">
        <f t="shared" si="60"/>
        <v>28363.183657515947</v>
      </c>
    </row>
    <row r="202" spans="1:30" x14ac:dyDescent="0.5">
      <c r="A202" t="str">
        <f>'2 - Normalized Data and Model'!A202</f>
        <v>W58</v>
      </c>
      <c r="B202" t="str">
        <f>'2 - Normalized Data and Model'!B202</f>
        <v>L11495</v>
      </c>
      <c r="C202" t="str">
        <f>'2 - Normalized Data and Model'!C202</f>
        <v>house</v>
      </c>
      <c r="D202">
        <f>'2 - Normalized Data and Model'!D202</f>
        <v>2</v>
      </c>
      <c r="E202" s="27">
        <f>'2 - Normalized Data and Model'!E202</f>
        <v>2800</v>
      </c>
      <c r="F202">
        <f>'2 - Normalized Data and Model'!F202</f>
        <v>0.97299999999999998</v>
      </c>
      <c r="G202" s="27">
        <f>'2 - Normalized Data and Model'!G202</f>
        <v>32692.799999999999</v>
      </c>
      <c r="H202" s="27">
        <f>'2 - Normalized Data and Model'!H202</f>
        <v>355</v>
      </c>
      <c r="I202" s="35">
        <f>'2 - Normalized Data and Model'!I202</f>
        <v>0.4027</v>
      </c>
      <c r="J202" s="27">
        <f>'2 - Normalized Data and Model'!J202</f>
        <v>102</v>
      </c>
      <c r="K202" s="27">
        <f>'2 - Normalized Data and Model'!K202</f>
        <v>799</v>
      </c>
      <c r="L202">
        <f>'2 - Normalized Data and Model'!L202</f>
        <v>697</v>
      </c>
      <c r="M202">
        <f>'2 - Normalized Data and Model'!M202</f>
        <v>253</v>
      </c>
      <c r="N202" s="35">
        <f t="shared" si="46"/>
        <v>0.39038737446197991</v>
      </c>
      <c r="O202" s="47">
        <f>'2 - Normalized Data and Model'!O202</f>
        <v>0.4027</v>
      </c>
      <c r="P202" s="26">
        <f t="shared" si="47"/>
        <v>138.58751793400288</v>
      </c>
      <c r="Q202" s="47">
        <f t="shared" si="48"/>
        <v>0.14199428170330317</v>
      </c>
      <c r="R202" s="52">
        <f t="shared" si="49"/>
        <v>0.73828312717549494</v>
      </c>
      <c r="S202" s="26"/>
      <c r="T202" s="39">
        <f t="shared" si="50"/>
        <v>0</v>
      </c>
      <c r="U202" s="29">
        <f t="shared" si="51"/>
        <v>102</v>
      </c>
      <c r="V202">
        <f t="shared" si="52"/>
        <v>871.25</v>
      </c>
      <c r="W202" s="26">
        <f t="shared" si="53"/>
        <v>14.875</v>
      </c>
      <c r="X202" s="105">
        <f t="shared" si="54"/>
        <v>-550.23998989516235</v>
      </c>
      <c r="Y202" s="26">
        <f t="shared" si="55"/>
        <v>475.52665940381462</v>
      </c>
      <c r="Z202" s="26">
        <f t="shared" si="56"/>
        <v>475.52665940381462</v>
      </c>
      <c r="AA202" s="47">
        <f t="shared" si="57"/>
        <v>0.52872500361987329</v>
      </c>
      <c r="AB202" s="47">
        <f t="shared" si="58"/>
        <v>0.43210841463414634</v>
      </c>
      <c r="AC202" s="26">
        <f t="shared" si="59"/>
        <v>74999.860882607711</v>
      </c>
      <c r="AD202" s="39">
        <f t="shared" si="60"/>
        <v>52499.902617825392</v>
      </c>
    </row>
    <row r="203" spans="1:30" x14ac:dyDescent="0.5">
      <c r="A203" t="str">
        <f>'2 - Normalized Data and Model'!A203</f>
        <v>W59</v>
      </c>
      <c r="B203" t="str">
        <f>'2 - Normalized Data and Model'!B203</f>
        <v>L11495</v>
      </c>
      <c r="C203" t="str">
        <f>'2 - Normalized Data and Model'!C203</f>
        <v>house</v>
      </c>
      <c r="D203">
        <f>'2 - Normalized Data and Model'!D203</f>
        <v>2</v>
      </c>
      <c r="E203" s="27">
        <f>'2 - Normalized Data and Model'!E203</f>
        <v>3500</v>
      </c>
      <c r="F203">
        <f>'2 - Normalized Data and Model'!F203</f>
        <v>0.97299999999999998</v>
      </c>
      <c r="G203" s="27">
        <f>'2 - Normalized Data and Model'!G203</f>
        <v>40866</v>
      </c>
      <c r="H203" s="27">
        <f>'2 - Normalized Data and Model'!H203</f>
        <v>436</v>
      </c>
      <c r="I203" s="35">
        <f>'2 - Normalized Data and Model'!I203</f>
        <v>0.50680000000000003</v>
      </c>
      <c r="J203" s="27">
        <f>'2 - Normalized Data and Model'!J203</f>
        <v>188</v>
      </c>
      <c r="K203" s="27">
        <f>'2 - Normalized Data and Model'!K203</f>
        <v>724</v>
      </c>
      <c r="L203">
        <f>'2 - Normalized Data and Model'!L203</f>
        <v>536</v>
      </c>
      <c r="M203">
        <f>'2 - Normalized Data and Model'!M203</f>
        <v>248</v>
      </c>
      <c r="N203" s="35">
        <f t="shared" si="46"/>
        <v>0.47014925373134331</v>
      </c>
      <c r="O203" s="47">
        <f>'2 - Normalized Data and Model'!O203</f>
        <v>0.50680000000000003</v>
      </c>
      <c r="P203" s="26">
        <f t="shared" si="47"/>
        <v>204.9850746268657</v>
      </c>
      <c r="Q203" s="47">
        <f t="shared" si="48"/>
        <v>0.12535085765203835</v>
      </c>
      <c r="R203" s="52">
        <f t="shared" si="49"/>
        <v>0.75145972599688127</v>
      </c>
      <c r="S203" s="26"/>
      <c r="T203" s="39">
        <f t="shared" si="50"/>
        <v>0</v>
      </c>
      <c r="U203" s="29">
        <f t="shared" si="51"/>
        <v>188</v>
      </c>
      <c r="V203">
        <f t="shared" si="52"/>
        <v>670</v>
      </c>
      <c r="W203" s="26">
        <f t="shared" si="53"/>
        <v>121</v>
      </c>
      <c r="X203" s="105">
        <f t="shared" si="54"/>
        <v>-423.14007831249211</v>
      </c>
      <c r="Y203" s="26">
        <f t="shared" si="55"/>
        <v>420.46526462043704</v>
      </c>
      <c r="Z203" s="26">
        <f t="shared" si="56"/>
        <v>420.46526462043704</v>
      </c>
      <c r="AA203" s="47">
        <f t="shared" si="57"/>
        <v>0.44696308152304037</v>
      </c>
      <c r="AB203" s="47">
        <f t="shared" si="58"/>
        <v>0.49683932835820899</v>
      </c>
      <c r="AC203" s="26">
        <f t="shared" si="59"/>
        <v>76249.843080270715</v>
      </c>
      <c r="AD203" s="39">
        <f t="shared" si="60"/>
        <v>53374.890156189496</v>
      </c>
    </row>
    <row r="204" spans="1:30" x14ac:dyDescent="0.5">
      <c r="A204" t="str">
        <f>'2 - Normalized Data and Model'!A204</f>
        <v>W6</v>
      </c>
      <c r="B204" t="str">
        <f>'2 - Normalized Data and Model'!B204</f>
        <v>L9532</v>
      </c>
      <c r="C204" t="str">
        <f>'2 - Normalized Data and Model'!C204</f>
        <v>house</v>
      </c>
      <c r="D204">
        <f>'2 - Normalized Data and Model'!D204</f>
        <v>2</v>
      </c>
      <c r="E204" s="27">
        <f>'2 - Normalized Data and Model'!E204</f>
        <v>900</v>
      </c>
      <c r="F204">
        <f>'2 - Normalized Data and Model'!F204</f>
        <v>0.97299999999999998</v>
      </c>
      <c r="G204" s="27">
        <f>'2 - Normalized Data and Model'!G204</f>
        <v>10508.4</v>
      </c>
      <c r="H204" s="27">
        <f>'2 - Normalized Data and Model'!H204</f>
        <v>141</v>
      </c>
      <c r="I204" s="35">
        <f>'2 - Normalized Data and Model'!I204</f>
        <v>0.54790000000000005</v>
      </c>
      <c r="J204" s="27">
        <f>'2 - Normalized Data and Model'!J204</f>
        <v>116</v>
      </c>
      <c r="K204" s="27">
        <f>'2 - Normalized Data and Model'!K204</f>
        <v>296</v>
      </c>
      <c r="L204">
        <f>'2 - Normalized Data and Model'!L204</f>
        <v>180</v>
      </c>
      <c r="M204">
        <f>'2 - Normalized Data and Model'!M204</f>
        <v>25</v>
      </c>
      <c r="N204" s="35">
        <f t="shared" si="46"/>
        <v>0.21111111111111111</v>
      </c>
      <c r="O204" s="47">
        <f>'2 - Normalized Data and Model'!O204</f>
        <v>0.54790000000000005</v>
      </c>
      <c r="P204" s="26">
        <f t="shared" si="47"/>
        <v>29.766666666666666</v>
      </c>
      <c r="Q204" s="47">
        <f t="shared" si="48"/>
        <v>-0.28325925925925921</v>
      </c>
      <c r="R204" s="52">
        <f t="shared" si="49"/>
        <v>1.0749563555555555</v>
      </c>
      <c r="S204" s="26"/>
      <c r="T204" s="39">
        <f t="shared" si="50"/>
        <v>0</v>
      </c>
      <c r="U204" s="29">
        <f t="shared" si="51"/>
        <v>116</v>
      </c>
      <c r="V204">
        <f t="shared" si="52"/>
        <v>225</v>
      </c>
      <c r="W204" s="26">
        <f t="shared" si="53"/>
        <v>93.5</v>
      </c>
      <c r="X204" s="105">
        <f t="shared" si="54"/>
        <v>-142.09928003031453</v>
      </c>
      <c r="Y204" s="26">
        <f t="shared" si="55"/>
        <v>167.63385752178857</v>
      </c>
      <c r="Z204" s="26">
        <f t="shared" si="56"/>
        <v>167.63385752178857</v>
      </c>
      <c r="AA204" s="47">
        <f t="shared" si="57"/>
        <v>0.32948381120794923</v>
      </c>
      <c r="AB204" s="47">
        <f t="shared" si="58"/>
        <v>0.58984766666666655</v>
      </c>
      <c r="AC204" s="26">
        <f t="shared" si="59"/>
        <v>36090.630495449186</v>
      </c>
      <c r="AD204" s="39">
        <f t="shared" si="60"/>
        <v>25263.44134681443</v>
      </c>
    </row>
    <row r="205" spans="1:30" x14ac:dyDescent="0.5">
      <c r="A205" t="str">
        <f>'2 - Normalized Data and Model'!A205</f>
        <v>W60</v>
      </c>
      <c r="B205" t="str">
        <f>'2 - Normalized Data and Model'!B205</f>
        <v>L11495</v>
      </c>
      <c r="C205" t="str">
        <f>'2 - Normalized Data and Model'!C205</f>
        <v>apartment</v>
      </c>
      <c r="D205">
        <f>'2 - Normalized Data and Model'!D205</f>
        <v>2</v>
      </c>
      <c r="E205" s="27">
        <f>'2 - Normalized Data and Model'!E205</f>
        <v>2600</v>
      </c>
      <c r="F205">
        <f>'2 - Normalized Data and Model'!F205</f>
        <v>0.97299999999999998</v>
      </c>
      <c r="G205" s="27">
        <f>'2 - Normalized Data and Model'!G205</f>
        <v>30357.599999999999</v>
      </c>
      <c r="H205" s="27">
        <f>'2 - Normalized Data and Model'!H205</f>
        <v>250</v>
      </c>
      <c r="I205" s="35">
        <f>'2 - Normalized Data and Model'!I205</f>
        <v>0.36990000000000001</v>
      </c>
      <c r="J205" s="27">
        <f>'2 - Normalized Data and Model'!J205</f>
        <v>69</v>
      </c>
      <c r="K205" s="27">
        <f>'2 - Normalized Data and Model'!K205</f>
        <v>406</v>
      </c>
      <c r="L205">
        <f>'2 - Normalized Data and Model'!L205</f>
        <v>337</v>
      </c>
      <c r="M205">
        <f>'2 - Normalized Data and Model'!M205</f>
        <v>181</v>
      </c>
      <c r="N205" s="35">
        <f t="shared" si="46"/>
        <v>0.52967359050445106</v>
      </c>
      <c r="O205" s="47">
        <f>'2 - Normalized Data and Model'!O205</f>
        <v>0.36990000000000001</v>
      </c>
      <c r="P205" s="26">
        <f t="shared" si="47"/>
        <v>132.41839762611278</v>
      </c>
      <c r="Q205" s="47">
        <f t="shared" si="48"/>
        <v>0.25054812492845768</v>
      </c>
      <c r="R205" s="52">
        <f t="shared" si="49"/>
        <v>0.65234104949414007</v>
      </c>
      <c r="S205" s="26"/>
      <c r="T205" s="39">
        <f t="shared" si="50"/>
        <v>0</v>
      </c>
      <c r="U205" s="29">
        <f t="shared" si="51"/>
        <v>69</v>
      </c>
      <c r="V205">
        <f t="shared" si="52"/>
        <v>421.25</v>
      </c>
      <c r="W205" s="26">
        <f t="shared" si="53"/>
        <v>26.875</v>
      </c>
      <c r="X205" s="105">
        <f t="shared" si="54"/>
        <v>-266.04142983453329</v>
      </c>
      <c r="Y205" s="26">
        <f t="shared" si="55"/>
        <v>239.75894436023748</v>
      </c>
      <c r="Z205" s="26">
        <f t="shared" si="56"/>
        <v>239.75894436023748</v>
      </c>
      <c r="AA205" s="47">
        <f t="shared" si="57"/>
        <v>0.50536247919344213</v>
      </c>
      <c r="AB205" s="47">
        <f t="shared" si="58"/>
        <v>0.4506045252225519</v>
      </c>
      <c r="AC205" s="26">
        <f t="shared" si="59"/>
        <v>39433.30983132634</v>
      </c>
      <c r="AD205" s="39">
        <f t="shared" si="60"/>
        <v>27603.316881928436</v>
      </c>
    </row>
    <row r="206" spans="1:30" x14ac:dyDescent="0.5">
      <c r="A206" t="str">
        <f>'2 - Normalized Data and Model'!A206</f>
        <v>W61</v>
      </c>
      <c r="B206" t="str">
        <f>'2 - Normalized Data and Model'!B206</f>
        <v>L1734</v>
      </c>
      <c r="C206" t="str">
        <f>'2 - Normalized Data and Model'!C206</f>
        <v>apartment</v>
      </c>
      <c r="D206">
        <f>'2 - Normalized Data and Model'!D206</f>
        <v>2</v>
      </c>
      <c r="E206" s="27">
        <f>'2 - Normalized Data and Model'!E206</f>
        <v>2695</v>
      </c>
      <c r="F206">
        <f>'2 - Normalized Data and Model'!F206</f>
        <v>0.97299999999999998</v>
      </c>
      <c r="G206" s="27">
        <f>'2 - Normalized Data and Model'!G206</f>
        <v>31466.82</v>
      </c>
      <c r="H206" s="27">
        <f>'2 - Normalized Data and Model'!H206</f>
        <v>443</v>
      </c>
      <c r="I206" s="35">
        <f>'2 - Normalized Data and Model'!I206</f>
        <v>0.2356</v>
      </c>
      <c r="J206" s="27">
        <f>'2 - Normalized Data and Model'!J206</f>
        <v>265</v>
      </c>
      <c r="K206" s="27">
        <f>'2 - Normalized Data and Model'!K206</f>
        <v>534</v>
      </c>
      <c r="L206">
        <f>'2 - Normalized Data and Model'!L206</f>
        <v>269</v>
      </c>
      <c r="M206">
        <f>'2 - Normalized Data and Model'!M206</f>
        <v>178</v>
      </c>
      <c r="N206" s="35">
        <f t="shared" si="46"/>
        <v>0.6293680297397769</v>
      </c>
      <c r="O206" s="47">
        <f>'2 - Normalized Data and Model'!O206</f>
        <v>0.2356</v>
      </c>
      <c r="P206" s="26">
        <f t="shared" si="47"/>
        <v>278.81003717472117</v>
      </c>
      <c r="Q206" s="47">
        <f t="shared" si="48"/>
        <v>0.14107074252705182</v>
      </c>
      <c r="R206" s="52">
        <f t="shared" si="49"/>
        <v>0.73901429314133305</v>
      </c>
      <c r="S206" s="26"/>
      <c r="T206" s="39">
        <f t="shared" si="50"/>
        <v>0</v>
      </c>
      <c r="U206" s="29">
        <f t="shared" si="51"/>
        <v>265</v>
      </c>
      <c r="V206">
        <f t="shared" si="52"/>
        <v>336.25</v>
      </c>
      <c r="W206" s="26">
        <f t="shared" si="53"/>
        <v>231.375</v>
      </c>
      <c r="X206" s="105">
        <f t="shared" si="54"/>
        <v>-212.35947960085892</v>
      </c>
      <c r="Y206" s="26">
        <f t="shared" si="55"/>
        <v>296.34170929645069</v>
      </c>
      <c r="Z206" s="26">
        <f t="shared" si="56"/>
        <v>296.34170929645069</v>
      </c>
      <c r="AA206" s="47">
        <f t="shared" si="57"/>
        <v>0.19320954437606153</v>
      </c>
      <c r="AB206" s="47">
        <f t="shared" si="58"/>
        <v>0.69773600371747213</v>
      </c>
      <c r="AC206" s="26">
        <f t="shared" si="59"/>
        <v>75470.422192448284</v>
      </c>
      <c r="AD206" s="39">
        <f t="shared" si="60"/>
        <v>52829.295534713798</v>
      </c>
    </row>
    <row r="207" spans="1:30" x14ac:dyDescent="0.5">
      <c r="A207" t="str">
        <f>'2 - Normalized Data and Model'!A207</f>
        <v>W62</v>
      </c>
      <c r="B207" t="str">
        <f>'2 - Normalized Data and Model'!B207</f>
        <v>L1734</v>
      </c>
      <c r="C207" t="str">
        <f>'2 - Normalized Data and Model'!C207</f>
        <v>house</v>
      </c>
      <c r="D207">
        <f>'2 - Normalized Data and Model'!D207</f>
        <v>2</v>
      </c>
      <c r="E207" s="27">
        <f>'2 - Normalized Data and Model'!E207</f>
        <v>3000</v>
      </c>
      <c r="F207">
        <f>'2 - Normalized Data and Model'!F207</f>
        <v>0.97299999999999998</v>
      </c>
      <c r="G207" s="27">
        <f>'2 - Normalized Data and Model'!G207</f>
        <v>35028</v>
      </c>
      <c r="H207" s="27">
        <f>'2 - Normalized Data and Model'!H207</f>
        <v>343</v>
      </c>
      <c r="I207" s="35">
        <f>'2 - Normalized Data and Model'!I207</f>
        <v>0.58079999999999998</v>
      </c>
      <c r="J207" s="27">
        <f>'2 - Normalized Data and Model'!J207</f>
        <v>158</v>
      </c>
      <c r="K207" s="27">
        <f>'2 - Normalized Data and Model'!K207</f>
        <v>706</v>
      </c>
      <c r="L207">
        <f>'2 - Normalized Data and Model'!L207</f>
        <v>548</v>
      </c>
      <c r="M207">
        <f>'2 - Normalized Data and Model'!M207</f>
        <v>185</v>
      </c>
      <c r="N207" s="35">
        <f t="shared" si="46"/>
        <v>0.37007299270072991</v>
      </c>
      <c r="O207" s="47">
        <f>'2 - Normalized Data and Model'!O207</f>
        <v>0.58079999999999998</v>
      </c>
      <c r="P207" s="26">
        <f t="shared" si="47"/>
        <v>126.93503649635036</v>
      </c>
      <c r="Q207" s="47">
        <f t="shared" si="48"/>
        <v>5.4649688315839953E-2</v>
      </c>
      <c r="R207" s="52">
        <f t="shared" si="49"/>
        <v>0.80743384176034949</v>
      </c>
      <c r="S207" s="26"/>
      <c r="T207" s="39">
        <f t="shared" si="50"/>
        <v>0</v>
      </c>
      <c r="U207" s="29">
        <f t="shared" si="51"/>
        <v>158</v>
      </c>
      <c r="V207">
        <f t="shared" si="52"/>
        <v>685</v>
      </c>
      <c r="W207" s="26">
        <f t="shared" si="53"/>
        <v>89.5</v>
      </c>
      <c r="X207" s="105">
        <f t="shared" si="54"/>
        <v>-432.61336364784643</v>
      </c>
      <c r="Y207" s="26">
        <f t="shared" si="55"/>
        <v>412.77418845522294</v>
      </c>
      <c r="Z207" s="26">
        <f t="shared" si="56"/>
        <v>412.77418845522294</v>
      </c>
      <c r="AA207" s="47">
        <f t="shared" si="57"/>
        <v>0.47193312183244224</v>
      </c>
      <c r="AB207" s="47">
        <f t="shared" si="58"/>
        <v>0.47707054744525551</v>
      </c>
      <c r="AC207" s="26">
        <f t="shared" si="59"/>
        <v>71876.678941025559</v>
      </c>
      <c r="AD207" s="39">
        <f t="shared" si="60"/>
        <v>50313.675258717885</v>
      </c>
    </row>
    <row r="208" spans="1:30" x14ac:dyDescent="0.5">
      <c r="A208" t="str">
        <f>'2 - Normalized Data and Model'!A208</f>
        <v>W63</v>
      </c>
      <c r="B208" t="str">
        <f>'2 - Normalized Data and Model'!B208</f>
        <v>L1734</v>
      </c>
      <c r="C208" t="str">
        <f>'2 - Normalized Data and Model'!C208</f>
        <v>house</v>
      </c>
      <c r="D208">
        <f>'2 - Normalized Data and Model'!D208</f>
        <v>2</v>
      </c>
      <c r="E208" s="27">
        <f>'2 - Normalized Data and Model'!E208</f>
        <v>4000</v>
      </c>
      <c r="F208">
        <f>'2 - Normalized Data and Model'!F208</f>
        <v>0.97299999999999998</v>
      </c>
      <c r="G208" s="27">
        <f>'2 - Normalized Data and Model'!G208</f>
        <v>46704</v>
      </c>
      <c r="H208" s="27">
        <f>'2 - Normalized Data and Model'!H208</f>
        <v>739</v>
      </c>
      <c r="I208" s="35">
        <f>'2 - Normalized Data and Model'!I208</f>
        <v>1.9199999999999998E-2</v>
      </c>
      <c r="J208" s="27">
        <f>'2 - Normalized Data and Model'!J208</f>
        <v>306</v>
      </c>
      <c r="K208" s="27">
        <f>'2 - Normalized Data and Model'!K208</f>
        <v>781</v>
      </c>
      <c r="L208">
        <f>'2 - Normalized Data and Model'!L208</f>
        <v>475</v>
      </c>
      <c r="M208">
        <f>'2 - Normalized Data and Model'!M208</f>
        <v>433</v>
      </c>
      <c r="N208" s="35">
        <f t="shared" si="46"/>
        <v>0.82926315789473692</v>
      </c>
      <c r="O208" s="47">
        <f>'2 - Normalized Data and Model'!O208</f>
        <v>1.9199999999999998E-2</v>
      </c>
      <c r="P208" s="26">
        <f t="shared" si="47"/>
        <v>612.82547368421058</v>
      </c>
      <c r="Q208" s="47">
        <f t="shared" si="48"/>
        <v>0.61675869252077575</v>
      </c>
      <c r="R208" s="52">
        <f t="shared" si="49"/>
        <v>0.36241214313130188</v>
      </c>
      <c r="S208" s="26"/>
      <c r="T208" s="39">
        <f t="shared" si="50"/>
        <v>0</v>
      </c>
      <c r="U208" s="29">
        <f t="shared" si="51"/>
        <v>306</v>
      </c>
      <c r="V208">
        <f t="shared" si="52"/>
        <v>593.75</v>
      </c>
      <c r="W208" s="26">
        <f t="shared" si="53"/>
        <v>246.625</v>
      </c>
      <c r="X208" s="105">
        <f t="shared" si="54"/>
        <v>-374.98421119110776</v>
      </c>
      <c r="Y208" s="26">
        <f t="shared" si="55"/>
        <v>442.31156846027534</v>
      </c>
      <c r="Z208" s="26">
        <f t="shared" si="56"/>
        <v>442.31156846027534</v>
      </c>
      <c r="AA208" s="47">
        <f t="shared" si="57"/>
        <v>0.3295773784594111</v>
      </c>
      <c r="AB208" s="47">
        <f t="shared" si="58"/>
        <v>0.58977358947368419</v>
      </c>
      <c r="AC208" s="26">
        <f t="shared" si="59"/>
        <v>95215.243709741408</v>
      </c>
      <c r="AD208" s="39">
        <f t="shared" si="60"/>
        <v>66650.670596818978</v>
      </c>
    </row>
    <row r="209" spans="1:30" x14ac:dyDescent="0.5">
      <c r="A209" t="str">
        <f>'2 - Normalized Data and Model'!A209</f>
        <v>W64</v>
      </c>
      <c r="B209" t="str">
        <f>'2 - Normalized Data and Model'!B209</f>
        <v>L1734</v>
      </c>
      <c r="C209" t="str">
        <f>'2 - Normalized Data and Model'!C209</f>
        <v>apartment</v>
      </c>
      <c r="D209">
        <f>'2 - Normalized Data and Model'!D209</f>
        <v>2</v>
      </c>
      <c r="E209" s="27">
        <f>'2 - Normalized Data and Model'!E209</f>
        <v>2295</v>
      </c>
      <c r="F209">
        <f>'2 - Normalized Data and Model'!F209</f>
        <v>0.97299999999999998</v>
      </c>
      <c r="G209" s="27">
        <f>'2 - Normalized Data and Model'!G209</f>
        <v>26796.42</v>
      </c>
      <c r="H209" s="27">
        <f>'2 - Normalized Data and Model'!H209</f>
        <v>270</v>
      </c>
      <c r="I209" s="35">
        <f>'2 - Normalized Data and Model'!I209</f>
        <v>0.46850000000000003</v>
      </c>
      <c r="J209" s="27">
        <f>'2 - Normalized Data and Model'!J209</f>
        <v>100</v>
      </c>
      <c r="K209" s="27">
        <f>'2 - Normalized Data and Model'!K209</f>
        <v>469</v>
      </c>
      <c r="L209">
        <f>'2 - Normalized Data and Model'!L209</f>
        <v>369</v>
      </c>
      <c r="M209">
        <f>'2 - Normalized Data and Model'!M209</f>
        <v>170</v>
      </c>
      <c r="N209" s="35">
        <f t="shared" si="46"/>
        <v>0.46856368563685635</v>
      </c>
      <c r="O209" s="47">
        <f>'2 - Normalized Data and Model'!O209</f>
        <v>0.46850000000000003</v>
      </c>
      <c r="P209" s="26">
        <f t="shared" si="47"/>
        <v>126.51219512195121</v>
      </c>
      <c r="Q209" s="47">
        <f t="shared" si="48"/>
        <v>0.15747901381452839</v>
      </c>
      <c r="R209" s="52">
        <f t="shared" si="49"/>
        <v>0.72602386476303793</v>
      </c>
      <c r="S209" s="26"/>
      <c r="T209" s="39">
        <f t="shared" si="50"/>
        <v>0</v>
      </c>
      <c r="U209" s="29">
        <f t="shared" si="51"/>
        <v>100</v>
      </c>
      <c r="V209">
        <f t="shared" si="52"/>
        <v>461.25</v>
      </c>
      <c r="W209" s="26">
        <f t="shared" si="53"/>
        <v>53.875</v>
      </c>
      <c r="X209" s="105">
        <f t="shared" si="54"/>
        <v>-291.30352406214479</v>
      </c>
      <c r="Y209" s="26">
        <f t="shared" si="55"/>
        <v>274.74940791966657</v>
      </c>
      <c r="Z209" s="26">
        <f t="shared" si="56"/>
        <v>274.74940791966657</v>
      </c>
      <c r="AA209" s="47">
        <f t="shared" si="57"/>
        <v>0.47886050497488686</v>
      </c>
      <c r="AB209" s="47">
        <f t="shared" si="58"/>
        <v>0.47158613821138212</v>
      </c>
      <c r="AC209" s="26">
        <f t="shared" si="59"/>
        <v>47292.32447369524</v>
      </c>
      <c r="AD209" s="39">
        <f t="shared" si="60"/>
        <v>33104.627131586669</v>
      </c>
    </row>
    <row r="210" spans="1:30" x14ac:dyDescent="0.5">
      <c r="A210" t="str">
        <f>'2 - Normalized Data and Model'!A210</f>
        <v>W65</v>
      </c>
      <c r="B210" t="str">
        <f>'2 - Normalized Data and Model'!B210</f>
        <v>L1735</v>
      </c>
      <c r="C210" t="str">
        <f>'2 - Normalized Data and Model'!C210</f>
        <v>apartment</v>
      </c>
      <c r="D210">
        <f>'2 - Normalized Data and Model'!D210</f>
        <v>2</v>
      </c>
      <c r="E210" s="27">
        <f>'2 - Normalized Data and Model'!E210</f>
        <v>3000</v>
      </c>
      <c r="F210">
        <f>'2 - Normalized Data and Model'!F210</f>
        <v>0.97299999999999998</v>
      </c>
      <c r="G210" s="27">
        <f>'2 - Normalized Data and Model'!G210</f>
        <v>35028</v>
      </c>
      <c r="H210" s="27">
        <f>'2 - Normalized Data and Model'!H210</f>
        <v>424</v>
      </c>
      <c r="I210" s="35">
        <f>'2 - Normalized Data and Model'!I210</f>
        <v>0.34250000000000003</v>
      </c>
      <c r="J210" s="27">
        <f>'2 - Normalized Data and Model'!J210</f>
        <v>270</v>
      </c>
      <c r="K210" s="27">
        <f>'2 - Normalized Data and Model'!K210</f>
        <v>543</v>
      </c>
      <c r="L210">
        <f>'2 - Normalized Data and Model'!L210</f>
        <v>273</v>
      </c>
      <c r="M210">
        <f>'2 - Normalized Data and Model'!M210</f>
        <v>154</v>
      </c>
      <c r="N210" s="35">
        <f t="shared" si="46"/>
        <v>0.55128205128205132</v>
      </c>
      <c r="O210" s="47">
        <f>'2 - Normalized Data and Model'!O210</f>
        <v>0.34250000000000003</v>
      </c>
      <c r="P210" s="26">
        <f t="shared" si="47"/>
        <v>233.74358974358975</v>
      </c>
      <c r="Q210" s="47">
        <f t="shared" si="48"/>
        <v>-6.2458908612754577E-3</v>
      </c>
      <c r="R210" s="52">
        <f t="shared" si="49"/>
        <v>0.85564487179487181</v>
      </c>
      <c r="S210" s="26"/>
      <c r="T210" s="39">
        <f t="shared" si="50"/>
        <v>0</v>
      </c>
      <c r="U210" s="29">
        <f t="shared" si="51"/>
        <v>270</v>
      </c>
      <c r="V210">
        <f t="shared" si="52"/>
        <v>341.25</v>
      </c>
      <c r="W210" s="26">
        <f t="shared" si="53"/>
        <v>235.875</v>
      </c>
      <c r="X210" s="105">
        <f t="shared" si="54"/>
        <v>-215.51724137931035</v>
      </c>
      <c r="Y210" s="26">
        <f t="shared" si="55"/>
        <v>301.27801724137936</v>
      </c>
      <c r="Z210" s="26">
        <f t="shared" si="56"/>
        <v>301.27801724137936</v>
      </c>
      <c r="AA210" s="47">
        <f t="shared" si="57"/>
        <v>0.19165719338133144</v>
      </c>
      <c r="AB210" s="47">
        <f t="shared" si="58"/>
        <v>0.69896499999999995</v>
      </c>
      <c r="AC210" s="26">
        <f t="shared" si="59"/>
        <v>76862.718102209066</v>
      </c>
      <c r="AD210" s="39">
        <f t="shared" si="60"/>
        <v>53803.902671546341</v>
      </c>
    </row>
    <row r="211" spans="1:30" x14ac:dyDescent="0.5">
      <c r="A211" t="str">
        <f>'2 - Normalized Data and Model'!A211</f>
        <v>W66</v>
      </c>
      <c r="B211" t="str">
        <f>'2 - Normalized Data and Model'!B211</f>
        <v>L1735</v>
      </c>
      <c r="C211" t="str">
        <f>'2 - Normalized Data and Model'!C211</f>
        <v>house</v>
      </c>
      <c r="D211">
        <f>'2 - Normalized Data and Model'!D211</f>
        <v>2</v>
      </c>
      <c r="E211" s="27">
        <f>'2 - Normalized Data and Model'!E211</f>
        <v>3300</v>
      </c>
      <c r="F211">
        <f>'2 - Normalized Data and Model'!F211</f>
        <v>0.97299999999999998</v>
      </c>
      <c r="G211" s="27">
        <f>'2 - Normalized Data and Model'!G211</f>
        <v>38530.799999999996</v>
      </c>
      <c r="H211" s="27">
        <f>'2 - Normalized Data and Model'!H211</f>
        <v>980</v>
      </c>
      <c r="I211" s="35">
        <f>'2 - Normalized Data and Model'!I211</f>
        <v>0.2712</v>
      </c>
      <c r="J211" s="27">
        <f>'2 - Normalized Data and Model'!J211</f>
        <v>283</v>
      </c>
      <c r="K211" s="27">
        <f>'2 - Normalized Data and Model'!K211</f>
        <v>1261</v>
      </c>
      <c r="L211">
        <f>'2 - Normalized Data and Model'!L211</f>
        <v>978</v>
      </c>
      <c r="M211">
        <f>'2 - Normalized Data and Model'!M211</f>
        <v>697</v>
      </c>
      <c r="N211" s="35">
        <f t="shared" si="46"/>
        <v>0.67014314928425356</v>
      </c>
      <c r="O211" s="47">
        <f>'2 - Normalized Data and Model'!O211</f>
        <v>0.2712</v>
      </c>
      <c r="P211" s="26">
        <f t="shared" si="47"/>
        <v>656.74028629856844</v>
      </c>
      <c r="Q211" s="47">
        <f t="shared" si="48"/>
        <v>0.40571802560210102</v>
      </c>
      <c r="R211" s="52">
        <f t="shared" si="49"/>
        <v>0.52949303913081658</v>
      </c>
      <c r="S211" s="26"/>
      <c r="T211" s="39">
        <f t="shared" si="50"/>
        <v>0</v>
      </c>
      <c r="U211" s="29">
        <f t="shared" si="51"/>
        <v>283</v>
      </c>
      <c r="V211">
        <f t="shared" si="52"/>
        <v>1222.5</v>
      </c>
      <c r="W211" s="26">
        <f t="shared" si="53"/>
        <v>160.75</v>
      </c>
      <c r="X211" s="105">
        <f t="shared" si="54"/>
        <v>-772.07275483137551</v>
      </c>
      <c r="Y211" s="26">
        <f t="shared" si="55"/>
        <v>737.17729253505115</v>
      </c>
      <c r="Z211" s="26">
        <f t="shared" si="56"/>
        <v>737.17729253505115</v>
      </c>
      <c r="AA211" s="47">
        <f t="shared" si="57"/>
        <v>0.47151516771783325</v>
      </c>
      <c r="AB211" s="47">
        <f t="shared" si="58"/>
        <v>0.47740144171779142</v>
      </c>
      <c r="AC211" s="26">
        <f t="shared" si="59"/>
        <v>128454.26832411579</v>
      </c>
      <c r="AD211" s="39">
        <f t="shared" si="60"/>
        <v>89917.987826881057</v>
      </c>
    </row>
    <row r="212" spans="1:30" x14ac:dyDescent="0.5">
      <c r="A212" t="str">
        <f>'2 - Normalized Data and Model'!A212</f>
        <v>W67</v>
      </c>
      <c r="B212" t="str">
        <f>'2 - Normalized Data and Model'!B212</f>
        <v>L1735</v>
      </c>
      <c r="C212" t="str">
        <f>'2 - Normalized Data and Model'!C212</f>
        <v>house</v>
      </c>
      <c r="D212">
        <f>'2 - Normalized Data and Model'!D212</f>
        <v>2</v>
      </c>
      <c r="E212" s="27">
        <f>'2 - Normalized Data and Model'!E212</f>
        <v>4500</v>
      </c>
      <c r="F212">
        <f>'2 - Normalized Data and Model'!F212</f>
        <v>0.97299999999999998</v>
      </c>
      <c r="G212" s="27">
        <f>'2 - Normalized Data and Model'!G212</f>
        <v>52542</v>
      </c>
      <c r="H212" s="27">
        <f>'2 - Normalized Data and Model'!H212</f>
        <v>994</v>
      </c>
      <c r="I212" s="35">
        <f>'2 - Normalized Data and Model'!I212</f>
        <v>0.43009999999999998</v>
      </c>
      <c r="J212" s="27">
        <f>'2 - Normalized Data and Model'!J212</f>
        <v>530</v>
      </c>
      <c r="K212" s="27">
        <f>'2 - Normalized Data and Model'!K212</f>
        <v>1354</v>
      </c>
      <c r="L212">
        <f>'2 - Normalized Data and Model'!L212</f>
        <v>824</v>
      </c>
      <c r="M212">
        <f>'2 - Normalized Data and Model'!M212</f>
        <v>464</v>
      </c>
      <c r="N212" s="35">
        <f t="shared" si="46"/>
        <v>0.55048543689320395</v>
      </c>
      <c r="O212" s="47">
        <f>'2 - Normalized Data and Model'!O212</f>
        <v>0.43009999999999998</v>
      </c>
      <c r="P212" s="26">
        <f t="shared" si="47"/>
        <v>547.18252427184473</v>
      </c>
      <c r="Q212" s="47">
        <f t="shared" si="48"/>
        <v>0.11668206239984925</v>
      </c>
      <c r="R212" s="52">
        <f t="shared" si="49"/>
        <v>0.75832281119803935</v>
      </c>
      <c r="S212" s="26"/>
      <c r="T212" s="39">
        <f t="shared" si="50"/>
        <v>0</v>
      </c>
      <c r="U212" s="29">
        <f t="shared" si="51"/>
        <v>530</v>
      </c>
      <c r="V212">
        <f t="shared" si="52"/>
        <v>1030</v>
      </c>
      <c r="W212" s="26">
        <f t="shared" si="53"/>
        <v>427</v>
      </c>
      <c r="X212" s="105">
        <f t="shared" si="54"/>
        <v>-650.49892636099537</v>
      </c>
      <c r="Y212" s="26">
        <f t="shared" si="55"/>
        <v>766.87943665529872</v>
      </c>
      <c r="Z212" s="26">
        <f t="shared" si="56"/>
        <v>766.87943665529872</v>
      </c>
      <c r="AA212" s="47">
        <f t="shared" si="57"/>
        <v>0.32998003558766864</v>
      </c>
      <c r="AB212" s="47">
        <f t="shared" si="58"/>
        <v>0.58945480582524279</v>
      </c>
      <c r="AC212" s="26">
        <f t="shared" si="59"/>
        <v>164994.88084013257</v>
      </c>
      <c r="AD212" s="39">
        <f t="shared" si="60"/>
        <v>115496.41658809279</v>
      </c>
    </row>
    <row r="213" spans="1:30" x14ac:dyDescent="0.5">
      <c r="A213" t="str">
        <f>'2 - Normalized Data and Model'!A213</f>
        <v>W68</v>
      </c>
      <c r="B213" t="str">
        <f>'2 - Normalized Data and Model'!B213</f>
        <v>L1735</v>
      </c>
      <c r="C213" t="str">
        <f>'2 - Normalized Data and Model'!C213</f>
        <v>apartment</v>
      </c>
      <c r="D213">
        <f>'2 - Normalized Data and Model'!D213</f>
        <v>2</v>
      </c>
      <c r="E213" s="27">
        <f>'2 - Normalized Data and Model'!E213</f>
        <v>2700</v>
      </c>
      <c r="F213">
        <f>'2 - Normalized Data and Model'!F213</f>
        <v>0.97299999999999998</v>
      </c>
      <c r="G213" s="27">
        <f>'2 - Normalized Data and Model'!G213</f>
        <v>31525.200000000001</v>
      </c>
      <c r="H213" s="27">
        <f>'2 - Normalized Data and Model'!H213</f>
        <v>284</v>
      </c>
      <c r="I213" s="35">
        <f>'2 - Normalized Data and Model'!I213</f>
        <v>0.60550000000000004</v>
      </c>
      <c r="J213" s="27">
        <f>'2 - Normalized Data and Model'!J213</f>
        <v>103</v>
      </c>
      <c r="K213" s="27">
        <f>'2 - Normalized Data and Model'!K213</f>
        <v>483</v>
      </c>
      <c r="L213">
        <f>'2 - Normalized Data and Model'!L213</f>
        <v>380</v>
      </c>
      <c r="M213">
        <f>'2 - Normalized Data and Model'!M213</f>
        <v>181</v>
      </c>
      <c r="N213" s="35">
        <f t="shared" si="46"/>
        <v>0.4810526315789474</v>
      </c>
      <c r="O213" s="47">
        <f>'2 - Normalized Data and Model'!O213</f>
        <v>0.60550000000000004</v>
      </c>
      <c r="P213" s="26">
        <f t="shared" si="47"/>
        <v>136.61894736842106</v>
      </c>
      <c r="Q213" s="47">
        <f t="shared" si="48"/>
        <v>0.1707767313019391</v>
      </c>
      <c r="R213" s="52">
        <f t="shared" si="49"/>
        <v>0.71549606182825487</v>
      </c>
      <c r="S213" s="26"/>
      <c r="T213" s="39">
        <f t="shared" si="50"/>
        <v>0</v>
      </c>
      <c r="U213" s="29">
        <f t="shared" si="51"/>
        <v>103</v>
      </c>
      <c r="V213">
        <f t="shared" si="52"/>
        <v>475</v>
      </c>
      <c r="W213" s="26">
        <f t="shared" si="53"/>
        <v>55.5</v>
      </c>
      <c r="X213" s="105">
        <f t="shared" si="54"/>
        <v>-299.98736895288619</v>
      </c>
      <c r="Y213" s="26">
        <f t="shared" si="55"/>
        <v>282.94925476822027</v>
      </c>
      <c r="Z213" s="26">
        <f t="shared" si="56"/>
        <v>282.94925476822027</v>
      </c>
      <c r="AA213" s="47">
        <f t="shared" si="57"/>
        <v>0.47884053635414792</v>
      </c>
      <c r="AB213" s="47">
        <f t="shared" si="58"/>
        <v>0.47160194736842115</v>
      </c>
      <c r="AC213" s="26">
        <f t="shared" si="59"/>
        <v>48705.388137624715</v>
      </c>
      <c r="AD213" s="39">
        <f t="shared" si="60"/>
        <v>34093.771696337302</v>
      </c>
    </row>
    <row r="214" spans="1:30" x14ac:dyDescent="0.5">
      <c r="A214" t="str">
        <f>'2 - Normalized Data and Model'!A214</f>
        <v>W69</v>
      </c>
      <c r="B214" t="str">
        <f>'2 - Normalized Data and Model'!B214</f>
        <v>L1736</v>
      </c>
      <c r="C214" t="str">
        <f>'2 - Normalized Data and Model'!C214</f>
        <v>apartment</v>
      </c>
      <c r="D214">
        <f>'2 - Normalized Data and Model'!D214</f>
        <v>2</v>
      </c>
      <c r="E214" s="27">
        <f>'2 - Normalized Data and Model'!E214</f>
        <v>2700</v>
      </c>
      <c r="F214">
        <f>'2 - Normalized Data and Model'!F214</f>
        <v>0.97299999999999998</v>
      </c>
      <c r="G214" s="27">
        <f>'2 - Normalized Data and Model'!G214</f>
        <v>31525.200000000001</v>
      </c>
      <c r="H214" s="27">
        <f>'2 - Normalized Data and Model'!H214</f>
        <v>236</v>
      </c>
      <c r="I214" s="35">
        <f>'2 - Normalized Data and Model'!I214</f>
        <v>0.56710000000000005</v>
      </c>
      <c r="J214" s="27">
        <f>'2 - Normalized Data and Model'!J214</f>
        <v>110</v>
      </c>
      <c r="K214" s="27">
        <f>'2 - Normalized Data and Model'!K214</f>
        <v>515</v>
      </c>
      <c r="L214">
        <f>'2 - Normalized Data and Model'!L214</f>
        <v>405</v>
      </c>
      <c r="M214">
        <f>'2 - Normalized Data and Model'!M214</f>
        <v>126</v>
      </c>
      <c r="N214" s="35">
        <f t="shared" si="46"/>
        <v>0.34888888888888892</v>
      </c>
      <c r="O214" s="47">
        <f>'2 - Normalized Data and Model'!O214</f>
        <v>0.56710000000000005</v>
      </c>
      <c r="P214" s="26">
        <f t="shared" si="47"/>
        <v>82.337777777777788</v>
      </c>
      <c r="Q214" s="47">
        <f t="shared" si="48"/>
        <v>4.5358573388203038E-2</v>
      </c>
      <c r="R214" s="52">
        <f t="shared" si="49"/>
        <v>0.81478961744855971</v>
      </c>
      <c r="S214" s="26"/>
      <c r="T214" s="39">
        <f t="shared" si="50"/>
        <v>0</v>
      </c>
      <c r="U214" s="29">
        <f t="shared" si="51"/>
        <v>110</v>
      </c>
      <c r="V214">
        <f t="shared" si="52"/>
        <v>506.25</v>
      </c>
      <c r="W214" s="26">
        <f t="shared" si="53"/>
        <v>59.375</v>
      </c>
      <c r="X214" s="105">
        <f t="shared" si="54"/>
        <v>-319.72338006820769</v>
      </c>
      <c r="Y214" s="26">
        <f t="shared" si="55"/>
        <v>301.67617942402427</v>
      </c>
      <c r="Z214" s="26">
        <f t="shared" si="56"/>
        <v>301.67617942402427</v>
      </c>
      <c r="AA214" s="47">
        <f t="shared" si="57"/>
        <v>0.478619613677085</v>
      </c>
      <c r="AB214" s="47">
        <f t="shared" si="58"/>
        <v>0.47177685185185186</v>
      </c>
      <c r="AC214" s="26">
        <f t="shared" si="59"/>
        <v>51948.200945686614</v>
      </c>
      <c r="AD214" s="39">
        <f t="shared" si="60"/>
        <v>36363.740661980628</v>
      </c>
    </row>
    <row r="215" spans="1:30" x14ac:dyDescent="0.5">
      <c r="A215" t="str">
        <f>'2 - Normalized Data and Model'!A215</f>
        <v>W7</v>
      </c>
      <c r="B215" t="str">
        <f>'2 - Normalized Data and Model'!B215</f>
        <v>L9532</v>
      </c>
      <c r="C215" t="str">
        <f>'2 - Normalized Data and Model'!C215</f>
        <v>house</v>
      </c>
      <c r="D215">
        <f>'2 - Normalized Data and Model'!D215</f>
        <v>2</v>
      </c>
      <c r="E215" s="27">
        <f>'2 - Normalized Data and Model'!E215</f>
        <v>1100</v>
      </c>
      <c r="F215">
        <f>'2 - Normalized Data and Model'!F215</f>
        <v>0.97299999999999998</v>
      </c>
      <c r="G215" s="27">
        <f>'2 - Normalized Data and Model'!G215</f>
        <v>12843.6</v>
      </c>
      <c r="H215" s="27">
        <f>'2 - Normalized Data and Model'!H215</f>
        <v>188</v>
      </c>
      <c r="I215" s="35">
        <f>'2 - Normalized Data and Model'!I215</f>
        <v>0.61919999999999997</v>
      </c>
      <c r="J215" s="27">
        <f>'2 - Normalized Data and Model'!J215</f>
        <v>136</v>
      </c>
      <c r="K215" s="27">
        <f>'2 - Normalized Data and Model'!K215</f>
        <v>335</v>
      </c>
      <c r="L215">
        <f>'2 - Normalized Data and Model'!L215</f>
        <v>199</v>
      </c>
      <c r="M215">
        <f>'2 - Normalized Data and Model'!M215</f>
        <v>52</v>
      </c>
      <c r="N215" s="35">
        <f t="shared" si="46"/>
        <v>0.30904522613065327</v>
      </c>
      <c r="O215" s="47">
        <f>'2 - Normalized Data and Model'!O215</f>
        <v>0.61919999999999997</v>
      </c>
      <c r="P215" s="26">
        <f t="shared" si="47"/>
        <v>58.100502512562812</v>
      </c>
      <c r="Q215" s="47">
        <f t="shared" si="48"/>
        <v>-0.2131638089947224</v>
      </c>
      <c r="R215" s="52">
        <f t="shared" si="49"/>
        <v>1.0194617875811218</v>
      </c>
      <c r="S215" s="26"/>
      <c r="T215" s="39">
        <f t="shared" si="50"/>
        <v>0</v>
      </c>
      <c r="U215" s="29">
        <f t="shared" si="51"/>
        <v>136</v>
      </c>
      <c r="V215">
        <f t="shared" si="52"/>
        <v>248.75</v>
      </c>
      <c r="W215" s="26">
        <f t="shared" si="53"/>
        <v>111.125</v>
      </c>
      <c r="X215" s="105">
        <f t="shared" si="54"/>
        <v>-157.09864847795882</v>
      </c>
      <c r="Y215" s="26">
        <f t="shared" si="55"/>
        <v>189.20632026019956</v>
      </c>
      <c r="Z215" s="26">
        <f t="shared" si="56"/>
        <v>189.20632026019956</v>
      </c>
      <c r="AA215" s="47">
        <f t="shared" si="57"/>
        <v>0.31389475481487261</v>
      </c>
      <c r="AB215" s="47">
        <f t="shared" si="58"/>
        <v>0.60218952261306535</v>
      </c>
      <c r="AC215" s="26">
        <f t="shared" si="59"/>
        <v>41587.393240595484</v>
      </c>
      <c r="AD215" s="39">
        <f t="shared" si="60"/>
        <v>29111.175268416835</v>
      </c>
    </row>
    <row r="216" spans="1:30" x14ac:dyDescent="0.5">
      <c r="A216" t="str">
        <f>'2 - Normalized Data and Model'!A216</f>
        <v>W70</v>
      </c>
      <c r="B216" t="str">
        <f>'2 - Normalized Data and Model'!B216</f>
        <v>L1736</v>
      </c>
      <c r="C216" t="str">
        <f>'2 - Normalized Data and Model'!C216</f>
        <v>apartment</v>
      </c>
      <c r="D216">
        <f>'2 - Normalized Data and Model'!D216</f>
        <v>2</v>
      </c>
      <c r="E216" s="27">
        <f>'2 - Normalized Data and Model'!E216</f>
        <v>3000</v>
      </c>
      <c r="F216">
        <f>'2 - Normalized Data and Model'!F216</f>
        <v>0.97299999999999998</v>
      </c>
      <c r="G216" s="27">
        <f>'2 - Normalized Data and Model'!G216</f>
        <v>35028</v>
      </c>
      <c r="H216" s="27">
        <f>'2 - Normalized Data and Model'!H216</f>
        <v>329</v>
      </c>
      <c r="I216" s="35">
        <f>'2 - Normalized Data and Model'!I216</f>
        <v>0.70409999999999995</v>
      </c>
      <c r="J216" s="27">
        <f>'2 - Normalized Data and Model'!J216</f>
        <v>270</v>
      </c>
      <c r="K216" s="27">
        <f>'2 - Normalized Data and Model'!K216</f>
        <v>544</v>
      </c>
      <c r="L216">
        <f>'2 - Normalized Data and Model'!L216</f>
        <v>274</v>
      </c>
      <c r="M216">
        <f>'2 - Normalized Data and Model'!M216</f>
        <v>59</v>
      </c>
      <c r="N216" s="35">
        <f t="shared" si="46"/>
        <v>0.27226277372262775</v>
      </c>
      <c r="O216" s="47">
        <f>'2 - Normalized Data and Model'!O216</f>
        <v>0.70409999999999995</v>
      </c>
      <c r="P216" s="26">
        <f t="shared" si="47"/>
        <v>89.574452554744525</v>
      </c>
      <c r="Q216" s="47">
        <f t="shared" si="48"/>
        <v>-0.42678991954819112</v>
      </c>
      <c r="R216" s="52">
        <f t="shared" si="49"/>
        <v>1.1885895793063028</v>
      </c>
      <c r="S216" s="26"/>
      <c r="T216" s="39">
        <f t="shared" si="50"/>
        <v>0</v>
      </c>
      <c r="U216" s="29">
        <f t="shared" si="51"/>
        <v>270</v>
      </c>
      <c r="V216">
        <f t="shared" si="52"/>
        <v>342.5</v>
      </c>
      <c r="W216" s="26">
        <f t="shared" si="53"/>
        <v>235.75</v>
      </c>
      <c r="X216" s="105">
        <f t="shared" si="54"/>
        <v>-216.30668182392321</v>
      </c>
      <c r="Y216" s="26">
        <f t="shared" si="55"/>
        <v>301.8870942276115</v>
      </c>
      <c r="Z216" s="26">
        <f t="shared" si="56"/>
        <v>301.8870942276115</v>
      </c>
      <c r="AA216" s="47">
        <f t="shared" si="57"/>
        <v>0.19310100504412117</v>
      </c>
      <c r="AB216" s="47">
        <f t="shared" si="58"/>
        <v>0.69782193430656925</v>
      </c>
      <c r="AC216" s="26">
        <f t="shared" si="59"/>
        <v>76892.154153177005</v>
      </c>
      <c r="AD216" s="39">
        <f t="shared" si="60"/>
        <v>53824.507907223902</v>
      </c>
    </row>
    <row r="217" spans="1:30" x14ac:dyDescent="0.5">
      <c r="A217" t="str">
        <f>'2 - Normalized Data and Model'!A217</f>
        <v>W71</v>
      </c>
      <c r="B217" t="str">
        <f>'2 - Normalized Data and Model'!B217</f>
        <v>L1736</v>
      </c>
      <c r="C217" t="str">
        <f>'2 - Normalized Data and Model'!C217</f>
        <v>house</v>
      </c>
      <c r="D217">
        <f>'2 - Normalized Data and Model'!D217</f>
        <v>2</v>
      </c>
      <c r="E217" s="27">
        <f>'2 - Normalized Data and Model'!E217</f>
        <v>4500</v>
      </c>
      <c r="F217">
        <f>'2 - Normalized Data and Model'!F217</f>
        <v>0.97299999999999998</v>
      </c>
      <c r="G217" s="27">
        <f>'2 - Normalized Data and Model'!G217</f>
        <v>52542</v>
      </c>
      <c r="H217" s="27">
        <f>'2 - Normalized Data and Model'!H217</f>
        <v>549</v>
      </c>
      <c r="I217" s="35">
        <f>'2 - Normalized Data and Model'!I217</f>
        <v>0.44379999999999997</v>
      </c>
      <c r="J217" s="27">
        <f>'2 - Normalized Data and Model'!J217</f>
        <v>231</v>
      </c>
      <c r="K217" s="27">
        <f>'2 - Normalized Data and Model'!K217</f>
        <v>1027</v>
      </c>
      <c r="L217">
        <f>'2 - Normalized Data and Model'!L217</f>
        <v>796</v>
      </c>
      <c r="M217">
        <f>'2 - Normalized Data and Model'!M217</f>
        <v>318</v>
      </c>
      <c r="N217" s="35">
        <f t="shared" si="46"/>
        <v>0.41959798994974873</v>
      </c>
      <c r="O217" s="47">
        <f>'2 - Normalized Data and Model'!O217</f>
        <v>0.44379999999999997</v>
      </c>
      <c r="P217" s="26">
        <f t="shared" si="47"/>
        <v>230.35929648241205</v>
      </c>
      <c r="Q217" s="47">
        <f t="shared" si="48"/>
        <v>9.9356076866745788E-2</v>
      </c>
      <c r="R217" s="52">
        <f t="shared" si="49"/>
        <v>0.77203979394459732</v>
      </c>
      <c r="S217" s="26"/>
      <c r="T217" s="39">
        <f t="shared" si="50"/>
        <v>0</v>
      </c>
      <c r="U217" s="29">
        <f t="shared" si="51"/>
        <v>231</v>
      </c>
      <c r="V217">
        <f t="shared" si="52"/>
        <v>995</v>
      </c>
      <c r="W217" s="26">
        <f t="shared" si="53"/>
        <v>131.5</v>
      </c>
      <c r="X217" s="105">
        <f t="shared" si="54"/>
        <v>-628.39459391183527</v>
      </c>
      <c r="Y217" s="26">
        <f t="shared" si="55"/>
        <v>600.32528104079825</v>
      </c>
      <c r="Z217" s="26">
        <f t="shared" si="56"/>
        <v>600.32528104079825</v>
      </c>
      <c r="AA217" s="47">
        <f t="shared" si="57"/>
        <v>0.47118118697567662</v>
      </c>
      <c r="AB217" s="47">
        <f t="shared" si="58"/>
        <v>0.47766585427135683</v>
      </c>
      <c r="AC217" s="26">
        <f t="shared" si="59"/>
        <v>104665.53419630151</v>
      </c>
      <c r="AD217" s="39">
        <f t="shared" si="60"/>
        <v>73265.873937411045</v>
      </c>
    </row>
    <row r="218" spans="1:30" x14ac:dyDescent="0.5">
      <c r="A218" t="str">
        <f>'2 - Normalized Data and Model'!A218</f>
        <v>W72</v>
      </c>
      <c r="B218" t="str">
        <f>'2 - Normalized Data and Model'!B218</f>
        <v>L1736</v>
      </c>
      <c r="C218" t="str">
        <f>'2 - Normalized Data and Model'!C218</f>
        <v>house</v>
      </c>
      <c r="D218">
        <f>'2 - Normalized Data and Model'!D218</f>
        <v>2</v>
      </c>
      <c r="E218" s="27">
        <f>'2 - Normalized Data and Model'!E218</f>
        <v>4900</v>
      </c>
      <c r="F218">
        <f>'2 - Normalized Data and Model'!F218</f>
        <v>0.97299999999999998</v>
      </c>
      <c r="G218" s="27">
        <f>'2 - Normalized Data and Model'!G218</f>
        <v>57212.4</v>
      </c>
      <c r="H218" s="27">
        <f>'2 - Normalized Data and Model'!H218</f>
        <v>652</v>
      </c>
      <c r="I218" s="35">
        <f>'2 - Normalized Data and Model'!I218</f>
        <v>0.4466</v>
      </c>
      <c r="J218" s="27">
        <f>'2 - Normalized Data and Model'!J218</f>
        <v>379</v>
      </c>
      <c r="K218" s="27">
        <f>'2 - Normalized Data and Model'!K218</f>
        <v>969</v>
      </c>
      <c r="L218">
        <f>'2 - Normalized Data and Model'!L218</f>
        <v>590</v>
      </c>
      <c r="M218">
        <f>'2 - Normalized Data and Model'!M218</f>
        <v>273</v>
      </c>
      <c r="N218" s="35">
        <f t="shared" si="46"/>
        <v>0.47016949152542376</v>
      </c>
      <c r="O218" s="47">
        <f>'2 - Normalized Data and Model'!O218</f>
        <v>0.4466</v>
      </c>
      <c r="P218" s="26">
        <f t="shared" si="47"/>
        <v>306.5505084745763</v>
      </c>
      <c r="Q218" s="47">
        <f t="shared" si="48"/>
        <v>1.7634013214593985E-3</v>
      </c>
      <c r="R218" s="52">
        <f t="shared" si="49"/>
        <v>0.84930391517380066</v>
      </c>
      <c r="S218" s="26"/>
      <c r="T218" s="39">
        <f t="shared" si="50"/>
        <v>0</v>
      </c>
      <c r="U218" s="29">
        <f t="shared" si="51"/>
        <v>379</v>
      </c>
      <c r="V218">
        <f t="shared" si="52"/>
        <v>737.5</v>
      </c>
      <c r="W218" s="26">
        <f t="shared" si="53"/>
        <v>305.25</v>
      </c>
      <c r="X218" s="105">
        <f t="shared" si="54"/>
        <v>-465.76986232158646</v>
      </c>
      <c r="Y218" s="26">
        <f t="shared" si="55"/>
        <v>548.85542187697354</v>
      </c>
      <c r="Z218" s="26">
        <f t="shared" si="56"/>
        <v>548.85542187697354</v>
      </c>
      <c r="AA218" s="47">
        <f t="shared" si="57"/>
        <v>0.33031243644335395</v>
      </c>
      <c r="AB218" s="47">
        <f t="shared" si="58"/>
        <v>0.58919164406779667</v>
      </c>
      <c r="AC218" s="26">
        <f t="shared" si="59"/>
        <v>118034.07535549464</v>
      </c>
      <c r="AD218" s="39">
        <f t="shared" si="60"/>
        <v>82623.852748846242</v>
      </c>
    </row>
    <row r="219" spans="1:30" x14ac:dyDescent="0.5">
      <c r="A219" t="str">
        <f>'2 - Normalized Data and Model'!A219</f>
        <v>W73</v>
      </c>
      <c r="B219" t="str">
        <f>'2 - Normalized Data and Model'!B219</f>
        <v>L1737</v>
      </c>
      <c r="C219" t="str">
        <f>'2 - Normalized Data and Model'!C219</f>
        <v>apartment</v>
      </c>
      <c r="D219">
        <f>'2 - Normalized Data and Model'!D219</f>
        <v>2</v>
      </c>
      <c r="E219" s="27">
        <f>'2 - Normalized Data and Model'!E219</f>
        <v>3300</v>
      </c>
      <c r="F219">
        <f>'2 - Normalized Data and Model'!F219</f>
        <v>0.97299999999999998</v>
      </c>
      <c r="G219" s="27">
        <f>'2 - Normalized Data and Model'!G219</f>
        <v>38530.799999999996</v>
      </c>
      <c r="H219" s="27">
        <f>'2 - Normalized Data and Model'!H219</f>
        <v>378</v>
      </c>
      <c r="I219" s="35">
        <f>'2 - Normalized Data and Model'!I219</f>
        <v>0.4219</v>
      </c>
      <c r="J219" s="27">
        <f>'2 - Normalized Data and Model'!J219</f>
        <v>264</v>
      </c>
      <c r="K219" s="27">
        <f>'2 - Normalized Data and Model'!K219</f>
        <v>532</v>
      </c>
      <c r="L219">
        <f>'2 - Normalized Data and Model'!L219</f>
        <v>268</v>
      </c>
      <c r="M219">
        <f>'2 - Normalized Data and Model'!M219</f>
        <v>114</v>
      </c>
      <c r="N219" s="35">
        <f t="shared" si="46"/>
        <v>0.44029850746268662</v>
      </c>
      <c r="O219" s="47">
        <f>'2 - Normalized Data and Model'!O219</f>
        <v>0.4219</v>
      </c>
      <c r="P219" s="26">
        <f t="shared" si="47"/>
        <v>166.43283582089555</v>
      </c>
      <c r="Q219" s="47">
        <f t="shared" si="48"/>
        <v>-0.19124526620628199</v>
      </c>
      <c r="R219" s="52">
        <f t="shared" si="49"/>
        <v>1.0021088772555133</v>
      </c>
      <c r="S219" s="26"/>
      <c r="T219" s="39">
        <f t="shared" si="50"/>
        <v>0</v>
      </c>
      <c r="U219" s="29">
        <f t="shared" si="51"/>
        <v>264</v>
      </c>
      <c r="V219">
        <f t="shared" si="52"/>
        <v>335</v>
      </c>
      <c r="W219" s="26">
        <f t="shared" si="53"/>
        <v>230.5</v>
      </c>
      <c r="X219" s="105">
        <f t="shared" si="54"/>
        <v>-211.57003915624605</v>
      </c>
      <c r="Y219" s="26">
        <f t="shared" si="55"/>
        <v>295.23263231021855</v>
      </c>
      <c r="Z219" s="26">
        <f t="shared" si="56"/>
        <v>295.23263231021855</v>
      </c>
      <c r="AA219" s="47">
        <f t="shared" si="57"/>
        <v>0.19323173823945836</v>
      </c>
      <c r="AB219" s="47">
        <f t="shared" si="58"/>
        <v>0.6977184328358208</v>
      </c>
      <c r="AC219" s="26">
        <f t="shared" si="59"/>
        <v>75186.07608118013</v>
      </c>
      <c r="AD219" s="39">
        <f t="shared" si="60"/>
        <v>52630.253256826087</v>
      </c>
    </row>
    <row r="220" spans="1:30" x14ac:dyDescent="0.5">
      <c r="A220" t="str">
        <f>'2 - Normalized Data and Model'!A220</f>
        <v>W74</v>
      </c>
      <c r="B220" t="str">
        <f>'2 - Normalized Data and Model'!B220</f>
        <v>L1737</v>
      </c>
      <c r="C220" t="str">
        <f>'2 - Normalized Data and Model'!C220</f>
        <v>house</v>
      </c>
      <c r="D220">
        <f>'2 - Normalized Data and Model'!D220</f>
        <v>2</v>
      </c>
      <c r="E220" s="27">
        <f>'2 - Normalized Data and Model'!E220</f>
        <v>4500</v>
      </c>
      <c r="F220">
        <f>'2 - Normalized Data and Model'!F220</f>
        <v>0.97299999999999998</v>
      </c>
      <c r="G220" s="27">
        <f>'2 - Normalized Data and Model'!G220</f>
        <v>52542</v>
      </c>
      <c r="H220" s="27">
        <f>'2 - Normalized Data and Model'!H220</f>
        <v>255</v>
      </c>
      <c r="I220" s="35">
        <f>'2 - Normalized Data and Model'!I220</f>
        <v>0.59179999999999999</v>
      </c>
      <c r="J220" s="27">
        <f>'2 - Normalized Data and Model'!J220</f>
        <v>151</v>
      </c>
      <c r="K220" s="27">
        <f>'2 - Normalized Data and Model'!K220</f>
        <v>673</v>
      </c>
      <c r="L220">
        <f>'2 - Normalized Data and Model'!L220</f>
        <v>522</v>
      </c>
      <c r="M220">
        <f>'2 - Normalized Data and Model'!M220</f>
        <v>104</v>
      </c>
      <c r="N220" s="35">
        <f t="shared" si="46"/>
        <v>0.25938697318007664</v>
      </c>
      <c r="O220" s="47">
        <f>'2 - Normalized Data and Model'!O220</f>
        <v>0.59179999999999999</v>
      </c>
      <c r="P220" s="26">
        <f t="shared" si="47"/>
        <v>66.143678160919549</v>
      </c>
      <c r="Q220" s="47">
        <f t="shared" si="48"/>
        <v>-3.0048002818514108E-2</v>
      </c>
      <c r="R220" s="52">
        <f t="shared" si="49"/>
        <v>0.87448900383141759</v>
      </c>
      <c r="S220" s="26"/>
      <c r="T220" s="39">
        <f t="shared" si="50"/>
        <v>0</v>
      </c>
      <c r="U220" s="29">
        <f t="shared" si="51"/>
        <v>151</v>
      </c>
      <c r="V220">
        <f t="shared" si="52"/>
        <v>652.5</v>
      </c>
      <c r="W220" s="26">
        <f t="shared" si="53"/>
        <v>85.75</v>
      </c>
      <c r="X220" s="105">
        <f t="shared" si="54"/>
        <v>-412.08791208791212</v>
      </c>
      <c r="Y220" s="26">
        <f t="shared" si="55"/>
        <v>393.4381868131868</v>
      </c>
      <c r="Z220" s="26">
        <f t="shared" si="56"/>
        <v>393.4381868131868</v>
      </c>
      <c r="AA220" s="47">
        <f t="shared" si="57"/>
        <v>0.47155277672519053</v>
      </c>
      <c r="AB220" s="47">
        <f t="shared" si="58"/>
        <v>0.47737166666666669</v>
      </c>
      <c r="AC220" s="26">
        <f t="shared" si="59"/>
        <v>68552.92868380266</v>
      </c>
      <c r="AD220" s="39">
        <f t="shared" si="60"/>
        <v>47987.050078661858</v>
      </c>
    </row>
    <row r="221" spans="1:30" x14ac:dyDescent="0.5">
      <c r="A221" t="str">
        <f>'2 - Normalized Data and Model'!A221</f>
        <v>W75</v>
      </c>
      <c r="B221" t="str">
        <f>'2 - Normalized Data and Model'!B221</f>
        <v>L1737</v>
      </c>
      <c r="C221" t="str">
        <f>'2 - Normalized Data and Model'!C221</f>
        <v>house</v>
      </c>
      <c r="D221">
        <f>'2 - Normalized Data and Model'!D221</f>
        <v>2</v>
      </c>
      <c r="E221" s="27">
        <f>'2 - Normalized Data and Model'!E221</f>
        <v>4200</v>
      </c>
      <c r="F221">
        <f>'2 - Normalized Data and Model'!F221</f>
        <v>0.97299999999999998</v>
      </c>
      <c r="G221" s="27">
        <f>'2 - Normalized Data and Model'!G221</f>
        <v>49039.199999999997</v>
      </c>
      <c r="H221" s="27">
        <f>'2 - Normalized Data and Model'!H221</f>
        <v>441</v>
      </c>
      <c r="I221" s="35">
        <f>'2 - Normalized Data and Model'!I221</f>
        <v>0.5726</v>
      </c>
      <c r="J221" s="27">
        <f>'2 - Normalized Data and Model'!J221</f>
        <v>278</v>
      </c>
      <c r="K221" s="27">
        <f>'2 - Normalized Data and Model'!K221</f>
        <v>711</v>
      </c>
      <c r="L221">
        <f>'2 - Normalized Data and Model'!L221</f>
        <v>433</v>
      </c>
      <c r="M221">
        <f>'2 - Normalized Data and Model'!M221</f>
        <v>163</v>
      </c>
      <c r="N221" s="35">
        <f t="shared" si="46"/>
        <v>0.40115473441108551</v>
      </c>
      <c r="O221" s="47">
        <f>'2 - Normalized Data and Model'!O221</f>
        <v>0.5726</v>
      </c>
      <c r="P221" s="26">
        <f t="shared" si="47"/>
        <v>176.90923787528871</v>
      </c>
      <c r="Q221" s="47">
        <f t="shared" si="48"/>
        <v>-8.6772770669212573E-2</v>
      </c>
      <c r="R221" s="52">
        <f t="shared" si="49"/>
        <v>0.91939800253881565</v>
      </c>
      <c r="S221" s="26"/>
      <c r="T221" s="39">
        <f t="shared" si="50"/>
        <v>0</v>
      </c>
      <c r="U221" s="29">
        <f t="shared" si="51"/>
        <v>278</v>
      </c>
      <c r="V221">
        <f t="shared" si="52"/>
        <v>541.25</v>
      </c>
      <c r="W221" s="26">
        <f t="shared" si="53"/>
        <v>223.875</v>
      </c>
      <c r="X221" s="105">
        <f t="shared" si="54"/>
        <v>-341.82771251736773</v>
      </c>
      <c r="Y221" s="26">
        <f t="shared" si="55"/>
        <v>402.73033503852474</v>
      </c>
      <c r="Z221" s="26">
        <f t="shared" si="56"/>
        <v>402.73033503852474</v>
      </c>
      <c r="AA221" s="47">
        <f t="shared" si="57"/>
        <v>0.33044865596032286</v>
      </c>
      <c r="AB221" s="47">
        <f t="shared" si="58"/>
        <v>0.58908379907621244</v>
      </c>
      <c r="AC221" s="26">
        <f t="shared" si="59"/>
        <v>86593.299255221456</v>
      </c>
      <c r="AD221" s="39">
        <f t="shared" si="60"/>
        <v>60615.309478655014</v>
      </c>
    </row>
    <row r="222" spans="1:30" x14ac:dyDescent="0.5">
      <c r="A222" t="str">
        <f>'2 - Normalized Data and Model'!A222</f>
        <v>W76</v>
      </c>
      <c r="B222" t="str">
        <f>'2 - Normalized Data and Model'!B222</f>
        <v>L1737</v>
      </c>
      <c r="C222" t="str">
        <f>'2 - Normalized Data and Model'!C222</f>
        <v>apartment</v>
      </c>
      <c r="D222">
        <f>'2 - Normalized Data and Model'!D222</f>
        <v>2</v>
      </c>
      <c r="E222" s="27">
        <f>'2 - Normalized Data and Model'!E222</f>
        <v>2500</v>
      </c>
      <c r="F222">
        <f>'2 - Normalized Data and Model'!F222</f>
        <v>0.97299999999999998</v>
      </c>
      <c r="G222" s="27">
        <f>'2 - Normalized Data and Model'!G222</f>
        <v>29190</v>
      </c>
      <c r="H222" s="27">
        <f>'2 - Normalized Data and Model'!H222</f>
        <v>356</v>
      </c>
      <c r="I222" s="35">
        <f>'2 - Normalized Data and Model'!I222</f>
        <v>0.42470000000000002</v>
      </c>
      <c r="J222" s="27">
        <f>'2 - Normalized Data and Model'!J222</f>
        <v>98</v>
      </c>
      <c r="K222" s="27">
        <f>'2 - Normalized Data and Model'!K222</f>
        <v>460</v>
      </c>
      <c r="L222">
        <f>'2 - Normalized Data and Model'!L222</f>
        <v>362</v>
      </c>
      <c r="M222">
        <f>'2 - Normalized Data and Model'!M222</f>
        <v>258</v>
      </c>
      <c r="N222" s="35">
        <f t="shared" si="46"/>
        <v>0.67016574585635358</v>
      </c>
      <c r="O222" s="47">
        <f>'2 - Normalized Data and Model'!O222</f>
        <v>0.42470000000000002</v>
      </c>
      <c r="P222" s="26">
        <f t="shared" si="47"/>
        <v>238.57900552486188</v>
      </c>
      <c r="Q222" s="47">
        <f t="shared" si="48"/>
        <v>0.41067183541405938</v>
      </c>
      <c r="R222" s="52">
        <f t="shared" si="49"/>
        <v>0.52557110790268924</v>
      </c>
      <c r="S222" s="26"/>
      <c r="T222" s="39">
        <f t="shared" si="50"/>
        <v>0</v>
      </c>
      <c r="U222" s="29">
        <f t="shared" si="51"/>
        <v>98</v>
      </c>
      <c r="V222">
        <f t="shared" si="52"/>
        <v>452.5</v>
      </c>
      <c r="W222" s="26">
        <f t="shared" si="53"/>
        <v>52.75</v>
      </c>
      <c r="X222" s="105">
        <f t="shared" si="54"/>
        <v>-285.77744094985474</v>
      </c>
      <c r="Y222" s="26">
        <f t="shared" si="55"/>
        <v>269.48586901604142</v>
      </c>
      <c r="Z222" s="26">
        <f t="shared" si="56"/>
        <v>269.48586901604142</v>
      </c>
      <c r="AA222" s="47">
        <f t="shared" si="57"/>
        <v>0.47897429616804732</v>
      </c>
      <c r="AB222" s="47">
        <f t="shared" si="58"/>
        <v>0.47149604972375697</v>
      </c>
      <c r="AC222" s="26">
        <f t="shared" si="59"/>
        <v>46377.455784564627</v>
      </c>
      <c r="AD222" s="39">
        <f t="shared" si="60"/>
        <v>32464.219049195235</v>
      </c>
    </row>
    <row r="223" spans="1:30" x14ac:dyDescent="0.5">
      <c r="A223" t="str">
        <f>'2 - Normalized Data and Model'!A223</f>
        <v>W77</v>
      </c>
      <c r="B223" t="str">
        <f>'2 - Normalized Data and Model'!B223</f>
        <v>L1738</v>
      </c>
      <c r="C223" t="str">
        <f>'2 - Normalized Data and Model'!C223</f>
        <v>apartment</v>
      </c>
      <c r="D223">
        <f>'2 - Normalized Data and Model'!D223</f>
        <v>2</v>
      </c>
      <c r="E223" s="27">
        <f>'2 - Normalized Data and Model'!E223</f>
        <v>2500</v>
      </c>
      <c r="F223">
        <f>'2 - Normalized Data and Model'!F223</f>
        <v>0.97299999999999998</v>
      </c>
      <c r="G223" s="27">
        <f>'2 - Normalized Data and Model'!G223</f>
        <v>29190</v>
      </c>
      <c r="H223" s="27">
        <f>'2 - Normalized Data and Model'!H223</f>
        <v>437</v>
      </c>
      <c r="I223" s="35">
        <f>'2 - Normalized Data and Model'!I223</f>
        <v>7.9500000000000001E-2</v>
      </c>
      <c r="J223" s="27">
        <f>'2 - Normalized Data and Model'!J223</f>
        <v>108</v>
      </c>
      <c r="K223" s="27">
        <f>'2 - Normalized Data and Model'!K223</f>
        <v>507</v>
      </c>
      <c r="L223">
        <f>'2 - Normalized Data and Model'!L223</f>
        <v>399</v>
      </c>
      <c r="M223">
        <f>'2 - Normalized Data and Model'!M223</f>
        <v>329</v>
      </c>
      <c r="N223" s="35">
        <f t="shared" si="46"/>
        <v>0.75964912280701746</v>
      </c>
      <c r="O223" s="47">
        <f>'2 - Normalized Data and Model'!O223</f>
        <v>7.9500000000000001E-2</v>
      </c>
      <c r="P223" s="26">
        <f t="shared" si="47"/>
        <v>331.96666666666664</v>
      </c>
      <c r="Q223" s="47">
        <f t="shared" si="48"/>
        <v>0.54905597326649958</v>
      </c>
      <c r="R223" s="52">
        <f t="shared" si="49"/>
        <v>0.4160123859649123</v>
      </c>
      <c r="S223" s="26"/>
      <c r="T223" s="39">
        <f t="shared" si="50"/>
        <v>0</v>
      </c>
      <c r="U223" s="29">
        <f t="shared" si="51"/>
        <v>108</v>
      </c>
      <c r="V223">
        <f t="shared" si="52"/>
        <v>498.75</v>
      </c>
      <c r="W223" s="26">
        <f t="shared" si="53"/>
        <v>58.125</v>
      </c>
      <c r="X223" s="105">
        <f t="shared" si="54"/>
        <v>-314.9867374005305</v>
      </c>
      <c r="Y223" s="26">
        <f t="shared" si="55"/>
        <v>297.02171750663132</v>
      </c>
      <c r="Z223" s="26">
        <f t="shared" si="56"/>
        <v>297.02171750663132</v>
      </c>
      <c r="AA223" s="47">
        <f t="shared" si="57"/>
        <v>0.47899091229399765</v>
      </c>
      <c r="AB223" s="47">
        <f t="shared" si="58"/>
        <v>0.47148289473684207</v>
      </c>
      <c r="AC223" s="26">
        <f t="shared" si="59"/>
        <v>51114.840596953312</v>
      </c>
      <c r="AD223" s="39">
        <f t="shared" si="60"/>
        <v>35780.388417867318</v>
      </c>
    </row>
    <row r="224" spans="1:30" x14ac:dyDescent="0.5">
      <c r="A224" t="str">
        <f>'2 - Normalized Data and Model'!A224</f>
        <v>W78</v>
      </c>
      <c r="B224" t="str">
        <f>'2 - Normalized Data and Model'!B224</f>
        <v>L1738</v>
      </c>
      <c r="C224" t="str">
        <f>'2 - Normalized Data and Model'!C224</f>
        <v>apartment</v>
      </c>
      <c r="D224">
        <f>'2 - Normalized Data and Model'!D224</f>
        <v>2</v>
      </c>
      <c r="E224" s="27">
        <f>'2 - Normalized Data and Model'!E224</f>
        <v>3300</v>
      </c>
      <c r="F224">
        <f>'2 - Normalized Data and Model'!F224</f>
        <v>0.97299999999999998</v>
      </c>
      <c r="G224" s="27">
        <f>'2 - Normalized Data and Model'!G224</f>
        <v>38530.799999999996</v>
      </c>
      <c r="H224" s="27">
        <f>'2 - Normalized Data and Model'!H224</f>
        <v>461</v>
      </c>
      <c r="I224" s="35">
        <f>'2 - Normalized Data and Model'!I224</f>
        <v>0.31780000000000003</v>
      </c>
      <c r="J224" s="27">
        <f>'2 - Normalized Data and Model'!J224</f>
        <v>270</v>
      </c>
      <c r="K224" s="27">
        <f>'2 - Normalized Data and Model'!K224</f>
        <v>543</v>
      </c>
      <c r="L224">
        <f>'2 - Normalized Data and Model'!L224</f>
        <v>273</v>
      </c>
      <c r="M224">
        <f>'2 - Normalized Data and Model'!M224</f>
        <v>191</v>
      </c>
      <c r="N224" s="35">
        <f t="shared" si="46"/>
        <v>0.65970695970695969</v>
      </c>
      <c r="O224" s="47">
        <f>'2 - Normalized Data and Model'!O224</f>
        <v>0.31780000000000003</v>
      </c>
      <c r="P224" s="26">
        <f t="shared" si="47"/>
        <v>304.12490842490843</v>
      </c>
      <c r="Q224" s="47">
        <f t="shared" si="48"/>
        <v>0.19999973164808332</v>
      </c>
      <c r="R224" s="52">
        <f t="shared" si="49"/>
        <v>0.69236021245421242</v>
      </c>
      <c r="S224" s="26"/>
      <c r="T224" s="39">
        <f t="shared" si="50"/>
        <v>0</v>
      </c>
      <c r="U224" s="29">
        <f t="shared" si="51"/>
        <v>270</v>
      </c>
      <c r="V224">
        <f t="shared" si="52"/>
        <v>341.25</v>
      </c>
      <c r="W224" s="26">
        <f t="shared" si="53"/>
        <v>235.875</v>
      </c>
      <c r="X224" s="105">
        <f t="shared" si="54"/>
        <v>-215.51724137931035</v>
      </c>
      <c r="Y224" s="26">
        <f t="shared" si="55"/>
        <v>301.27801724137936</v>
      </c>
      <c r="Z224" s="26">
        <f t="shared" si="56"/>
        <v>301.27801724137936</v>
      </c>
      <c r="AA224" s="47">
        <f t="shared" si="57"/>
        <v>0.19165719338133144</v>
      </c>
      <c r="AB224" s="47">
        <f t="shared" si="58"/>
        <v>0.69896499999999995</v>
      </c>
      <c r="AC224" s="26">
        <f t="shared" si="59"/>
        <v>76862.718102209066</v>
      </c>
      <c r="AD224" s="39">
        <f t="shared" si="60"/>
        <v>53803.902671546341</v>
      </c>
    </row>
    <row r="225" spans="1:30" x14ac:dyDescent="0.5">
      <c r="A225" t="str">
        <f>'2 - Normalized Data and Model'!A225</f>
        <v>W79</v>
      </c>
      <c r="B225" t="str">
        <f>'2 - Normalized Data and Model'!B225</f>
        <v>L1738</v>
      </c>
      <c r="C225" t="str">
        <f>'2 - Normalized Data and Model'!C225</f>
        <v>house</v>
      </c>
      <c r="D225">
        <f>'2 - Normalized Data and Model'!D225</f>
        <v>2</v>
      </c>
      <c r="E225" s="27">
        <f>'2 - Normalized Data and Model'!E225</f>
        <v>4500</v>
      </c>
      <c r="F225">
        <f>'2 - Normalized Data and Model'!F225</f>
        <v>0.97299999999999998</v>
      </c>
      <c r="G225" s="27">
        <f>'2 - Normalized Data and Model'!G225</f>
        <v>52542</v>
      </c>
      <c r="H225" s="27">
        <f>'2 - Normalized Data and Model'!H225</f>
        <v>669</v>
      </c>
      <c r="I225" s="35">
        <f>'2 - Normalized Data and Model'!I225</f>
        <v>0.31230000000000002</v>
      </c>
      <c r="J225" s="27">
        <f>'2 - Normalized Data and Model'!J225</f>
        <v>186</v>
      </c>
      <c r="K225" s="27">
        <f>'2 - Normalized Data and Model'!K225</f>
        <v>829</v>
      </c>
      <c r="L225">
        <f>'2 - Normalized Data and Model'!L225</f>
        <v>643</v>
      </c>
      <c r="M225">
        <f>'2 - Normalized Data and Model'!M225</f>
        <v>483</v>
      </c>
      <c r="N225" s="35">
        <f t="shared" si="46"/>
        <v>0.7009331259720063</v>
      </c>
      <c r="O225" s="47">
        <f>'2 - Normalized Data and Model'!O225</f>
        <v>0.31230000000000002</v>
      </c>
      <c r="P225" s="26">
        <f t="shared" si="47"/>
        <v>468.92426127527222</v>
      </c>
      <c r="Q225" s="47">
        <f t="shared" si="48"/>
        <v>0.45200530174217379</v>
      </c>
      <c r="R225" s="52">
        <f t="shared" si="49"/>
        <v>0.49284740261072102</v>
      </c>
      <c r="S225" s="26"/>
      <c r="T225" s="39">
        <f t="shared" si="50"/>
        <v>0</v>
      </c>
      <c r="U225" s="29">
        <f t="shared" si="51"/>
        <v>186</v>
      </c>
      <c r="V225">
        <f t="shared" si="52"/>
        <v>803.75</v>
      </c>
      <c r="W225" s="26">
        <f t="shared" si="53"/>
        <v>105.625</v>
      </c>
      <c r="X225" s="105">
        <f t="shared" si="54"/>
        <v>-507.610205886068</v>
      </c>
      <c r="Y225" s="26">
        <f t="shared" si="55"/>
        <v>484.63650214727807</v>
      </c>
      <c r="Z225" s="26">
        <f t="shared" si="56"/>
        <v>484.63650214727807</v>
      </c>
      <c r="AA225" s="47">
        <f t="shared" si="57"/>
        <v>0.47155396845695563</v>
      </c>
      <c r="AB225" s="47">
        <f t="shared" si="58"/>
        <v>0.47737072317262824</v>
      </c>
      <c r="AC225" s="26">
        <f t="shared" si="59"/>
        <v>84443.216289653181</v>
      </c>
      <c r="AD225" s="39">
        <f t="shared" si="60"/>
        <v>59110.251402757225</v>
      </c>
    </row>
    <row r="226" spans="1:30" x14ac:dyDescent="0.5">
      <c r="A226" t="str">
        <f>'2 - Normalized Data and Model'!A226</f>
        <v>W8</v>
      </c>
      <c r="B226" t="str">
        <f>'2 - Normalized Data and Model'!B226</f>
        <v>L9532</v>
      </c>
      <c r="C226" t="str">
        <f>'2 - Normalized Data and Model'!C226</f>
        <v>apartment</v>
      </c>
      <c r="D226">
        <f>'2 - Normalized Data and Model'!D226</f>
        <v>2</v>
      </c>
      <c r="E226" s="27">
        <f>'2 - Normalized Data and Model'!E226</f>
        <v>500</v>
      </c>
      <c r="F226">
        <f>'2 - Normalized Data and Model'!F226</f>
        <v>0.97299999999999998</v>
      </c>
      <c r="G226" s="27">
        <f>'2 - Normalized Data and Model'!G226</f>
        <v>5838</v>
      </c>
      <c r="H226" s="27">
        <f>'2 - Normalized Data and Model'!H226</f>
        <v>121</v>
      </c>
      <c r="I226" s="35">
        <f>'2 - Normalized Data and Model'!I226</f>
        <v>0.39729999999999999</v>
      </c>
      <c r="J226" s="27">
        <f>'2 - Normalized Data and Model'!J226</f>
        <v>50</v>
      </c>
      <c r="K226" s="27">
        <f>'2 - Normalized Data and Model'!K226</f>
        <v>174</v>
      </c>
      <c r="L226">
        <f>'2 - Normalized Data and Model'!L226</f>
        <v>124</v>
      </c>
      <c r="M226">
        <f>'2 - Normalized Data and Model'!M226</f>
        <v>71</v>
      </c>
      <c r="N226" s="35">
        <f t="shared" si="46"/>
        <v>0.5580645161290323</v>
      </c>
      <c r="O226" s="47">
        <f>'2 - Normalized Data and Model'!O226</f>
        <v>0.39729999999999999</v>
      </c>
      <c r="P226" s="26">
        <f t="shared" si="47"/>
        <v>67.525806451612908</v>
      </c>
      <c r="Q226" s="47">
        <f t="shared" si="48"/>
        <v>0.21306971904266392</v>
      </c>
      <c r="R226" s="52">
        <f t="shared" si="49"/>
        <v>0.68201270343392295</v>
      </c>
      <c r="S226" s="26"/>
      <c r="T226" s="39">
        <f t="shared" si="50"/>
        <v>0</v>
      </c>
      <c r="U226" s="29">
        <f t="shared" si="51"/>
        <v>50</v>
      </c>
      <c r="V226">
        <f t="shared" si="52"/>
        <v>155</v>
      </c>
      <c r="W226" s="26">
        <f t="shared" si="53"/>
        <v>34.5</v>
      </c>
      <c r="X226" s="105">
        <f t="shared" si="54"/>
        <v>-97.890615131994451</v>
      </c>
      <c r="Y226" s="26">
        <f t="shared" si="55"/>
        <v>100.52554629278769</v>
      </c>
      <c r="Z226" s="26">
        <f t="shared" si="56"/>
        <v>100.52554629278769</v>
      </c>
      <c r="AA226" s="47">
        <f t="shared" si="57"/>
        <v>0.42597126640508193</v>
      </c>
      <c r="AB226" s="47">
        <f t="shared" si="58"/>
        <v>0.51345854838709659</v>
      </c>
      <c r="AC226" s="26">
        <f t="shared" si="59"/>
        <v>18839.730892489846</v>
      </c>
      <c r="AD226" s="39">
        <f t="shared" si="60"/>
        <v>13187.811624742892</v>
      </c>
    </row>
    <row r="227" spans="1:30" x14ac:dyDescent="0.5">
      <c r="A227" t="str">
        <f>'2 - Normalized Data and Model'!A227</f>
        <v>W80</v>
      </c>
      <c r="B227" t="str">
        <f>'2 - Normalized Data and Model'!B227</f>
        <v>L1738</v>
      </c>
      <c r="C227" t="str">
        <f>'2 - Normalized Data and Model'!C227</f>
        <v>house</v>
      </c>
      <c r="D227">
        <f>'2 - Normalized Data and Model'!D227</f>
        <v>2</v>
      </c>
      <c r="E227" s="27">
        <f>'2 - Normalized Data and Model'!E227</f>
        <v>4200</v>
      </c>
      <c r="F227">
        <f>'2 - Normalized Data and Model'!F227</f>
        <v>0.97299999999999998</v>
      </c>
      <c r="G227" s="27">
        <f>'2 - Normalized Data and Model'!G227</f>
        <v>49039.199999999997</v>
      </c>
      <c r="H227" s="27">
        <f>'2 - Normalized Data and Model'!H227</f>
        <v>437</v>
      </c>
      <c r="I227" s="35">
        <f>'2 - Normalized Data and Model'!I227</f>
        <v>0.61099999999999999</v>
      </c>
      <c r="J227" s="27">
        <f>'2 - Normalized Data and Model'!J227</f>
        <v>319</v>
      </c>
      <c r="K227" s="27">
        <f>'2 - Normalized Data and Model'!K227</f>
        <v>815</v>
      </c>
      <c r="L227">
        <f>'2 - Normalized Data and Model'!L227</f>
        <v>496</v>
      </c>
      <c r="M227">
        <f>'2 - Normalized Data and Model'!M227</f>
        <v>118</v>
      </c>
      <c r="N227" s="35">
        <f t="shared" si="46"/>
        <v>0.29032258064516131</v>
      </c>
      <c r="O227" s="47">
        <f>'2 - Normalized Data and Model'!O227</f>
        <v>0.61099999999999999</v>
      </c>
      <c r="P227" s="26">
        <f t="shared" si="47"/>
        <v>126.87096774193549</v>
      </c>
      <c r="Q227" s="47">
        <f t="shared" si="48"/>
        <v>-0.20988553590010409</v>
      </c>
      <c r="R227" s="52">
        <f t="shared" si="49"/>
        <v>1.0168663787721124</v>
      </c>
      <c r="S227" s="26"/>
      <c r="T227" s="39">
        <f t="shared" si="50"/>
        <v>0</v>
      </c>
      <c r="U227" s="29">
        <f t="shared" si="51"/>
        <v>319</v>
      </c>
      <c r="V227">
        <f t="shared" si="52"/>
        <v>620</v>
      </c>
      <c r="W227" s="26">
        <f t="shared" si="53"/>
        <v>257</v>
      </c>
      <c r="X227" s="105">
        <f t="shared" si="54"/>
        <v>-391.56246052797781</v>
      </c>
      <c r="Y227" s="26">
        <f t="shared" si="55"/>
        <v>461.60218517115078</v>
      </c>
      <c r="Z227" s="26">
        <f t="shared" si="56"/>
        <v>461.60218517115078</v>
      </c>
      <c r="AA227" s="47">
        <f t="shared" si="57"/>
        <v>0.33000352446959802</v>
      </c>
      <c r="AB227" s="47">
        <f t="shared" si="58"/>
        <v>0.58943620967741928</v>
      </c>
      <c r="AC227" s="26">
        <f t="shared" si="59"/>
        <v>99311.040478225521</v>
      </c>
      <c r="AD227" s="39">
        <f t="shared" si="60"/>
        <v>69517.728334757863</v>
      </c>
    </row>
    <row r="228" spans="1:30" x14ac:dyDescent="0.5">
      <c r="A228" t="str">
        <f>'2 - Normalized Data and Model'!A228</f>
        <v>W81</v>
      </c>
      <c r="B228" t="str">
        <f>'2 - Normalized Data and Model'!B228</f>
        <v>L1940</v>
      </c>
      <c r="C228" t="str">
        <f>'2 - Normalized Data and Model'!C228</f>
        <v>apartment</v>
      </c>
      <c r="D228">
        <f>'2 - Normalized Data and Model'!D228</f>
        <v>2</v>
      </c>
      <c r="E228" s="27">
        <f>'2 - Normalized Data and Model'!E228</f>
        <v>3600</v>
      </c>
      <c r="F228">
        <f>'2 - Normalized Data and Model'!F228</f>
        <v>0.97299999999999998</v>
      </c>
      <c r="G228" s="27">
        <f>'2 - Normalized Data and Model'!G228</f>
        <v>42033.599999999999</v>
      </c>
      <c r="H228" s="27">
        <f>'2 - Normalized Data and Model'!H228</f>
        <v>663</v>
      </c>
      <c r="I228" s="35">
        <f>'2 - Normalized Data and Model'!I228</f>
        <v>0.2329</v>
      </c>
      <c r="J228" s="27">
        <f>'2 - Normalized Data and Model'!J228</f>
        <v>332</v>
      </c>
      <c r="K228" s="27">
        <f>'2 - Normalized Data and Model'!K228</f>
        <v>805</v>
      </c>
      <c r="L228">
        <f>'2 - Normalized Data and Model'!L228</f>
        <v>473</v>
      </c>
      <c r="M228">
        <f>'2 - Normalized Data and Model'!M228</f>
        <v>331</v>
      </c>
      <c r="N228" s="35">
        <f t="shared" si="46"/>
        <v>0.65983086680761105</v>
      </c>
      <c r="O228" s="47">
        <f>'2 - Normalized Data and Model'!O228</f>
        <v>0.2329</v>
      </c>
      <c r="P228" s="26">
        <f t="shared" si="47"/>
        <v>437.46786469344613</v>
      </c>
      <c r="Q228" s="47">
        <f t="shared" si="48"/>
        <v>0.27838116650054312</v>
      </c>
      <c r="R228" s="52">
        <f t="shared" si="49"/>
        <v>0.63030563048152</v>
      </c>
      <c r="S228" s="26"/>
      <c r="T228" s="39">
        <f t="shared" si="50"/>
        <v>0</v>
      </c>
      <c r="U228" s="29">
        <f t="shared" si="51"/>
        <v>332</v>
      </c>
      <c r="V228">
        <f t="shared" si="52"/>
        <v>591.25</v>
      </c>
      <c r="W228" s="26">
        <f t="shared" si="53"/>
        <v>272.875</v>
      </c>
      <c r="X228" s="105">
        <f t="shared" si="54"/>
        <v>-373.40533030188203</v>
      </c>
      <c r="Y228" s="26">
        <f t="shared" si="55"/>
        <v>454.09341448781106</v>
      </c>
      <c r="Z228" s="26">
        <f t="shared" si="56"/>
        <v>454.09341448781106</v>
      </c>
      <c r="AA228" s="47">
        <f t="shared" si="57"/>
        <v>0.30650048961997645</v>
      </c>
      <c r="AB228" s="47">
        <f t="shared" si="58"/>
        <v>0.60804356236786461</v>
      </c>
      <c r="AC228" s="26">
        <f t="shared" si="59"/>
        <v>100779.63074842893</v>
      </c>
      <c r="AD228" s="39">
        <f t="shared" si="60"/>
        <v>70545.741523900244</v>
      </c>
    </row>
    <row r="229" spans="1:30" x14ac:dyDescent="0.5">
      <c r="A229" t="str">
        <f>'2 - Normalized Data and Model'!A229</f>
        <v>W82</v>
      </c>
      <c r="B229" t="str">
        <f>'2 - Normalized Data and Model'!B229</f>
        <v>L1940</v>
      </c>
      <c r="C229" t="str">
        <f>'2 - Normalized Data and Model'!C229</f>
        <v>house</v>
      </c>
      <c r="D229">
        <f>'2 - Normalized Data and Model'!D229</f>
        <v>2</v>
      </c>
      <c r="E229" s="27">
        <f>'2 - Normalized Data and Model'!E229</f>
        <v>4000</v>
      </c>
      <c r="F229">
        <f>'2 - Normalized Data and Model'!F229</f>
        <v>0.97299999999999998</v>
      </c>
      <c r="G229" s="27">
        <f>'2 - Normalized Data and Model'!G229</f>
        <v>46704</v>
      </c>
      <c r="H229" s="27">
        <f>'2 - Normalized Data and Model'!H229</f>
        <v>337</v>
      </c>
      <c r="I229" s="35">
        <f>'2 - Normalized Data and Model'!I229</f>
        <v>0.50680000000000003</v>
      </c>
      <c r="J229" s="27">
        <f>'2 - Normalized Data and Model'!J229</f>
        <v>179</v>
      </c>
      <c r="K229" s="27">
        <f>'2 - Normalized Data and Model'!K229</f>
        <v>629</v>
      </c>
      <c r="L229">
        <f>'2 - Normalized Data and Model'!L229</f>
        <v>450</v>
      </c>
      <c r="M229">
        <f>'2 - Normalized Data and Model'!M229</f>
        <v>158</v>
      </c>
      <c r="N229" s="35">
        <f t="shared" si="46"/>
        <v>0.38088888888888894</v>
      </c>
      <c r="O229" s="47">
        <f>'2 - Normalized Data and Model'!O229</f>
        <v>0.50680000000000003</v>
      </c>
      <c r="P229" s="26">
        <f t="shared" si="47"/>
        <v>128.35955555555557</v>
      </c>
      <c r="Q229" s="47">
        <f t="shared" si="48"/>
        <v>9.9725432098765748E-3</v>
      </c>
      <c r="R229" s="52">
        <f t="shared" si="49"/>
        <v>0.8428047375407407</v>
      </c>
      <c r="S229" s="26"/>
      <c r="T229" s="39">
        <f t="shared" si="50"/>
        <v>0</v>
      </c>
      <c r="U229" s="29">
        <f t="shared" si="51"/>
        <v>179</v>
      </c>
      <c r="V229">
        <f t="shared" si="52"/>
        <v>562.5</v>
      </c>
      <c r="W229" s="26">
        <f t="shared" si="53"/>
        <v>122.75</v>
      </c>
      <c r="X229" s="105">
        <f t="shared" si="54"/>
        <v>-355.24820007578631</v>
      </c>
      <c r="Y229" s="26">
        <f t="shared" si="55"/>
        <v>363.5846438044714</v>
      </c>
      <c r="Z229" s="26">
        <f t="shared" si="56"/>
        <v>363.5846438044714</v>
      </c>
      <c r="AA229" s="47">
        <f t="shared" si="57"/>
        <v>0.4281504778746158</v>
      </c>
      <c r="AB229" s="47">
        <f t="shared" si="58"/>
        <v>0.51173326666666674</v>
      </c>
      <c r="AC229" s="26">
        <f t="shared" si="59"/>
        <v>67911.30048162298</v>
      </c>
      <c r="AD229" s="39">
        <f t="shared" si="60"/>
        <v>47537.910337136083</v>
      </c>
    </row>
    <row r="230" spans="1:30" x14ac:dyDescent="0.5">
      <c r="A230" t="str">
        <f>'2 - Normalized Data and Model'!A230</f>
        <v>W83</v>
      </c>
      <c r="B230" t="str">
        <f>'2 - Normalized Data and Model'!B230</f>
        <v>L1940</v>
      </c>
      <c r="C230" t="str">
        <f>'2 - Normalized Data and Model'!C230</f>
        <v>house</v>
      </c>
      <c r="D230">
        <f>'2 - Normalized Data and Model'!D230</f>
        <v>2</v>
      </c>
      <c r="E230" s="27">
        <f>'2 - Normalized Data and Model'!E230</f>
        <v>5500</v>
      </c>
      <c r="F230">
        <f>'2 - Normalized Data and Model'!F230</f>
        <v>0.97299999999999998</v>
      </c>
      <c r="G230" s="27">
        <f>'2 - Normalized Data and Model'!G230</f>
        <v>64218</v>
      </c>
      <c r="H230" s="27">
        <f>'2 - Normalized Data and Model'!H230</f>
        <v>447</v>
      </c>
      <c r="I230" s="35">
        <f>'2 - Normalized Data and Model'!I230</f>
        <v>0.61639999999999995</v>
      </c>
      <c r="J230" s="27">
        <f>'2 - Normalized Data and Model'!J230</f>
        <v>227</v>
      </c>
      <c r="K230" s="27">
        <f>'2 - Normalized Data and Model'!K230</f>
        <v>813</v>
      </c>
      <c r="L230">
        <f>'2 - Normalized Data and Model'!L230</f>
        <v>586</v>
      </c>
      <c r="M230">
        <f>'2 - Normalized Data and Model'!M230</f>
        <v>220</v>
      </c>
      <c r="N230" s="35">
        <f t="shared" si="46"/>
        <v>0.40034129692832765</v>
      </c>
      <c r="O230" s="47">
        <f>'2 - Normalized Data and Model'!O230</f>
        <v>0.61639999999999995</v>
      </c>
      <c r="P230" s="26">
        <f t="shared" si="47"/>
        <v>178.95255972696245</v>
      </c>
      <c r="Q230" s="47">
        <f t="shared" si="48"/>
        <v>3.4406224883225187E-2</v>
      </c>
      <c r="R230" s="52">
        <f t="shared" si="49"/>
        <v>0.82346059175995068</v>
      </c>
      <c r="S230" s="26"/>
      <c r="T230" s="39">
        <f t="shared" si="50"/>
        <v>0</v>
      </c>
      <c r="U230" s="29">
        <f t="shared" si="51"/>
        <v>227</v>
      </c>
      <c r="V230">
        <f t="shared" si="52"/>
        <v>732.5</v>
      </c>
      <c r="W230" s="26">
        <f t="shared" si="53"/>
        <v>153.75</v>
      </c>
      <c r="X230" s="105">
        <f t="shared" si="54"/>
        <v>-462.61210054313506</v>
      </c>
      <c r="Y230" s="26">
        <f t="shared" si="55"/>
        <v>470.41911393204498</v>
      </c>
      <c r="Z230" s="26">
        <f t="shared" si="56"/>
        <v>470.41911393204498</v>
      </c>
      <c r="AA230" s="47">
        <f t="shared" si="57"/>
        <v>0.4323127835249761</v>
      </c>
      <c r="AB230" s="47">
        <f t="shared" si="58"/>
        <v>0.50843796928327645</v>
      </c>
      <c r="AC230" s="26">
        <f t="shared" si="59"/>
        <v>87300.31273487123</v>
      </c>
      <c r="AD230" s="39">
        <f t="shared" si="60"/>
        <v>61110.218914409859</v>
      </c>
    </row>
    <row r="231" spans="1:30" x14ac:dyDescent="0.5">
      <c r="A231" t="str">
        <f>'2 - Normalized Data and Model'!A231</f>
        <v>W84</v>
      </c>
      <c r="B231" t="str">
        <f>'2 - Normalized Data and Model'!B231</f>
        <v>L1940</v>
      </c>
      <c r="C231" t="str">
        <f>'2 - Normalized Data and Model'!C231</f>
        <v>apartment</v>
      </c>
      <c r="D231">
        <f>'2 - Normalized Data and Model'!D231</f>
        <v>2</v>
      </c>
      <c r="E231" s="27">
        <f>'2 - Normalized Data and Model'!E231</f>
        <v>3000</v>
      </c>
      <c r="F231">
        <f>'2 - Normalized Data and Model'!F231</f>
        <v>0.97299999999999998</v>
      </c>
      <c r="G231" s="27">
        <f>'2 - Normalized Data and Model'!G231</f>
        <v>35028</v>
      </c>
      <c r="H231" s="27">
        <f>'2 - Normalized Data and Model'!H231</f>
        <v>610</v>
      </c>
      <c r="I231" s="35">
        <f>'2 - Normalized Data and Model'!I231</f>
        <v>0.1014</v>
      </c>
      <c r="J231" s="27">
        <f>'2 - Normalized Data and Model'!J231</f>
        <v>115</v>
      </c>
      <c r="K231" s="27">
        <f>'2 - Normalized Data and Model'!K231</f>
        <v>650</v>
      </c>
      <c r="L231">
        <f>'2 - Normalized Data and Model'!L231</f>
        <v>535</v>
      </c>
      <c r="M231">
        <f>'2 - Normalized Data and Model'!M231</f>
        <v>495</v>
      </c>
      <c r="N231" s="35">
        <f t="shared" si="46"/>
        <v>0.84018691588785044</v>
      </c>
      <c r="O231" s="47">
        <f>'2 - Normalized Data and Model'!O231</f>
        <v>0.1014</v>
      </c>
      <c r="P231" s="26">
        <f t="shared" si="47"/>
        <v>512.51401869158872</v>
      </c>
      <c r="Q231" s="47">
        <f t="shared" si="48"/>
        <v>0.69441348589396446</v>
      </c>
      <c r="R231" s="52">
        <f t="shared" si="49"/>
        <v>0.30093284321774838</v>
      </c>
      <c r="S231" s="26"/>
      <c r="T231" s="39">
        <f t="shared" si="50"/>
        <v>0</v>
      </c>
      <c r="U231" s="29">
        <f t="shared" si="51"/>
        <v>115</v>
      </c>
      <c r="V231">
        <f t="shared" si="52"/>
        <v>668.75</v>
      </c>
      <c r="W231" s="26">
        <f t="shared" si="53"/>
        <v>48.125</v>
      </c>
      <c r="X231" s="105">
        <f t="shared" si="54"/>
        <v>-422.35063786787924</v>
      </c>
      <c r="Y231" s="26">
        <f t="shared" si="55"/>
        <v>383.35618763420484</v>
      </c>
      <c r="Z231" s="26">
        <f t="shared" si="56"/>
        <v>383.35618763420484</v>
      </c>
      <c r="AA231" s="47">
        <f t="shared" si="57"/>
        <v>0.50128028057451191</v>
      </c>
      <c r="AB231" s="47">
        <f t="shared" si="58"/>
        <v>0.45383640186915897</v>
      </c>
      <c r="AC231" s="26">
        <f t="shared" si="59"/>
        <v>63503.062383017779</v>
      </c>
      <c r="AD231" s="39">
        <f t="shared" si="60"/>
        <v>44452.14366811244</v>
      </c>
    </row>
    <row r="232" spans="1:30" x14ac:dyDescent="0.5">
      <c r="A232" t="str">
        <f>'2 - Normalized Data and Model'!A232</f>
        <v>W85</v>
      </c>
      <c r="B232" t="str">
        <f>'2 - Normalized Data and Model'!B232</f>
        <v>L1941</v>
      </c>
      <c r="C232" t="str">
        <f>'2 - Normalized Data and Model'!C232</f>
        <v>apartment</v>
      </c>
      <c r="D232">
        <f>'2 - Normalized Data and Model'!D232</f>
        <v>2</v>
      </c>
      <c r="E232" s="27">
        <f>'2 - Normalized Data and Model'!E232</f>
        <v>4000</v>
      </c>
      <c r="F232">
        <f>'2 - Normalized Data and Model'!F232</f>
        <v>0.97299999999999998</v>
      </c>
      <c r="G232" s="27">
        <f>'2 - Normalized Data and Model'!G232</f>
        <v>46704</v>
      </c>
      <c r="H232" s="27">
        <f>'2 - Normalized Data and Model'!H232</f>
        <v>302</v>
      </c>
      <c r="I232" s="35">
        <f>'2 - Normalized Data and Model'!I232</f>
        <v>0.31509999999999999</v>
      </c>
      <c r="J232" s="27">
        <f>'2 - Normalized Data and Model'!J232</f>
        <v>220</v>
      </c>
      <c r="K232" s="27">
        <f>'2 - Normalized Data and Model'!K232</f>
        <v>534</v>
      </c>
      <c r="L232">
        <f>'2 - Normalized Data and Model'!L232</f>
        <v>314</v>
      </c>
      <c r="M232">
        <f>'2 - Normalized Data and Model'!M232</f>
        <v>82</v>
      </c>
      <c r="N232" s="35">
        <f t="shared" si="46"/>
        <v>0.30891719745222934</v>
      </c>
      <c r="O232" s="47">
        <f>'2 - Normalized Data and Model'!O232</f>
        <v>0.31509999999999999</v>
      </c>
      <c r="P232" s="26">
        <f t="shared" si="47"/>
        <v>93.292993630573264</v>
      </c>
      <c r="Q232" s="47">
        <f t="shared" si="48"/>
        <v>-0.22282039839344395</v>
      </c>
      <c r="R232" s="52">
        <f t="shared" si="49"/>
        <v>1.0271069094080896</v>
      </c>
      <c r="S232" s="26"/>
      <c r="T232" s="39">
        <f t="shared" si="50"/>
        <v>0</v>
      </c>
      <c r="U232" s="29">
        <f t="shared" si="51"/>
        <v>220</v>
      </c>
      <c r="V232">
        <f t="shared" si="52"/>
        <v>392.5</v>
      </c>
      <c r="W232" s="26">
        <f t="shared" si="53"/>
        <v>180.75</v>
      </c>
      <c r="X232" s="105">
        <f t="shared" si="54"/>
        <v>-247.88429960843754</v>
      </c>
      <c r="Y232" s="26">
        <f t="shared" si="55"/>
        <v>301.25017367689782</v>
      </c>
      <c r="Z232" s="26">
        <f t="shared" si="56"/>
        <v>301.25017367689782</v>
      </c>
      <c r="AA232" s="47">
        <f t="shared" si="57"/>
        <v>0.3070068119156632</v>
      </c>
      <c r="AB232" s="47">
        <f t="shared" si="58"/>
        <v>0.60764270700636946</v>
      </c>
      <c r="AC232" s="26">
        <f t="shared" si="59"/>
        <v>66814.15192199673</v>
      </c>
      <c r="AD232" s="39">
        <f t="shared" si="60"/>
        <v>46769.906345397707</v>
      </c>
    </row>
    <row r="233" spans="1:30" x14ac:dyDescent="0.5">
      <c r="A233" t="str">
        <f>'2 - Normalized Data and Model'!A233</f>
        <v>W86</v>
      </c>
      <c r="B233" t="str">
        <f>'2 - Normalized Data and Model'!B233</f>
        <v>L1941</v>
      </c>
      <c r="C233" t="str">
        <f>'2 - Normalized Data and Model'!C233</f>
        <v>house</v>
      </c>
      <c r="D233">
        <f>'2 - Normalized Data and Model'!D233</f>
        <v>2</v>
      </c>
      <c r="E233" s="27">
        <f>'2 - Normalized Data and Model'!E233</f>
        <v>4000</v>
      </c>
      <c r="F233">
        <f>'2 - Normalized Data and Model'!F233</f>
        <v>0.97299999999999998</v>
      </c>
      <c r="G233" s="27">
        <f>'2 - Normalized Data and Model'!G233</f>
        <v>46704</v>
      </c>
      <c r="H233" s="27">
        <f>'2 - Normalized Data and Model'!H233</f>
        <v>213</v>
      </c>
      <c r="I233" s="35">
        <f>'2 - Normalized Data and Model'!I233</f>
        <v>0.65210000000000001</v>
      </c>
      <c r="J233" s="27">
        <f>'2 - Normalized Data and Model'!J233</f>
        <v>128</v>
      </c>
      <c r="K233" s="27">
        <f>'2 - Normalized Data and Model'!K233</f>
        <v>450</v>
      </c>
      <c r="L233">
        <f>'2 - Normalized Data and Model'!L233</f>
        <v>322</v>
      </c>
      <c r="M233">
        <f>'2 - Normalized Data and Model'!M233</f>
        <v>85</v>
      </c>
      <c r="N233" s="35">
        <f t="shared" si="46"/>
        <v>0.31118012422360253</v>
      </c>
      <c r="O233" s="47">
        <f>'2 - Normalized Data and Model'!O233</f>
        <v>0.65210000000000001</v>
      </c>
      <c r="P233" s="26">
        <f t="shared" si="47"/>
        <v>66.281366459627336</v>
      </c>
      <c r="Q233" s="47">
        <f t="shared" si="48"/>
        <v>-5.3338219976081153E-2</v>
      </c>
      <c r="R233" s="52">
        <f t="shared" si="49"/>
        <v>0.89292786875506347</v>
      </c>
      <c r="S233" s="26"/>
      <c r="T233" s="39">
        <f t="shared" si="50"/>
        <v>0</v>
      </c>
      <c r="U233" s="29">
        <f t="shared" si="51"/>
        <v>128</v>
      </c>
      <c r="V233">
        <f t="shared" si="52"/>
        <v>402.5</v>
      </c>
      <c r="W233" s="26">
        <f t="shared" si="53"/>
        <v>87.75</v>
      </c>
      <c r="X233" s="105">
        <f t="shared" si="54"/>
        <v>-254.19982316534043</v>
      </c>
      <c r="Y233" s="26">
        <f t="shared" si="55"/>
        <v>260.1227895667551</v>
      </c>
      <c r="Z233" s="26">
        <f t="shared" si="56"/>
        <v>260.1227895667551</v>
      </c>
      <c r="AA233" s="47">
        <f t="shared" si="57"/>
        <v>0.42825537780560274</v>
      </c>
      <c r="AB233" s="47">
        <f t="shared" si="58"/>
        <v>0.51165021739130434</v>
      </c>
      <c r="AC233" s="26">
        <f t="shared" si="59"/>
        <v>48578.536868045907</v>
      </c>
      <c r="AD233" s="39">
        <f t="shared" si="60"/>
        <v>34004.97580763213</v>
      </c>
    </row>
    <row r="234" spans="1:30" x14ac:dyDescent="0.5">
      <c r="A234" t="str">
        <f>'2 - Normalized Data and Model'!A234</f>
        <v>W87</v>
      </c>
      <c r="B234" t="str">
        <f>'2 - Normalized Data and Model'!B234</f>
        <v>L1941</v>
      </c>
      <c r="C234" t="str">
        <f>'2 - Normalized Data and Model'!C234</f>
        <v>house</v>
      </c>
      <c r="D234">
        <f>'2 - Normalized Data and Model'!D234</f>
        <v>2</v>
      </c>
      <c r="E234" s="27">
        <f>'2 - Normalized Data and Model'!E234</f>
        <v>5000</v>
      </c>
      <c r="F234">
        <f>'2 - Normalized Data and Model'!F234</f>
        <v>0.97299999999999998</v>
      </c>
      <c r="G234" s="27">
        <f>'2 - Normalized Data and Model'!G234</f>
        <v>58380</v>
      </c>
      <c r="H234" s="27">
        <f>'2 - Normalized Data and Model'!H234</f>
        <v>364</v>
      </c>
      <c r="I234" s="35">
        <f>'2 - Normalized Data and Model'!I234</f>
        <v>0.51229999999999998</v>
      </c>
      <c r="J234" s="27">
        <f>'2 - Normalized Data and Model'!J234</f>
        <v>152</v>
      </c>
      <c r="K234" s="27">
        <f>'2 - Normalized Data and Model'!K234</f>
        <v>546</v>
      </c>
      <c r="L234">
        <f>'2 - Normalized Data and Model'!L234</f>
        <v>394</v>
      </c>
      <c r="M234">
        <f>'2 - Normalized Data and Model'!M234</f>
        <v>212</v>
      </c>
      <c r="N234" s="35">
        <f t="shared" si="46"/>
        <v>0.53045685279187826</v>
      </c>
      <c r="O234" s="47">
        <f>'2 - Normalized Data and Model'!O234</f>
        <v>0.51229999999999998</v>
      </c>
      <c r="P234" s="26">
        <f t="shared" si="47"/>
        <v>193.08629441624367</v>
      </c>
      <c r="Q234" s="47">
        <f t="shared" si="48"/>
        <v>0.18342394805328666</v>
      </c>
      <c r="R234" s="52">
        <f t="shared" si="49"/>
        <v>0.705483260326213</v>
      </c>
      <c r="S234" s="26"/>
      <c r="T234" s="39">
        <f t="shared" si="50"/>
        <v>0</v>
      </c>
      <c r="U234" s="29">
        <f t="shared" si="51"/>
        <v>152</v>
      </c>
      <c r="V234">
        <f t="shared" si="52"/>
        <v>492.5</v>
      </c>
      <c r="W234" s="26">
        <f t="shared" si="53"/>
        <v>102.75</v>
      </c>
      <c r="X234" s="105">
        <f t="shared" si="54"/>
        <v>-311.03953517746623</v>
      </c>
      <c r="Y234" s="26">
        <f t="shared" si="55"/>
        <v>315.97633257547051</v>
      </c>
      <c r="Z234" s="26">
        <f t="shared" si="56"/>
        <v>315.97633257547051</v>
      </c>
      <c r="AA234" s="47">
        <f t="shared" si="57"/>
        <v>0.43294686817354416</v>
      </c>
      <c r="AB234" s="47">
        <f t="shared" si="58"/>
        <v>0.50793596446700517</v>
      </c>
      <c r="AC234" s="26">
        <f t="shared" si="59"/>
        <v>58580.946280946118</v>
      </c>
      <c r="AD234" s="39">
        <f t="shared" si="60"/>
        <v>41006.662396662279</v>
      </c>
    </row>
    <row r="235" spans="1:30" x14ac:dyDescent="0.5">
      <c r="A235" t="str">
        <f>'2 - Normalized Data and Model'!A235</f>
        <v>W88</v>
      </c>
      <c r="B235" t="str">
        <f>'2 - Normalized Data and Model'!B235</f>
        <v>L1941</v>
      </c>
      <c r="C235" t="str">
        <f>'2 - Normalized Data and Model'!C235</f>
        <v>apartment</v>
      </c>
      <c r="D235">
        <f>'2 - Normalized Data and Model'!D235</f>
        <v>2</v>
      </c>
      <c r="E235" s="27">
        <f>'2 - Normalized Data and Model'!E235</f>
        <v>3200</v>
      </c>
      <c r="F235">
        <f>'2 - Normalized Data and Model'!F235</f>
        <v>0.97299999999999998</v>
      </c>
      <c r="G235" s="27">
        <f>'2 - Normalized Data and Model'!G235</f>
        <v>37363.199999999997</v>
      </c>
      <c r="H235" s="27">
        <f>'2 - Normalized Data and Model'!H235</f>
        <v>251</v>
      </c>
      <c r="I235" s="35">
        <f>'2 - Normalized Data and Model'!I235</f>
        <v>0.62739999999999996</v>
      </c>
      <c r="J235" s="27">
        <f>'2 - Normalized Data and Model'!J235</f>
        <v>94</v>
      </c>
      <c r="K235" s="27">
        <f>'2 - Normalized Data and Model'!K235</f>
        <v>528</v>
      </c>
      <c r="L235">
        <f>'2 - Normalized Data and Model'!L235</f>
        <v>434</v>
      </c>
      <c r="M235">
        <f>'2 - Normalized Data and Model'!M235</f>
        <v>157</v>
      </c>
      <c r="N235" s="35">
        <f t="shared" si="46"/>
        <v>0.38940092165898621</v>
      </c>
      <c r="O235" s="47">
        <f>'2 - Normalized Data and Model'!O235</f>
        <v>0.62739999999999996</v>
      </c>
      <c r="P235" s="26">
        <f t="shared" si="47"/>
        <v>97.739631336405537</v>
      </c>
      <c r="Q235" s="47">
        <f t="shared" si="48"/>
        <v>0.10689332965236044</v>
      </c>
      <c r="R235" s="52">
        <f t="shared" si="49"/>
        <v>0.76607255091422621</v>
      </c>
      <c r="S235" s="26"/>
      <c r="T235" s="39">
        <f t="shared" si="50"/>
        <v>0</v>
      </c>
      <c r="U235" s="29">
        <f t="shared" si="51"/>
        <v>94</v>
      </c>
      <c r="V235">
        <f t="shared" si="52"/>
        <v>542.5</v>
      </c>
      <c r="W235" s="26">
        <f t="shared" si="53"/>
        <v>39.75</v>
      </c>
      <c r="X235" s="105">
        <f t="shared" si="54"/>
        <v>-342.61715296198059</v>
      </c>
      <c r="Y235" s="26">
        <f t="shared" si="55"/>
        <v>311.33941202475694</v>
      </c>
      <c r="Z235" s="26">
        <f t="shared" si="56"/>
        <v>311.33941202475694</v>
      </c>
      <c r="AA235" s="47">
        <f t="shared" si="57"/>
        <v>0.50062564428526624</v>
      </c>
      <c r="AB235" s="47">
        <f t="shared" si="58"/>
        <v>0.45435467741935476</v>
      </c>
      <c r="AC235" s="26">
        <f t="shared" si="59"/>
        <v>51632.35911323061</v>
      </c>
      <c r="AD235" s="39">
        <f t="shared" si="60"/>
        <v>36142.651379261428</v>
      </c>
    </row>
    <row r="236" spans="1:30" x14ac:dyDescent="0.5">
      <c r="A236" t="str">
        <f>'2 - Normalized Data and Model'!A236</f>
        <v>W89</v>
      </c>
      <c r="B236" t="str">
        <f>'2 - Normalized Data and Model'!B236</f>
        <v>L1942</v>
      </c>
      <c r="C236" t="str">
        <f>'2 - Normalized Data and Model'!C236</f>
        <v>apartment</v>
      </c>
      <c r="D236">
        <f>'2 - Normalized Data and Model'!D236</f>
        <v>2</v>
      </c>
      <c r="E236" s="27">
        <f>'2 - Normalized Data and Model'!E236</f>
        <v>3500</v>
      </c>
      <c r="F236">
        <f>'2 - Normalized Data and Model'!F236</f>
        <v>0.97299999999999998</v>
      </c>
      <c r="G236" s="27">
        <f>'2 - Normalized Data and Model'!G236</f>
        <v>40866</v>
      </c>
      <c r="H236" s="27">
        <f>'2 - Normalized Data and Model'!H236</f>
        <v>343</v>
      </c>
      <c r="I236" s="35">
        <f>'2 - Normalized Data and Model'!I236</f>
        <v>0.39729999999999999</v>
      </c>
      <c r="J236" s="27">
        <f>'2 - Normalized Data and Model'!J236</f>
        <v>194</v>
      </c>
      <c r="K236" s="27">
        <f>'2 - Normalized Data and Model'!K236</f>
        <v>471</v>
      </c>
      <c r="L236">
        <f>'2 - Normalized Data and Model'!L236</f>
        <v>277</v>
      </c>
      <c r="M236">
        <f>'2 - Normalized Data and Model'!M236</f>
        <v>149</v>
      </c>
      <c r="N236" s="35">
        <f t="shared" si="46"/>
        <v>0.53032490974729241</v>
      </c>
      <c r="O236" s="47">
        <f>'2 - Normalized Data and Model'!O236</f>
        <v>0.39729999999999999</v>
      </c>
      <c r="P236" s="26">
        <f t="shared" si="47"/>
        <v>181.90144404332131</v>
      </c>
      <c r="Q236" s="47">
        <f t="shared" si="48"/>
        <v>6.5058322146776343E-2</v>
      </c>
      <c r="R236" s="52">
        <f t="shared" si="49"/>
        <v>0.79919332635639717</v>
      </c>
      <c r="S236" s="26"/>
      <c r="T236" s="39">
        <f t="shared" si="50"/>
        <v>0</v>
      </c>
      <c r="U236" s="29">
        <f t="shared" si="51"/>
        <v>194</v>
      </c>
      <c r="V236">
        <f t="shared" si="52"/>
        <v>346.25</v>
      </c>
      <c r="W236" s="26">
        <f t="shared" si="53"/>
        <v>159.375</v>
      </c>
      <c r="X236" s="105">
        <f t="shared" si="54"/>
        <v>-218.67500315776178</v>
      </c>
      <c r="Y236" s="26">
        <f t="shared" si="55"/>
        <v>265.71432518630792</v>
      </c>
      <c r="Z236" s="26">
        <f t="shared" si="56"/>
        <v>265.71432518630792</v>
      </c>
      <c r="AA236" s="47">
        <f t="shared" si="57"/>
        <v>0.30711718465359689</v>
      </c>
      <c r="AB236" s="47">
        <f t="shared" si="58"/>
        <v>0.6075553249097474</v>
      </c>
      <c r="AC236" s="26">
        <f t="shared" si="59"/>
        <v>58924.19590768568</v>
      </c>
      <c r="AD236" s="39">
        <f t="shared" si="60"/>
        <v>41246.937135379972</v>
      </c>
    </row>
    <row r="237" spans="1:30" x14ac:dyDescent="0.5">
      <c r="A237" t="str">
        <f>'2 - Normalized Data and Model'!A237</f>
        <v>W9</v>
      </c>
      <c r="B237" t="str">
        <f>'2 - Normalized Data and Model'!B237</f>
        <v>L9533</v>
      </c>
      <c r="C237" t="str">
        <f>'2 - Normalized Data and Model'!C237</f>
        <v>apartment</v>
      </c>
      <c r="D237">
        <f>'2 - Normalized Data and Model'!D237</f>
        <v>2</v>
      </c>
      <c r="E237" s="27">
        <f>'2 - Normalized Data and Model'!E237</f>
        <v>965</v>
      </c>
      <c r="F237">
        <f>'2 - Normalized Data and Model'!F237</f>
        <v>0.97299999999999998</v>
      </c>
      <c r="G237" s="27">
        <f>'2 - Normalized Data and Model'!G237</f>
        <v>11267.34</v>
      </c>
      <c r="H237" s="27">
        <f>'2 - Normalized Data and Model'!H237</f>
        <v>125</v>
      </c>
      <c r="I237" s="35">
        <f>'2 - Normalized Data and Model'!I237</f>
        <v>0.37530000000000002</v>
      </c>
      <c r="J237" s="27">
        <f>'2 - Normalized Data and Model'!J237</f>
        <v>50</v>
      </c>
      <c r="K237" s="27">
        <f>'2 - Normalized Data and Model'!K237</f>
        <v>174</v>
      </c>
      <c r="L237">
        <f>'2 - Normalized Data and Model'!L237</f>
        <v>124</v>
      </c>
      <c r="M237">
        <f>'2 - Normalized Data and Model'!M237</f>
        <v>75</v>
      </c>
      <c r="N237" s="35">
        <f t="shared" si="46"/>
        <v>0.58387096774193548</v>
      </c>
      <c r="O237" s="47">
        <f>'2 - Normalized Data and Model'!O237</f>
        <v>0.37530000000000002</v>
      </c>
      <c r="P237" s="26">
        <f t="shared" si="47"/>
        <v>72.983870967741936</v>
      </c>
      <c r="Q237" s="47">
        <f t="shared" si="48"/>
        <v>0.24828303850156089</v>
      </c>
      <c r="R237" s="52">
        <f t="shared" si="49"/>
        <v>0.65413431841831426</v>
      </c>
      <c r="S237" s="26"/>
      <c r="T237" s="39">
        <f t="shared" si="50"/>
        <v>0</v>
      </c>
      <c r="U237" s="29">
        <f t="shared" si="51"/>
        <v>50</v>
      </c>
      <c r="V237">
        <f t="shared" si="52"/>
        <v>155</v>
      </c>
      <c r="W237" s="26">
        <f t="shared" si="53"/>
        <v>34.5</v>
      </c>
      <c r="X237" s="105">
        <f t="shared" si="54"/>
        <v>-97.890615131994451</v>
      </c>
      <c r="Y237" s="26">
        <f t="shared" si="55"/>
        <v>100.52554629278769</v>
      </c>
      <c r="Z237" s="26">
        <f t="shared" si="56"/>
        <v>100.52554629278769</v>
      </c>
      <c r="AA237" s="47">
        <f t="shared" si="57"/>
        <v>0.42597126640508193</v>
      </c>
      <c r="AB237" s="47">
        <f t="shared" si="58"/>
        <v>0.51345854838709659</v>
      </c>
      <c r="AC237" s="26">
        <f t="shared" si="59"/>
        <v>18839.730892489846</v>
      </c>
      <c r="AD237" s="39">
        <f t="shared" si="60"/>
        <v>13187.811624742892</v>
      </c>
    </row>
    <row r="238" spans="1:30" x14ac:dyDescent="0.5">
      <c r="A238" t="str">
        <f>'2 - Normalized Data and Model'!A238</f>
        <v>W90</v>
      </c>
      <c r="B238" t="str">
        <f>'2 - Normalized Data and Model'!B238</f>
        <v>L1942</v>
      </c>
      <c r="C238" t="str">
        <f>'2 - Normalized Data and Model'!C238</f>
        <v>house</v>
      </c>
      <c r="D238">
        <f>'2 - Normalized Data and Model'!D238</f>
        <v>2</v>
      </c>
      <c r="E238" s="27">
        <f>'2 - Normalized Data and Model'!E238</f>
        <v>3200</v>
      </c>
      <c r="F238">
        <f>'2 - Normalized Data and Model'!F238</f>
        <v>0.97299999999999998</v>
      </c>
      <c r="G238" s="27">
        <f>'2 - Normalized Data and Model'!G238</f>
        <v>37363.199999999997</v>
      </c>
      <c r="H238" s="27">
        <f>'2 - Normalized Data and Model'!H238</f>
        <v>251</v>
      </c>
      <c r="I238" s="35">
        <f>'2 - Normalized Data and Model'!I238</f>
        <v>0.3342</v>
      </c>
      <c r="J238" s="27">
        <f>'2 - Normalized Data and Model'!J238</f>
        <v>138</v>
      </c>
      <c r="K238" s="27">
        <f>'2 - Normalized Data and Model'!K238</f>
        <v>485</v>
      </c>
      <c r="L238">
        <f>'2 - Normalized Data and Model'!L238</f>
        <v>347</v>
      </c>
      <c r="M238">
        <f>'2 - Normalized Data and Model'!M238</f>
        <v>113</v>
      </c>
      <c r="N238" s="35">
        <f t="shared" si="46"/>
        <v>0.36051873198847262</v>
      </c>
      <c r="O238" s="47">
        <f>'2 - Normalized Data and Model'!O238</f>
        <v>0.3342</v>
      </c>
      <c r="P238" s="26">
        <f t="shared" si="47"/>
        <v>90.49020172910663</v>
      </c>
      <c r="Q238" s="47">
        <f t="shared" si="48"/>
        <v>-9.5326761288608008E-3</v>
      </c>
      <c r="R238" s="52">
        <f t="shared" si="49"/>
        <v>0.85824701969121908</v>
      </c>
      <c r="S238" s="26"/>
      <c r="T238" s="39">
        <f t="shared" si="50"/>
        <v>0</v>
      </c>
      <c r="U238" s="29">
        <f t="shared" si="51"/>
        <v>138</v>
      </c>
      <c r="V238">
        <f t="shared" si="52"/>
        <v>433.75</v>
      </c>
      <c r="W238" s="26">
        <f t="shared" si="53"/>
        <v>94.625</v>
      </c>
      <c r="X238" s="105">
        <f t="shared" si="54"/>
        <v>-273.93583428066188</v>
      </c>
      <c r="Y238" s="26">
        <f t="shared" si="55"/>
        <v>280.34971422255904</v>
      </c>
      <c r="Z238" s="26">
        <f t="shared" si="56"/>
        <v>280.34971422255904</v>
      </c>
      <c r="AA238" s="47">
        <f t="shared" si="57"/>
        <v>0.42818377918745598</v>
      </c>
      <c r="AB238" s="47">
        <f t="shared" si="58"/>
        <v>0.51170690201729108</v>
      </c>
      <c r="AC238" s="26">
        <f t="shared" si="59"/>
        <v>52361.76256738438</v>
      </c>
      <c r="AD238" s="39">
        <f t="shared" si="60"/>
        <v>36653.233797169065</v>
      </c>
    </row>
    <row r="239" spans="1:30" x14ac:dyDescent="0.5">
      <c r="A239" t="str">
        <f>'2 - Normalized Data and Model'!A239</f>
        <v>W91</v>
      </c>
      <c r="B239" t="str">
        <f>'2 - Normalized Data and Model'!B239</f>
        <v>L1942</v>
      </c>
      <c r="C239" t="str">
        <f>'2 - Normalized Data and Model'!C239</f>
        <v>house</v>
      </c>
      <c r="D239">
        <f>'2 - Normalized Data and Model'!D239</f>
        <v>2</v>
      </c>
      <c r="E239" s="27">
        <f>'2 - Normalized Data and Model'!E239</f>
        <v>3500</v>
      </c>
      <c r="F239">
        <f>'2 - Normalized Data and Model'!F239</f>
        <v>0.97299999999999998</v>
      </c>
      <c r="G239" s="27">
        <f>'2 - Normalized Data and Model'!G239</f>
        <v>40866</v>
      </c>
      <c r="H239" s="27">
        <f>'2 - Normalized Data and Model'!H239</f>
        <v>404</v>
      </c>
      <c r="I239" s="35">
        <f>'2 - Normalized Data and Model'!I239</f>
        <v>0.36159999999999998</v>
      </c>
      <c r="J239" s="27">
        <f>'2 - Normalized Data and Model'!J239</f>
        <v>152</v>
      </c>
      <c r="K239" s="27">
        <f>'2 - Normalized Data and Model'!K239</f>
        <v>547</v>
      </c>
      <c r="L239">
        <f>'2 - Normalized Data and Model'!L239</f>
        <v>395</v>
      </c>
      <c r="M239">
        <f>'2 - Normalized Data and Model'!M239</f>
        <v>252</v>
      </c>
      <c r="N239" s="35">
        <f t="shared" si="46"/>
        <v>0.61037974683544305</v>
      </c>
      <c r="O239" s="47">
        <f>'2 - Normalized Data and Model'!O239</f>
        <v>0.36159999999999998</v>
      </c>
      <c r="P239" s="26">
        <f t="shared" si="47"/>
        <v>246.59341772151899</v>
      </c>
      <c r="Q239" s="47">
        <f t="shared" si="48"/>
        <v>0.29158160551193724</v>
      </c>
      <c r="R239" s="52">
        <f t="shared" si="49"/>
        <v>0.6198548429161993</v>
      </c>
      <c r="S239" s="26"/>
      <c r="T239" s="39">
        <f t="shared" si="50"/>
        <v>0</v>
      </c>
      <c r="U239" s="29">
        <f t="shared" si="51"/>
        <v>152</v>
      </c>
      <c r="V239">
        <f t="shared" si="52"/>
        <v>493.75</v>
      </c>
      <c r="W239" s="26">
        <f t="shared" si="53"/>
        <v>102.625</v>
      </c>
      <c r="X239" s="105">
        <f t="shared" si="54"/>
        <v>-311.8289756220791</v>
      </c>
      <c r="Y239" s="26">
        <f t="shared" si="55"/>
        <v>316.5854095617027</v>
      </c>
      <c r="Z239" s="26">
        <f t="shared" si="56"/>
        <v>316.5854095617027</v>
      </c>
      <c r="AA239" s="47">
        <f t="shared" si="57"/>
        <v>0.43333753835281558</v>
      </c>
      <c r="AB239" s="47">
        <f t="shared" si="58"/>
        <v>0.50762667088607594</v>
      </c>
      <c r="AC239" s="26">
        <f t="shared" si="59"/>
        <v>58658.127090022892</v>
      </c>
      <c r="AD239" s="39">
        <f t="shared" si="60"/>
        <v>41060.688963016022</v>
      </c>
    </row>
    <row r="240" spans="1:30" x14ac:dyDescent="0.5">
      <c r="A240" t="str">
        <f>'2 - Normalized Data and Model'!A240</f>
        <v>W92</v>
      </c>
      <c r="B240" t="str">
        <f>'2 - Normalized Data and Model'!B240</f>
        <v>L1942</v>
      </c>
      <c r="C240" t="str">
        <f>'2 - Normalized Data and Model'!C240</f>
        <v>apartment</v>
      </c>
      <c r="D240">
        <f>'2 - Normalized Data and Model'!D240</f>
        <v>2</v>
      </c>
      <c r="E240" s="27">
        <f>'2 - Normalized Data and Model'!E240</f>
        <v>3000</v>
      </c>
      <c r="F240">
        <f>'2 - Normalized Data and Model'!F240</f>
        <v>0.97299999999999998</v>
      </c>
      <c r="G240" s="27">
        <f>'2 - Normalized Data and Model'!G240</f>
        <v>35028</v>
      </c>
      <c r="H240" s="27">
        <f>'2 - Normalized Data and Model'!H240</f>
        <v>161</v>
      </c>
      <c r="I240" s="35">
        <f>'2 - Normalized Data and Model'!I240</f>
        <v>0.26579999999999998</v>
      </c>
      <c r="J240" s="27">
        <f>'2 - Normalized Data and Model'!J240</f>
        <v>77</v>
      </c>
      <c r="K240" s="27">
        <f>'2 - Normalized Data and Model'!K240</f>
        <v>432</v>
      </c>
      <c r="L240">
        <f>'2 - Normalized Data and Model'!L240</f>
        <v>355</v>
      </c>
      <c r="M240">
        <f>'2 - Normalized Data and Model'!M240</f>
        <v>84</v>
      </c>
      <c r="N240" s="35">
        <f t="shared" si="46"/>
        <v>0.28929577464788736</v>
      </c>
      <c r="O240" s="47">
        <f>'2 - Normalized Data and Model'!O240</f>
        <v>0.26579999999999998</v>
      </c>
      <c r="P240" s="26">
        <f t="shared" si="47"/>
        <v>46.576619718309864</v>
      </c>
      <c r="Q240" s="47">
        <f t="shared" si="48"/>
        <v>3.1440269787740546E-2</v>
      </c>
      <c r="R240" s="52">
        <f t="shared" si="49"/>
        <v>0.82580873840904578</v>
      </c>
      <c r="S240" s="26"/>
      <c r="T240" s="39">
        <f t="shared" si="50"/>
        <v>0</v>
      </c>
      <c r="U240" s="29">
        <f t="shared" si="51"/>
        <v>77</v>
      </c>
      <c r="V240">
        <f t="shared" si="52"/>
        <v>443.75</v>
      </c>
      <c r="W240" s="26">
        <f t="shared" si="53"/>
        <v>32.625</v>
      </c>
      <c r="X240" s="105">
        <f t="shared" si="54"/>
        <v>-280.25135783756474</v>
      </c>
      <c r="Y240" s="26">
        <f t="shared" si="55"/>
        <v>254.72233011241633</v>
      </c>
      <c r="Z240" s="26">
        <f t="shared" si="56"/>
        <v>254.72233011241633</v>
      </c>
      <c r="AA240" s="47">
        <f t="shared" si="57"/>
        <v>0.50050102560544529</v>
      </c>
      <c r="AB240" s="47">
        <f t="shared" si="58"/>
        <v>0.45445333802816901</v>
      </c>
      <c r="AC240" s="26">
        <f t="shared" si="59"/>
        <v>42252.185814313794</v>
      </c>
      <c r="AD240" s="39">
        <f t="shared" si="60"/>
        <v>29576.530070019653</v>
      </c>
    </row>
    <row r="241" spans="1:30" x14ac:dyDescent="0.5">
      <c r="A241" t="str">
        <f>'2 - Normalized Data and Model'!A241</f>
        <v>W93</v>
      </c>
      <c r="B241" t="str">
        <f>'2 - Normalized Data and Model'!B241</f>
        <v>L1943</v>
      </c>
      <c r="C241" t="str">
        <f>'2 - Normalized Data and Model'!C241</f>
        <v>apartment</v>
      </c>
      <c r="D241">
        <f>'2 - Normalized Data and Model'!D241</f>
        <v>2</v>
      </c>
      <c r="E241" s="27">
        <f>'2 - Normalized Data and Model'!E241</f>
        <v>2600</v>
      </c>
      <c r="F241">
        <f>'2 - Normalized Data and Model'!F241</f>
        <v>0.97299999999999998</v>
      </c>
      <c r="G241" s="27">
        <f>'2 - Normalized Data and Model'!G241</f>
        <v>30357.599999999999</v>
      </c>
      <c r="H241" s="27">
        <f>'2 - Normalized Data and Model'!H241</f>
        <v>408</v>
      </c>
      <c r="I241" s="35">
        <f>'2 - Normalized Data and Model'!I241</f>
        <v>0.38629999999999998</v>
      </c>
      <c r="J241" s="27">
        <f>'2 - Normalized Data and Model'!J241</f>
        <v>100</v>
      </c>
      <c r="K241" s="27">
        <f>'2 - Normalized Data and Model'!K241</f>
        <v>565</v>
      </c>
      <c r="L241">
        <f>'2 - Normalized Data and Model'!L241</f>
        <v>465</v>
      </c>
      <c r="M241">
        <f>'2 - Normalized Data and Model'!M241</f>
        <v>308</v>
      </c>
      <c r="N241" s="35">
        <f t="shared" si="46"/>
        <v>0.62989247311827956</v>
      </c>
      <c r="O241" s="47">
        <f>'2 - Normalized Data and Model'!O241</f>
        <v>0.38629999999999998</v>
      </c>
      <c r="P241" s="26">
        <f t="shared" si="47"/>
        <v>256.99612903225807</v>
      </c>
      <c r="Q241" s="47">
        <f t="shared" si="48"/>
        <v>0.37010086715227197</v>
      </c>
      <c r="R241" s="52">
        <f t="shared" si="49"/>
        <v>0.55769114347554627</v>
      </c>
      <c r="S241" s="26"/>
      <c r="T241" s="39">
        <f t="shared" si="50"/>
        <v>0</v>
      </c>
      <c r="U241" s="29">
        <f t="shared" si="51"/>
        <v>100</v>
      </c>
      <c r="V241">
        <f t="shared" si="52"/>
        <v>581.25</v>
      </c>
      <c r="W241" s="26">
        <f t="shared" si="53"/>
        <v>41.875</v>
      </c>
      <c r="X241" s="105">
        <f t="shared" si="54"/>
        <v>-367.08980674497917</v>
      </c>
      <c r="Y241" s="26">
        <f t="shared" si="55"/>
        <v>333.22079859795383</v>
      </c>
      <c r="Z241" s="26">
        <f t="shared" si="56"/>
        <v>333.22079859795383</v>
      </c>
      <c r="AA241" s="47">
        <f t="shared" si="57"/>
        <v>0.50124008360938288</v>
      </c>
      <c r="AB241" s="47">
        <f t="shared" si="58"/>
        <v>0.45386822580645159</v>
      </c>
      <c r="AC241" s="26">
        <f t="shared" si="59"/>
        <v>55201.991421433719</v>
      </c>
      <c r="AD241" s="39">
        <f t="shared" si="60"/>
        <v>38641.3939950036</v>
      </c>
    </row>
    <row r="242" spans="1:30" x14ac:dyDescent="0.5">
      <c r="A242" t="str">
        <f>'2 - Normalized Data and Model'!A242</f>
        <v>W94</v>
      </c>
      <c r="B242" t="str">
        <f>'2 - Normalized Data and Model'!B242</f>
        <v>L1943</v>
      </c>
      <c r="C242" t="str">
        <f>'2 - Normalized Data and Model'!C242</f>
        <v>apartment</v>
      </c>
      <c r="D242">
        <f>'2 - Normalized Data and Model'!D242</f>
        <v>2</v>
      </c>
      <c r="E242" s="27">
        <f>'2 - Normalized Data and Model'!E242</f>
        <v>4000</v>
      </c>
      <c r="F242">
        <f>'2 - Normalized Data and Model'!F242</f>
        <v>0.97299999999999998</v>
      </c>
      <c r="G242" s="27">
        <f>'2 - Normalized Data and Model'!G242</f>
        <v>46704</v>
      </c>
      <c r="H242" s="27">
        <f>'2 - Normalized Data and Model'!H242</f>
        <v>284</v>
      </c>
      <c r="I242" s="35">
        <f>'2 - Normalized Data and Model'!I242</f>
        <v>0.31509999999999999</v>
      </c>
      <c r="J242" s="27">
        <f>'2 - Normalized Data and Model'!J242</f>
        <v>204</v>
      </c>
      <c r="K242" s="27">
        <f>'2 - Normalized Data and Model'!K242</f>
        <v>494</v>
      </c>
      <c r="L242">
        <f>'2 - Normalized Data and Model'!L242</f>
        <v>290</v>
      </c>
      <c r="M242">
        <f>'2 - Normalized Data and Model'!M242</f>
        <v>80</v>
      </c>
      <c r="N242" s="35">
        <f t="shared" si="46"/>
        <v>0.32068965517241377</v>
      </c>
      <c r="O242" s="47">
        <f>'2 - Normalized Data and Model'!O242</f>
        <v>0.31509999999999999</v>
      </c>
      <c r="P242" s="26">
        <f t="shared" si="47"/>
        <v>91.075862068965506</v>
      </c>
      <c r="Q242" s="47">
        <f t="shared" si="48"/>
        <v>-0.21151486325802618</v>
      </c>
      <c r="R242" s="52">
        <f t="shared" si="49"/>
        <v>1.0181563172413792</v>
      </c>
      <c r="S242" s="26"/>
      <c r="T242" s="39">
        <f t="shared" si="50"/>
        <v>0</v>
      </c>
      <c r="U242" s="29">
        <f t="shared" si="51"/>
        <v>204</v>
      </c>
      <c r="V242">
        <f t="shared" si="52"/>
        <v>362.5</v>
      </c>
      <c r="W242" s="26">
        <f t="shared" si="53"/>
        <v>167.75</v>
      </c>
      <c r="X242" s="105">
        <f t="shared" si="54"/>
        <v>-228.93772893772896</v>
      </c>
      <c r="Y242" s="26">
        <f t="shared" si="55"/>
        <v>278.63232600732601</v>
      </c>
      <c r="Z242" s="26">
        <f t="shared" si="56"/>
        <v>278.63232600732601</v>
      </c>
      <c r="AA242" s="47">
        <f t="shared" si="57"/>
        <v>0.30588227864089934</v>
      </c>
      <c r="AB242" s="47">
        <f t="shared" si="58"/>
        <v>0.60853299999999999</v>
      </c>
      <c r="AC242" s="26">
        <f t="shared" si="59"/>
        <v>61888.292313408878</v>
      </c>
      <c r="AD242" s="39">
        <f t="shared" si="60"/>
        <v>43321.80461938621</v>
      </c>
    </row>
    <row r="243" spans="1:30" x14ac:dyDescent="0.5">
      <c r="A243" t="str">
        <f>'2 - Normalized Data and Model'!A243</f>
        <v>W95</v>
      </c>
      <c r="B243" t="str">
        <f>'2 - Normalized Data and Model'!B243</f>
        <v>L1943</v>
      </c>
      <c r="C243" t="str">
        <f>'2 - Normalized Data and Model'!C243</f>
        <v>house</v>
      </c>
      <c r="D243">
        <f>'2 - Normalized Data and Model'!D243</f>
        <v>2</v>
      </c>
      <c r="E243" s="27">
        <f>'2 - Normalized Data and Model'!E243</f>
        <v>4000</v>
      </c>
      <c r="F243">
        <f>'2 - Normalized Data and Model'!F243</f>
        <v>0.97299999999999998</v>
      </c>
      <c r="G243" s="27">
        <f>'2 - Normalized Data and Model'!G243</f>
        <v>46704</v>
      </c>
      <c r="H243" s="27">
        <f>'2 - Normalized Data and Model'!H243</f>
        <v>443</v>
      </c>
      <c r="I243" s="35">
        <f>'2 - Normalized Data and Model'!I243</f>
        <v>0.55620000000000003</v>
      </c>
      <c r="J243" s="27">
        <f>'2 - Normalized Data and Model'!J243</f>
        <v>257</v>
      </c>
      <c r="K243" s="27">
        <f>'2 - Normalized Data and Model'!K243</f>
        <v>903</v>
      </c>
      <c r="L243">
        <f>'2 - Normalized Data and Model'!L243</f>
        <v>646</v>
      </c>
      <c r="M243">
        <f>'2 - Normalized Data and Model'!M243</f>
        <v>186</v>
      </c>
      <c r="N243" s="35">
        <f t="shared" si="46"/>
        <v>0.33034055727554179</v>
      </c>
      <c r="O243" s="47">
        <f>'2 - Normalized Data and Model'!O243</f>
        <v>0.55620000000000003</v>
      </c>
      <c r="P243" s="26">
        <f t="shared" si="47"/>
        <v>146.34086687306501</v>
      </c>
      <c r="Q243" s="47">
        <f t="shared" si="48"/>
        <v>-3.7039174151003079E-2</v>
      </c>
      <c r="R243" s="52">
        <f t="shared" si="49"/>
        <v>0.8800239141753492</v>
      </c>
      <c r="S243" s="26"/>
      <c r="T243" s="39">
        <f t="shared" si="50"/>
        <v>0</v>
      </c>
      <c r="U243" s="29">
        <f t="shared" si="51"/>
        <v>257</v>
      </c>
      <c r="V243">
        <f t="shared" si="52"/>
        <v>807.5</v>
      </c>
      <c r="W243" s="26">
        <f t="shared" si="53"/>
        <v>176.25</v>
      </c>
      <c r="X243" s="105">
        <f t="shared" si="54"/>
        <v>-509.97852721990654</v>
      </c>
      <c r="Y243" s="26">
        <f t="shared" si="55"/>
        <v>521.96373310597448</v>
      </c>
      <c r="Z243" s="26">
        <f t="shared" si="56"/>
        <v>521.96373310597448</v>
      </c>
      <c r="AA243" s="47">
        <f t="shared" si="57"/>
        <v>0.4281284620507424</v>
      </c>
      <c r="AB243" s="47">
        <f t="shared" si="58"/>
        <v>0.51175069659442729</v>
      </c>
      <c r="AC243" s="26">
        <f t="shared" si="59"/>
        <v>97497.085965113714</v>
      </c>
      <c r="AD243" s="39">
        <f t="shared" si="60"/>
        <v>68247.960175579603</v>
      </c>
    </row>
    <row r="244" spans="1:30" x14ac:dyDescent="0.5">
      <c r="A244" t="str">
        <f>'2 - Normalized Data and Model'!A244</f>
        <v>W96</v>
      </c>
      <c r="B244" t="str">
        <f>'2 - Normalized Data and Model'!B244</f>
        <v>L1943</v>
      </c>
      <c r="C244" t="str">
        <f>'2 - Normalized Data and Model'!C244</f>
        <v>house</v>
      </c>
      <c r="D244">
        <f>'2 - Normalized Data and Model'!D244</f>
        <v>2</v>
      </c>
      <c r="E244" s="27">
        <f>'2 - Normalized Data and Model'!E244</f>
        <v>5100</v>
      </c>
      <c r="F244">
        <f>'2 - Normalized Data and Model'!F244</f>
        <v>0.97299999999999998</v>
      </c>
      <c r="G244" s="27">
        <f>'2 - Normalized Data and Model'!G244</f>
        <v>59547.6</v>
      </c>
      <c r="H244" s="27">
        <f>'2 - Normalized Data and Model'!H244</f>
        <v>718</v>
      </c>
      <c r="I244" s="35">
        <f>'2 - Normalized Data and Model'!I244</f>
        <v>0.44929999999999998</v>
      </c>
      <c r="J244" s="27">
        <f>'2 - Normalized Data and Model'!J244</f>
        <v>256</v>
      </c>
      <c r="K244" s="27">
        <f>'2 - Normalized Data and Model'!K244</f>
        <v>916</v>
      </c>
      <c r="L244">
        <f>'2 - Normalized Data and Model'!L244</f>
        <v>660</v>
      </c>
      <c r="M244">
        <f>'2 - Normalized Data and Model'!M244</f>
        <v>462</v>
      </c>
      <c r="N244" s="35">
        <f t="shared" si="46"/>
        <v>0.66</v>
      </c>
      <c r="O244" s="47">
        <f>'2 - Normalized Data and Model'!O244</f>
        <v>0.44929999999999998</v>
      </c>
      <c r="P244" s="26">
        <f t="shared" si="47"/>
        <v>473.88</v>
      </c>
      <c r="Q244" s="47">
        <f t="shared" si="48"/>
        <v>0.3640969696969697</v>
      </c>
      <c r="R244" s="52">
        <f t="shared" si="49"/>
        <v>0.56244442909090919</v>
      </c>
      <c r="S244" s="26"/>
      <c r="T244" s="39">
        <f t="shared" si="50"/>
        <v>0</v>
      </c>
      <c r="U244" s="29">
        <f t="shared" si="51"/>
        <v>256</v>
      </c>
      <c r="V244">
        <f t="shared" si="52"/>
        <v>825</v>
      </c>
      <c r="W244" s="26">
        <f t="shared" si="53"/>
        <v>173.5</v>
      </c>
      <c r="X244" s="105">
        <f t="shared" si="54"/>
        <v>-521.03069344448659</v>
      </c>
      <c r="Y244" s="26">
        <f t="shared" si="55"/>
        <v>529.99081091322466</v>
      </c>
      <c r="Z244" s="26">
        <f t="shared" si="56"/>
        <v>529.99081091322466</v>
      </c>
      <c r="AA244" s="47">
        <f t="shared" si="57"/>
        <v>0.43211007383421174</v>
      </c>
      <c r="AB244" s="47">
        <f t="shared" si="58"/>
        <v>0.5085984545454546</v>
      </c>
      <c r="AC244" s="26">
        <f t="shared" si="59"/>
        <v>98386.665184121783</v>
      </c>
      <c r="AD244" s="39">
        <f t="shared" si="60"/>
        <v>68870.665628885239</v>
      </c>
    </row>
    <row r="245" spans="1:30" x14ac:dyDescent="0.5">
      <c r="A245" t="str">
        <f>'2 - Normalized Data and Model'!A245</f>
        <v>W97</v>
      </c>
      <c r="B245" t="str">
        <f>'2 - Normalized Data and Model'!B245</f>
        <v>L1944</v>
      </c>
      <c r="C245" t="str">
        <f>'2 - Normalized Data and Model'!C245</f>
        <v>apartment</v>
      </c>
      <c r="D245">
        <f>'2 - Normalized Data and Model'!D245</f>
        <v>2</v>
      </c>
      <c r="E245" s="27">
        <f>'2 - Normalized Data and Model'!E245</f>
        <v>5600</v>
      </c>
      <c r="F245">
        <f>'2 - Normalized Data and Model'!F245</f>
        <v>0.97299999999999998</v>
      </c>
      <c r="G245" s="27">
        <f>'2 - Normalized Data and Model'!G245</f>
        <v>65385.599999999999</v>
      </c>
      <c r="H245" s="27">
        <f>'2 - Normalized Data and Model'!H245</f>
        <v>478</v>
      </c>
      <c r="I245" s="35">
        <f>'2 - Normalized Data and Model'!I245</f>
        <v>0.31780000000000003</v>
      </c>
      <c r="J245" s="27">
        <f>'2 - Normalized Data and Model'!J245</f>
        <v>265</v>
      </c>
      <c r="K245" s="27">
        <f>'2 - Normalized Data and Model'!K245</f>
        <v>644</v>
      </c>
      <c r="L245">
        <f>'2 - Normalized Data and Model'!L245</f>
        <v>379</v>
      </c>
      <c r="M245">
        <f>'2 - Normalized Data and Model'!M245</f>
        <v>213</v>
      </c>
      <c r="N245" s="35">
        <f t="shared" si="46"/>
        <v>0.54960422163588396</v>
      </c>
      <c r="O245" s="47">
        <f>'2 - Normalized Data and Model'!O245</f>
        <v>0.31780000000000003</v>
      </c>
      <c r="P245" s="26">
        <f t="shared" si="47"/>
        <v>262.71081794195254</v>
      </c>
      <c r="Q245" s="47">
        <f t="shared" si="48"/>
        <v>9.5167953439477662E-2</v>
      </c>
      <c r="R245" s="52">
        <f t="shared" si="49"/>
        <v>0.77535553126196555</v>
      </c>
      <c r="S245" s="26"/>
      <c r="T245" s="39">
        <f t="shared" si="50"/>
        <v>0</v>
      </c>
      <c r="U245" s="29">
        <f t="shared" si="51"/>
        <v>265</v>
      </c>
      <c r="V245">
        <f t="shared" si="52"/>
        <v>473.75</v>
      </c>
      <c r="W245" s="26">
        <f t="shared" si="53"/>
        <v>217.625</v>
      </c>
      <c r="X245" s="105">
        <f t="shared" si="54"/>
        <v>-299.19792850827338</v>
      </c>
      <c r="Y245" s="26">
        <f t="shared" si="55"/>
        <v>363.34017778198819</v>
      </c>
      <c r="Z245" s="26">
        <f t="shared" si="56"/>
        <v>363.34017778198819</v>
      </c>
      <c r="AA245" s="47">
        <f t="shared" si="57"/>
        <v>0.30757821167701993</v>
      </c>
      <c r="AB245" s="47">
        <f t="shared" si="58"/>
        <v>0.60719032981530341</v>
      </c>
      <c r="AC245" s="26">
        <f t="shared" si="59"/>
        <v>80525.074469647676</v>
      </c>
      <c r="AD245" s="39">
        <f t="shared" si="60"/>
        <v>56367.55212875337</v>
      </c>
    </row>
    <row r="246" spans="1:30" x14ac:dyDescent="0.5">
      <c r="A246" t="str">
        <f>'2 - Normalized Data and Model'!A246</f>
        <v>W98</v>
      </c>
      <c r="B246" t="str">
        <f>'2 - Normalized Data and Model'!B246</f>
        <v>L1944</v>
      </c>
      <c r="C246" t="str">
        <f>'2 - Normalized Data and Model'!C246</f>
        <v>house</v>
      </c>
      <c r="D246">
        <f>'2 - Normalized Data and Model'!D246</f>
        <v>2</v>
      </c>
      <c r="E246" s="27">
        <f>'2 - Normalized Data and Model'!E246</f>
        <v>5000</v>
      </c>
      <c r="F246">
        <f>'2 - Normalized Data and Model'!F246</f>
        <v>0.97299999999999998</v>
      </c>
      <c r="G246" s="27">
        <f>'2 - Normalized Data and Model'!G246</f>
        <v>58380</v>
      </c>
      <c r="H246" s="27">
        <f>'2 - Normalized Data and Model'!H246</f>
        <v>533</v>
      </c>
      <c r="I246" s="35">
        <f>'2 - Normalized Data and Model'!I246</f>
        <v>0.51229999999999998</v>
      </c>
      <c r="J246" s="27">
        <f>'2 - Normalized Data and Model'!J246</f>
        <v>236</v>
      </c>
      <c r="K246" s="27">
        <f>'2 - Normalized Data and Model'!K246</f>
        <v>829</v>
      </c>
      <c r="L246">
        <f>'2 - Normalized Data and Model'!L246</f>
        <v>593</v>
      </c>
      <c r="M246">
        <f>'2 - Normalized Data and Model'!M246</f>
        <v>297</v>
      </c>
      <c r="N246" s="35">
        <f t="shared" si="46"/>
        <v>0.50067453625632385</v>
      </c>
      <c r="O246" s="47">
        <f>'2 - Normalized Data and Model'!O246</f>
        <v>0.51229999999999998</v>
      </c>
      <c r="P246" s="26">
        <f t="shared" si="47"/>
        <v>266.85952782462061</v>
      </c>
      <c r="Q246" s="47">
        <f t="shared" si="48"/>
        <v>0.14163174074147808</v>
      </c>
      <c r="R246" s="52">
        <f t="shared" si="49"/>
        <v>0.7385701508549718</v>
      </c>
      <c r="S246" s="26"/>
      <c r="T246" s="39">
        <f t="shared" si="50"/>
        <v>0</v>
      </c>
      <c r="U246" s="29">
        <f t="shared" si="51"/>
        <v>236</v>
      </c>
      <c r="V246">
        <f t="shared" si="52"/>
        <v>741.25</v>
      </c>
      <c r="W246" s="26">
        <f t="shared" si="53"/>
        <v>161.875</v>
      </c>
      <c r="X246" s="105">
        <f t="shared" si="54"/>
        <v>-468.13818365542505</v>
      </c>
      <c r="Y246" s="26">
        <f t="shared" si="55"/>
        <v>479.18265283567001</v>
      </c>
      <c r="Z246" s="26">
        <f t="shared" si="56"/>
        <v>479.18265283567001</v>
      </c>
      <c r="AA246" s="47">
        <f t="shared" si="57"/>
        <v>0.42807103249331535</v>
      </c>
      <c r="AB246" s="47">
        <f t="shared" si="58"/>
        <v>0.51179616357504232</v>
      </c>
      <c r="AC246" s="26">
        <f t="shared" si="59"/>
        <v>89514.002831147664</v>
      </c>
      <c r="AD246" s="39">
        <f t="shared" si="60"/>
        <v>62659.801981803357</v>
      </c>
    </row>
    <row r="247" spans="1:30" x14ac:dyDescent="0.5">
      <c r="A247" t="str">
        <f>'2 - Normalized Data and Model'!A247</f>
        <v>W99</v>
      </c>
      <c r="B247" t="str">
        <f>'2 - Normalized Data and Model'!B247</f>
        <v>L1944</v>
      </c>
      <c r="C247" t="str">
        <f>'2 - Normalized Data and Model'!C247</f>
        <v>house</v>
      </c>
      <c r="D247">
        <f>'2 - Normalized Data and Model'!D247</f>
        <v>2</v>
      </c>
      <c r="E247" s="27">
        <f>'2 - Normalized Data and Model'!E247</f>
        <v>6000</v>
      </c>
      <c r="F247">
        <f>'2 - Normalized Data and Model'!F247</f>
        <v>0.97299999999999998</v>
      </c>
      <c r="G247" s="27">
        <f>'2 - Normalized Data and Model'!G247</f>
        <v>70056</v>
      </c>
      <c r="H247" s="27">
        <f>'2 - Normalized Data and Model'!H247</f>
        <v>566</v>
      </c>
      <c r="I247" s="35">
        <f>'2 - Normalized Data and Model'!I247</f>
        <v>0.36990000000000001</v>
      </c>
      <c r="J247" s="27">
        <f>'2 - Normalized Data and Model'!J247</f>
        <v>244</v>
      </c>
      <c r="K247" s="27">
        <f>'2 - Normalized Data and Model'!K247</f>
        <v>872</v>
      </c>
      <c r="L247">
        <f>'2 - Normalized Data and Model'!L247</f>
        <v>628</v>
      </c>
      <c r="M247">
        <f>'2 - Normalized Data and Model'!M247</f>
        <v>322</v>
      </c>
      <c r="N247" s="35">
        <f t="shared" si="46"/>
        <v>0.51019108280254777</v>
      </c>
      <c r="O247" s="47">
        <f>'2 - Normalized Data and Model'!O247</f>
        <v>0.36990000000000001</v>
      </c>
      <c r="P247" s="26">
        <f t="shared" si="47"/>
        <v>288.76815286624202</v>
      </c>
      <c r="Q247" s="47">
        <f t="shared" si="48"/>
        <v>0.15702949409712361</v>
      </c>
      <c r="R247" s="52">
        <f t="shared" si="49"/>
        <v>0.72637974952330731</v>
      </c>
      <c r="S247" s="26"/>
      <c r="T247" s="39">
        <f t="shared" si="50"/>
        <v>0</v>
      </c>
      <c r="U247" s="29">
        <f t="shared" si="51"/>
        <v>244</v>
      </c>
      <c r="V247">
        <f t="shared" si="52"/>
        <v>785</v>
      </c>
      <c r="W247" s="26">
        <f t="shared" si="53"/>
        <v>165.5</v>
      </c>
      <c r="X247" s="105">
        <f t="shared" si="54"/>
        <v>-495.76859921687509</v>
      </c>
      <c r="Y247" s="26">
        <f t="shared" si="55"/>
        <v>504.50034735379558</v>
      </c>
      <c r="Z247" s="26">
        <f t="shared" si="56"/>
        <v>504.50034735379558</v>
      </c>
      <c r="AA247" s="47">
        <f t="shared" si="57"/>
        <v>0.43184757624687337</v>
      </c>
      <c r="AB247" s="47">
        <f t="shared" si="58"/>
        <v>0.50880627388535038</v>
      </c>
      <c r="AC247" s="26">
        <f t="shared" si="59"/>
        <v>93692.923797496653</v>
      </c>
      <c r="AD247" s="39">
        <f t="shared" si="60"/>
        <v>65585.046658247651</v>
      </c>
    </row>
    <row r="248" spans="1:30" x14ac:dyDescent="0.5">
      <c r="G248" s="27"/>
      <c r="K248" s="27"/>
      <c r="O248" s="47"/>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6A8F7-1B82-4654-AFAD-6F7EAE683822}">
  <dimension ref="A1:CP247"/>
  <sheetViews>
    <sheetView topLeftCell="A221" zoomScale="97" zoomScaleNormal="97" workbookViewId="0">
      <pane xSplit="1" topLeftCell="AN1" activePane="topRight" state="frozen"/>
      <selection activeCell="A2" sqref="A2"/>
      <selection pane="topRight" activeCell="AN4" sqref="AN4:AN247"/>
    </sheetView>
  </sheetViews>
  <sheetFormatPr defaultColWidth="11" defaultRowHeight="15.75" x14ac:dyDescent="0.5"/>
  <cols>
    <col min="1" max="1" width="22.1875" customWidth="1"/>
    <col min="3" max="3" width="38.5" customWidth="1"/>
    <col min="4" max="4" width="26.1875" customWidth="1"/>
    <col min="5" max="5" width="33.8125" customWidth="1"/>
    <col min="6" max="6" width="18.1875" style="107" customWidth="1"/>
    <col min="7" max="7" width="39.1875" style="108" customWidth="1"/>
    <col min="8" max="8" width="21.5" style="26" customWidth="1"/>
    <col min="9" max="9" width="25.6875" style="107" customWidth="1"/>
    <col min="10" max="10" width="28" style="26" customWidth="1"/>
    <col min="11" max="11" width="27.8125" style="39" customWidth="1"/>
    <col min="12" max="12" width="18.5" style="26" customWidth="1"/>
    <col min="13" max="13" width="27.6875" style="26" customWidth="1"/>
    <col min="14" max="14" width="62.3125" style="47" customWidth="1"/>
    <col min="15" max="15" width="35.3125" style="54" customWidth="1"/>
    <col min="16" max="16" width="47.5" hidden="1" customWidth="1"/>
    <col min="17" max="17" width="35" hidden="1" customWidth="1"/>
    <col min="18" max="18" width="77.3125" hidden="1" customWidth="1"/>
    <col min="19" max="19" width="64.3125" hidden="1" customWidth="1"/>
    <col min="20" max="20" width="56.1875" style="4" hidden="1" customWidth="1"/>
    <col min="21" max="21" width="54.1875" style="3" hidden="1" customWidth="1"/>
    <col min="22" max="22" width="28.8125" hidden="1" customWidth="1"/>
    <col min="23" max="23" width="27.3125" hidden="1" customWidth="1"/>
    <col min="24" max="24" width="26.1875" hidden="1" customWidth="1"/>
    <col min="25" max="25" width="61.5" style="26" customWidth="1"/>
    <col min="26" max="26" width="69.3125" style="26" customWidth="1"/>
    <col min="27" max="27" width="76" style="47" customWidth="1"/>
    <col min="28" max="28" width="62" customWidth="1"/>
    <col min="29" max="29" width="68.8125" customWidth="1"/>
    <col min="30" max="30" width="46.6875" style="4" customWidth="1"/>
    <col min="31" max="31" width="42.3125" customWidth="1"/>
    <col min="32" max="32" width="70.8125" customWidth="1"/>
    <col min="33" max="33" width="67.1875" style="3" customWidth="1"/>
    <col min="34" max="34" width="70" customWidth="1"/>
    <col min="35" max="35" width="47.3125" customWidth="1"/>
    <col min="36" max="36" width="51.6875" customWidth="1"/>
    <col min="37" max="37" width="69" customWidth="1"/>
    <col min="38" max="38" width="99.3125" customWidth="1"/>
    <col min="39" max="39" width="63.3125" customWidth="1"/>
    <col min="40" max="40" width="67" customWidth="1"/>
    <col min="41" max="41" width="65.5" customWidth="1"/>
    <col min="42" max="42" width="73" customWidth="1"/>
  </cols>
  <sheetData>
    <row r="1" spans="1:94" x14ac:dyDescent="0.5">
      <c r="B1" t="s">
        <v>0</v>
      </c>
      <c r="C1" s="1" t="s">
        <v>1</v>
      </c>
      <c r="D1" s="2" t="s">
        <v>20</v>
      </c>
      <c r="E1" s="9" t="s">
        <v>21</v>
      </c>
      <c r="K1" s="113" t="s">
        <v>35</v>
      </c>
      <c r="N1" s="117" t="s">
        <v>23</v>
      </c>
      <c r="O1" s="120" t="s">
        <v>24</v>
      </c>
      <c r="P1" s="91" t="s">
        <v>36</v>
      </c>
      <c r="Q1" s="61" t="s">
        <v>26</v>
      </c>
      <c r="R1" s="61" t="s">
        <v>37</v>
      </c>
      <c r="S1" s="58" t="s">
        <v>38</v>
      </c>
      <c r="T1" s="22">
        <v>0.3</v>
      </c>
      <c r="U1" s="60" t="s">
        <v>383</v>
      </c>
      <c r="V1" s="92" t="s">
        <v>384</v>
      </c>
      <c r="W1" s="93"/>
      <c r="X1" s="93"/>
      <c r="Y1" s="106"/>
      <c r="Z1" s="88" t="s">
        <v>385</v>
      </c>
      <c r="AA1" s="78"/>
      <c r="AB1" s="58"/>
      <c r="AC1" s="59">
        <f>(0.1*Q2) +R2</f>
        <v>0.77146000000000003</v>
      </c>
      <c r="AE1" s="26">
        <f>SUM(AE4:AE247)</f>
        <v>5840195.0879999986</v>
      </c>
      <c r="AG1"/>
    </row>
    <row r="2" spans="1:94" x14ac:dyDescent="0.5">
      <c r="E2" t="s">
        <v>4</v>
      </c>
      <c r="F2" s="107">
        <v>0.97299999999999998</v>
      </c>
      <c r="G2" s="109" t="s">
        <v>28</v>
      </c>
      <c r="H2" s="26" t="s">
        <v>5</v>
      </c>
      <c r="K2" s="113">
        <f>0.9-0.1</f>
        <v>0.8</v>
      </c>
      <c r="N2" s="118" t="s">
        <v>39</v>
      </c>
      <c r="O2" s="121" t="s">
        <v>30</v>
      </c>
      <c r="Q2" s="93">
        <f>-0.7914</f>
        <v>-0.79139999999999999</v>
      </c>
      <c r="R2" s="93">
        <f>0.8506</f>
        <v>0.85060000000000002</v>
      </c>
      <c r="S2" s="66" t="s">
        <v>40</v>
      </c>
      <c r="T2" s="62" t="s">
        <v>41</v>
      </c>
      <c r="U2" s="63" t="s">
        <v>362</v>
      </c>
      <c r="V2" s="64" t="s">
        <v>363</v>
      </c>
      <c r="W2" s="65" t="s">
        <v>364</v>
      </c>
      <c r="X2" s="65" t="s">
        <v>365</v>
      </c>
      <c r="Y2" s="89" t="s">
        <v>366</v>
      </c>
      <c r="Z2" s="89" t="s">
        <v>367</v>
      </c>
      <c r="AA2" s="79" t="s">
        <v>368</v>
      </c>
      <c r="AB2" s="66" t="s">
        <v>369</v>
      </c>
      <c r="AC2" s="67" t="s">
        <v>386</v>
      </c>
      <c r="AD2" s="68" t="s">
        <v>371</v>
      </c>
      <c r="AE2" s="94" t="s">
        <v>387</v>
      </c>
      <c r="AF2" s="66" t="s">
        <v>388</v>
      </c>
      <c r="AG2"/>
      <c r="AH2" s="66" t="s">
        <v>389</v>
      </c>
      <c r="AI2" s="66" t="s">
        <v>390</v>
      </c>
      <c r="AJ2" s="66" t="s">
        <v>391</v>
      </c>
      <c r="AK2" s="66" t="s">
        <v>392</v>
      </c>
      <c r="AL2" s="66" t="s">
        <v>393</v>
      </c>
      <c r="AM2" s="68" t="s">
        <v>394</v>
      </c>
      <c r="AN2" s="68" t="s">
        <v>395</v>
      </c>
      <c r="AO2" s="68" t="s">
        <v>396</v>
      </c>
      <c r="AP2" s="68" t="s">
        <v>397</v>
      </c>
    </row>
    <row r="3" spans="1:94" s="7" customFormat="1" x14ac:dyDescent="0.5">
      <c r="A3" s="5" t="s">
        <v>8</v>
      </c>
      <c r="B3" s="5" t="s">
        <v>9</v>
      </c>
      <c r="C3" s="5" t="s">
        <v>10</v>
      </c>
      <c r="D3" s="5" t="s">
        <v>11</v>
      </c>
      <c r="E3" s="5" t="s">
        <v>12</v>
      </c>
      <c r="F3" s="112" t="s">
        <v>13</v>
      </c>
      <c r="G3" s="110" t="s">
        <v>14</v>
      </c>
      <c r="H3" s="111" t="s">
        <v>42</v>
      </c>
      <c r="I3" s="112" t="s">
        <v>18</v>
      </c>
      <c r="J3" s="111" t="s">
        <v>43</v>
      </c>
      <c r="K3" s="114" t="s">
        <v>44</v>
      </c>
      <c r="L3" s="115" t="s">
        <v>32</v>
      </c>
      <c r="M3" s="116" t="s">
        <v>45</v>
      </c>
      <c r="N3" s="119" t="s">
        <v>34</v>
      </c>
      <c r="O3" s="122" t="s">
        <v>18</v>
      </c>
      <c r="P3" s="16" t="s">
        <v>46</v>
      </c>
      <c r="Q3" s="16" t="s">
        <v>373</v>
      </c>
      <c r="R3" s="16" t="s">
        <v>48</v>
      </c>
      <c r="S3" s="69" t="s">
        <v>49</v>
      </c>
      <c r="T3" s="70" t="s">
        <v>50</v>
      </c>
      <c r="U3" s="71" t="s">
        <v>374</v>
      </c>
      <c r="V3" s="72" t="s">
        <v>375</v>
      </c>
      <c r="W3" s="69" t="s">
        <v>376</v>
      </c>
      <c r="X3" s="73" t="s">
        <v>377</v>
      </c>
      <c r="Y3" s="90" t="s">
        <v>378</v>
      </c>
      <c r="Z3" s="90" t="s">
        <v>398</v>
      </c>
      <c r="AA3" s="80" t="s">
        <v>399</v>
      </c>
      <c r="AB3" s="75" t="s">
        <v>380</v>
      </c>
      <c r="AC3" s="76" t="s">
        <v>400</v>
      </c>
      <c r="AD3" s="77" t="s">
        <v>50</v>
      </c>
      <c r="AE3" s="95" t="s">
        <v>14</v>
      </c>
      <c r="AF3" s="74" t="s">
        <v>401</v>
      </c>
      <c r="AG3"/>
      <c r="AH3" s="74" t="s">
        <v>402</v>
      </c>
      <c r="AI3" s="74" t="s">
        <v>403</v>
      </c>
      <c r="AJ3" s="74" t="s">
        <v>404</v>
      </c>
      <c r="AK3" s="74" t="s">
        <v>405</v>
      </c>
      <c r="AL3" s="74" t="s">
        <v>406</v>
      </c>
      <c r="AM3" s="77" t="s">
        <v>407</v>
      </c>
      <c r="AN3" s="77" t="s">
        <v>408</v>
      </c>
      <c r="AO3" s="77" t="s">
        <v>409</v>
      </c>
      <c r="AP3" s="77" t="s">
        <v>410</v>
      </c>
      <c r="AQ3">
        <f>SUM(AQ4:AQ247)</f>
        <v>41</v>
      </c>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row>
    <row r="4" spans="1:94" x14ac:dyDescent="0.5">
      <c r="A4" t="str">
        <f>'3 - Rent Optimization'!A4</f>
        <v>W1</v>
      </c>
      <c r="B4" t="str">
        <f>'3 - Rent Optimization'!B4</f>
        <v>L9531</v>
      </c>
      <c r="C4" t="str">
        <f>'3 - Rent Optimization'!C4</f>
        <v>apartment</v>
      </c>
      <c r="D4">
        <f>'3 - Rent Optimization'!D4</f>
        <v>2</v>
      </c>
      <c r="E4">
        <f>'3 - Rent Optimization'!E4</f>
        <v>1060</v>
      </c>
      <c r="F4" s="107">
        <f>'3 - Rent Optimization'!F4</f>
        <v>0.97299999999999998</v>
      </c>
      <c r="G4" s="26">
        <f>'3 - Rent Optimization'!G4</f>
        <v>12376.56</v>
      </c>
      <c r="H4" s="26">
        <f>'3 - Rent Optimization'!H4</f>
        <v>148</v>
      </c>
      <c r="I4" s="107">
        <f>'3 - Rent Optimization'!I4</f>
        <v>0.16159999999999999</v>
      </c>
      <c r="J4" s="26">
        <f>'3 - Rent Optimization'!J4</f>
        <v>114</v>
      </c>
      <c r="K4" s="26">
        <f>'3 - Rent Optimization'!K4</f>
        <v>153</v>
      </c>
      <c r="L4" s="26">
        <f>'3 - Rent Optimization'!L4</f>
        <v>39</v>
      </c>
      <c r="M4" s="26">
        <f>'3 - Rent Optimization'!M4</f>
        <v>34</v>
      </c>
      <c r="N4" s="47">
        <f>'3 - Rent Optimization'!N4</f>
        <v>0.79743589743589749</v>
      </c>
      <c r="O4" s="47">
        <f>'3 - Rent Optimization'!O4</f>
        <v>0.16159999999999999</v>
      </c>
      <c r="P4">
        <f>'3 - Rent Optimization'!P4</f>
        <v>114</v>
      </c>
      <c r="Q4">
        <f>'3 - Rent Optimization'!Q4</f>
        <v>0.1</v>
      </c>
      <c r="R4">
        <f>'3 - Rent Optimization'!R4</f>
        <v>0.77153000000000005</v>
      </c>
      <c r="S4">
        <f>'3 - Rent Optimization'!S4</f>
        <v>32103.363300000001</v>
      </c>
      <c r="T4">
        <f>'3 - Rent Optimization'!T4</f>
        <v>22472.354309999999</v>
      </c>
      <c r="U4">
        <f>'3 - Rent Optimization'!U4</f>
        <v>114</v>
      </c>
      <c r="V4">
        <f>'3 - Rent Optimization'!V4</f>
        <v>48.75</v>
      </c>
      <c r="W4">
        <f>'3 - Rent Optimization'!W4</f>
        <v>109.125</v>
      </c>
      <c r="X4">
        <f>'3 - Rent Optimization'!X4</f>
        <v>-30.78817733990148</v>
      </c>
      <c r="Y4" s="26">
        <f>'3 - Rent Optimization'!Y4</f>
        <v>80.754002463054192</v>
      </c>
      <c r="Z4" s="26">
        <f>'3 - Rent Optimization'!Z4</f>
        <v>114</v>
      </c>
      <c r="AA4" s="47">
        <f>'3 - Rent Optimization'!AA4</f>
        <v>0.1</v>
      </c>
      <c r="AB4" s="107">
        <f>'3 - Rent Optimization'!AB4</f>
        <v>0.77153000000000005</v>
      </c>
      <c r="AC4" s="26">
        <f>AB4*Z4*365</f>
        <v>32103.363300000001</v>
      </c>
      <c r="AD4" s="39">
        <f>AC4*0.7</f>
        <v>22472.354309999999</v>
      </c>
      <c r="AE4" s="26">
        <f>G4</f>
        <v>12376.56</v>
      </c>
      <c r="AF4" s="26">
        <f>AD4-AE4</f>
        <v>10095.794309999999</v>
      </c>
      <c r="AG4" s="96" t="s">
        <v>411</v>
      </c>
      <c r="AH4" s="123">
        <f>AB4*365/$AG$23*$AG$21</f>
        <v>9386.9483333333337</v>
      </c>
      <c r="AI4" s="123">
        <f>-$AG$7-$AG$13-AH4</f>
        <v>-42986.948333333334</v>
      </c>
      <c r="AJ4" s="123">
        <f>-$AG$13-AH4-$AG$18</f>
        <v>-18986.948333333334</v>
      </c>
      <c r="AK4" s="123">
        <f>-$AG$7/$AG$9-$AG$13-AH4</f>
        <v>-18986.948333333334</v>
      </c>
      <c r="AL4" s="123">
        <f>-$AG$7/$AG$9-$AG$13-AH4-$AG$18</f>
        <v>-24986.948333333334</v>
      </c>
      <c r="AM4" s="26">
        <f>AF4+AI4</f>
        <v>-32891.154023333336</v>
      </c>
      <c r="AN4" s="26">
        <f>AF4+AJ4</f>
        <v>-8891.1540233333344</v>
      </c>
      <c r="AO4" s="26">
        <f>AF4+AK4</f>
        <v>-8891.1540233333344</v>
      </c>
      <c r="AP4" s="26">
        <f>AF4+AL4</f>
        <v>-14891.154023333334</v>
      </c>
      <c r="AQ4">
        <f>IF(AP4&gt;6000,1,0)</f>
        <v>0</v>
      </c>
    </row>
    <row r="5" spans="1:94" x14ac:dyDescent="0.5">
      <c r="A5" t="str">
        <f>'3 - Rent Optimization'!A5</f>
        <v>W10</v>
      </c>
      <c r="B5" t="str">
        <f>'3 - Rent Optimization'!B5</f>
        <v>L9533</v>
      </c>
      <c r="C5" t="str">
        <f>'3 - Rent Optimization'!C5</f>
        <v>apartment</v>
      </c>
      <c r="D5">
        <f>'3 - Rent Optimization'!D5</f>
        <v>2</v>
      </c>
      <c r="E5">
        <f>'3 - Rent Optimization'!E5</f>
        <v>1200</v>
      </c>
      <c r="F5" s="107">
        <f>'3 - Rent Optimization'!F5</f>
        <v>0.97299999999999998</v>
      </c>
      <c r="G5" s="26">
        <f>'3 - Rent Optimization'!G5</f>
        <v>14011.199999999999</v>
      </c>
      <c r="H5" s="26">
        <f>'3 - Rent Optimization'!H5</f>
        <v>133</v>
      </c>
      <c r="I5" s="107">
        <f>'3 - Rent Optimization'!I5</f>
        <v>0.34789999999999999</v>
      </c>
      <c r="J5" s="26">
        <f>'3 - Rent Optimization'!J5</f>
        <v>111</v>
      </c>
      <c r="K5" s="26">
        <f>'3 - Rent Optimization'!K5</f>
        <v>149</v>
      </c>
      <c r="L5" s="26">
        <f>'3 - Rent Optimization'!L5</f>
        <v>38</v>
      </c>
      <c r="M5" s="26">
        <f>'3 - Rent Optimization'!M5</f>
        <v>22</v>
      </c>
      <c r="N5" s="47">
        <f>'3 - Rent Optimization'!N5</f>
        <v>0.56315789473684219</v>
      </c>
      <c r="O5" s="47">
        <f>'3 - Rent Optimization'!O5</f>
        <v>0.34789999999999999</v>
      </c>
      <c r="Y5" s="26">
        <f>'3 - Rent Optimization'!Y5</f>
        <v>78.644925476822024</v>
      </c>
      <c r="Z5" s="26">
        <f>'3 - Rent Optimization'!Z5</f>
        <v>111</v>
      </c>
      <c r="AA5" s="47">
        <f>'3 - Rent Optimization'!AA5</f>
        <v>0.1</v>
      </c>
      <c r="AB5" s="107">
        <f>'3 - Rent Optimization'!AB5</f>
        <v>0.77153000000000005</v>
      </c>
      <c r="AC5" s="26">
        <f t="shared" ref="AC5:AC68" si="0">AB5*Z5*365</f>
        <v>31258.537950000002</v>
      </c>
      <c r="AD5" s="39">
        <f t="shared" ref="AD5:AD68" si="1">AC5*0.7</f>
        <v>21880.976565000001</v>
      </c>
      <c r="AE5" s="26">
        <f t="shared" ref="AE5:AE68" si="2">G5</f>
        <v>14011.199999999999</v>
      </c>
      <c r="AF5" s="26">
        <f t="shared" ref="AF5:AF68" si="3">AD5-AE5</f>
        <v>7869.7765650000019</v>
      </c>
      <c r="AG5" s="97"/>
      <c r="AH5" s="123">
        <f t="shared" ref="AH5:AH68" si="4">AB5*365/$AG$23*$AG$21</f>
        <v>9386.9483333333337</v>
      </c>
      <c r="AI5" s="123">
        <f t="shared" ref="AI5:AI68" si="5">-$AG$7-$AG$13-AH5</f>
        <v>-42986.948333333334</v>
      </c>
      <c r="AJ5" s="123">
        <f t="shared" ref="AJ5:AJ68" si="6">-$AG$13-AH5-$AG$18</f>
        <v>-18986.948333333334</v>
      </c>
      <c r="AK5" s="123">
        <f t="shared" ref="AK5:AK68" si="7">-$AG$7/$AG$9-$AG$13-AH5</f>
        <v>-18986.948333333334</v>
      </c>
      <c r="AL5" s="123">
        <f t="shared" ref="AL5:AL68" si="8">-$AG$7/$AG$9-$AG$13-AH5-$AG$18</f>
        <v>-24986.948333333334</v>
      </c>
      <c r="AM5" s="26">
        <f t="shared" ref="AM5:AM68" si="9">AF5+AI5</f>
        <v>-35117.171768333334</v>
      </c>
      <c r="AN5" s="26">
        <f t="shared" ref="AN5:AN68" si="10">AF5+AJ5</f>
        <v>-11117.171768333332</v>
      </c>
      <c r="AO5" s="26">
        <f t="shared" ref="AO5:AO68" si="11">AF5+AK5</f>
        <v>-11117.171768333332</v>
      </c>
      <c r="AP5" s="26">
        <f t="shared" ref="AP5:AP68" si="12">AF5+AL5</f>
        <v>-17117.171768333334</v>
      </c>
      <c r="AQ5">
        <f t="shared" ref="AQ5:AQ68" si="13">IF(AP5&gt;6000,1,0)</f>
        <v>0</v>
      </c>
    </row>
    <row r="6" spans="1:94" x14ac:dyDescent="0.5">
      <c r="A6" t="str">
        <f>'3 - Rent Optimization'!A6</f>
        <v>W100</v>
      </c>
      <c r="B6" t="str">
        <f>'3 - Rent Optimization'!B6</f>
        <v>L1944</v>
      </c>
      <c r="C6" t="str">
        <f>'3 - Rent Optimization'!C6</f>
        <v>apartment</v>
      </c>
      <c r="D6">
        <f>'3 - Rent Optimization'!D6</f>
        <v>2</v>
      </c>
      <c r="E6">
        <f>'3 - Rent Optimization'!E6</f>
        <v>3300</v>
      </c>
      <c r="F6" s="107">
        <f>'3 - Rent Optimization'!F6</f>
        <v>0.97299999999999998</v>
      </c>
      <c r="G6" s="26">
        <f>'3 - Rent Optimization'!G6</f>
        <v>38530.799999999996</v>
      </c>
      <c r="H6" s="26">
        <f>'3 - Rent Optimization'!H6</f>
        <v>372</v>
      </c>
      <c r="I6" s="107">
        <f>'3 - Rent Optimization'!I6</f>
        <v>0.39729999999999999</v>
      </c>
      <c r="J6" s="26">
        <f>'3 - Rent Optimization'!J6</f>
        <v>108</v>
      </c>
      <c r="K6" s="26">
        <f>'3 - Rent Optimization'!K6</f>
        <v>610</v>
      </c>
      <c r="L6" s="26">
        <f>'3 - Rent Optimization'!L6</f>
        <v>502</v>
      </c>
      <c r="M6" s="26">
        <f>'3 - Rent Optimization'!M6</f>
        <v>264</v>
      </c>
      <c r="N6" s="47">
        <f>'3 - Rent Optimization'!N6</f>
        <v>0.52071713147410359</v>
      </c>
      <c r="O6" s="47">
        <f>'3 - Rent Optimization'!O6</f>
        <v>0.39729999999999999</v>
      </c>
      <c r="Y6" s="26">
        <f>'3 - Rent Optimization'!Y6</f>
        <v>359.75664708854367</v>
      </c>
      <c r="Z6" s="26">
        <f>'3 - Rent Optimization'!Z6</f>
        <v>359.75664708854367</v>
      </c>
      <c r="AA6" s="47">
        <f>'3 - Rent Optimization'!AA6</f>
        <v>0.50120581209329673</v>
      </c>
      <c r="AB6" s="107">
        <f>'3 - Rent Optimization'!AB6</f>
        <v>0.45389535856573698</v>
      </c>
      <c r="AC6" s="26">
        <f t="shared" si="0"/>
        <v>59601.533399231572</v>
      </c>
      <c r="AD6" s="39">
        <f t="shared" si="1"/>
        <v>41721.073379462097</v>
      </c>
      <c r="AE6" s="26">
        <f t="shared" si="2"/>
        <v>38530.799999999996</v>
      </c>
      <c r="AF6" s="26">
        <f t="shared" si="3"/>
        <v>3190.2733794621017</v>
      </c>
      <c r="AG6" s="63" t="s">
        <v>412</v>
      </c>
      <c r="AH6" s="123">
        <f t="shared" si="4"/>
        <v>5522.393529216467</v>
      </c>
      <c r="AI6" s="123">
        <f t="shared" si="5"/>
        <v>-39122.393529216468</v>
      </c>
      <c r="AJ6" s="123">
        <f t="shared" si="6"/>
        <v>-15122.393529216468</v>
      </c>
      <c r="AK6" s="123">
        <f t="shared" si="7"/>
        <v>-15122.393529216468</v>
      </c>
      <c r="AL6" s="123">
        <f t="shared" si="8"/>
        <v>-21122.393529216468</v>
      </c>
      <c r="AM6" s="26">
        <f t="shared" si="9"/>
        <v>-35932.120149754366</v>
      </c>
      <c r="AN6" s="26">
        <f t="shared" si="10"/>
        <v>-11932.120149754366</v>
      </c>
      <c r="AO6" s="26">
        <f t="shared" si="11"/>
        <v>-11932.120149754366</v>
      </c>
      <c r="AP6" s="26">
        <f t="shared" si="12"/>
        <v>-17932.120149754366</v>
      </c>
      <c r="AQ6">
        <f t="shared" si="13"/>
        <v>0</v>
      </c>
    </row>
    <row r="7" spans="1:94" x14ac:dyDescent="0.5">
      <c r="A7" t="str">
        <f>'3 - Rent Optimization'!A7</f>
        <v>W101</v>
      </c>
      <c r="B7" t="str">
        <f>'3 - Rent Optimization'!B7</f>
        <v>L15257</v>
      </c>
      <c r="C7" t="str">
        <f>'3 - Rent Optimization'!C7</f>
        <v>apartment</v>
      </c>
      <c r="D7">
        <f>'3 - Rent Optimization'!D7</f>
        <v>2</v>
      </c>
      <c r="E7">
        <f>'3 - Rent Optimization'!E7</f>
        <v>1400</v>
      </c>
      <c r="F7" s="107">
        <f>'3 - Rent Optimization'!F7</f>
        <v>0.97299999999999998</v>
      </c>
      <c r="G7" s="26">
        <f>'3 - Rent Optimization'!G7</f>
        <v>16346.4</v>
      </c>
      <c r="H7" s="26">
        <f>'3 - Rent Optimization'!H7</f>
        <v>302</v>
      </c>
      <c r="I7" s="107">
        <f>'3 - Rent Optimization'!I7</f>
        <v>0.3644</v>
      </c>
      <c r="J7" s="26">
        <f>'3 - Rent Optimization'!J7</f>
        <v>178</v>
      </c>
      <c r="K7" s="26">
        <f>'3 - Rent Optimization'!K7</f>
        <v>533</v>
      </c>
      <c r="L7" s="26">
        <f>'3 - Rent Optimization'!L7</f>
        <v>355</v>
      </c>
      <c r="M7" s="26">
        <f>'3 - Rent Optimization'!M7</f>
        <v>124</v>
      </c>
      <c r="N7" s="47">
        <f>'3 - Rent Optimization'!N7</f>
        <v>0.37943661971830989</v>
      </c>
      <c r="O7" s="47">
        <f>'3 - Rent Optimization'!O7</f>
        <v>0.3644</v>
      </c>
      <c r="Y7" s="26">
        <f>'3 - Rent Optimization'!Y7</f>
        <v>305.22233011241627</v>
      </c>
      <c r="Z7" s="26">
        <f>'3 - Rent Optimization'!Z7</f>
        <v>305.22233011241627</v>
      </c>
      <c r="AA7" s="47">
        <f>'3 - Rent Optimization'!AA7</f>
        <v>0.38669820870403665</v>
      </c>
      <c r="AB7" s="107">
        <f>'3 - Rent Optimization'!AB7</f>
        <v>0.54455102816901424</v>
      </c>
      <c r="AC7" s="26">
        <f t="shared" si="0"/>
        <v>60666.333794243372</v>
      </c>
      <c r="AD7" s="39">
        <f t="shared" si="1"/>
        <v>42466.433655970359</v>
      </c>
      <c r="AE7" s="26">
        <f t="shared" si="2"/>
        <v>16346.4</v>
      </c>
      <c r="AF7" s="26">
        <f t="shared" si="3"/>
        <v>26120.033655970357</v>
      </c>
      <c r="AG7" s="98">
        <v>30000</v>
      </c>
      <c r="AH7" s="123">
        <f t="shared" si="4"/>
        <v>6625.3708427230067</v>
      </c>
      <c r="AI7" s="123">
        <f t="shared" si="5"/>
        <v>-40225.370842723009</v>
      </c>
      <c r="AJ7" s="123">
        <f t="shared" si="6"/>
        <v>-16225.370842723007</v>
      </c>
      <c r="AK7" s="123">
        <f t="shared" si="7"/>
        <v>-16225.370842723007</v>
      </c>
      <c r="AL7" s="123">
        <f t="shared" si="8"/>
        <v>-22225.370842723009</v>
      </c>
      <c r="AM7" s="26">
        <f t="shared" si="9"/>
        <v>-14105.337186752651</v>
      </c>
      <c r="AN7" s="26">
        <f t="shared" si="10"/>
        <v>9894.6628132473506</v>
      </c>
      <c r="AO7" s="26">
        <f t="shared" si="11"/>
        <v>9894.6628132473506</v>
      </c>
      <c r="AP7" s="26">
        <f t="shared" si="12"/>
        <v>3894.6628132473488</v>
      </c>
      <c r="AQ7">
        <f t="shared" si="13"/>
        <v>0</v>
      </c>
    </row>
    <row r="8" spans="1:94" x14ac:dyDescent="0.5">
      <c r="A8" t="str">
        <f>'3 - Rent Optimization'!A8</f>
        <v>W102</v>
      </c>
      <c r="B8" t="str">
        <f>'3 - Rent Optimization'!B8</f>
        <v>L15257</v>
      </c>
      <c r="C8" t="str">
        <f>'3 - Rent Optimization'!C8</f>
        <v>apartment</v>
      </c>
      <c r="D8">
        <f>'3 - Rent Optimization'!D8</f>
        <v>2</v>
      </c>
      <c r="E8">
        <f>'3 - Rent Optimization'!E8</f>
        <v>2000</v>
      </c>
      <c r="F8" s="107">
        <f>'3 - Rent Optimization'!F8</f>
        <v>0.97299999999999998</v>
      </c>
      <c r="G8" s="26">
        <f>'3 - Rent Optimization'!G8</f>
        <v>23352</v>
      </c>
      <c r="H8" s="26">
        <f>'3 - Rent Optimization'!H8</f>
        <v>429</v>
      </c>
      <c r="I8" s="107">
        <f>'3 - Rent Optimization'!I8</f>
        <v>0.41099999999999998</v>
      </c>
      <c r="J8" s="26">
        <f>'3 - Rent Optimization'!J8</f>
        <v>221</v>
      </c>
      <c r="K8" s="26">
        <f>'3 - Rent Optimization'!K8</f>
        <v>617</v>
      </c>
      <c r="L8" s="26">
        <f>'3 - Rent Optimization'!L8</f>
        <v>396</v>
      </c>
      <c r="M8" s="26">
        <f>'3 - Rent Optimization'!M8</f>
        <v>208</v>
      </c>
      <c r="N8" s="47">
        <f>'3 - Rent Optimization'!N8</f>
        <v>0.52020202020202022</v>
      </c>
      <c r="O8" s="47">
        <f>'3 - Rent Optimization'!O8</f>
        <v>0.41099999999999998</v>
      </c>
      <c r="Y8" s="26">
        <f>'3 - Rent Optimization'!Y8</f>
        <v>351.69448654793484</v>
      </c>
      <c r="Z8" s="26">
        <f>'3 - Rent Optimization'!Z8</f>
        <v>351.69448654793484</v>
      </c>
      <c r="AA8" s="47">
        <f>'3 - Rent Optimization'!AA8</f>
        <v>0.36402926575340372</v>
      </c>
      <c r="AB8" s="107">
        <f>'3 - Rent Optimization'!AB8</f>
        <v>0.56249803030303025</v>
      </c>
      <c r="AC8" s="26">
        <f t="shared" si="0"/>
        <v>72207.021422351856</v>
      </c>
      <c r="AD8" s="39">
        <f t="shared" si="1"/>
        <v>50544.914995646293</v>
      </c>
      <c r="AE8" s="26">
        <f t="shared" si="2"/>
        <v>23352</v>
      </c>
      <c r="AF8" s="26">
        <f t="shared" si="3"/>
        <v>27192.914995646293</v>
      </c>
      <c r="AG8" s="98" t="s">
        <v>413</v>
      </c>
      <c r="AH8" s="123">
        <f t="shared" si="4"/>
        <v>6843.7260353535348</v>
      </c>
      <c r="AI8" s="123">
        <f t="shared" si="5"/>
        <v>-40443.726035353538</v>
      </c>
      <c r="AJ8" s="123">
        <f t="shared" si="6"/>
        <v>-16443.726035353535</v>
      </c>
      <c r="AK8" s="123">
        <f t="shared" si="7"/>
        <v>-16443.726035353535</v>
      </c>
      <c r="AL8" s="123">
        <f t="shared" si="8"/>
        <v>-22443.726035353535</v>
      </c>
      <c r="AM8" s="26">
        <f t="shared" si="9"/>
        <v>-13250.811039707245</v>
      </c>
      <c r="AN8" s="26">
        <f t="shared" si="10"/>
        <v>10749.188960292759</v>
      </c>
      <c r="AO8" s="26">
        <f t="shared" si="11"/>
        <v>10749.188960292759</v>
      </c>
      <c r="AP8" s="26">
        <f t="shared" si="12"/>
        <v>4749.1889602927586</v>
      </c>
      <c r="AQ8">
        <f t="shared" si="13"/>
        <v>0</v>
      </c>
    </row>
    <row r="9" spans="1:94" x14ac:dyDescent="0.5">
      <c r="A9" t="str">
        <f>'3 - Rent Optimization'!A9</f>
        <v>W103</v>
      </c>
      <c r="B9" t="str">
        <f>'3 - Rent Optimization'!B9</f>
        <v>L15257</v>
      </c>
      <c r="C9" t="str">
        <f>'3 - Rent Optimization'!C9</f>
        <v>house</v>
      </c>
      <c r="D9">
        <f>'3 - Rent Optimization'!D9</f>
        <v>2</v>
      </c>
      <c r="E9">
        <f>'3 - Rent Optimization'!E9</f>
        <v>1600</v>
      </c>
      <c r="F9" s="107">
        <f>'3 - Rent Optimization'!F9</f>
        <v>0.97299999999999998</v>
      </c>
      <c r="G9" s="26">
        <f>'3 - Rent Optimization'!G9</f>
        <v>18681.599999999999</v>
      </c>
      <c r="H9" s="26">
        <f>'3 - Rent Optimization'!H9</f>
        <v>380</v>
      </c>
      <c r="I9" s="107">
        <f>'3 - Rent Optimization'!I9</f>
        <v>0.41099999999999998</v>
      </c>
      <c r="J9" s="26">
        <f>'3 - Rent Optimization'!J9</f>
        <v>202</v>
      </c>
      <c r="K9" s="26">
        <f>'3 - Rent Optimization'!K9</f>
        <v>646</v>
      </c>
      <c r="L9" s="26">
        <f>'3 - Rent Optimization'!L9</f>
        <v>444</v>
      </c>
      <c r="M9" s="26">
        <f>'3 - Rent Optimization'!M9</f>
        <v>178</v>
      </c>
      <c r="N9" s="47">
        <f>'3 - Rent Optimization'!N9</f>
        <v>0.42072072072072075</v>
      </c>
      <c r="O9" s="47">
        <f>'3 - Rent Optimization'!O9</f>
        <v>0.41099999999999998</v>
      </c>
      <c r="Y9" s="26">
        <f>'3 - Rent Optimization'!Y9</f>
        <v>371.43018188707845</v>
      </c>
      <c r="Z9" s="26">
        <f>'3 - Rent Optimization'!Z9</f>
        <v>371.43018188707845</v>
      </c>
      <c r="AA9" s="47">
        <f>'3 - Rent Optimization'!AA9</f>
        <v>0.40527960700374493</v>
      </c>
      <c r="AB9" s="107">
        <f>'3 - Rent Optimization'!AB9</f>
        <v>0.52984013513513517</v>
      </c>
      <c r="AC9" s="26">
        <f t="shared" si="0"/>
        <v>71831.495483975872</v>
      </c>
      <c r="AD9" s="39">
        <f t="shared" si="1"/>
        <v>50282.046838783106</v>
      </c>
      <c r="AE9" s="26">
        <f t="shared" si="2"/>
        <v>18681.599999999999</v>
      </c>
      <c r="AF9" s="26">
        <f t="shared" si="3"/>
        <v>31600.446838783108</v>
      </c>
      <c r="AG9" s="99">
        <v>5</v>
      </c>
      <c r="AH9" s="123">
        <f t="shared" si="4"/>
        <v>6446.3883108108103</v>
      </c>
      <c r="AI9" s="123">
        <f t="shared" si="5"/>
        <v>-40046.388310810813</v>
      </c>
      <c r="AJ9" s="123">
        <f t="shared" si="6"/>
        <v>-16046.388310810809</v>
      </c>
      <c r="AK9" s="123">
        <f t="shared" si="7"/>
        <v>-16046.388310810809</v>
      </c>
      <c r="AL9" s="123">
        <f t="shared" si="8"/>
        <v>-22046.388310810809</v>
      </c>
      <c r="AM9" s="26">
        <f t="shared" si="9"/>
        <v>-8445.9414720277055</v>
      </c>
      <c r="AN9" s="26">
        <f t="shared" si="10"/>
        <v>15554.058527972298</v>
      </c>
      <c r="AO9" s="26">
        <f t="shared" si="11"/>
        <v>15554.058527972298</v>
      </c>
      <c r="AP9" s="26">
        <f t="shared" si="12"/>
        <v>9554.0585279722982</v>
      </c>
      <c r="AQ9">
        <f t="shared" si="13"/>
        <v>1</v>
      </c>
    </row>
    <row r="10" spans="1:94" x14ac:dyDescent="0.5">
      <c r="A10" t="str">
        <f>'3 - Rent Optimization'!A10</f>
        <v>W104</v>
      </c>
      <c r="B10" t="str">
        <f>'3 - Rent Optimization'!B10</f>
        <v>L15257</v>
      </c>
      <c r="C10" t="str">
        <f>'3 - Rent Optimization'!C10</f>
        <v>house</v>
      </c>
      <c r="D10">
        <f>'3 - Rent Optimization'!D10</f>
        <v>2</v>
      </c>
      <c r="E10">
        <f>'3 - Rent Optimization'!E10</f>
        <v>2800</v>
      </c>
      <c r="F10" s="107">
        <f>'3 - Rent Optimization'!F10</f>
        <v>0.97299999999999998</v>
      </c>
      <c r="G10" s="26">
        <f>'3 - Rent Optimization'!G10</f>
        <v>32692.799999999999</v>
      </c>
      <c r="H10" s="26">
        <f>'3 - Rent Optimization'!H10</f>
        <v>374</v>
      </c>
      <c r="I10" s="107">
        <f>'3 - Rent Optimization'!I10</f>
        <v>0.52600000000000002</v>
      </c>
      <c r="J10" s="26">
        <f>'3 - Rent Optimization'!J10</f>
        <v>197</v>
      </c>
      <c r="K10" s="26">
        <f>'3 - Rent Optimization'!K10</f>
        <v>639</v>
      </c>
      <c r="L10" s="26">
        <f>'3 - Rent Optimization'!L10</f>
        <v>442</v>
      </c>
      <c r="M10" s="26">
        <f>'3 - Rent Optimization'!M10</f>
        <v>177</v>
      </c>
      <c r="N10" s="47">
        <f>'3 - Rent Optimization'!N10</f>
        <v>0.42036199095022619</v>
      </c>
      <c r="O10" s="47">
        <f>'3 - Rent Optimization'!O10</f>
        <v>0.52600000000000002</v>
      </c>
      <c r="Y10" s="26">
        <f>'3 - Rent Optimization'!Y10</f>
        <v>367.71202791461417</v>
      </c>
      <c r="Z10" s="26">
        <f>'3 - Rent Optimization'!Z10</f>
        <v>367.71202791461417</v>
      </c>
      <c r="AA10" s="47">
        <f>'3 - Rent Optimization'!AA10</f>
        <v>0.40898104599930168</v>
      </c>
      <c r="AB10" s="107">
        <f>'3 - Rent Optimization'!AB10</f>
        <v>0.52690970588235286</v>
      </c>
      <c r="AC10" s="26">
        <f t="shared" si="0"/>
        <v>70719.128314430898</v>
      </c>
      <c r="AD10" s="39">
        <f t="shared" si="1"/>
        <v>49503.389820101627</v>
      </c>
      <c r="AE10" s="26">
        <f t="shared" si="2"/>
        <v>32692.799999999999</v>
      </c>
      <c r="AF10" s="26">
        <f t="shared" si="3"/>
        <v>16810.589820101628</v>
      </c>
      <c r="AG10" s="97"/>
      <c r="AH10" s="123">
        <f t="shared" si="4"/>
        <v>6410.7347549019596</v>
      </c>
      <c r="AI10" s="123">
        <f t="shared" si="5"/>
        <v>-40010.734754901961</v>
      </c>
      <c r="AJ10" s="123">
        <f t="shared" si="6"/>
        <v>-16010.73475490196</v>
      </c>
      <c r="AK10" s="123">
        <f t="shared" si="7"/>
        <v>-16010.73475490196</v>
      </c>
      <c r="AL10" s="123">
        <f t="shared" si="8"/>
        <v>-22010.734754901961</v>
      </c>
      <c r="AM10" s="26">
        <f t="shared" si="9"/>
        <v>-23200.144934800333</v>
      </c>
      <c r="AN10" s="26">
        <f t="shared" si="10"/>
        <v>799.85506519966839</v>
      </c>
      <c r="AO10" s="26">
        <f t="shared" si="11"/>
        <v>799.85506519966839</v>
      </c>
      <c r="AP10" s="26">
        <f t="shared" si="12"/>
        <v>-5200.1449348003334</v>
      </c>
      <c r="AQ10">
        <f t="shared" si="13"/>
        <v>0</v>
      </c>
    </row>
    <row r="11" spans="1:94" x14ac:dyDescent="0.5">
      <c r="A11" t="str">
        <f>'3 - Rent Optimization'!A11</f>
        <v>W105</v>
      </c>
      <c r="B11" t="str">
        <f>'3 - Rent Optimization'!B11</f>
        <v>L15260</v>
      </c>
      <c r="C11" t="str">
        <f>'3 - Rent Optimization'!C11</f>
        <v>apartment</v>
      </c>
      <c r="D11">
        <f>'3 - Rent Optimization'!D11</f>
        <v>2</v>
      </c>
      <c r="E11">
        <f>'3 - Rent Optimization'!E11</f>
        <v>1100</v>
      </c>
      <c r="F11" s="107">
        <f>'3 - Rent Optimization'!F11</f>
        <v>0.97299999999999998</v>
      </c>
      <c r="G11" s="26">
        <f>'3 - Rent Optimization'!G11</f>
        <v>12843.6</v>
      </c>
      <c r="H11" s="26">
        <f>'3 - Rent Optimization'!H11</f>
        <v>386</v>
      </c>
      <c r="I11" s="107">
        <f>'3 - Rent Optimization'!I11</f>
        <v>0.43290000000000001</v>
      </c>
      <c r="J11" s="26">
        <f>'3 - Rent Optimization'!J11</f>
        <v>114</v>
      </c>
      <c r="K11" s="26">
        <f>'3 - Rent Optimization'!K11</f>
        <v>477</v>
      </c>
      <c r="L11" s="26">
        <f>'3 - Rent Optimization'!L11</f>
        <v>363</v>
      </c>
      <c r="M11" s="26">
        <f>'3 - Rent Optimization'!M11</f>
        <v>272</v>
      </c>
      <c r="N11" s="47">
        <f>'3 - Rent Optimization'!N11</f>
        <v>0.69944903581267226</v>
      </c>
      <c r="O11" s="47">
        <f>'3 - Rent Optimization'!O11</f>
        <v>0.43290000000000001</v>
      </c>
      <c r="Y11" s="26">
        <f>'3 - Rent Optimization'!Y11</f>
        <v>278.09494600227362</v>
      </c>
      <c r="Z11" s="26">
        <f>'3 - Rent Optimization'!Z11</f>
        <v>278.09494600227362</v>
      </c>
      <c r="AA11" s="47">
        <f>'3 - Rent Optimization'!AA11</f>
        <v>0.46164175427498316</v>
      </c>
      <c r="AB11" s="107">
        <f>'3 - Rent Optimization'!AB11</f>
        <v>0.48521822314049584</v>
      </c>
      <c r="AC11" s="26">
        <f t="shared" si="0"/>
        <v>49251.908480705002</v>
      </c>
      <c r="AD11" s="39">
        <f t="shared" si="1"/>
        <v>34476.335936493502</v>
      </c>
      <c r="AE11" s="26">
        <f t="shared" si="2"/>
        <v>12843.6</v>
      </c>
      <c r="AF11" s="26">
        <f t="shared" si="3"/>
        <v>21632.735936493504</v>
      </c>
      <c r="AG11" s="63" t="s">
        <v>414</v>
      </c>
      <c r="AH11" s="123">
        <f t="shared" si="4"/>
        <v>5903.4883815426983</v>
      </c>
      <c r="AI11" s="123">
        <f t="shared" si="5"/>
        <v>-39503.488381542702</v>
      </c>
      <c r="AJ11" s="123">
        <f t="shared" si="6"/>
        <v>-15503.488381542698</v>
      </c>
      <c r="AK11" s="123">
        <f t="shared" si="7"/>
        <v>-15503.488381542698</v>
      </c>
      <c r="AL11" s="123">
        <f t="shared" si="8"/>
        <v>-21503.488381542698</v>
      </c>
      <c r="AM11" s="26">
        <f t="shared" si="9"/>
        <v>-17870.752445049198</v>
      </c>
      <c r="AN11" s="26">
        <f t="shared" si="10"/>
        <v>6129.2475549508054</v>
      </c>
      <c r="AO11" s="26">
        <f t="shared" si="11"/>
        <v>6129.2475549508054</v>
      </c>
      <c r="AP11" s="26">
        <f t="shared" si="12"/>
        <v>129.24755495080535</v>
      </c>
      <c r="AQ11">
        <f t="shared" si="13"/>
        <v>0</v>
      </c>
    </row>
    <row r="12" spans="1:94" x14ac:dyDescent="0.5">
      <c r="A12" t="str">
        <f>'3 - Rent Optimization'!A12</f>
        <v>W106</v>
      </c>
      <c r="B12" t="str">
        <f>'3 - Rent Optimization'!B12</f>
        <v>L15260</v>
      </c>
      <c r="C12" t="str">
        <f>'3 - Rent Optimization'!C12</f>
        <v>apartment</v>
      </c>
      <c r="D12">
        <f>'3 - Rent Optimization'!D12</f>
        <v>2</v>
      </c>
      <c r="E12">
        <f>'3 - Rent Optimization'!E12</f>
        <v>1900</v>
      </c>
      <c r="F12" s="107">
        <f>'3 - Rent Optimization'!F12</f>
        <v>0.97299999999999998</v>
      </c>
      <c r="G12" s="26">
        <f>'3 - Rent Optimization'!G12</f>
        <v>22184.399999999998</v>
      </c>
      <c r="H12" s="26">
        <f>'3 - Rent Optimization'!H12</f>
        <v>212</v>
      </c>
      <c r="I12" s="107">
        <f>'3 - Rent Optimization'!I12</f>
        <v>0.69589999999999996</v>
      </c>
      <c r="J12" s="26">
        <f>'3 - Rent Optimization'!J12</f>
        <v>80</v>
      </c>
      <c r="K12" s="26">
        <f>'3 - Rent Optimization'!K12</f>
        <v>583</v>
      </c>
      <c r="L12" s="26">
        <f>'3 - Rent Optimization'!L12</f>
        <v>503</v>
      </c>
      <c r="M12" s="26">
        <f>'3 - Rent Optimization'!M12</f>
        <v>132</v>
      </c>
      <c r="N12" s="47">
        <f>'3 - Rent Optimization'!N12</f>
        <v>0.30994035785288276</v>
      </c>
      <c r="O12" s="47">
        <f>'3 - Rent Optimization'!O12</f>
        <v>0.69589999999999996</v>
      </c>
      <c r="Y12" s="26">
        <f>'3 - Rent Optimization'!Y12</f>
        <v>346.36572407477581</v>
      </c>
      <c r="Z12" s="26">
        <f>'3 - Rent Optimization'!Z12</f>
        <v>346.36572407477581</v>
      </c>
      <c r="AA12" s="47">
        <f>'3 - Rent Optimization'!AA12</f>
        <v>0.52364329872727766</v>
      </c>
      <c r="AB12" s="107">
        <f>'3 - Rent Optimization'!AB12</f>
        <v>0.43613160039761428</v>
      </c>
      <c r="AC12" s="26">
        <f t="shared" si="0"/>
        <v>55137.278710717816</v>
      </c>
      <c r="AD12" s="39">
        <f t="shared" si="1"/>
        <v>38596.095097502468</v>
      </c>
      <c r="AE12" s="26">
        <f t="shared" si="2"/>
        <v>22184.399999999998</v>
      </c>
      <c r="AF12" s="26">
        <f t="shared" si="3"/>
        <v>16411.69509750247</v>
      </c>
      <c r="AG12" s="8" t="s">
        <v>415</v>
      </c>
      <c r="AH12" s="123">
        <f t="shared" si="4"/>
        <v>5306.2678048376401</v>
      </c>
      <c r="AI12" s="123">
        <f t="shared" si="5"/>
        <v>-38906.26780483764</v>
      </c>
      <c r="AJ12" s="123">
        <f t="shared" si="6"/>
        <v>-14906.26780483764</v>
      </c>
      <c r="AK12" s="123">
        <f t="shared" si="7"/>
        <v>-14906.26780483764</v>
      </c>
      <c r="AL12" s="123">
        <f t="shared" si="8"/>
        <v>-20906.26780483764</v>
      </c>
      <c r="AM12" s="26">
        <f t="shared" si="9"/>
        <v>-22494.57270733517</v>
      </c>
      <c r="AN12" s="26">
        <f t="shared" si="10"/>
        <v>1505.42729266483</v>
      </c>
      <c r="AO12" s="26">
        <f t="shared" si="11"/>
        <v>1505.42729266483</v>
      </c>
      <c r="AP12" s="26">
        <f t="shared" si="12"/>
        <v>-4494.57270733517</v>
      </c>
      <c r="AQ12">
        <f t="shared" si="13"/>
        <v>0</v>
      </c>
    </row>
    <row r="13" spans="1:94" x14ac:dyDescent="0.5">
      <c r="A13" t="str">
        <f>'3 - Rent Optimization'!A13</f>
        <v>W107</v>
      </c>
      <c r="B13" t="str">
        <f>'3 - Rent Optimization'!B13</f>
        <v>L15260</v>
      </c>
      <c r="C13" t="str">
        <f>'3 - Rent Optimization'!C13</f>
        <v>house</v>
      </c>
      <c r="D13">
        <f>'3 - Rent Optimization'!D13</f>
        <v>2</v>
      </c>
      <c r="E13">
        <f>'3 - Rent Optimization'!E13</f>
        <v>1800</v>
      </c>
      <c r="F13" s="107">
        <f>'3 - Rent Optimization'!F13</f>
        <v>0.97299999999999998</v>
      </c>
      <c r="G13" s="26">
        <f>'3 - Rent Optimization'!G13</f>
        <v>21016.799999999999</v>
      </c>
      <c r="H13" s="26">
        <f>'3 - Rent Optimization'!H13</f>
        <v>969</v>
      </c>
      <c r="I13" s="107">
        <f>'3 - Rent Optimization'!I13</f>
        <v>0.1096</v>
      </c>
      <c r="J13" s="26">
        <f>'3 - Rent Optimization'!J13</f>
        <v>239</v>
      </c>
      <c r="K13" s="26">
        <f>'3 - Rent Optimization'!K13</f>
        <v>1431</v>
      </c>
      <c r="L13" s="26">
        <f>'3 - Rent Optimization'!L13</f>
        <v>1192</v>
      </c>
      <c r="M13" s="26">
        <f>'3 - Rent Optimization'!M13</f>
        <v>730</v>
      </c>
      <c r="N13" s="47">
        <f>'3 - Rent Optimization'!N13</f>
        <v>0.58993288590604032</v>
      </c>
      <c r="O13" s="47">
        <f>'3 - Rent Optimization'!O13</f>
        <v>0.1096</v>
      </c>
      <c r="Y13" s="26">
        <f>'3 - Rent Optimization'!Y13</f>
        <v>845.51976758873309</v>
      </c>
      <c r="Z13" s="26">
        <f>'3 - Rent Optimization'!Z13</f>
        <v>845.51976758873309</v>
      </c>
      <c r="AA13" s="47">
        <f>'3 - Rent Optimization'!AA13</f>
        <v>0.50706024670384775</v>
      </c>
      <c r="AB13" s="107">
        <f>'3 - Rent Optimization'!AB13</f>
        <v>0.44926040268456374</v>
      </c>
      <c r="AC13" s="26">
        <f t="shared" si="0"/>
        <v>138648.37121160564</v>
      </c>
      <c r="AD13" s="39">
        <f t="shared" si="1"/>
        <v>97053.859848123946</v>
      </c>
      <c r="AE13" s="26">
        <f t="shared" si="2"/>
        <v>21016.799999999999</v>
      </c>
      <c r="AF13" s="26">
        <f t="shared" si="3"/>
        <v>76037.059848123943</v>
      </c>
      <c r="AG13" s="98">
        <v>3600</v>
      </c>
      <c r="AH13" s="123">
        <f t="shared" si="4"/>
        <v>5466.0015659955252</v>
      </c>
      <c r="AI13" s="123">
        <f t="shared" si="5"/>
        <v>-39066.001565995524</v>
      </c>
      <c r="AJ13" s="123">
        <f t="shared" si="6"/>
        <v>-15066.001565995524</v>
      </c>
      <c r="AK13" s="123">
        <f t="shared" si="7"/>
        <v>-15066.001565995524</v>
      </c>
      <c r="AL13" s="123">
        <f t="shared" si="8"/>
        <v>-21066.001565995524</v>
      </c>
      <c r="AM13" s="26">
        <f t="shared" si="9"/>
        <v>36971.058282128419</v>
      </c>
      <c r="AN13" s="26">
        <f t="shared" si="10"/>
        <v>60971.058282128419</v>
      </c>
      <c r="AO13" s="26">
        <f t="shared" si="11"/>
        <v>60971.058282128419</v>
      </c>
      <c r="AP13" s="26">
        <f t="shared" si="12"/>
        <v>54971.058282128419</v>
      </c>
      <c r="AQ13">
        <f t="shared" si="13"/>
        <v>1</v>
      </c>
    </row>
    <row r="14" spans="1:94" x14ac:dyDescent="0.5">
      <c r="A14" t="str">
        <f>'3 - Rent Optimization'!A14</f>
        <v>W108</v>
      </c>
      <c r="B14" t="str">
        <f>'3 - Rent Optimization'!B14</f>
        <v>L15260</v>
      </c>
      <c r="C14" t="str">
        <f>'3 - Rent Optimization'!C14</f>
        <v>house</v>
      </c>
      <c r="D14">
        <f>'3 - Rent Optimization'!D14</f>
        <v>2</v>
      </c>
      <c r="E14">
        <f>'3 - Rent Optimization'!E14</f>
        <v>3200</v>
      </c>
      <c r="F14" s="107">
        <f>'3 - Rent Optimization'!F14</f>
        <v>0.97299999999999998</v>
      </c>
      <c r="G14" s="26">
        <f>'3 - Rent Optimization'!G14</f>
        <v>37363.199999999997</v>
      </c>
      <c r="H14" s="26">
        <f>'3 - Rent Optimization'!H14</f>
        <v>885</v>
      </c>
      <c r="I14" s="107">
        <f>'3 - Rent Optimization'!I14</f>
        <v>0.22470000000000001</v>
      </c>
      <c r="J14" s="26">
        <f>'3 - Rent Optimization'!J14</f>
        <v>236</v>
      </c>
      <c r="K14" s="26">
        <f>'3 - Rent Optimization'!K14</f>
        <v>1533</v>
      </c>
      <c r="L14" s="26">
        <f>'3 - Rent Optimization'!L14</f>
        <v>1297</v>
      </c>
      <c r="M14" s="26">
        <f>'3 - Rent Optimization'!M14</f>
        <v>649</v>
      </c>
      <c r="N14" s="47">
        <f>'3 - Rent Optimization'!N14</f>
        <v>0.50030840400925214</v>
      </c>
      <c r="O14" s="47">
        <f>'3 - Rent Optimization'!O14</f>
        <v>0.22470000000000001</v>
      </c>
      <c r="Y14" s="26">
        <f>'3 - Rent Optimization'!Y14</f>
        <v>907.97285114310978</v>
      </c>
      <c r="Z14" s="26">
        <f>'3 - Rent Optimization'!Z14</f>
        <v>907.97285114310978</v>
      </c>
      <c r="AA14" s="47">
        <f>'3 - Rent Optimization'!AA14</f>
        <v>0.51447824280222654</v>
      </c>
      <c r="AB14" s="107">
        <f>'3 - Rent Optimization'!AB14</f>
        <v>0.44338757517347727</v>
      </c>
      <c r="AC14" s="26">
        <f t="shared" si="0"/>
        <v>146943.11648896761</v>
      </c>
      <c r="AD14" s="39">
        <f t="shared" si="1"/>
        <v>102860.18154227732</v>
      </c>
      <c r="AE14" s="26">
        <f t="shared" si="2"/>
        <v>37363.199999999997</v>
      </c>
      <c r="AF14" s="26">
        <f t="shared" si="3"/>
        <v>65496.981542277324</v>
      </c>
      <c r="AG14" s="8" t="s">
        <v>416</v>
      </c>
      <c r="AH14" s="123">
        <f t="shared" si="4"/>
        <v>5394.5488312773068</v>
      </c>
      <c r="AI14" s="123">
        <f t="shared" si="5"/>
        <v>-38994.548831277309</v>
      </c>
      <c r="AJ14" s="123">
        <f t="shared" si="6"/>
        <v>-14994.548831277307</v>
      </c>
      <c r="AK14" s="123">
        <f t="shared" si="7"/>
        <v>-14994.548831277307</v>
      </c>
      <c r="AL14" s="123">
        <f t="shared" si="8"/>
        <v>-20994.548831277309</v>
      </c>
      <c r="AM14" s="26">
        <f t="shared" si="9"/>
        <v>26502.432711000016</v>
      </c>
      <c r="AN14" s="26">
        <f t="shared" si="10"/>
        <v>50502.432711000016</v>
      </c>
      <c r="AO14" s="26">
        <f t="shared" si="11"/>
        <v>50502.432711000016</v>
      </c>
      <c r="AP14" s="26">
        <f t="shared" si="12"/>
        <v>44502.432711000016</v>
      </c>
      <c r="AQ14">
        <f t="shared" si="13"/>
        <v>1</v>
      </c>
    </row>
    <row r="15" spans="1:94" x14ac:dyDescent="0.5">
      <c r="A15" t="str">
        <f>'3 - Rent Optimization'!A15</f>
        <v>W109</v>
      </c>
      <c r="B15" t="str">
        <f>'3 - Rent Optimization'!B15</f>
        <v>L15264</v>
      </c>
      <c r="C15" t="str">
        <f>'3 - Rent Optimization'!C15</f>
        <v>apartment</v>
      </c>
      <c r="D15">
        <f>'3 - Rent Optimization'!D15</f>
        <v>2</v>
      </c>
      <c r="E15">
        <f>'3 - Rent Optimization'!E15</f>
        <v>1000</v>
      </c>
      <c r="F15" s="107">
        <f>'3 - Rent Optimization'!F15</f>
        <v>0.97299999999999998</v>
      </c>
      <c r="G15" s="26">
        <f>'3 - Rent Optimization'!G15</f>
        <v>11676</v>
      </c>
      <c r="H15" s="26">
        <f>'3 - Rent Optimization'!H15</f>
        <v>287</v>
      </c>
      <c r="I15" s="107">
        <f>'3 - Rent Optimization'!I15</f>
        <v>0.21920000000000001</v>
      </c>
      <c r="J15" s="26">
        <f>'3 - Rent Optimization'!J15</f>
        <v>138</v>
      </c>
      <c r="K15" s="26">
        <f>'3 - Rent Optimization'!K15</f>
        <v>550</v>
      </c>
      <c r="L15" s="26">
        <f>'3 - Rent Optimization'!L15</f>
        <v>412</v>
      </c>
      <c r="M15" s="26">
        <f>'3 - Rent Optimization'!M15</f>
        <v>149</v>
      </c>
      <c r="N15" s="47">
        <f>'3 - Rent Optimization'!N15</f>
        <v>0.38932038834951455</v>
      </c>
      <c r="O15" s="47">
        <f>'3 - Rent Optimization'!O15</f>
        <v>0.21920000000000001</v>
      </c>
      <c r="Y15" s="26">
        <f>'3 - Rent Optimization'!Y15</f>
        <v>319.93971832764936</v>
      </c>
      <c r="Z15" s="26">
        <f>'3 - Rent Optimization'!Z15</f>
        <v>319.93971832764936</v>
      </c>
      <c r="AA15" s="47">
        <f>'3 - Rent Optimization'!AA15</f>
        <v>0.45328100646145508</v>
      </c>
      <c r="AB15" s="107">
        <f>'3 - Rent Optimization'!AB15</f>
        <v>0.49183742718446605</v>
      </c>
      <c r="AC15" s="26">
        <f t="shared" si="0"/>
        <v>57435.789689483747</v>
      </c>
      <c r="AD15" s="39">
        <f t="shared" si="1"/>
        <v>40205.052782638617</v>
      </c>
      <c r="AE15" s="26">
        <f t="shared" si="2"/>
        <v>11676</v>
      </c>
      <c r="AF15" s="26">
        <f t="shared" si="3"/>
        <v>28529.052782638617</v>
      </c>
      <c r="AG15" s="8" t="s">
        <v>417</v>
      </c>
      <c r="AH15" s="123">
        <f t="shared" si="4"/>
        <v>5984.0220307443369</v>
      </c>
      <c r="AI15" s="123">
        <f t="shared" si="5"/>
        <v>-39584.022030744338</v>
      </c>
      <c r="AJ15" s="123">
        <f t="shared" si="6"/>
        <v>-15584.022030744338</v>
      </c>
      <c r="AK15" s="123">
        <f t="shared" si="7"/>
        <v>-15584.022030744338</v>
      </c>
      <c r="AL15" s="123">
        <f t="shared" si="8"/>
        <v>-21584.022030744338</v>
      </c>
      <c r="AM15" s="26">
        <f t="shared" si="9"/>
        <v>-11054.969248105721</v>
      </c>
      <c r="AN15" s="26">
        <f t="shared" si="10"/>
        <v>12945.030751894279</v>
      </c>
      <c r="AO15" s="26">
        <f t="shared" si="11"/>
        <v>12945.030751894279</v>
      </c>
      <c r="AP15" s="26">
        <f t="shared" si="12"/>
        <v>6945.0307518942791</v>
      </c>
      <c r="AQ15">
        <f t="shared" si="13"/>
        <v>1</v>
      </c>
    </row>
    <row r="16" spans="1:94" x14ac:dyDescent="0.5">
      <c r="A16" t="str">
        <f>'3 - Rent Optimization'!A16</f>
        <v>W11</v>
      </c>
      <c r="B16" t="str">
        <f>'3 - Rent Optimization'!B16</f>
        <v>L9533</v>
      </c>
      <c r="C16" t="str">
        <f>'3 - Rent Optimization'!C16</f>
        <v>house</v>
      </c>
      <c r="D16">
        <f>'3 - Rent Optimization'!D16</f>
        <v>2</v>
      </c>
      <c r="E16">
        <f>'3 - Rent Optimization'!E16</f>
        <v>1000</v>
      </c>
      <c r="F16" s="107">
        <f>'3 - Rent Optimization'!F16</f>
        <v>0.97299999999999998</v>
      </c>
      <c r="G16" s="26">
        <f>'3 - Rent Optimization'!G16</f>
        <v>11676</v>
      </c>
      <c r="H16" s="26">
        <f>'3 - Rent Optimization'!H16</f>
        <v>206</v>
      </c>
      <c r="I16" s="107">
        <f>'3 - Rent Optimization'!I16</f>
        <v>0.39179999999999998</v>
      </c>
      <c r="J16" s="26">
        <f>'3 - Rent Optimization'!J16</f>
        <v>116</v>
      </c>
      <c r="K16" s="26">
        <f>'3 - Rent Optimization'!K16</f>
        <v>296</v>
      </c>
      <c r="L16" s="26">
        <f>'3 - Rent Optimization'!L16</f>
        <v>180</v>
      </c>
      <c r="M16" s="26">
        <f>'3 - Rent Optimization'!M16</f>
        <v>90</v>
      </c>
      <c r="N16" s="47">
        <f>'3 - Rent Optimization'!N16</f>
        <v>0.5</v>
      </c>
      <c r="O16" s="47">
        <f>'3 - Rent Optimization'!O16</f>
        <v>0.39179999999999998</v>
      </c>
      <c r="Y16" s="26">
        <f>'3 - Rent Optimization'!Y16</f>
        <v>167.63385752178857</v>
      </c>
      <c r="Z16" s="26">
        <f>'3 - Rent Optimization'!Z16</f>
        <v>167.63385752178857</v>
      </c>
      <c r="AA16" s="47">
        <f>'3 - Rent Optimization'!AA16</f>
        <v>0.32948381120794923</v>
      </c>
      <c r="AB16" s="107">
        <f>'3 - Rent Optimization'!AB16</f>
        <v>0.58984766666666655</v>
      </c>
      <c r="AC16" s="26">
        <f t="shared" si="0"/>
        <v>36090.630495449186</v>
      </c>
      <c r="AD16" s="39">
        <f t="shared" si="1"/>
        <v>25263.44134681443</v>
      </c>
      <c r="AE16" s="26">
        <f t="shared" si="2"/>
        <v>11676</v>
      </c>
      <c r="AF16" s="26">
        <f t="shared" si="3"/>
        <v>13587.44134681443</v>
      </c>
      <c r="AG16" s="98">
        <v>0</v>
      </c>
      <c r="AH16" s="123">
        <f t="shared" si="4"/>
        <v>7176.4799444444425</v>
      </c>
      <c r="AI16" s="123">
        <f t="shared" si="5"/>
        <v>-40776.479944444443</v>
      </c>
      <c r="AJ16" s="123">
        <f t="shared" si="6"/>
        <v>-16776.479944444443</v>
      </c>
      <c r="AK16" s="123">
        <f t="shared" si="7"/>
        <v>-16776.479944444443</v>
      </c>
      <c r="AL16" s="123">
        <f t="shared" si="8"/>
        <v>-22776.479944444443</v>
      </c>
      <c r="AM16" s="26">
        <f t="shared" si="9"/>
        <v>-27189.038597630013</v>
      </c>
      <c r="AN16" s="26">
        <f t="shared" si="10"/>
        <v>-3189.0385976300131</v>
      </c>
      <c r="AO16" s="26">
        <f t="shared" si="11"/>
        <v>-3189.0385976300131</v>
      </c>
      <c r="AP16" s="26">
        <f t="shared" si="12"/>
        <v>-9189.0385976300131</v>
      </c>
      <c r="AQ16">
        <f t="shared" si="13"/>
        <v>0</v>
      </c>
    </row>
    <row r="17" spans="1:43" x14ac:dyDescent="0.5">
      <c r="A17" t="str">
        <f>'3 - Rent Optimization'!A17</f>
        <v>W110</v>
      </c>
      <c r="B17" t="str">
        <f>'3 - Rent Optimization'!B17</f>
        <v>L15264</v>
      </c>
      <c r="C17" t="str">
        <f>'3 - Rent Optimization'!C17</f>
        <v>apartment</v>
      </c>
      <c r="D17">
        <f>'3 - Rent Optimization'!D17</f>
        <v>2</v>
      </c>
      <c r="E17">
        <f>'3 - Rent Optimization'!E17</f>
        <v>1300</v>
      </c>
      <c r="F17" s="107">
        <f>'3 - Rent Optimization'!F17</f>
        <v>0.97299999999999998</v>
      </c>
      <c r="G17" s="26">
        <f>'3 - Rent Optimization'!G17</f>
        <v>15178.8</v>
      </c>
      <c r="H17" s="26">
        <f>'3 - Rent Optimization'!H17</f>
        <v>462</v>
      </c>
      <c r="I17" s="107">
        <f>'3 - Rent Optimization'!I17</f>
        <v>0.53700000000000003</v>
      </c>
      <c r="J17" s="26">
        <f>'3 - Rent Optimization'!J17</f>
        <v>175</v>
      </c>
      <c r="K17" s="26">
        <f>'3 - Rent Optimization'!K17</f>
        <v>917</v>
      </c>
      <c r="L17" s="26">
        <f>'3 - Rent Optimization'!L17</f>
        <v>742</v>
      </c>
      <c r="M17" s="26">
        <f>'3 - Rent Optimization'!M17</f>
        <v>287</v>
      </c>
      <c r="N17" s="47">
        <f>'3 - Rent Optimization'!N17</f>
        <v>0.40943396226415096</v>
      </c>
      <c r="O17" s="47">
        <f>'3 - Rent Optimization'!O17</f>
        <v>0.53700000000000003</v>
      </c>
      <c r="Y17" s="26">
        <f>'3 - Rent Optimization'!Y17</f>
        <v>539.43512378426169</v>
      </c>
      <c r="Z17" s="26">
        <f>'3 - Rent Optimization'!Z17</f>
        <v>539.43512378426169</v>
      </c>
      <c r="AA17" s="47">
        <f>'3 - Rent Optimization'!AA17</f>
        <v>0.49292196634421748</v>
      </c>
      <c r="AB17" s="107">
        <f>'3 - Rent Optimization'!AB17</f>
        <v>0.46045367924528308</v>
      </c>
      <c r="AC17" s="26">
        <f t="shared" si="0"/>
        <v>90660.48392311827</v>
      </c>
      <c r="AD17" s="39">
        <f t="shared" si="1"/>
        <v>63462.338746182788</v>
      </c>
      <c r="AE17" s="26">
        <f t="shared" si="2"/>
        <v>15178.8</v>
      </c>
      <c r="AF17" s="26">
        <f t="shared" si="3"/>
        <v>48283.538746182792</v>
      </c>
      <c r="AG17" s="8" t="s">
        <v>418</v>
      </c>
      <c r="AH17" s="123">
        <f t="shared" si="4"/>
        <v>5602.1864308176109</v>
      </c>
      <c r="AI17" s="123">
        <f t="shared" si="5"/>
        <v>-39202.186430817608</v>
      </c>
      <c r="AJ17" s="123">
        <f t="shared" si="6"/>
        <v>-15202.186430817612</v>
      </c>
      <c r="AK17" s="123">
        <f t="shared" si="7"/>
        <v>-15202.186430817612</v>
      </c>
      <c r="AL17" s="123">
        <f t="shared" si="8"/>
        <v>-21202.186430817612</v>
      </c>
      <c r="AM17" s="26">
        <f t="shared" si="9"/>
        <v>9081.352315365184</v>
      </c>
      <c r="AN17" s="26">
        <f t="shared" si="10"/>
        <v>33081.352315365177</v>
      </c>
      <c r="AO17" s="26">
        <f t="shared" si="11"/>
        <v>33081.352315365177</v>
      </c>
      <c r="AP17" s="26">
        <f t="shared" si="12"/>
        <v>27081.35231536518</v>
      </c>
      <c r="AQ17">
        <f t="shared" si="13"/>
        <v>1</v>
      </c>
    </row>
    <row r="18" spans="1:43" x14ac:dyDescent="0.5">
      <c r="A18" t="str">
        <f>'3 - Rent Optimization'!A18</f>
        <v>W111</v>
      </c>
      <c r="B18" t="str">
        <f>'3 - Rent Optimization'!B18</f>
        <v>L15264</v>
      </c>
      <c r="C18" t="str">
        <f>'3 - Rent Optimization'!C18</f>
        <v>house</v>
      </c>
      <c r="D18">
        <f>'3 - Rent Optimization'!D18</f>
        <v>2</v>
      </c>
      <c r="E18">
        <f>'3 - Rent Optimization'!E18</f>
        <v>1200</v>
      </c>
      <c r="F18" s="107">
        <f>'3 - Rent Optimization'!F18</f>
        <v>0.97299999999999998</v>
      </c>
      <c r="G18" s="26">
        <f>'3 - Rent Optimization'!G18</f>
        <v>14011.199999999999</v>
      </c>
      <c r="H18" s="26">
        <f>'3 - Rent Optimization'!H18</f>
        <v>389</v>
      </c>
      <c r="I18" s="107">
        <f>'3 - Rent Optimization'!I18</f>
        <v>0.51229999999999998</v>
      </c>
      <c r="J18" s="26">
        <f>'3 - Rent Optimization'!J18</f>
        <v>130</v>
      </c>
      <c r="K18" s="26">
        <f>'3 - Rent Optimization'!K18</f>
        <v>821</v>
      </c>
      <c r="L18" s="26">
        <f>'3 - Rent Optimization'!L18</f>
        <v>691</v>
      </c>
      <c r="M18" s="26">
        <f>'3 - Rent Optimization'!M18</f>
        <v>259</v>
      </c>
      <c r="N18" s="47">
        <f>'3 - Rent Optimization'!N18</f>
        <v>0.39985528219971056</v>
      </c>
      <c r="O18" s="47">
        <f>'3 - Rent Optimization'!O18</f>
        <v>0.51229999999999998</v>
      </c>
      <c r="Y18" s="26">
        <f>'3 - Rent Optimization'!Y18</f>
        <v>485.87219748642167</v>
      </c>
      <c r="Z18" s="26">
        <f>'3 - Rent Optimization'!Z18</f>
        <v>485.87219748642167</v>
      </c>
      <c r="AA18" s="47">
        <f>'3 - Rent Optimization'!AA18</f>
        <v>0.5120083328352204</v>
      </c>
      <c r="AB18" s="107">
        <f>'3 - Rent Optimization'!AB18</f>
        <v>0.44534300289435602</v>
      </c>
      <c r="AC18" s="26">
        <f t="shared" si="0"/>
        <v>78978.620959791151</v>
      </c>
      <c r="AD18" s="39">
        <f t="shared" si="1"/>
        <v>55285.034671853806</v>
      </c>
      <c r="AE18" s="26">
        <f t="shared" si="2"/>
        <v>14011.199999999999</v>
      </c>
      <c r="AF18" s="26">
        <f t="shared" si="3"/>
        <v>41273.834671853809</v>
      </c>
      <c r="AG18" s="100">
        <v>6000</v>
      </c>
      <c r="AH18" s="123">
        <f t="shared" si="4"/>
        <v>5418.3398685479979</v>
      </c>
      <c r="AI18" s="123">
        <f t="shared" si="5"/>
        <v>-39018.339868547999</v>
      </c>
      <c r="AJ18" s="123">
        <f t="shared" si="6"/>
        <v>-15018.339868547999</v>
      </c>
      <c r="AK18" s="123">
        <f t="shared" si="7"/>
        <v>-15018.339868547999</v>
      </c>
      <c r="AL18" s="123">
        <f t="shared" si="8"/>
        <v>-21018.339868547999</v>
      </c>
      <c r="AM18" s="26">
        <f t="shared" si="9"/>
        <v>2255.4948033058099</v>
      </c>
      <c r="AN18" s="26">
        <f t="shared" si="10"/>
        <v>26255.49480330581</v>
      </c>
      <c r="AO18" s="26">
        <f t="shared" si="11"/>
        <v>26255.49480330581</v>
      </c>
      <c r="AP18" s="26">
        <f t="shared" si="12"/>
        <v>20255.49480330581</v>
      </c>
      <c r="AQ18">
        <f t="shared" si="13"/>
        <v>1</v>
      </c>
    </row>
    <row r="19" spans="1:43" x14ac:dyDescent="0.5">
      <c r="A19" t="str">
        <f>'3 - Rent Optimization'!A19</f>
        <v>W112</v>
      </c>
      <c r="B19" t="str">
        <f>'3 - Rent Optimization'!B19</f>
        <v>L15264</v>
      </c>
      <c r="C19" t="str">
        <f>'3 - Rent Optimization'!C19</f>
        <v>house</v>
      </c>
      <c r="D19">
        <f>'3 - Rent Optimization'!D19</f>
        <v>2</v>
      </c>
      <c r="E19">
        <f>'3 - Rent Optimization'!E19</f>
        <v>1600</v>
      </c>
      <c r="F19" s="107">
        <f>'3 - Rent Optimization'!F19</f>
        <v>0.97299999999999998</v>
      </c>
      <c r="G19" s="26">
        <f>'3 - Rent Optimization'!G19</f>
        <v>18681.599999999999</v>
      </c>
      <c r="H19" s="26">
        <f>'3 - Rent Optimization'!H19</f>
        <v>678</v>
      </c>
      <c r="I19" s="107">
        <f>'3 - Rent Optimization'!I19</f>
        <v>0.36159999999999998</v>
      </c>
      <c r="J19" s="26">
        <f>'3 - Rent Optimization'!J19</f>
        <v>241</v>
      </c>
      <c r="K19" s="26">
        <f>'3 - Rent Optimization'!K19</f>
        <v>866</v>
      </c>
      <c r="L19" s="26">
        <f>'3 - Rent Optimization'!L19</f>
        <v>625</v>
      </c>
      <c r="M19" s="26">
        <f>'3 - Rent Optimization'!M19</f>
        <v>437</v>
      </c>
      <c r="N19" s="47">
        <f>'3 - Rent Optimization'!N19</f>
        <v>0.65936000000000006</v>
      </c>
      <c r="O19" s="47">
        <f>'3 - Rent Optimization'!O19</f>
        <v>0.36159999999999998</v>
      </c>
      <c r="Y19" s="26">
        <f>'3 - Rent Optimization'!Y19</f>
        <v>501.17311639509921</v>
      </c>
      <c r="Z19" s="26">
        <f>'3 - Rent Optimization'!Z19</f>
        <v>501.17311639509921</v>
      </c>
      <c r="AA19" s="47">
        <f>'3 - Rent Optimization'!AA19</f>
        <v>0.43302158898572701</v>
      </c>
      <c r="AB19" s="107">
        <f>'3 - Rent Optimization'!AB19</f>
        <v>0.50787680800000001</v>
      </c>
      <c r="AC19" s="26">
        <f t="shared" si="0"/>
        <v>92904.983952706738</v>
      </c>
      <c r="AD19" s="39">
        <f t="shared" si="1"/>
        <v>65033.488766894712</v>
      </c>
      <c r="AE19" s="26">
        <f t="shared" si="2"/>
        <v>18681.599999999999</v>
      </c>
      <c r="AF19" s="26">
        <f t="shared" si="3"/>
        <v>46351.888766894714</v>
      </c>
      <c r="AG19" s="97"/>
      <c r="AH19" s="123">
        <f t="shared" si="4"/>
        <v>6179.1678306666672</v>
      </c>
      <c r="AI19" s="123">
        <f t="shared" si="5"/>
        <v>-39779.167830666665</v>
      </c>
      <c r="AJ19" s="123">
        <f t="shared" si="6"/>
        <v>-15779.167830666667</v>
      </c>
      <c r="AK19" s="123">
        <f t="shared" si="7"/>
        <v>-15779.167830666667</v>
      </c>
      <c r="AL19" s="123">
        <f t="shared" si="8"/>
        <v>-21779.167830666665</v>
      </c>
      <c r="AM19" s="26">
        <f t="shared" si="9"/>
        <v>6572.7209362280482</v>
      </c>
      <c r="AN19" s="26">
        <f t="shared" si="10"/>
        <v>30572.720936228048</v>
      </c>
      <c r="AO19" s="26">
        <f t="shared" si="11"/>
        <v>30572.720936228048</v>
      </c>
      <c r="AP19" s="26">
        <f t="shared" si="12"/>
        <v>24572.720936228048</v>
      </c>
      <c r="AQ19">
        <f t="shared" si="13"/>
        <v>1</v>
      </c>
    </row>
    <row r="20" spans="1:43" x14ac:dyDescent="0.5">
      <c r="A20" t="str">
        <f>'3 - Rent Optimization'!A20</f>
        <v>W113</v>
      </c>
      <c r="B20" t="str">
        <f>'3 - Rent Optimization'!B20</f>
        <v>L15278</v>
      </c>
      <c r="C20" t="str">
        <f>'3 - Rent Optimization'!C20</f>
        <v>apartment</v>
      </c>
      <c r="D20">
        <f>'3 - Rent Optimization'!D20</f>
        <v>2</v>
      </c>
      <c r="E20">
        <f>'3 - Rent Optimization'!E20</f>
        <v>800</v>
      </c>
      <c r="F20" s="107">
        <f>'3 - Rent Optimization'!F20</f>
        <v>0.97299999999999998</v>
      </c>
      <c r="G20" s="26">
        <f>'3 - Rent Optimization'!G20</f>
        <v>9340.7999999999993</v>
      </c>
      <c r="H20" s="26">
        <f>'3 - Rent Optimization'!H20</f>
        <v>163</v>
      </c>
      <c r="I20" s="107">
        <f>'3 - Rent Optimization'!I20</f>
        <v>0.84379999999999999</v>
      </c>
      <c r="J20" s="26">
        <f>'3 - Rent Optimization'!J20</f>
        <v>134</v>
      </c>
      <c r="K20" s="26">
        <f>'3 - Rent Optimization'!K20</f>
        <v>288</v>
      </c>
      <c r="L20" s="26">
        <f>'3 - Rent Optimization'!L20</f>
        <v>154</v>
      </c>
      <c r="M20" s="26">
        <f>'3 - Rent Optimization'!M20</f>
        <v>29</v>
      </c>
      <c r="N20" s="47">
        <f>'3 - Rent Optimization'!N20</f>
        <v>0.25064935064935068</v>
      </c>
      <c r="O20" s="47">
        <f>'3 - Rent Optimization'!O20</f>
        <v>0.84379999999999999</v>
      </c>
      <c r="Y20" s="26">
        <f>'3 - Rent Optimization'!Y20</f>
        <v>160.79785587975246</v>
      </c>
      <c r="Z20" s="26">
        <f>'3 - Rent Optimization'!Z20</f>
        <v>160.79785587975246</v>
      </c>
      <c r="AA20" s="47">
        <f>'3 - Rent Optimization'!AA20</f>
        <v>0.23920964093377903</v>
      </c>
      <c r="AB20" s="107">
        <f>'3 - Rent Optimization'!AB20</f>
        <v>0.6613177272727272</v>
      </c>
      <c r="AC20" s="26">
        <f t="shared" si="0"/>
        <v>38813.542499264782</v>
      </c>
      <c r="AD20" s="39">
        <f t="shared" si="1"/>
        <v>27169.479749485345</v>
      </c>
      <c r="AE20" s="26">
        <f t="shared" si="2"/>
        <v>9340.7999999999993</v>
      </c>
      <c r="AF20" s="26">
        <f t="shared" si="3"/>
        <v>17828.679749485345</v>
      </c>
      <c r="AG20" s="63" t="s">
        <v>419</v>
      </c>
      <c r="AH20" s="123">
        <f t="shared" si="4"/>
        <v>8046.0323484848477</v>
      </c>
      <c r="AI20" s="123">
        <f t="shared" si="5"/>
        <v>-41646.032348484849</v>
      </c>
      <c r="AJ20" s="123">
        <f t="shared" si="6"/>
        <v>-17646.032348484849</v>
      </c>
      <c r="AK20" s="123">
        <f t="shared" si="7"/>
        <v>-17646.032348484849</v>
      </c>
      <c r="AL20" s="123">
        <f t="shared" si="8"/>
        <v>-23646.032348484849</v>
      </c>
      <c r="AM20" s="26">
        <f t="shared" si="9"/>
        <v>-23817.352598999503</v>
      </c>
      <c r="AN20" s="26">
        <f t="shared" si="10"/>
        <v>182.64740100049676</v>
      </c>
      <c r="AO20" s="26">
        <f t="shared" si="11"/>
        <v>182.64740100049676</v>
      </c>
      <c r="AP20" s="26">
        <f t="shared" si="12"/>
        <v>-5817.3525989995032</v>
      </c>
      <c r="AQ20">
        <f t="shared" si="13"/>
        <v>0</v>
      </c>
    </row>
    <row r="21" spans="1:43" x14ac:dyDescent="0.5">
      <c r="A21" t="str">
        <f>'3 - Rent Optimization'!A21</f>
        <v>W114</v>
      </c>
      <c r="B21" t="str">
        <f>'3 - Rent Optimization'!B21</f>
        <v>L15278</v>
      </c>
      <c r="C21" t="str">
        <f>'3 - Rent Optimization'!C21</f>
        <v>apartment</v>
      </c>
      <c r="D21">
        <f>'3 - Rent Optimization'!D21</f>
        <v>2</v>
      </c>
      <c r="E21">
        <f>'3 - Rent Optimization'!E21</f>
        <v>1200</v>
      </c>
      <c r="F21" s="107">
        <f>'3 - Rent Optimization'!F21</f>
        <v>0.97299999999999998</v>
      </c>
      <c r="G21" s="26">
        <f>'3 - Rent Optimization'!G21</f>
        <v>14011.199999999999</v>
      </c>
      <c r="H21" s="26">
        <f>'3 - Rent Optimization'!H21</f>
        <v>374</v>
      </c>
      <c r="I21" s="107">
        <f>'3 - Rent Optimization'!I21</f>
        <v>0.91510000000000002</v>
      </c>
      <c r="J21" s="26">
        <f>'3 - Rent Optimization'!J21</f>
        <v>234</v>
      </c>
      <c r="K21" s="26">
        <f>'3 - Rent Optimization'!K21</f>
        <v>794</v>
      </c>
      <c r="L21" s="26">
        <f>'3 - Rent Optimization'!L21</f>
        <v>560</v>
      </c>
      <c r="M21" s="26">
        <f>'3 - Rent Optimization'!M21</f>
        <v>140</v>
      </c>
      <c r="N21" s="47">
        <f>'3 - Rent Optimization'!N21</f>
        <v>0.30000000000000004</v>
      </c>
      <c r="O21" s="47">
        <f>'3 - Rent Optimization'!O21</f>
        <v>0.91510000000000002</v>
      </c>
      <c r="Y21" s="26">
        <f>'3 - Rent Optimization'!Y21</f>
        <v>458.0831122900089</v>
      </c>
      <c r="Z21" s="26">
        <f>'3 - Rent Optimization'!Z21</f>
        <v>458.0831122900089</v>
      </c>
      <c r="AA21" s="47">
        <f>'3 - Rent Optimization'!AA21</f>
        <v>0.42011873184286985</v>
      </c>
      <c r="AB21" s="107">
        <f>'3 - Rent Optimization'!AB21</f>
        <v>0.518092</v>
      </c>
      <c r="AC21" s="26">
        <f t="shared" si="0"/>
        <v>86625.156471582683</v>
      </c>
      <c r="AD21" s="39">
        <f t="shared" si="1"/>
        <v>60637.609530107875</v>
      </c>
      <c r="AE21" s="26">
        <f t="shared" si="2"/>
        <v>14011.199999999999</v>
      </c>
      <c r="AF21" s="26">
        <f t="shared" si="3"/>
        <v>46626.409530107878</v>
      </c>
      <c r="AG21" s="98">
        <v>100</v>
      </c>
      <c r="AH21" s="123">
        <f t="shared" si="4"/>
        <v>6303.4526666666661</v>
      </c>
      <c r="AI21" s="123">
        <f t="shared" si="5"/>
        <v>-39903.452666666664</v>
      </c>
      <c r="AJ21" s="123">
        <f t="shared" si="6"/>
        <v>-15903.452666666666</v>
      </c>
      <c r="AK21" s="123">
        <f t="shared" si="7"/>
        <v>-15903.452666666666</v>
      </c>
      <c r="AL21" s="123">
        <f t="shared" si="8"/>
        <v>-21903.452666666664</v>
      </c>
      <c r="AM21" s="26">
        <f t="shared" si="9"/>
        <v>6722.9568634412135</v>
      </c>
      <c r="AN21" s="26">
        <f t="shared" si="10"/>
        <v>30722.956863441213</v>
      </c>
      <c r="AO21" s="26">
        <f t="shared" si="11"/>
        <v>30722.956863441213</v>
      </c>
      <c r="AP21" s="26">
        <f t="shared" si="12"/>
        <v>24722.956863441213</v>
      </c>
      <c r="AQ21">
        <f t="shared" si="13"/>
        <v>1</v>
      </c>
    </row>
    <row r="22" spans="1:43" x14ac:dyDescent="0.5">
      <c r="A22" t="str">
        <f>'3 - Rent Optimization'!A22</f>
        <v>W115</v>
      </c>
      <c r="B22" t="str">
        <f>'3 - Rent Optimization'!B22</f>
        <v>L15278</v>
      </c>
      <c r="C22" t="str">
        <f>'3 - Rent Optimization'!C22</f>
        <v>house</v>
      </c>
      <c r="D22">
        <f>'3 - Rent Optimization'!D22</f>
        <v>2</v>
      </c>
      <c r="E22">
        <f>'3 - Rent Optimization'!E22</f>
        <v>900</v>
      </c>
      <c r="F22" s="107">
        <f>'3 - Rent Optimization'!F22</f>
        <v>0.97299999999999998</v>
      </c>
      <c r="G22" s="26">
        <f>'3 - Rent Optimization'!G22</f>
        <v>10508.4</v>
      </c>
      <c r="H22" s="26">
        <f>'3 - Rent Optimization'!H22</f>
        <v>444</v>
      </c>
      <c r="I22" s="107">
        <f>'3 - Rent Optimization'!I22</f>
        <v>0.43009999999999998</v>
      </c>
      <c r="J22" s="26">
        <f>'3 - Rent Optimization'!J22</f>
        <v>252</v>
      </c>
      <c r="K22" s="26">
        <f>'3 - Rent Optimization'!K22</f>
        <v>547</v>
      </c>
      <c r="L22" s="26">
        <f>'3 - Rent Optimization'!L22</f>
        <v>295</v>
      </c>
      <c r="M22" s="26">
        <f>'3 - Rent Optimization'!M22</f>
        <v>192</v>
      </c>
      <c r="N22" s="47">
        <f>'3 - Rent Optimization'!N22</f>
        <v>0.62067796610169501</v>
      </c>
      <c r="O22" s="47">
        <f>'3 - Rent Optimization'!O22</f>
        <v>0.43009999999999998</v>
      </c>
      <c r="Y22" s="26">
        <f>'3 - Rent Optimization'!Y22</f>
        <v>305.67771093848683</v>
      </c>
      <c r="Z22" s="26">
        <f>'3 - Rent Optimization'!Z22</f>
        <v>305.67771093848683</v>
      </c>
      <c r="AA22" s="47">
        <f>'3 - Rent Optimization'!AA22</f>
        <v>0.24556667373148969</v>
      </c>
      <c r="AB22" s="107">
        <f>'3 - Rent Optimization'!AB22</f>
        <v>0.65628486440677958</v>
      </c>
      <c r="AC22" s="26">
        <f t="shared" si="0"/>
        <v>73223.254102535444</v>
      </c>
      <c r="AD22" s="39">
        <f t="shared" si="1"/>
        <v>51256.277871774808</v>
      </c>
      <c r="AE22" s="26">
        <f t="shared" si="2"/>
        <v>10508.4</v>
      </c>
      <c r="AF22" s="26">
        <f t="shared" si="3"/>
        <v>40747.877871774806</v>
      </c>
      <c r="AG22" s="3" t="s">
        <v>420</v>
      </c>
      <c r="AH22" s="123">
        <f t="shared" si="4"/>
        <v>7984.7991836158189</v>
      </c>
      <c r="AI22" s="123">
        <f t="shared" si="5"/>
        <v>-41584.799183615818</v>
      </c>
      <c r="AJ22" s="123">
        <f t="shared" si="6"/>
        <v>-17584.799183615818</v>
      </c>
      <c r="AK22" s="123">
        <f t="shared" si="7"/>
        <v>-17584.799183615818</v>
      </c>
      <c r="AL22" s="123">
        <f t="shared" si="8"/>
        <v>-23584.799183615818</v>
      </c>
      <c r="AM22" s="26">
        <f t="shared" si="9"/>
        <v>-836.92131184101163</v>
      </c>
      <c r="AN22" s="26">
        <f t="shared" si="10"/>
        <v>23163.078688158988</v>
      </c>
      <c r="AO22" s="26">
        <f t="shared" si="11"/>
        <v>23163.078688158988</v>
      </c>
      <c r="AP22" s="26">
        <f t="shared" si="12"/>
        <v>17163.078688158988</v>
      </c>
      <c r="AQ22">
        <f t="shared" si="13"/>
        <v>1</v>
      </c>
    </row>
    <row r="23" spans="1:43" x14ac:dyDescent="0.5">
      <c r="A23" t="str">
        <f>'3 - Rent Optimization'!A23</f>
        <v>W116</v>
      </c>
      <c r="B23" t="str">
        <f>'3 - Rent Optimization'!B23</f>
        <v>L15278</v>
      </c>
      <c r="C23" t="str">
        <f>'3 - Rent Optimization'!C23</f>
        <v>house</v>
      </c>
      <c r="D23">
        <f>'3 - Rent Optimization'!D23</f>
        <v>2</v>
      </c>
      <c r="E23">
        <f>'3 - Rent Optimization'!E23</f>
        <v>1100</v>
      </c>
      <c r="F23" s="107">
        <f>'3 - Rent Optimization'!F23</f>
        <v>0.97299999999999998</v>
      </c>
      <c r="G23" s="26">
        <f>'3 - Rent Optimization'!G23</f>
        <v>12843.6</v>
      </c>
      <c r="H23" s="26">
        <f>'3 - Rent Optimization'!H23</f>
        <v>426</v>
      </c>
      <c r="I23" s="107">
        <f>'3 - Rent Optimization'!I23</f>
        <v>0.48220000000000002</v>
      </c>
      <c r="J23" s="26">
        <f>'3 - Rent Optimization'!J23</f>
        <v>246</v>
      </c>
      <c r="K23" s="26">
        <f>'3 - Rent Optimization'!K23</f>
        <v>616</v>
      </c>
      <c r="L23" s="26">
        <f>'3 - Rent Optimization'!L23</f>
        <v>370</v>
      </c>
      <c r="M23" s="26">
        <f>'3 - Rent Optimization'!M23</f>
        <v>180</v>
      </c>
      <c r="N23" s="47">
        <f>'3 - Rent Optimization'!N23</f>
        <v>0.48918918918918919</v>
      </c>
      <c r="O23" s="47">
        <f>'3 - Rent Optimization'!O23</f>
        <v>0.48220000000000002</v>
      </c>
      <c r="Y23" s="26">
        <f>'3 - Rent Optimization'!Y23</f>
        <v>348.35848490589882</v>
      </c>
      <c r="Z23" s="26">
        <f>'3 - Rent Optimization'!Z23</f>
        <v>348.35848490589882</v>
      </c>
      <c r="AA23" s="47">
        <f>'3 - Rent Optimization'!AA23</f>
        <v>0.32131564303978122</v>
      </c>
      <c r="AB23" s="107">
        <f>'3 - Rent Optimization'!AB23</f>
        <v>0.59631440540540526</v>
      </c>
      <c r="AC23" s="26">
        <f t="shared" si="0"/>
        <v>75821.881720024947</v>
      </c>
      <c r="AD23" s="39">
        <f t="shared" si="1"/>
        <v>53075.317204017461</v>
      </c>
      <c r="AE23" s="26">
        <f t="shared" si="2"/>
        <v>12843.6</v>
      </c>
      <c r="AF23" s="26">
        <f t="shared" si="3"/>
        <v>40231.717204017463</v>
      </c>
      <c r="AG23" s="71">
        <v>3</v>
      </c>
      <c r="AH23" s="123">
        <f t="shared" si="4"/>
        <v>7255.158599099097</v>
      </c>
      <c r="AI23" s="123">
        <f t="shared" si="5"/>
        <v>-40855.158599099101</v>
      </c>
      <c r="AJ23" s="123">
        <f t="shared" si="6"/>
        <v>-16855.158599099097</v>
      </c>
      <c r="AK23" s="123">
        <f t="shared" si="7"/>
        <v>-16855.158599099097</v>
      </c>
      <c r="AL23" s="123">
        <f t="shared" si="8"/>
        <v>-22855.158599099097</v>
      </c>
      <c r="AM23" s="26">
        <f t="shared" si="9"/>
        <v>-623.44139508163789</v>
      </c>
      <c r="AN23" s="26">
        <f t="shared" si="10"/>
        <v>23376.558604918366</v>
      </c>
      <c r="AO23" s="26">
        <f t="shared" si="11"/>
        <v>23376.558604918366</v>
      </c>
      <c r="AP23" s="26">
        <f t="shared" si="12"/>
        <v>17376.558604918366</v>
      </c>
      <c r="AQ23">
        <f t="shared" si="13"/>
        <v>1</v>
      </c>
    </row>
    <row r="24" spans="1:43" x14ac:dyDescent="0.5">
      <c r="A24" t="str">
        <f>'3 - Rent Optimization'!A24</f>
        <v>W117</v>
      </c>
      <c r="B24" t="str">
        <f>'3 - Rent Optimization'!B24</f>
        <v>L15280</v>
      </c>
      <c r="C24" t="str">
        <f>'3 - Rent Optimization'!C24</f>
        <v>apartment</v>
      </c>
      <c r="D24">
        <f>'3 - Rent Optimization'!D24</f>
        <v>2</v>
      </c>
      <c r="E24">
        <f>'3 - Rent Optimization'!E24</f>
        <v>1000</v>
      </c>
      <c r="F24" s="107">
        <f>'3 - Rent Optimization'!F24</f>
        <v>0.97299999999999998</v>
      </c>
      <c r="G24" s="26">
        <f>'3 - Rent Optimization'!G24</f>
        <v>11676</v>
      </c>
      <c r="H24" s="26">
        <f>'3 - Rent Optimization'!H24</f>
        <v>332</v>
      </c>
      <c r="I24" s="107">
        <f>'3 - Rent Optimization'!I24</f>
        <v>0.4904</v>
      </c>
      <c r="J24" s="26">
        <f>'3 - Rent Optimization'!J24</f>
        <v>171</v>
      </c>
      <c r="K24" s="26">
        <f>'3 - Rent Optimization'!K24</f>
        <v>457</v>
      </c>
      <c r="L24" s="26">
        <f>'3 - Rent Optimization'!L24</f>
        <v>286</v>
      </c>
      <c r="M24" s="26">
        <f>'3 - Rent Optimization'!M24</f>
        <v>161</v>
      </c>
      <c r="N24" s="47">
        <f>'3 - Rent Optimization'!N24</f>
        <v>0.55034965034965044</v>
      </c>
      <c r="O24" s="47">
        <f>'3 - Rent Optimization'!O24</f>
        <v>0.4904</v>
      </c>
      <c r="Y24" s="26">
        <f>'3 - Rent Optimization'!Y24</f>
        <v>259.6960180623974</v>
      </c>
      <c r="Z24" s="26">
        <f>'3 - Rent Optimization'!Z24</f>
        <v>259.6960180623974</v>
      </c>
      <c r="AA24" s="47">
        <f>'3 - Rent Optimization'!AA24</f>
        <v>0.34810074982488781</v>
      </c>
      <c r="AB24" s="107">
        <f>'3 - Rent Optimization'!AB24</f>
        <v>0.57510863636363641</v>
      </c>
      <c r="AC24" s="26">
        <f t="shared" si="0"/>
        <v>54513.999328180056</v>
      </c>
      <c r="AD24" s="39">
        <f t="shared" si="1"/>
        <v>38159.799529726035</v>
      </c>
      <c r="AE24" s="26">
        <f t="shared" si="2"/>
        <v>11676</v>
      </c>
      <c r="AF24" s="26">
        <f t="shared" si="3"/>
        <v>26483.799529726035</v>
      </c>
      <c r="AG24" s="9"/>
      <c r="AH24" s="123">
        <f t="shared" si="4"/>
        <v>6997.1550757575769</v>
      </c>
      <c r="AI24" s="123">
        <f t="shared" si="5"/>
        <v>-40597.155075757575</v>
      </c>
      <c r="AJ24" s="123">
        <f t="shared" si="6"/>
        <v>-16597.155075757575</v>
      </c>
      <c r="AK24" s="123">
        <f t="shared" si="7"/>
        <v>-16597.155075757575</v>
      </c>
      <c r="AL24" s="123">
        <f t="shared" si="8"/>
        <v>-22597.155075757575</v>
      </c>
      <c r="AM24" s="26">
        <f t="shared" si="9"/>
        <v>-14113.35554603154</v>
      </c>
      <c r="AN24" s="26">
        <f t="shared" si="10"/>
        <v>9886.6444539684599</v>
      </c>
      <c r="AO24" s="26">
        <f t="shared" si="11"/>
        <v>9886.6444539684599</v>
      </c>
      <c r="AP24" s="26">
        <f t="shared" si="12"/>
        <v>3886.6444539684599</v>
      </c>
      <c r="AQ24">
        <f t="shared" si="13"/>
        <v>0</v>
      </c>
    </row>
    <row r="25" spans="1:43" x14ac:dyDescent="0.5">
      <c r="A25" t="str">
        <f>'3 - Rent Optimization'!A25</f>
        <v>W118</v>
      </c>
      <c r="B25" t="str">
        <f>'3 - Rent Optimization'!B25</f>
        <v>L15280</v>
      </c>
      <c r="C25" t="str">
        <f>'3 - Rent Optimization'!C25</f>
        <v>apartment</v>
      </c>
      <c r="D25">
        <f>'3 - Rent Optimization'!D25</f>
        <v>2</v>
      </c>
      <c r="E25">
        <f>'3 - Rent Optimization'!E25</f>
        <v>1400</v>
      </c>
      <c r="F25" s="107">
        <f>'3 - Rent Optimization'!F25</f>
        <v>0.97299999999999998</v>
      </c>
      <c r="G25" s="26">
        <f>'3 - Rent Optimization'!G25</f>
        <v>16346.4</v>
      </c>
      <c r="H25" s="26">
        <f>'3 - Rent Optimization'!H25</f>
        <v>430</v>
      </c>
      <c r="I25" s="107">
        <f>'3 - Rent Optimization'!I25</f>
        <v>0.52329999999999999</v>
      </c>
      <c r="J25" s="26">
        <f>'3 - Rent Optimization'!J25</f>
        <v>262</v>
      </c>
      <c r="K25" s="26">
        <f>'3 - Rent Optimization'!K25</f>
        <v>567</v>
      </c>
      <c r="L25" s="26">
        <f>'3 - Rent Optimization'!L25</f>
        <v>305</v>
      </c>
      <c r="M25" s="26">
        <f>'3 - Rent Optimization'!M25</f>
        <v>168</v>
      </c>
      <c r="N25" s="47">
        <f>'3 - Rent Optimization'!N25</f>
        <v>0.54065573770491804</v>
      </c>
      <c r="O25" s="47">
        <f>'3 - Rent Optimization'!O25</f>
        <v>0.52329999999999999</v>
      </c>
      <c r="Y25" s="26">
        <f>'3 - Rent Optimization'!Y25</f>
        <v>316.76848080080839</v>
      </c>
      <c r="Z25" s="26">
        <f>'3 - Rent Optimization'!Z25</f>
        <v>316.76848080080839</v>
      </c>
      <c r="AA25" s="47">
        <f>'3 - Rent Optimization'!AA25</f>
        <v>0.24365503160867774</v>
      </c>
      <c r="AB25" s="107">
        <f>'3 - Rent Optimization'!AB25</f>
        <v>0.65779831147540979</v>
      </c>
      <c r="AC25" s="26">
        <f t="shared" si="0"/>
        <v>76054.966706781925</v>
      </c>
      <c r="AD25" s="39">
        <f t="shared" si="1"/>
        <v>53238.476694747347</v>
      </c>
      <c r="AE25" s="26">
        <f t="shared" si="2"/>
        <v>16346.4</v>
      </c>
      <c r="AF25" s="26">
        <f t="shared" si="3"/>
        <v>36892.076694747346</v>
      </c>
      <c r="AG25" s="63" t="s">
        <v>421</v>
      </c>
      <c r="AH25" s="123">
        <f t="shared" si="4"/>
        <v>8003.2127896174852</v>
      </c>
      <c r="AI25" s="123">
        <f t="shared" si="5"/>
        <v>-41603.212789617486</v>
      </c>
      <c r="AJ25" s="123">
        <f t="shared" si="6"/>
        <v>-17603.212789617486</v>
      </c>
      <c r="AK25" s="123">
        <f t="shared" si="7"/>
        <v>-17603.212789617486</v>
      </c>
      <c r="AL25" s="123">
        <f t="shared" si="8"/>
        <v>-23603.212789617486</v>
      </c>
      <c r="AM25" s="26">
        <f t="shared" si="9"/>
        <v>-4711.1360948701404</v>
      </c>
      <c r="AN25" s="26">
        <f t="shared" si="10"/>
        <v>19288.86390512986</v>
      </c>
      <c r="AO25" s="26">
        <f t="shared" si="11"/>
        <v>19288.86390512986</v>
      </c>
      <c r="AP25" s="26">
        <f t="shared" si="12"/>
        <v>13288.86390512986</v>
      </c>
      <c r="AQ25">
        <f t="shared" si="13"/>
        <v>1</v>
      </c>
    </row>
    <row r="26" spans="1:43" x14ac:dyDescent="0.5">
      <c r="A26" t="str">
        <f>'3 - Rent Optimization'!A26</f>
        <v>W119</v>
      </c>
      <c r="B26" t="str">
        <f>'3 - Rent Optimization'!B26</f>
        <v>L15280</v>
      </c>
      <c r="C26" t="str">
        <f>'3 - Rent Optimization'!C26</f>
        <v>house</v>
      </c>
      <c r="D26">
        <f>'3 - Rent Optimization'!D26</f>
        <v>2</v>
      </c>
      <c r="E26">
        <f>'3 - Rent Optimization'!E26</f>
        <v>1500</v>
      </c>
      <c r="F26" s="107">
        <f>'3 - Rent Optimization'!F26</f>
        <v>0.97299999999999998</v>
      </c>
      <c r="G26" s="26">
        <f>'3 - Rent Optimization'!G26</f>
        <v>17514</v>
      </c>
      <c r="H26" s="26">
        <f>'3 - Rent Optimization'!H26</f>
        <v>662</v>
      </c>
      <c r="I26" s="107">
        <f>'3 - Rent Optimization'!I26</f>
        <v>0.44929999999999998</v>
      </c>
      <c r="J26" s="26">
        <f>'3 - Rent Optimization'!J26</f>
        <v>229</v>
      </c>
      <c r="K26" s="26">
        <f>'3 - Rent Optimization'!K26</f>
        <v>859</v>
      </c>
      <c r="L26" s="26">
        <f>'3 - Rent Optimization'!L26</f>
        <v>630</v>
      </c>
      <c r="M26" s="26">
        <f>'3 - Rent Optimization'!M26</f>
        <v>433</v>
      </c>
      <c r="N26" s="47">
        <f>'3 - Rent Optimization'!N26</f>
        <v>0.64984126984126989</v>
      </c>
      <c r="O26" s="47">
        <f>'3 - Rent Optimization'!O26</f>
        <v>0.44929999999999998</v>
      </c>
      <c r="Y26" s="26">
        <f>'3 - Rent Optimization'!Y26</f>
        <v>498.21850132626003</v>
      </c>
      <c r="Z26" s="26">
        <f>'3 - Rent Optimization'!Z26</f>
        <v>498.21850132626003</v>
      </c>
      <c r="AA26" s="47">
        <f>'3 - Rent Optimization'!AA26</f>
        <v>0.44186476358890164</v>
      </c>
      <c r="AB26" s="107">
        <f>'3 - Rent Optimization'!AB26</f>
        <v>0.50087566666666661</v>
      </c>
      <c r="AC26" s="26">
        <f t="shared" si="0"/>
        <v>91084.11625907218</v>
      </c>
      <c r="AD26" s="39">
        <f t="shared" si="1"/>
        <v>63758.881381350518</v>
      </c>
      <c r="AE26" s="26">
        <f t="shared" si="2"/>
        <v>17514</v>
      </c>
      <c r="AF26" s="26">
        <f t="shared" si="3"/>
        <v>46244.881381350518</v>
      </c>
      <c r="AG26" s="101">
        <v>0.3</v>
      </c>
      <c r="AH26" s="123">
        <f t="shared" si="4"/>
        <v>6093.9872777777773</v>
      </c>
      <c r="AI26" s="123">
        <f t="shared" si="5"/>
        <v>-39693.987277777778</v>
      </c>
      <c r="AJ26" s="123">
        <f t="shared" si="6"/>
        <v>-15693.987277777778</v>
      </c>
      <c r="AK26" s="123">
        <f t="shared" si="7"/>
        <v>-15693.987277777778</v>
      </c>
      <c r="AL26" s="123">
        <f t="shared" si="8"/>
        <v>-21693.987277777778</v>
      </c>
      <c r="AM26" s="26">
        <f t="shared" si="9"/>
        <v>6550.8941035727403</v>
      </c>
      <c r="AN26" s="26">
        <f t="shared" si="10"/>
        <v>30550.89410357274</v>
      </c>
      <c r="AO26" s="26">
        <f t="shared" si="11"/>
        <v>30550.89410357274</v>
      </c>
      <c r="AP26" s="26">
        <f t="shared" si="12"/>
        <v>24550.89410357274</v>
      </c>
      <c r="AQ26">
        <f t="shared" si="13"/>
        <v>1</v>
      </c>
    </row>
    <row r="27" spans="1:43" x14ac:dyDescent="0.5">
      <c r="A27" t="str">
        <f>'3 - Rent Optimization'!A27</f>
        <v>W12</v>
      </c>
      <c r="B27" t="str">
        <f>'3 - Rent Optimization'!B27</f>
        <v>L9533</v>
      </c>
      <c r="C27" t="str">
        <f>'3 - Rent Optimization'!C27</f>
        <v>house</v>
      </c>
      <c r="D27">
        <f>'3 - Rent Optimization'!D27</f>
        <v>2</v>
      </c>
      <c r="E27">
        <f>'3 - Rent Optimization'!E27</f>
        <v>1300</v>
      </c>
      <c r="F27" s="107">
        <f>'3 - Rent Optimization'!F27</f>
        <v>0.97299999999999998</v>
      </c>
      <c r="G27" s="26">
        <f>'3 - Rent Optimization'!G27</f>
        <v>15178.8</v>
      </c>
      <c r="H27" s="26">
        <f>'3 - Rent Optimization'!H27</f>
        <v>186</v>
      </c>
      <c r="I27" s="107">
        <f>'3 - Rent Optimization'!I27</f>
        <v>0.6603</v>
      </c>
      <c r="J27" s="26">
        <f>'3 - Rent Optimization'!J27</f>
        <v>136</v>
      </c>
      <c r="K27" s="26">
        <f>'3 - Rent Optimization'!K27</f>
        <v>336</v>
      </c>
      <c r="L27" s="26">
        <f>'3 - Rent Optimization'!L27</f>
        <v>200</v>
      </c>
      <c r="M27" s="26">
        <f>'3 - Rent Optimization'!M27</f>
        <v>50</v>
      </c>
      <c r="N27" s="47">
        <f>'3 - Rent Optimization'!N27</f>
        <v>0.30000000000000004</v>
      </c>
      <c r="O27" s="47">
        <f>'3 - Rent Optimization'!O27</f>
        <v>0.6603</v>
      </c>
      <c r="Y27" s="26">
        <f>'3 - Rent Optimization'!Y27</f>
        <v>189.81539724643173</v>
      </c>
      <c r="Z27" s="26">
        <f>'3 - Rent Optimization'!Z27</f>
        <v>189.81539724643173</v>
      </c>
      <c r="AA27" s="47">
        <f>'3 - Rent Optimization'!AA27</f>
        <v>0.31526158898572693</v>
      </c>
      <c r="AB27" s="107">
        <f>'3 - Rent Optimization'!AB27</f>
        <v>0.60110740000000007</v>
      </c>
      <c r="AC27" s="26">
        <f t="shared" si="0"/>
        <v>41646.295570350958</v>
      </c>
      <c r="AD27" s="39">
        <f t="shared" si="1"/>
        <v>29152.406899245667</v>
      </c>
      <c r="AE27" s="26">
        <f t="shared" si="2"/>
        <v>15178.8</v>
      </c>
      <c r="AF27" s="26">
        <f t="shared" si="3"/>
        <v>13973.606899245668</v>
      </c>
      <c r="AG27" s="9"/>
      <c r="AH27" s="123">
        <f t="shared" si="4"/>
        <v>7313.473366666668</v>
      </c>
      <c r="AI27" s="123">
        <f t="shared" si="5"/>
        <v>-40913.473366666665</v>
      </c>
      <c r="AJ27" s="123">
        <f t="shared" si="6"/>
        <v>-16913.473366666669</v>
      </c>
      <c r="AK27" s="123">
        <f t="shared" si="7"/>
        <v>-16913.473366666669</v>
      </c>
      <c r="AL27" s="123">
        <f t="shared" si="8"/>
        <v>-22913.473366666669</v>
      </c>
      <c r="AM27" s="26">
        <f t="shared" si="9"/>
        <v>-26939.866467420998</v>
      </c>
      <c r="AN27" s="26">
        <f t="shared" si="10"/>
        <v>-2939.8664674210013</v>
      </c>
      <c r="AO27" s="26">
        <f t="shared" si="11"/>
        <v>-2939.8664674210013</v>
      </c>
      <c r="AP27" s="26">
        <f t="shared" si="12"/>
        <v>-8939.8664674210013</v>
      </c>
      <c r="AQ27">
        <f t="shared" si="13"/>
        <v>0</v>
      </c>
    </row>
    <row r="28" spans="1:43" x14ac:dyDescent="0.5">
      <c r="A28" t="str">
        <f>'3 - Rent Optimization'!A28</f>
        <v>W120</v>
      </c>
      <c r="B28" t="str">
        <f>'3 - Rent Optimization'!B28</f>
        <v>L15280</v>
      </c>
      <c r="C28" t="str">
        <f>'3 - Rent Optimization'!C28</f>
        <v>house</v>
      </c>
      <c r="D28">
        <f>'3 - Rent Optimization'!D28</f>
        <v>2</v>
      </c>
      <c r="E28">
        <f>'3 - Rent Optimization'!E28</f>
        <v>1600</v>
      </c>
      <c r="F28" s="107">
        <f>'3 - Rent Optimization'!F28</f>
        <v>0.97299999999999998</v>
      </c>
      <c r="G28" s="26">
        <f>'3 - Rent Optimization'!G28</f>
        <v>18681.599999999999</v>
      </c>
      <c r="H28" s="26">
        <f>'3 - Rent Optimization'!H28</f>
        <v>696</v>
      </c>
      <c r="I28" s="107">
        <f>'3 - Rent Optimization'!I28</f>
        <v>0.48770000000000002</v>
      </c>
      <c r="J28" s="26">
        <f>'3 - Rent Optimization'!J28</f>
        <v>449</v>
      </c>
      <c r="K28" s="26">
        <f>'3 - Rent Optimization'!K28</f>
        <v>899</v>
      </c>
      <c r="L28" s="26">
        <f>'3 - Rent Optimization'!L28</f>
        <v>450</v>
      </c>
      <c r="M28" s="26">
        <f>'3 - Rent Optimization'!M28</f>
        <v>247</v>
      </c>
      <c r="N28" s="47">
        <f>'3 - Rent Optimization'!N28</f>
        <v>0.53911111111111121</v>
      </c>
      <c r="O28" s="47">
        <f>'3 - Rent Optimization'!O28</f>
        <v>0.48770000000000002</v>
      </c>
      <c r="Y28" s="26">
        <f>'3 - Rent Optimization'!Y28</f>
        <v>498.58464380447145</v>
      </c>
      <c r="Z28" s="26">
        <f>'3 - Rent Optimization'!Z28</f>
        <v>498.58464380447145</v>
      </c>
      <c r="AA28" s="47">
        <f>'3 - Rent Optimization'!AA28</f>
        <v>0.18815047787461592</v>
      </c>
      <c r="AB28" s="107">
        <f>'3 - Rent Optimization'!AB28</f>
        <v>0.70174126666666659</v>
      </c>
      <c r="AC28" s="26">
        <f t="shared" si="0"/>
        <v>127705.25811162297</v>
      </c>
      <c r="AD28" s="39">
        <f t="shared" si="1"/>
        <v>89393.680678136079</v>
      </c>
      <c r="AE28" s="26">
        <f t="shared" si="2"/>
        <v>18681.599999999999</v>
      </c>
      <c r="AF28" s="26">
        <f t="shared" si="3"/>
        <v>70712.080678136088</v>
      </c>
      <c r="AG28" s="3" t="s">
        <v>422</v>
      </c>
      <c r="AH28" s="123">
        <f t="shared" si="4"/>
        <v>8537.8520777777776</v>
      </c>
      <c r="AI28" s="123">
        <f t="shared" si="5"/>
        <v>-42137.852077777774</v>
      </c>
      <c r="AJ28" s="123">
        <f t="shared" si="6"/>
        <v>-18137.852077777778</v>
      </c>
      <c r="AK28" s="123">
        <f t="shared" si="7"/>
        <v>-18137.852077777778</v>
      </c>
      <c r="AL28" s="123">
        <f t="shared" si="8"/>
        <v>-24137.852077777778</v>
      </c>
      <c r="AM28" s="26">
        <f t="shared" si="9"/>
        <v>28574.228600358314</v>
      </c>
      <c r="AN28" s="26">
        <f t="shared" si="10"/>
        <v>52574.228600358314</v>
      </c>
      <c r="AO28" s="26">
        <f t="shared" si="11"/>
        <v>52574.228600358314</v>
      </c>
      <c r="AP28" s="26">
        <f t="shared" si="12"/>
        <v>46574.228600358314</v>
      </c>
      <c r="AQ28">
        <f t="shared" si="13"/>
        <v>1</v>
      </c>
    </row>
    <row r="29" spans="1:43" x14ac:dyDescent="0.5">
      <c r="A29" t="str">
        <f>'3 - Rent Optimization'!A29</f>
        <v>W121</v>
      </c>
      <c r="B29" t="str">
        <f>'3 - Rent Optimization'!B29</f>
        <v>L463</v>
      </c>
      <c r="C29" t="str">
        <f>'3 - Rent Optimization'!C29</f>
        <v>apartment</v>
      </c>
      <c r="D29">
        <f>'3 - Rent Optimization'!D29</f>
        <v>2</v>
      </c>
      <c r="E29">
        <f>'3 - Rent Optimization'!E29</f>
        <v>600</v>
      </c>
      <c r="F29" s="107">
        <f>'3 - Rent Optimization'!F29</f>
        <v>0.97299999999999998</v>
      </c>
      <c r="G29" s="26">
        <f>'3 - Rent Optimization'!G29</f>
        <v>7005.5999999999995</v>
      </c>
      <c r="H29" s="26">
        <f>'3 - Rent Optimization'!H29</f>
        <v>182</v>
      </c>
      <c r="I29" s="107">
        <f>'3 - Rent Optimization'!I29</f>
        <v>0.43840000000000001</v>
      </c>
      <c r="J29" s="26">
        <f>'3 - Rent Optimization'!J29</f>
        <v>132</v>
      </c>
      <c r="K29" s="26">
        <f>'3 - Rent Optimization'!K29</f>
        <v>226</v>
      </c>
      <c r="L29" s="26">
        <f>'3 - Rent Optimization'!L29</f>
        <v>94</v>
      </c>
      <c r="M29" s="26">
        <f>'3 - Rent Optimization'!M29</f>
        <v>50</v>
      </c>
      <c r="N29" s="47">
        <f>'3 - Rent Optimization'!N29</f>
        <v>0.52553191489361706</v>
      </c>
      <c r="O29" s="47">
        <f>'3 - Rent Optimization'!O29</f>
        <v>0.43840000000000001</v>
      </c>
      <c r="Y29" s="26">
        <f>'3 - Rent Optimization'!Y29</f>
        <v>123.25323670582291</v>
      </c>
      <c r="Z29" s="26">
        <f>'3 - Rent Optimization'!Z29</f>
        <v>132</v>
      </c>
      <c r="AA29" s="47">
        <f>'3 - Rent Optimization'!AA29</f>
        <v>0.1</v>
      </c>
      <c r="AB29" s="107">
        <f>'3 - Rent Optimization'!AB29</f>
        <v>0.77153000000000005</v>
      </c>
      <c r="AC29" s="26">
        <f t="shared" si="0"/>
        <v>37172.315399999999</v>
      </c>
      <c r="AD29" s="39">
        <f t="shared" si="1"/>
        <v>26020.620779999997</v>
      </c>
      <c r="AE29" s="26">
        <f t="shared" si="2"/>
        <v>7005.5999999999995</v>
      </c>
      <c r="AF29" s="26">
        <f t="shared" si="3"/>
        <v>19015.020779999999</v>
      </c>
      <c r="AG29" s="98">
        <v>6000</v>
      </c>
      <c r="AH29" s="123">
        <f t="shared" si="4"/>
        <v>9386.9483333333337</v>
      </c>
      <c r="AI29" s="123">
        <f t="shared" si="5"/>
        <v>-42986.948333333334</v>
      </c>
      <c r="AJ29" s="123">
        <f t="shared" si="6"/>
        <v>-18986.948333333334</v>
      </c>
      <c r="AK29" s="123">
        <f t="shared" si="7"/>
        <v>-18986.948333333334</v>
      </c>
      <c r="AL29" s="123">
        <f t="shared" si="8"/>
        <v>-24986.948333333334</v>
      </c>
      <c r="AM29" s="26">
        <f t="shared" si="9"/>
        <v>-23971.927553333335</v>
      </c>
      <c r="AN29" s="26">
        <f t="shared" si="10"/>
        <v>28.072446666665201</v>
      </c>
      <c r="AO29" s="26">
        <f t="shared" si="11"/>
        <v>28.072446666665201</v>
      </c>
      <c r="AP29" s="26">
        <f t="shared" si="12"/>
        <v>-5971.9275533333348</v>
      </c>
      <c r="AQ29">
        <f t="shared" si="13"/>
        <v>0</v>
      </c>
    </row>
    <row r="30" spans="1:43" x14ac:dyDescent="0.5">
      <c r="A30" t="str">
        <f>'3 - Rent Optimization'!A30</f>
        <v>W122</v>
      </c>
      <c r="B30" t="str">
        <f>'3 - Rent Optimization'!B30</f>
        <v>L463</v>
      </c>
      <c r="C30" t="str">
        <f>'3 - Rent Optimization'!C30</f>
        <v>apartment</v>
      </c>
      <c r="D30">
        <f>'3 - Rent Optimization'!D30</f>
        <v>2</v>
      </c>
      <c r="E30">
        <f>'3 - Rent Optimization'!E30</f>
        <v>800</v>
      </c>
      <c r="F30" s="107">
        <f>'3 - Rent Optimization'!F30</f>
        <v>0.97299999999999998</v>
      </c>
      <c r="G30" s="26">
        <f>'3 - Rent Optimization'!G30</f>
        <v>9340.7999999999993</v>
      </c>
      <c r="H30" s="26">
        <f>'3 - Rent Optimization'!H30</f>
        <v>241</v>
      </c>
      <c r="I30" s="107">
        <f>'3 - Rent Optimization'!I30</f>
        <v>0.53149999999999997</v>
      </c>
      <c r="J30" s="26">
        <f>'3 - Rent Optimization'!J30</f>
        <v>157</v>
      </c>
      <c r="K30" s="26">
        <f>'3 - Rent Optimization'!K30</f>
        <v>340</v>
      </c>
      <c r="L30" s="26">
        <f>'3 - Rent Optimization'!L30</f>
        <v>183</v>
      </c>
      <c r="M30" s="26">
        <f>'3 - Rent Optimization'!M30</f>
        <v>84</v>
      </c>
      <c r="N30" s="47">
        <f>'3 - Rent Optimization'!N30</f>
        <v>0.46721311475409844</v>
      </c>
      <c r="O30" s="47">
        <f>'3 - Rent Optimization'!O30</f>
        <v>0.53149999999999997</v>
      </c>
      <c r="Y30" s="26">
        <f>'3 - Rent Optimization'!Y30</f>
        <v>189.96108848048505</v>
      </c>
      <c r="Z30" s="26">
        <f>'3 - Rent Optimization'!Z30</f>
        <v>189.96108848048505</v>
      </c>
      <c r="AA30" s="47">
        <f>'3 - Rent Optimization'!AA30</f>
        <v>0.24409219007862315</v>
      </c>
      <c r="AB30" s="107">
        <f>'3 - Rent Optimization'!AB30</f>
        <v>0.6574522131147541</v>
      </c>
      <c r="AC30" s="26">
        <f t="shared" si="0"/>
        <v>45584.973379921619</v>
      </c>
      <c r="AD30" s="39">
        <f t="shared" si="1"/>
        <v>31909.481365945132</v>
      </c>
      <c r="AE30" s="26">
        <f t="shared" si="2"/>
        <v>9340.7999999999993</v>
      </c>
      <c r="AF30" s="26">
        <f t="shared" si="3"/>
        <v>22568.681365945133</v>
      </c>
      <c r="AG30" s="9"/>
      <c r="AH30" s="123">
        <f t="shared" si="4"/>
        <v>7999.0019262295082</v>
      </c>
      <c r="AI30" s="123">
        <f t="shared" si="5"/>
        <v>-41599.00192622951</v>
      </c>
      <c r="AJ30" s="123">
        <f t="shared" si="6"/>
        <v>-17599.00192622951</v>
      </c>
      <c r="AK30" s="123">
        <f t="shared" si="7"/>
        <v>-17599.00192622951</v>
      </c>
      <c r="AL30" s="123">
        <f t="shared" si="8"/>
        <v>-23599.00192622951</v>
      </c>
      <c r="AM30" s="26">
        <f t="shared" si="9"/>
        <v>-19030.320560284377</v>
      </c>
      <c r="AN30" s="26">
        <f t="shared" si="10"/>
        <v>4969.6794397156227</v>
      </c>
      <c r="AO30" s="26">
        <f t="shared" si="11"/>
        <v>4969.6794397156227</v>
      </c>
      <c r="AP30" s="26">
        <f t="shared" si="12"/>
        <v>-1030.3205602843773</v>
      </c>
      <c r="AQ30">
        <f t="shared" si="13"/>
        <v>0</v>
      </c>
    </row>
    <row r="31" spans="1:43" x14ac:dyDescent="0.5">
      <c r="A31" t="str">
        <f>'3 - Rent Optimization'!A31</f>
        <v>W123</v>
      </c>
      <c r="B31" t="str">
        <f>'3 - Rent Optimization'!B31</f>
        <v>L463</v>
      </c>
      <c r="C31" t="str">
        <f>'3 - Rent Optimization'!C31</f>
        <v>house</v>
      </c>
      <c r="D31">
        <f>'3 - Rent Optimization'!D31</f>
        <v>2</v>
      </c>
      <c r="E31">
        <f>'3 - Rent Optimization'!E31</f>
        <v>700</v>
      </c>
      <c r="F31" s="107">
        <f>'3 - Rent Optimization'!F31</f>
        <v>0.97299999999999998</v>
      </c>
      <c r="G31" s="26">
        <f>'3 - Rent Optimization'!G31</f>
        <v>8173.2</v>
      </c>
      <c r="H31" s="26">
        <f>'3 - Rent Optimization'!H31</f>
        <v>363</v>
      </c>
      <c r="I31" s="107">
        <f>'3 - Rent Optimization'!I31</f>
        <v>0.13969999999999999</v>
      </c>
      <c r="J31" s="26">
        <f>'3 - Rent Optimization'!J31</f>
        <v>215</v>
      </c>
      <c r="K31" s="26">
        <f>'3 - Rent Optimization'!K31</f>
        <v>377</v>
      </c>
      <c r="L31" s="26">
        <f>'3 - Rent Optimization'!L31</f>
        <v>162</v>
      </c>
      <c r="M31" s="26">
        <f>'3 - Rent Optimization'!M31</f>
        <v>148</v>
      </c>
      <c r="N31" s="47">
        <f>'3 - Rent Optimization'!N31</f>
        <v>0.83086419753086416</v>
      </c>
      <c r="O31" s="47">
        <f>'3 - Rent Optimization'!O31</f>
        <v>0.13969999999999999</v>
      </c>
      <c r="Y31" s="26">
        <f>'3 - Rent Optimization'!Y31</f>
        <v>206.17047176960969</v>
      </c>
      <c r="Z31" s="26">
        <f>'3 - Rent Optimization'!Z31</f>
        <v>215</v>
      </c>
      <c r="AA31" s="47">
        <f>'3 - Rent Optimization'!AA31</f>
        <v>0.1</v>
      </c>
      <c r="AB31" s="107">
        <f>'3 - Rent Optimization'!AB31</f>
        <v>0.77153000000000005</v>
      </c>
      <c r="AC31" s="26">
        <f t="shared" si="0"/>
        <v>60545.816749999998</v>
      </c>
      <c r="AD31" s="39">
        <f t="shared" si="1"/>
        <v>42382.071724999994</v>
      </c>
      <c r="AE31" s="26">
        <f t="shared" si="2"/>
        <v>8173.2</v>
      </c>
      <c r="AF31" s="26">
        <f t="shared" si="3"/>
        <v>34208.871724999997</v>
      </c>
      <c r="AG31" s="102" t="s">
        <v>423</v>
      </c>
      <c r="AH31" s="123">
        <f t="shared" si="4"/>
        <v>9386.9483333333337</v>
      </c>
      <c r="AI31" s="123">
        <f t="shared" si="5"/>
        <v>-42986.948333333334</v>
      </c>
      <c r="AJ31" s="123">
        <f t="shared" si="6"/>
        <v>-18986.948333333334</v>
      </c>
      <c r="AK31" s="123">
        <f t="shared" si="7"/>
        <v>-18986.948333333334</v>
      </c>
      <c r="AL31" s="123">
        <f t="shared" si="8"/>
        <v>-24986.948333333334</v>
      </c>
      <c r="AM31" s="26">
        <f t="shared" si="9"/>
        <v>-8778.0766083333365</v>
      </c>
      <c r="AN31" s="26">
        <f t="shared" si="10"/>
        <v>15221.923391666664</v>
      </c>
      <c r="AO31" s="26">
        <f t="shared" si="11"/>
        <v>15221.923391666664</v>
      </c>
      <c r="AP31" s="26">
        <f t="shared" si="12"/>
        <v>9221.9233916666635</v>
      </c>
      <c r="AQ31">
        <f t="shared" si="13"/>
        <v>1</v>
      </c>
    </row>
    <row r="32" spans="1:43" x14ac:dyDescent="0.5">
      <c r="A32" t="str">
        <f>'3 - Rent Optimization'!A32</f>
        <v>W124</v>
      </c>
      <c r="B32" t="str">
        <f>'3 - Rent Optimization'!B32</f>
        <v>L463</v>
      </c>
      <c r="C32" t="str">
        <f>'3 - Rent Optimization'!C32</f>
        <v>house</v>
      </c>
      <c r="D32">
        <f>'3 - Rent Optimization'!D32</f>
        <v>2</v>
      </c>
      <c r="E32">
        <f>'3 - Rent Optimization'!E32</f>
        <v>1000</v>
      </c>
      <c r="F32" s="107">
        <f>'3 - Rent Optimization'!F32</f>
        <v>0.97299999999999998</v>
      </c>
      <c r="G32" s="26">
        <f>'3 - Rent Optimization'!G32</f>
        <v>11676</v>
      </c>
      <c r="H32" s="26">
        <f>'3 - Rent Optimization'!H32</f>
        <v>301</v>
      </c>
      <c r="I32" s="107">
        <f>'3 - Rent Optimization'!I32</f>
        <v>0.46850000000000003</v>
      </c>
      <c r="J32" s="26">
        <f>'3 - Rent Optimization'!J32</f>
        <v>202</v>
      </c>
      <c r="K32" s="26">
        <f>'3 - Rent Optimization'!K32</f>
        <v>374</v>
      </c>
      <c r="L32" s="26">
        <f>'3 - Rent Optimization'!L32</f>
        <v>172</v>
      </c>
      <c r="M32" s="26">
        <f>'3 - Rent Optimization'!M32</f>
        <v>99</v>
      </c>
      <c r="N32" s="47">
        <f>'3 - Rent Optimization'!N32</f>
        <v>0.56046511627906981</v>
      </c>
      <c r="O32" s="47">
        <f>'3 - Rent Optimization'!O32</f>
        <v>0.46850000000000003</v>
      </c>
      <c r="Y32" s="26">
        <f>'3 - Rent Optimization'!Y32</f>
        <v>205.76124163193128</v>
      </c>
      <c r="Z32" s="26">
        <f>'3 - Rent Optimization'!Z32</f>
        <v>205.76124163193128</v>
      </c>
      <c r="AA32" s="47">
        <f>'3 - Rent Optimization'!AA32</f>
        <v>0.11749414712526178</v>
      </c>
      <c r="AB32" s="107">
        <f>'3 - Rent Optimization'!AB32</f>
        <v>0.7576798837209302</v>
      </c>
      <c r="AC32" s="26">
        <f t="shared" si="0"/>
        <v>56903.921076393912</v>
      </c>
      <c r="AD32" s="39">
        <f t="shared" si="1"/>
        <v>39832.744753475738</v>
      </c>
      <c r="AE32" s="26">
        <f t="shared" si="2"/>
        <v>11676</v>
      </c>
      <c r="AF32" s="26">
        <f t="shared" si="3"/>
        <v>28156.744753475738</v>
      </c>
      <c r="AG32" s="103" t="s">
        <v>424</v>
      </c>
      <c r="AH32" s="123">
        <f t="shared" si="4"/>
        <v>9218.4385852713167</v>
      </c>
      <c r="AI32" s="123">
        <f t="shared" si="5"/>
        <v>-42818.438585271317</v>
      </c>
      <c r="AJ32" s="123">
        <f t="shared" si="6"/>
        <v>-18818.438585271317</v>
      </c>
      <c r="AK32" s="123">
        <f t="shared" si="7"/>
        <v>-18818.438585271317</v>
      </c>
      <c r="AL32" s="123">
        <f t="shared" si="8"/>
        <v>-24818.438585271317</v>
      </c>
      <c r="AM32" s="26">
        <f t="shared" si="9"/>
        <v>-14661.693831795579</v>
      </c>
      <c r="AN32" s="26">
        <f t="shared" si="10"/>
        <v>9338.3061682044208</v>
      </c>
      <c r="AO32" s="26">
        <f t="shared" si="11"/>
        <v>9338.3061682044208</v>
      </c>
      <c r="AP32" s="26">
        <f t="shared" si="12"/>
        <v>3338.3061682044208</v>
      </c>
      <c r="AQ32">
        <f t="shared" si="13"/>
        <v>0</v>
      </c>
    </row>
    <row r="33" spans="1:43" x14ac:dyDescent="0.5">
      <c r="A33" t="str">
        <f>'3 - Rent Optimization'!A33</f>
        <v>W125</v>
      </c>
      <c r="B33" t="str">
        <f>'3 - Rent Optimization'!B33</f>
        <v>L464</v>
      </c>
      <c r="C33" t="str">
        <f>'3 - Rent Optimization'!C33</f>
        <v>apartment</v>
      </c>
      <c r="D33">
        <f>'3 - Rent Optimization'!D33</f>
        <v>2</v>
      </c>
      <c r="E33">
        <f>'3 - Rent Optimization'!E33</f>
        <v>700</v>
      </c>
      <c r="F33" s="107">
        <f>'3 - Rent Optimization'!F33</f>
        <v>0.97299999999999998</v>
      </c>
      <c r="G33" s="26">
        <f>'3 - Rent Optimization'!G33</f>
        <v>8173.2</v>
      </c>
      <c r="H33" s="26">
        <f>'3 - Rent Optimization'!H33</f>
        <v>212</v>
      </c>
      <c r="I33" s="107">
        <f>'3 - Rent Optimization'!I33</f>
        <v>0.50139999999999996</v>
      </c>
      <c r="J33" s="26">
        <f>'3 - Rent Optimization'!J33</f>
        <v>94</v>
      </c>
      <c r="K33" s="26">
        <f>'3 - Rent Optimization'!K33</f>
        <v>356</v>
      </c>
      <c r="L33" s="26">
        <f>'3 - Rent Optimization'!L33</f>
        <v>262</v>
      </c>
      <c r="M33" s="26">
        <f>'3 - Rent Optimization'!M33</f>
        <v>118</v>
      </c>
      <c r="N33" s="47">
        <f>'3 - Rent Optimization'!N33</f>
        <v>0.46030534351145036</v>
      </c>
      <c r="O33" s="47">
        <f>'3 - Rent Optimization'!O33</f>
        <v>0.50139999999999996</v>
      </c>
      <c r="Y33" s="26">
        <f>'3 - Rent Optimization'!Y33</f>
        <v>206.57817039282557</v>
      </c>
      <c r="Z33" s="26">
        <f>'3 - Rent Optimization'!Z33</f>
        <v>206.57817039282557</v>
      </c>
      <c r="AA33" s="47">
        <f>'3 - Rent Optimization'!AA33</f>
        <v>0.44375013860404755</v>
      </c>
      <c r="AB33" s="107">
        <f>'3 - Rent Optimization'!AB33</f>
        <v>0.4993830152671756</v>
      </c>
      <c r="AC33" s="26">
        <f t="shared" si="0"/>
        <v>37653.994810988152</v>
      </c>
      <c r="AD33" s="39">
        <f t="shared" si="1"/>
        <v>26357.796367691706</v>
      </c>
      <c r="AE33" s="26">
        <f t="shared" si="2"/>
        <v>8173.2</v>
      </c>
      <c r="AF33" s="26">
        <f t="shared" si="3"/>
        <v>18184.596367691705</v>
      </c>
      <c r="AG33" s="103" t="s">
        <v>425</v>
      </c>
      <c r="AH33" s="123">
        <f t="shared" si="4"/>
        <v>6075.826685750636</v>
      </c>
      <c r="AI33" s="123">
        <f t="shared" si="5"/>
        <v>-39675.826685750639</v>
      </c>
      <c r="AJ33" s="123">
        <f t="shared" si="6"/>
        <v>-15675.826685750635</v>
      </c>
      <c r="AK33" s="123">
        <f t="shared" si="7"/>
        <v>-15675.826685750635</v>
      </c>
      <c r="AL33" s="123">
        <f t="shared" si="8"/>
        <v>-21675.826685750635</v>
      </c>
      <c r="AM33" s="26">
        <f t="shared" si="9"/>
        <v>-21491.230318058933</v>
      </c>
      <c r="AN33" s="26">
        <f t="shared" si="10"/>
        <v>2508.7696819410703</v>
      </c>
      <c r="AO33" s="26">
        <f t="shared" si="11"/>
        <v>2508.7696819410703</v>
      </c>
      <c r="AP33" s="26">
        <f t="shared" si="12"/>
        <v>-3491.2303180589297</v>
      </c>
      <c r="AQ33">
        <f t="shared" si="13"/>
        <v>0</v>
      </c>
    </row>
    <row r="34" spans="1:43" x14ac:dyDescent="0.5">
      <c r="A34" t="str">
        <f>'3 - Rent Optimization'!A34</f>
        <v>W126</v>
      </c>
      <c r="B34" t="str">
        <f>'3 - Rent Optimization'!B34</f>
        <v>L464</v>
      </c>
      <c r="C34" t="str">
        <f>'3 - Rent Optimization'!C34</f>
        <v>apartment</v>
      </c>
      <c r="D34">
        <f>'3 - Rent Optimization'!D34</f>
        <v>2</v>
      </c>
      <c r="E34">
        <f>'3 - Rent Optimization'!E34</f>
        <v>900</v>
      </c>
      <c r="F34" s="107">
        <f>'3 - Rent Optimization'!F34</f>
        <v>0.97299999999999998</v>
      </c>
      <c r="G34" s="26">
        <f>'3 - Rent Optimization'!G34</f>
        <v>10508.4</v>
      </c>
      <c r="H34" s="26">
        <f>'3 - Rent Optimization'!H34</f>
        <v>340</v>
      </c>
      <c r="I34" s="107">
        <f>'3 - Rent Optimization'!I34</f>
        <v>0.30680000000000002</v>
      </c>
      <c r="J34" s="26">
        <f>'3 - Rent Optimization'!J34</f>
        <v>69</v>
      </c>
      <c r="K34" s="26">
        <f>'3 - Rent Optimization'!K34</f>
        <v>485</v>
      </c>
      <c r="L34" s="26">
        <f>'3 - Rent Optimization'!L34</f>
        <v>416</v>
      </c>
      <c r="M34" s="26">
        <f>'3 - Rent Optimization'!M34</f>
        <v>271</v>
      </c>
      <c r="N34" s="47">
        <f>'3 - Rent Optimization'!N34</f>
        <v>0.62115384615384617</v>
      </c>
      <c r="O34" s="47">
        <f>'3 - Rent Optimization'!O34</f>
        <v>0.30680000000000002</v>
      </c>
      <c r="Y34" s="26">
        <f>'3 - Rent Optimization'!Y34</f>
        <v>287.87602627257797</v>
      </c>
      <c r="Z34" s="26">
        <f>'3 - Rent Optimization'!Z34</f>
        <v>287.87602627257797</v>
      </c>
      <c r="AA34" s="47">
        <f>'3 - Rent Optimization'!AA34</f>
        <v>0.52091543513957306</v>
      </c>
      <c r="AB34" s="107">
        <f>'3 - Rent Optimization'!AB34</f>
        <v>0.43829125000000002</v>
      </c>
      <c r="AC34" s="26">
        <f t="shared" si="0"/>
        <v>46053.343341014981</v>
      </c>
      <c r="AD34" s="39">
        <f t="shared" si="1"/>
        <v>32237.340338710485</v>
      </c>
      <c r="AE34" s="26">
        <f t="shared" si="2"/>
        <v>10508.4</v>
      </c>
      <c r="AF34" s="26">
        <f t="shared" si="3"/>
        <v>21728.940338710483</v>
      </c>
      <c r="AG34" s="103" t="s">
        <v>426</v>
      </c>
      <c r="AH34" s="123">
        <f t="shared" si="4"/>
        <v>5332.5435416666669</v>
      </c>
      <c r="AI34" s="123">
        <f t="shared" si="5"/>
        <v>-38932.543541666666</v>
      </c>
      <c r="AJ34" s="123">
        <f t="shared" si="6"/>
        <v>-14932.543541666666</v>
      </c>
      <c r="AK34" s="123">
        <f t="shared" si="7"/>
        <v>-14932.543541666666</v>
      </c>
      <c r="AL34" s="123">
        <f t="shared" si="8"/>
        <v>-20932.543541666666</v>
      </c>
      <c r="AM34" s="26">
        <f t="shared" si="9"/>
        <v>-17203.603202956183</v>
      </c>
      <c r="AN34" s="26">
        <f t="shared" si="10"/>
        <v>6796.3967970438171</v>
      </c>
      <c r="AO34" s="26">
        <f t="shared" si="11"/>
        <v>6796.3967970438171</v>
      </c>
      <c r="AP34" s="26">
        <f t="shared" si="12"/>
        <v>796.39679704381706</v>
      </c>
      <c r="AQ34">
        <f t="shared" si="13"/>
        <v>0</v>
      </c>
    </row>
    <row r="35" spans="1:43" x14ac:dyDescent="0.5">
      <c r="A35" t="str">
        <f>'3 - Rent Optimization'!A35</f>
        <v>W127</v>
      </c>
      <c r="B35" t="str">
        <f>'3 - Rent Optimization'!B35</f>
        <v>L464</v>
      </c>
      <c r="C35" t="str">
        <f>'3 - Rent Optimization'!C35</f>
        <v>house</v>
      </c>
      <c r="D35">
        <f>'3 - Rent Optimization'!D35</f>
        <v>2</v>
      </c>
      <c r="E35">
        <f>'3 - Rent Optimization'!E35</f>
        <v>1000</v>
      </c>
      <c r="F35" s="107">
        <f>'3 - Rent Optimization'!F35</f>
        <v>0.97299999999999998</v>
      </c>
      <c r="G35" s="26">
        <f>'3 - Rent Optimization'!G35</f>
        <v>11676</v>
      </c>
      <c r="H35" s="26">
        <f>'3 - Rent Optimization'!H35</f>
        <v>266</v>
      </c>
      <c r="I35" s="107">
        <f>'3 - Rent Optimization'!I35</f>
        <v>0.52049999999999996</v>
      </c>
      <c r="J35" s="26">
        <f>'3 - Rent Optimization'!J35</f>
        <v>84</v>
      </c>
      <c r="K35" s="26">
        <f>'3 - Rent Optimization'!K35</f>
        <v>376</v>
      </c>
      <c r="L35" s="26">
        <f>'3 - Rent Optimization'!L35</f>
        <v>292</v>
      </c>
      <c r="M35" s="26">
        <f>'3 - Rent Optimization'!M35</f>
        <v>182</v>
      </c>
      <c r="N35" s="47">
        <f>'3 - Rent Optimization'!N35</f>
        <v>0.59863013698630141</v>
      </c>
      <c r="O35" s="47">
        <f>'3 - Rent Optimization'!O35</f>
        <v>0.52049999999999996</v>
      </c>
      <c r="Y35" s="26">
        <f>'3 - Rent Optimization'!Y35</f>
        <v>219.85047997979035</v>
      </c>
      <c r="Z35" s="26">
        <f>'3 - Rent Optimization'!Z35</f>
        <v>219.85047997979035</v>
      </c>
      <c r="AA35" s="47">
        <f>'3 - Rent Optimization'!AA35</f>
        <v>0.47219309583504204</v>
      </c>
      <c r="AB35" s="107">
        <f>'3 - Rent Optimization'!AB35</f>
        <v>0.47686472602739727</v>
      </c>
      <c r="AC35" s="26">
        <f t="shared" si="0"/>
        <v>38266.212699432399</v>
      </c>
      <c r="AD35" s="39">
        <f t="shared" si="1"/>
        <v>26786.348889602679</v>
      </c>
      <c r="AE35" s="26">
        <f t="shared" si="2"/>
        <v>11676</v>
      </c>
      <c r="AF35" s="26">
        <f t="shared" si="3"/>
        <v>15110.348889602679</v>
      </c>
      <c r="AG35" s="104" t="s">
        <v>427</v>
      </c>
      <c r="AH35" s="123">
        <f t="shared" si="4"/>
        <v>5801.8541666666661</v>
      </c>
      <c r="AI35" s="123">
        <f t="shared" si="5"/>
        <v>-39401.854166666664</v>
      </c>
      <c r="AJ35" s="123">
        <f t="shared" si="6"/>
        <v>-15401.854166666666</v>
      </c>
      <c r="AK35" s="123">
        <f t="shared" si="7"/>
        <v>-15401.854166666666</v>
      </c>
      <c r="AL35" s="123">
        <f t="shared" si="8"/>
        <v>-21401.854166666664</v>
      </c>
      <c r="AM35" s="26">
        <f t="shared" si="9"/>
        <v>-24291.505277063985</v>
      </c>
      <c r="AN35" s="26">
        <f t="shared" si="10"/>
        <v>-291.5052770639868</v>
      </c>
      <c r="AO35" s="26">
        <f t="shared" si="11"/>
        <v>-291.5052770639868</v>
      </c>
      <c r="AP35" s="26">
        <f t="shared" si="12"/>
        <v>-6291.505277063985</v>
      </c>
      <c r="AQ35">
        <f t="shared" si="13"/>
        <v>0</v>
      </c>
    </row>
    <row r="36" spans="1:43" x14ac:dyDescent="0.5">
      <c r="A36" t="str">
        <f>'3 - Rent Optimization'!A36</f>
        <v>W128</v>
      </c>
      <c r="B36" t="str">
        <f>'3 - Rent Optimization'!B36</f>
        <v>L464</v>
      </c>
      <c r="C36" t="str">
        <f>'3 - Rent Optimization'!C36</f>
        <v>house</v>
      </c>
      <c r="D36">
        <f>'3 - Rent Optimization'!D36</f>
        <v>2</v>
      </c>
      <c r="E36">
        <f>'3 - Rent Optimization'!E36</f>
        <v>1200</v>
      </c>
      <c r="F36" s="107">
        <f>'3 - Rent Optimization'!F36</f>
        <v>0.97299999999999998</v>
      </c>
      <c r="G36" s="26">
        <f>'3 - Rent Optimization'!G36</f>
        <v>14011.199999999999</v>
      </c>
      <c r="H36" s="26">
        <f>'3 - Rent Optimization'!H36</f>
        <v>442</v>
      </c>
      <c r="I36" s="107">
        <f>'3 - Rent Optimization'!I36</f>
        <v>0.1288</v>
      </c>
      <c r="J36" s="26">
        <f>'3 - Rent Optimization'!J36</f>
        <v>109</v>
      </c>
      <c r="K36" s="26">
        <f>'3 - Rent Optimization'!K36</f>
        <v>490</v>
      </c>
      <c r="L36" s="26">
        <f>'3 - Rent Optimization'!L36</f>
        <v>381</v>
      </c>
      <c r="M36" s="26">
        <f>'3 - Rent Optimization'!M36</f>
        <v>333</v>
      </c>
      <c r="N36" s="47">
        <f>'3 - Rent Optimization'!N36</f>
        <v>0.79921259842519687</v>
      </c>
      <c r="O36" s="47">
        <f>'3 - Rent Optimization'!O36</f>
        <v>0.1288</v>
      </c>
      <c r="Y36" s="26">
        <f>'3 - Rent Optimization'!Y36</f>
        <v>286.55833175445247</v>
      </c>
      <c r="Z36" s="26">
        <f>'3 - Rent Optimization'!Z36</f>
        <v>286.55833175445247</v>
      </c>
      <c r="AA36" s="47">
        <f>'3 - Rent Optimization'!AA36</f>
        <v>0.47282589344766923</v>
      </c>
      <c r="AB36" s="107">
        <f>'3 - Rent Optimization'!AB36</f>
        <v>0.47636374015748029</v>
      </c>
      <c r="AC36" s="26">
        <f t="shared" si="0"/>
        <v>49824.689521061242</v>
      </c>
      <c r="AD36" s="39">
        <f t="shared" si="1"/>
        <v>34877.282664742866</v>
      </c>
      <c r="AE36" s="26">
        <f t="shared" si="2"/>
        <v>14011.199999999999</v>
      </c>
      <c r="AF36" s="26">
        <f t="shared" si="3"/>
        <v>20866.082664742869</v>
      </c>
      <c r="AH36" s="123">
        <f t="shared" si="4"/>
        <v>5795.7588385826766</v>
      </c>
      <c r="AI36" s="123">
        <f t="shared" si="5"/>
        <v>-39395.758838582675</v>
      </c>
      <c r="AJ36" s="123">
        <f t="shared" si="6"/>
        <v>-15395.758838582677</v>
      </c>
      <c r="AK36" s="123">
        <f t="shared" si="7"/>
        <v>-15395.758838582677</v>
      </c>
      <c r="AL36" s="123">
        <f t="shared" si="8"/>
        <v>-21395.758838582675</v>
      </c>
      <c r="AM36" s="26">
        <f t="shared" si="9"/>
        <v>-18529.676173839805</v>
      </c>
      <c r="AN36" s="26">
        <f t="shared" si="10"/>
        <v>5470.3238261601928</v>
      </c>
      <c r="AO36" s="26">
        <f t="shared" si="11"/>
        <v>5470.3238261601928</v>
      </c>
      <c r="AP36" s="26">
        <f t="shared" si="12"/>
        <v>-529.67617383980541</v>
      </c>
      <c r="AQ36">
        <f t="shared" si="13"/>
        <v>0</v>
      </c>
    </row>
    <row r="37" spans="1:43" x14ac:dyDescent="0.5">
      <c r="A37" t="str">
        <f>'3 - Rent Optimization'!A37</f>
        <v>W129</v>
      </c>
      <c r="B37" t="str">
        <f>'3 - Rent Optimization'!B37</f>
        <v>L2314</v>
      </c>
      <c r="C37" t="str">
        <f>'3 - Rent Optimization'!C37</f>
        <v>apartment</v>
      </c>
      <c r="D37">
        <f>'3 - Rent Optimization'!D37</f>
        <v>2</v>
      </c>
      <c r="E37">
        <f>'3 - Rent Optimization'!E37</f>
        <v>1200</v>
      </c>
      <c r="F37" s="107">
        <f>'3 - Rent Optimization'!F37</f>
        <v>0.97299999999999998</v>
      </c>
      <c r="G37" s="26">
        <f>'3 - Rent Optimization'!G37</f>
        <v>14011.199999999999</v>
      </c>
      <c r="H37" s="26">
        <f>'3 - Rent Optimization'!H37</f>
        <v>354</v>
      </c>
      <c r="I37" s="107">
        <f>'3 - Rent Optimization'!I37</f>
        <v>0.24110000000000001</v>
      </c>
      <c r="J37" s="26">
        <f>'3 - Rent Optimization'!J37</f>
        <v>145</v>
      </c>
      <c r="K37" s="26">
        <f>'3 - Rent Optimization'!K37</f>
        <v>434</v>
      </c>
      <c r="L37" s="26">
        <f>'3 - Rent Optimization'!L37</f>
        <v>289</v>
      </c>
      <c r="M37" s="26">
        <f>'3 - Rent Optimization'!M37</f>
        <v>209</v>
      </c>
      <c r="N37" s="47">
        <f>'3 - Rent Optimization'!N37</f>
        <v>0.67854671280276824</v>
      </c>
      <c r="O37" s="47">
        <f>'3 - Rent Optimization'!O37</f>
        <v>0.24110000000000001</v>
      </c>
      <c r="Y37" s="26">
        <f>'3 - Rent Optimization'!Y37</f>
        <v>248.52324902109387</v>
      </c>
      <c r="Z37" s="26">
        <f>'3 - Rent Optimization'!Z37</f>
        <v>248.52324902109387</v>
      </c>
      <c r="AA37" s="47">
        <f>'3 - Rent Optimization'!AA37</f>
        <v>0.38656954746323563</v>
      </c>
      <c r="AB37" s="107">
        <f>'3 - Rent Optimization'!AB37</f>
        <v>0.54465288927335642</v>
      </c>
      <c r="AC37" s="26">
        <f t="shared" si="0"/>
        <v>49406.000555293329</v>
      </c>
      <c r="AD37" s="39">
        <f t="shared" si="1"/>
        <v>34584.200388705329</v>
      </c>
      <c r="AE37" s="26">
        <f t="shared" si="2"/>
        <v>14011.199999999999</v>
      </c>
      <c r="AF37" s="26">
        <f t="shared" si="3"/>
        <v>20573.000388705332</v>
      </c>
      <c r="AH37" s="123">
        <f t="shared" si="4"/>
        <v>6626.6101528258359</v>
      </c>
      <c r="AI37" s="123">
        <f t="shared" si="5"/>
        <v>-40226.610152825837</v>
      </c>
      <c r="AJ37" s="123">
        <f t="shared" si="6"/>
        <v>-16226.610152825837</v>
      </c>
      <c r="AK37" s="123">
        <f t="shared" si="7"/>
        <v>-16226.610152825837</v>
      </c>
      <c r="AL37" s="123">
        <f t="shared" si="8"/>
        <v>-22226.610152825837</v>
      </c>
      <c r="AM37" s="26">
        <f t="shared" si="9"/>
        <v>-19653.609764120505</v>
      </c>
      <c r="AN37" s="26">
        <f t="shared" si="10"/>
        <v>4346.3902358794949</v>
      </c>
      <c r="AO37" s="26">
        <f t="shared" si="11"/>
        <v>4346.3902358794949</v>
      </c>
      <c r="AP37" s="26">
        <f t="shared" si="12"/>
        <v>-1653.6097641205051</v>
      </c>
      <c r="AQ37">
        <f t="shared" si="13"/>
        <v>0</v>
      </c>
    </row>
    <row r="38" spans="1:43" x14ac:dyDescent="0.5">
      <c r="A38" t="str">
        <f>'3 - Rent Optimization'!A38</f>
        <v>W13</v>
      </c>
      <c r="B38" t="str">
        <f>'3 - Rent Optimization'!B38</f>
        <v>L9534</v>
      </c>
      <c r="C38" t="str">
        <f>'3 - Rent Optimization'!C38</f>
        <v>apartment</v>
      </c>
      <c r="D38">
        <f>'3 - Rent Optimization'!D38</f>
        <v>2</v>
      </c>
      <c r="E38">
        <f>'3 - Rent Optimization'!E38</f>
        <v>920</v>
      </c>
      <c r="F38" s="107">
        <f>'3 - Rent Optimization'!F38</f>
        <v>0.97299999999999998</v>
      </c>
      <c r="G38" s="26">
        <f>'3 - Rent Optimization'!G38</f>
        <v>10741.92</v>
      </c>
      <c r="H38" s="26">
        <f>'3 - Rent Optimization'!H38</f>
        <v>123</v>
      </c>
      <c r="I38" s="107">
        <f>'3 - Rent Optimization'!I38</f>
        <v>0.4521</v>
      </c>
      <c r="J38" s="26">
        <f>'3 - Rent Optimization'!J38</f>
        <v>111</v>
      </c>
      <c r="K38" s="26">
        <f>'3 - Rent Optimization'!K38</f>
        <v>147</v>
      </c>
      <c r="L38" s="26">
        <f>'3 - Rent Optimization'!L38</f>
        <v>36</v>
      </c>
      <c r="M38" s="26">
        <f>'3 - Rent Optimization'!M38</f>
        <v>12</v>
      </c>
      <c r="N38" s="47">
        <f>'3 - Rent Optimization'!N38</f>
        <v>0.3666666666666667</v>
      </c>
      <c r="O38" s="47">
        <f>'3 - Rent Optimization'!O38</f>
        <v>0.4521</v>
      </c>
      <c r="Y38" s="26">
        <f>'3 - Rent Optimization'!Y38</f>
        <v>77.426771504357703</v>
      </c>
      <c r="Z38" s="26">
        <f>'3 - Rent Optimization'!Z38</f>
        <v>111</v>
      </c>
      <c r="AA38" s="47">
        <f>'3 - Rent Optimization'!AA38</f>
        <v>0.1</v>
      </c>
      <c r="AB38" s="107">
        <f>'3 - Rent Optimization'!AB38</f>
        <v>0.77153000000000005</v>
      </c>
      <c r="AC38" s="26">
        <f t="shared" si="0"/>
        <v>31258.537950000002</v>
      </c>
      <c r="AD38" s="39">
        <f t="shared" si="1"/>
        <v>21880.976565000001</v>
      </c>
      <c r="AE38" s="26">
        <f t="shared" si="2"/>
        <v>10741.92</v>
      </c>
      <c r="AF38" s="26">
        <f t="shared" si="3"/>
        <v>11139.056565000001</v>
      </c>
      <c r="AH38" s="123">
        <f t="shared" si="4"/>
        <v>9386.9483333333337</v>
      </c>
      <c r="AI38" s="123">
        <f t="shared" si="5"/>
        <v>-42986.948333333334</v>
      </c>
      <c r="AJ38" s="123">
        <f t="shared" si="6"/>
        <v>-18986.948333333334</v>
      </c>
      <c r="AK38" s="123">
        <f t="shared" si="7"/>
        <v>-18986.948333333334</v>
      </c>
      <c r="AL38" s="123">
        <f t="shared" si="8"/>
        <v>-24986.948333333334</v>
      </c>
      <c r="AM38" s="26">
        <f t="shared" si="9"/>
        <v>-31847.891768333335</v>
      </c>
      <c r="AN38" s="26">
        <f t="shared" si="10"/>
        <v>-7847.8917683333329</v>
      </c>
      <c r="AO38" s="26">
        <f t="shared" si="11"/>
        <v>-7847.8917683333329</v>
      </c>
      <c r="AP38" s="26">
        <f t="shared" si="12"/>
        <v>-13847.891768333333</v>
      </c>
      <c r="AQ38">
        <f t="shared" si="13"/>
        <v>0</v>
      </c>
    </row>
    <row r="39" spans="1:43" x14ac:dyDescent="0.5">
      <c r="A39" t="str">
        <f>'3 - Rent Optimization'!A39</f>
        <v>W130</v>
      </c>
      <c r="B39" t="str">
        <f>'3 - Rent Optimization'!B39</f>
        <v>L2314</v>
      </c>
      <c r="C39" t="str">
        <f>'3 - Rent Optimization'!C39</f>
        <v>apartment</v>
      </c>
      <c r="D39">
        <f>'3 - Rent Optimization'!D39</f>
        <v>2</v>
      </c>
      <c r="E39">
        <f>'3 - Rent Optimization'!E39</f>
        <v>1300</v>
      </c>
      <c r="F39" s="107">
        <f>'3 - Rent Optimization'!F39</f>
        <v>0.97299999999999998</v>
      </c>
      <c r="G39" s="26">
        <f>'3 - Rent Optimization'!G39</f>
        <v>15178.8</v>
      </c>
      <c r="H39" s="26">
        <f>'3 - Rent Optimization'!H39</f>
        <v>377</v>
      </c>
      <c r="I39" s="107">
        <f>'3 - Rent Optimization'!I39</f>
        <v>0.47949999999999998</v>
      </c>
      <c r="J39" s="26">
        <f>'3 - Rent Optimization'!J39</f>
        <v>228</v>
      </c>
      <c r="K39" s="26">
        <f>'3 - Rent Optimization'!K39</f>
        <v>457</v>
      </c>
      <c r="L39" s="26">
        <f>'3 - Rent Optimization'!L39</f>
        <v>229</v>
      </c>
      <c r="M39" s="26">
        <f>'3 - Rent Optimization'!M39</f>
        <v>149</v>
      </c>
      <c r="N39" s="47">
        <f>'3 - Rent Optimization'!N39</f>
        <v>0.62052401746724895</v>
      </c>
      <c r="O39" s="47">
        <f>'3 - Rent Optimization'!O39</f>
        <v>0.47949999999999998</v>
      </c>
      <c r="Y39" s="26">
        <f>'3 - Rent Optimization'!Y39</f>
        <v>253.47862984716431</v>
      </c>
      <c r="Z39" s="26">
        <f>'3 - Rent Optimization'!Z39</f>
        <v>253.47862984716431</v>
      </c>
      <c r="AA39" s="47">
        <f>'3 - Rent Optimization'!AA39</f>
        <v>0.18900831387655656</v>
      </c>
      <c r="AB39" s="107">
        <f>'3 - Rent Optimization'!AB39</f>
        <v>0.70106211790393025</v>
      </c>
      <c r="AC39" s="26">
        <f t="shared" si="0"/>
        <v>64862.056755674384</v>
      </c>
      <c r="AD39" s="39">
        <f t="shared" si="1"/>
        <v>45403.439728972065</v>
      </c>
      <c r="AE39" s="26">
        <f t="shared" si="2"/>
        <v>15178.8</v>
      </c>
      <c r="AF39" s="26">
        <f t="shared" si="3"/>
        <v>30224.639728972066</v>
      </c>
      <c r="AH39" s="123">
        <f t="shared" si="4"/>
        <v>8529.5891011644853</v>
      </c>
      <c r="AI39" s="123">
        <f t="shared" si="5"/>
        <v>-42129.589101164485</v>
      </c>
      <c r="AJ39" s="123">
        <f t="shared" si="6"/>
        <v>-18129.589101164485</v>
      </c>
      <c r="AK39" s="123">
        <f t="shared" si="7"/>
        <v>-18129.589101164485</v>
      </c>
      <c r="AL39" s="123">
        <f t="shared" si="8"/>
        <v>-24129.589101164485</v>
      </c>
      <c r="AM39" s="26">
        <f t="shared" si="9"/>
        <v>-11904.949372192419</v>
      </c>
      <c r="AN39" s="26">
        <f t="shared" si="10"/>
        <v>12095.050627807581</v>
      </c>
      <c r="AO39" s="26">
        <f t="shared" si="11"/>
        <v>12095.050627807581</v>
      </c>
      <c r="AP39" s="26">
        <f t="shared" si="12"/>
        <v>6095.0506278075809</v>
      </c>
      <c r="AQ39">
        <f t="shared" si="13"/>
        <v>1</v>
      </c>
    </row>
    <row r="40" spans="1:43" x14ac:dyDescent="0.5">
      <c r="A40" t="str">
        <f>'3 - Rent Optimization'!A40</f>
        <v>W131</v>
      </c>
      <c r="B40" t="str">
        <f>'3 - Rent Optimization'!B40</f>
        <v>L2314</v>
      </c>
      <c r="C40" t="str">
        <f>'3 - Rent Optimization'!C40</f>
        <v>house</v>
      </c>
      <c r="D40">
        <f>'3 - Rent Optimization'!D40</f>
        <v>2</v>
      </c>
      <c r="E40">
        <f>'3 - Rent Optimization'!E40</f>
        <v>1100</v>
      </c>
      <c r="F40" s="107">
        <f>'3 - Rent Optimization'!F40</f>
        <v>0.97299999999999998</v>
      </c>
      <c r="G40" s="26">
        <f>'3 - Rent Optimization'!G40</f>
        <v>12843.6</v>
      </c>
      <c r="H40" s="26">
        <f>'3 - Rent Optimization'!H40</f>
        <v>318</v>
      </c>
      <c r="I40" s="107">
        <f>'3 - Rent Optimization'!I40</f>
        <v>0.2712</v>
      </c>
      <c r="J40" s="26">
        <f>'3 - Rent Optimization'!J40</f>
        <v>90</v>
      </c>
      <c r="K40" s="26">
        <f>'3 - Rent Optimization'!K40</f>
        <v>375</v>
      </c>
      <c r="L40" s="26">
        <f>'3 - Rent Optimization'!L40</f>
        <v>285</v>
      </c>
      <c r="M40" s="26">
        <f>'3 - Rent Optimization'!M40</f>
        <v>228</v>
      </c>
      <c r="N40" s="47">
        <f>'3 - Rent Optimization'!N40</f>
        <v>0.74</v>
      </c>
      <c r="O40" s="47">
        <f>'3 - Rent Optimization'!O40</f>
        <v>0.2712</v>
      </c>
      <c r="Y40" s="26">
        <f>'3 - Rent Optimization'!Y40</f>
        <v>218.58694107616523</v>
      </c>
      <c r="Z40" s="26">
        <f>'3 - Rent Optimization'!Z40</f>
        <v>218.58694107616523</v>
      </c>
      <c r="AA40" s="47">
        <f>'3 - Rent Optimization'!AA40</f>
        <v>0.46094579951204273</v>
      </c>
      <c r="AB40" s="107">
        <f>'3 - Rent Optimization'!AB40</f>
        <v>0.48576921052631578</v>
      </c>
      <c r="AC40" s="26">
        <f t="shared" si="0"/>
        <v>38756.724116244848</v>
      </c>
      <c r="AD40" s="39">
        <f t="shared" si="1"/>
        <v>27129.706881371392</v>
      </c>
      <c r="AE40" s="26">
        <f t="shared" si="2"/>
        <v>12843.6</v>
      </c>
      <c r="AF40" s="26">
        <f t="shared" si="3"/>
        <v>14286.106881371392</v>
      </c>
      <c r="AH40" s="123">
        <f t="shared" si="4"/>
        <v>5910.1920614035089</v>
      </c>
      <c r="AI40" s="123">
        <f t="shared" si="5"/>
        <v>-39510.192061403512</v>
      </c>
      <c r="AJ40" s="123">
        <f t="shared" si="6"/>
        <v>-15510.192061403508</v>
      </c>
      <c r="AK40" s="123">
        <f t="shared" si="7"/>
        <v>-15510.192061403508</v>
      </c>
      <c r="AL40" s="123">
        <f t="shared" si="8"/>
        <v>-21510.192061403508</v>
      </c>
      <c r="AM40" s="26">
        <f t="shared" si="9"/>
        <v>-25224.085180032118</v>
      </c>
      <c r="AN40" s="26">
        <f t="shared" si="10"/>
        <v>-1224.0851800321161</v>
      </c>
      <c r="AO40" s="26">
        <f t="shared" si="11"/>
        <v>-1224.0851800321161</v>
      </c>
      <c r="AP40" s="26">
        <f t="shared" si="12"/>
        <v>-7224.0851800321161</v>
      </c>
      <c r="AQ40">
        <f t="shared" si="13"/>
        <v>0</v>
      </c>
    </row>
    <row r="41" spans="1:43" x14ac:dyDescent="0.5">
      <c r="A41" t="str">
        <f>'3 - Rent Optimization'!A41</f>
        <v>W132</v>
      </c>
      <c r="B41" t="str">
        <f>'3 - Rent Optimization'!B41</f>
        <v>L2314</v>
      </c>
      <c r="C41" t="str">
        <f>'3 - Rent Optimization'!C41</f>
        <v>house</v>
      </c>
      <c r="D41">
        <f>'3 - Rent Optimization'!D41</f>
        <v>2</v>
      </c>
      <c r="E41">
        <f>'3 - Rent Optimization'!E41</f>
        <v>1200</v>
      </c>
      <c r="F41" s="107">
        <f>'3 - Rent Optimization'!F41</f>
        <v>0.97299999999999998</v>
      </c>
      <c r="G41" s="26">
        <f>'3 - Rent Optimization'!G41</f>
        <v>14011.199999999999</v>
      </c>
      <c r="H41" s="26">
        <f>'3 - Rent Optimization'!H41</f>
        <v>198</v>
      </c>
      <c r="I41" s="107">
        <f>'3 - Rent Optimization'!I41</f>
        <v>0.43009999999999998</v>
      </c>
      <c r="J41" s="26">
        <f>'3 - Rent Optimization'!J41</f>
        <v>128</v>
      </c>
      <c r="K41" s="26">
        <f>'3 - Rent Optimization'!K41</f>
        <v>238</v>
      </c>
      <c r="L41" s="26">
        <f>'3 - Rent Optimization'!L41</f>
        <v>110</v>
      </c>
      <c r="M41" s="26">
        <f>'3 - Rent Optimization'!M41</f>
        <v>70</v>
      </c>
      <c r="N41" s="47">
        <f>'3 - Rent Optimization'!N41</f>
        <v>0.60909090909090902</v>
      </c>
      <c r="O41" s="47">
        <f>'3 - Rent Optimization'!O41</f>
        <v>0.43009999999999998</v>
      </c>
      <c r="Y41" s="26">
        <f>'3 - Rent Optimization'!Y41</f>
        <v>130.99846848553747</v>
      </c>
      <c r="Z41" s="26">
        <f>'3 - Rent Optimization'!Z41</f>
        <v>130.99846848553747</v>
      </c>
      <c r="AA41" s="47">
        <f>'3 - Rent Optimization'!AA41</f>
        <v>0.12180704353118162</v>
      </c>
      <c r="AB41" s="107">
        <f>'3 - Rent Optimization'!AB41</f>
        <v>0.75426536363636354</v>
      </c>
      <c r="AC41" s="26">
        <f t="shared" si="0"/>
        <v>36064.776725838485</v>
      </c>
      <c r="AD41" s="39">
        <f t="shared" si="1"/>
        <v>25245.343708086937</v>
      </c>
      <c r="AE41" s="26">
        <f t="shared" si="2"/>
        <v>14011.199999999999</v>
      </c>
      <c r="AF41" s="26">
        <f t="shared" si="3"/>
        <v>11234.143708086938</v>
      </c>
      <c r="AH41" s="123">
        <f t="shared" si="4"/>
        <v>9176.8952575757576</v>
      </c>
      <c r="AI41" s="123">
        <f t="shared" si="5"/>
        <v>-42776.895257575758</v>
      </c>
      <c r="AJ41" s="123">
        <f t="shared" si="6"/>
        <v>-18776.895257575758</v>
      </c>
      <c r="AK41" s="123">
        <f t="shared" si="7"/>
        <v>-18776.895257575758</v>
      </c>
      <c r="AL41" s="123">
        <f t="shared" si="8"/>
        <v>-24776.895257575758</v>
      </c>
      <c r="AM41" s="26">
        <f t="shared" si="9"/>
        <v>-31542.751549488821</v>
      </c>
      <c r="AN41" s="26">
        <f t="shared" si="10"/>
        <v>-7542.7515494888194</v>
      </c>
      <c r="AO41" s="26">
        <f t="shared" si="11"/>
        <v>-7542.7515494888194</v>
      </c>
      <c r="AP41" s="26">
        <f t="shared" si="12"/>
        <v>-13542.751549488819</v>
      </c>
      <c r="AQ41">
        <f t="shared" si="13"/>
        <v>0</v>
      </c>
    </row>
    <row r="42" spans="1:43" x14ac:dyDescent="0.5">
      <c r="A42" t="str">
        <f>'3 - Rent Optimization'!A42</f>
        <v>W133</v>
      </c>
      <c r="B42" t="str">
        <f>'3 - Rent Optimization'!B42</f>
        <v>L2318</v>
      </c>
      <c r="C42" t="str">
        <f>'3 - Rent Optimization'!C42</f>
        <v>apartment</v>
      </c>
      <c r="D42">
        <f>'3 - Rent Optimization'!D42</f>
        <v>2</v>
      </c>
      <c r="E42">
        <f>'3 - Rent Optimization'!E42</f>
        <v>1300</v>
      </c>
      <c r="F42" s="107">
        <f>'3 - Rent Optimization'!F42</f>
        <v>0.97299999999999998</v>
      </c>
      <c r="G42" s="26">
        <f>'3 - Rent Optimization'!G42</f>
        <v>15178.8</v>
      </c>
      <c r="H42" s="26">
        <f>'3 - Rent Optimization'!H42</f>
        <v>149</v>
      </c>
      <c r="I42" s="107">
        <f>'3 - Rent Optimization'!I42</f>
        <v>0.56710000000000005</v>
      </c>
      <c r="J42" s="26">
        <f>'3 - Rent Optimization'!J42</f>
        <v>126</v>
      </c>
      <c r="K42" s="26">
        <f>'3 - Rent Optimization'!K42</f>
        <v>188</v>
      </c>
      <c r="L42" s="26">
        <f>'3 - Rent Optimization'!L42</f>
        <v>62</v>
      </c>
      <c r="M42" s="26">
        <f>'3 - Rent Optimization'!M42</f>
        <v>23</v>
      </c>
      <c r="N42" s="47">
        <f>'3 - Rent Optimization'!N42</f>
        <v>0.39677419354838717</v>
      </c>
      <c r="O42" s="47">
        <f>'3 - Rent Optimization'!O42</f>
        <v>0.56710000000000005</v>
      </c>
      <c r="Y42" s="26">
        <f>'3 - Rent Optimization'!Y42</f>
        <v>100.76277314639384</v>
      </c>
      <c r="Z42" s="26">
        <f>'3 - Rent Optimization'!Z42</f>
        <v>126</v>
      </c>
      <c r="AA42" s="47">
        <f>'3 - Rent Optimization'!AA42</f>
        <v>0.1</v>
      </c>
      <c r="AB42" s="107">
        <f>'3 - Rent Optimization'!AB42</f>
        <v>0.77153000000000005</v>
      </c>
      <c r="AC42" s="26">
        <f t="shared" si="0"/>
        <v>35482.664700000001</v>
      </c>
      <c r="AD42" s="39">
        <f t="shared" si="1"/>
        <v>24837.865289999998</v>
      </c>
      <c r="AE42" s="26">
        <f t="shared" si="2"/>
        <v>15178.8</v>
      </c>
      <c r="AF42" s="26">
        <f t="shared" si="3"/>
        <v>9659.0652899999986</v>
      </c>
      <c r="AH42" s="123">
        <f t="shared" si="4"/>
        <v>9386.9483333333337</v>
      </c>
      <c r="AI42" s="123">
        <f t="shared" si="5"/>
        <v>-42986.948333333334</v>
      </c>
      <c r="AJ42" s="123">
        <f t="shared" si="6"/>
        <v>-18986.948333333334</v>
      </c>
      <c r="AK42" s="123">
        <f t="shared" si="7"/>
        <v>-18986.948333333334</v>
      </c>
      <c r="AL42" s="123">
        <f t="shared" si="8"/>
        <v>-24986.948333333334</v>
      </c>
      <c r="AM42" s="26">
        <f t="shared" si="9"/>
        <v>-33327.883043333335</v>
      </c>
      <c r="AN42" s="26">
        <f t="shared" si="10"/>
        <v>-9327.8830433333351</v>
      </c>
      <c r="AO42" s="26">
        <f t="shared" si="11"/>
        <v>-9327.8830433333351</v>
      </c>
      <c r="AP42" s="26">
        <f t="shared" si="12"/>
        <v>-15327.883043333335</v>
      </c>
      <c r="AQ42">
        <f t="shared" si="13"/>
        <v>0</v>
      </c>
    </row>
    <row r="43" spans="1:43" x14ac:dyDescent="0.5">
      <c r="A43" t="str">
        <f>'3 - Rent Optimization'!A43</f>
        <v>W134</v>
      </c>
      <c r="B43" t="str">
        <f>'3 - Rent Optimization'!B43</f>
        <v>L2318</v>
      </c>
      <c r="C43" t="str">
        <f>'3 - Rent Optimization'!C43</f>
        <v>apartment</v>
      </c>
      <c r="D43">
        <f>'3 - Rent Optimization'!D43</f>
        <v>2</v>
      </c>
      <c r="E43">
        <f>'3 - Rent Optimization'!E43</f>
        <v>1700</v>
      </c>
      <c r="F43" s="107">
        <f>'3 - Rent Optimization'!F43</f>
        <v>0.97299999999999998</v>
      </c>
      <c r="G43" s="26">
        <f>'3 - Rent Optimization'!G43</f>
        <v>19849.2</v>
      </c>
      <c r="H43" s="26">
        <f>'3 - Rent Optimization'!H43</f>
        <v>210</v>
      </c>
      <c r="I43" s="107">
        <f>'3 - Rent Optimization'!I43</f>
        <v>0.32050000000000001</v>
      </c>
      <c r="J43" s="26">
        <f>'3 - Rent Optimization'!J43</f>
        <v>152</v>
      </c>
      <c r="K43" s="26">
        <f>'3 - Rent Optimization'!K43</f>
        <v>247</v>
      </c>
      <c r="L43" s="26">
        <f>'3 - Rent Optimization'!L43</f>
        <v>95</v>
      </c>
      <c r="M43" s="26">
        <f>'3 - Rent Optimization'!M43</f>
        <v>58</v>
      </c>
      <c r="N43" s="47">
        <f>'3 - Rent Optimization'!N43</f>
        <v>0.58842105263157907</v>
      </c>
      <c r="O43" s="47">
        <f>'3 - Rent Optimization'!O43</f>
        <v>0.32050000000000001</v>
      </c>
      <c r="Y43" s="26">
        <f>'3 - Rent Optimization'!Y43</f>
        <v>133.86231369205507</v>
      </c>
      <c r="Z43" s="26">
        <f>'3 - Rent Optimization'!Z43</f>
        <v>152</v>
      </c>
      <c r="AA43" s="47">
        <f>'3 - Rent Optimization'!AA43</f>
        <v>0.1</v>
      </c>
      <c r="AB43" s="107">
        <f>'3 - Rent Optimization'!AB43</f>
        <v>0.77153000000000005</v>
      </c>
      <c r="AC43" s="26">
        <f t="shared" si="0"/>
        <v>42804.484400000001</v>
      </c>
      <c r="AD43" s="39">
        <f t="shared" si="1"/>
        <v>29963.139079999997</v>
      </c>
      <c r="AE43" s="26">
        <f t="shared" si="2"/>
        <v>19849.2</v>
      </c>
      <c r="AF43" s="26">
        <f t="shared" si="3"/>
        <v>10113.939079999996</v>
      </c>
      <c r="AH43" s="123">
        <f t="shared" si="4"/>
        <v>9386.9483333333337</v>
      </c>
      <c r="AI43" s="123">
        <f t="shared" si="5"/>
        <v>-42986.948333333334</v>
      </c>
      <c r="AJ43" s="123">
        <f t="shared" si="6"/>
        <v>-18986.948333333334</v>
      </c>
      <c r="AK43" s="123">
        <f t="shared" si="7"/>
        <v>-18986.948333333334</v>
      </c>
      <c r="AL43" s="123">
        <f t="shared" si="8"/>
        <v>-24986.948333333334</v>
      </c>
      <c r="AM43" s="26">
        <f t="shared" si="9"/>
        <v>-32873.009253333337</v>
      </c>
      <c r="AN43" s="26">
        <f t="shared" si="10"/>
        <v>-8873.0092533333373</v>
      </c>
      <c r="AO43" s="26">
        <f t="shared" si="11"/>
        <v>-8873.0092533333373</v>
      </c>
      <c r="AP43" s="26">
        <f t="shared" si="12"/>
        <v>-14873.009253333337</v>
      </c>
      <c r="AQ43">
        <f t="shared" si="13"/>
        <v>0</v>
      </c>
    </row>
    <row r="44" spans="1:43" x14ac:dyDescent="0.5">
      <c r="A44" t="str">
        <f>'3 - Rent Optimization'!A44</f>
        <v>W135</v>
      </c>
      <c r="B44" t="str">
        <f>'3 - Rent Optimization'!B44</f>
        <v>L2318</v>
      </c>
      <c r="C44" t="str">
        <f>'3 - Rent Optimization'!C44</f>
        <v>house</v>
      </c>
      <c r="D44">
        <f>'3 - Rent Optimization'!D44</f>
        <v>2</v>
      </c>
      <c r="E44">
        <f>'3 - Rent Optimization'!E44</f>
        <v>1200</v>
      </c>
      <c r="F44" s="107">
        <f>'3 - Rent Optimization'!F44</f>
        <v>0.97299999999999998</v>
      </c>
      <c r="G44" s="26">
        <f>'3 - Rent Optimization'!G44</f>
        <v>14011.199999999999</v>
      </c>
      <c r="H44" s="26">
        <f>'3 - Rent Optimization'!H44</f>
        <v>187</v>
      </c>
      <c r="I44" s="107">
        <f>'3 - Rent Optimization'!I44</f>
        <v>0.44929999999999998</v>
      </c>
      <c r="J44" s="26">
        <f>'3 - Rent Optimization'!J44</f>
        <v>141</v>
      </c>
      <c r="K44" s="26">
        <f>'3 - Rent Optimization'!K44</f>
        <v>263</v>
      </c>
      <c r="L44" s="26">
        <f>'3 - Rent Optimization'!L44</f>
        <v>122</v>
      </c>
      <c r="M44" s="26">
        <f>'3 - Rent Optimization'!M44</f>
        <v>46</v>
      </c>
      <c r="N44" s="47">
        <f>'3 - Rent Optimization'!N44</f>
        <v>0.40163934426229508</v>
      </c>
      <c r="O44" s="47">
        <f>'3 - Rent Optimization'!O44</f>
        <v>0.44929999999999998</v>
      </c>
      <c r="Y44" s="26">
        <f>'3 - Rent Optimization'!Y44</f>
        <v>144.80739232032337</v>
      </c>
      <c r="Z44" s="26">
        <f>'3 - Rent Optimization'!Z44</f>
        <v>144.80739232032337</v>
      </c>
      <c r="AA44" s="47">
        <f>'3 - Rent Optimization'!AA44</f>
        <v>0.12496650701851392</v>
      </c>
      <c r="AB44" s="107">
        <f>'3 - Rent Optimization'!AB44</f>
        <v>0.75176401639344259</v>
      </c>
      <c r="AC44" s="26">
        <f t="shared" si="0"/>
        <v>39734.26020177835</v>
      </c>
      <c r="AD44" s="39">
        <f t="shared" si="1"/>
        <v>27813.982141244844</v>
      </c>
      <c r="AE44" s="26">
        <f t="shared" si="2"/>
        <v>14011.199999999999</v>
      </c>
      <c r="AF44" s="26">
        <f t="shared" si="3"/>
        <v>13802.782141244845</v>
      </c>
      <c r="AH44" s="123">
        <f t="shared" si="4"/>
        <v>9146.4621994535501</v>
      </c>
      <c r="AI44" s="123">
        <f t="shared" si="5"/>
        <v>-42746.462199453548</v>
      </c>
      <c r="AJ44" s="123">
        <f t="shared" si="6"/>
        <v>-18746.462199453548</v>
      </c>
      <c r="AK44" s="123">
        <f t="shared" si="7"/>
        <v>-18746.462199453548</v>
      </c>
      <c r="AL44" s="123">
        <f t="shared" si="8"/>
        <v>-24746.462199453548</v>
      </c>
      <c r="AM44" s="26">
        <f t="shared" si="9"/>
        <v>-28943.680058208702</v>
      </c>
      <c r="AN44" s="26">
        <f t="shared" si="10"/>
        <v>-4943.6800582087035</v>
      </c>
      <c r="AO44" s="26">
        <f t="shared" si="11"/>
        <v>-4943.6800582087035</v>
      </c>
      <c r="AP44" s="26">
        <f t="shared" si="12"/>
        <v>-10943.680058208703</v>
      </c>
      <c r="AQ44">
        <f t="shared" si="13"/>
        <v>0</v>
      </c>
    </row>
    <row r="45" spans="1:43" x14ac:dyDescent="0.5">
      <c r="A45" t="str">
        <f>'3 - Rent Optimization'!A45</f>
        <v>W136</v>
      </c>
      <c r="B45" t="str">
        <f>'3 - Rent Optimization'!B45</f>
        <v>L2318</v>
      </c>
      <c r="C45" t="str">
        <f>'3 - Rent Optimization'!C45</f>
        <v>house</v>
      </c>
      <c r="D45">
        <f>'3 - Rent Optimization'!D45</f>
        <v>2</v>
      </c>
      <c r="E45">
        <f>'3 - Rent Optimization'!E45</f>
        <v>1900</v>
      </c>
      <c r="F45" s="107">
        <f>'3 - Rent Optimization'!F45</f>
        <v>0.97299999999999998</v>
      </c>
      <c r="G45" s="26">
        <f>'3 - Rent Optimization'!G45</f>
        <v>22184.399999999998</v>
      </c>
      <c r="H45" s="26">
        <f>'3 - Rent Optimization'!H45</f>
        <v>225</v>
      </c>
      <c r="I45" s="107">
        <f>'3 - Rent Optimization'!I45</f>
        <v>0.50960000000000005</v>
      </c>
      <c r="J45" s="26">
        <f>'3 - Rent Optimization'!J45</f>
        <v>157</v>
      </c>
      <c r="K45" s="26">
        <f>'3 - Rent Optimization'!K45</f>
        <v>314</v>
      </c>
      <c r="L45" s="26">
        <f>'3 - Rent Optimization'!L45</f>
        <v>157</v>
      </c>
      <c r="M45" s="26">
        <f>'3 - Rent Optimization'!M45</f>
        <v>68</v>
      </c>
      <c r="N45" s="47">
        <f>'3 - Rent Optimization'!N45</f>
        <v>0.44649681528662422</v>
      </c>
      <c r="O45" s="47">
        <f>'3 - Rent Optimization'!O45</f>
        <v>0.50960000000000005</v>
      </c>
      <c r="Y45" s="26">
        <f>'3 - Rent Optimization'!Y45</f>
        <v>174.12508683844891</v>
      </c>
      <c r="Z45" s="26">
        <f>'3 - Rent Optimization'!Z45</f>
        <v>174.12508683844891</v>
      </c>
      <c r="AA45" s="47">
        <f>'3 - Rent Optimization'!AA45</f>
        <v>0.18726158898572692</v>
      </c>
      <c r="AB45" s="107">
        <f>'3 - Rent Optimization'!AB45</f>
        <v>0.70244499999999999</v>
      </c>
      <c r="AC45" s="26">
        <f t="shared" si="0"/>
        <v>44644.353267845501</v>
      </c>
      <c r="AD45" s="39">
        <f t="shared" si="1"/>
        <v>31251.047287491849</v>
      </c>
      <c r="AE45" s="26">
        <f t="shared" si="2"/>
        <v>22184.399999999998</v>
      </c>
      <c r="AF45" s="26">
        <f t="shared" si="3"/>
        <v>9066.6472874918509</v>
      </c>
      <c r="AH45" s="123">
        <f t="shared" si="4"/>
        <v>8546.4141666666656</v>
      </c>
      <c r="AI45" s="123">
        <f t="shared" si="5"/>
        <v>-42146.414166666669</v>
      </c>
      <c r="AJ45" s="123">
        <f t="shared" si="6"/>
        <v>-18146.414166666666</v>
      </c>
      <c r="AK45" s="123">
        <f t="shared" si="7"/>
        <v>-18146.414166666666</v>
      </c>
      <c r="AL45" s="123">
        <f t="shared" si="8"/>
        <v>-24146.414166666666</v>
      </c>
      <c r="AM45" s="26">
        <f t="shared" si="9"/>
        <v>-33079.766879174815</v>
      </c>
      <c r="AN45" s="26">
        <f t="shared" si="10"/>
        <v>-9079.7668791748147</v>
      </c>
      <c r="AO45" s="26">
        <f t="shared" si="11"/>
        <v>-9079.7668791748147</v>
      </c>
      <c r="AP45" s="26">
        <f t="shared" si="12"/>
        <v>-15079.766879174815</v>
      </c>
      <c r="AQ45">
        <f t="shared" si="13"/>
        <v>0</v>
      </c>
    </row>
    <row r="46" spans="1:43" x14ac:dyDescent="0.5">
      <c r="A46" t="str">
        <f>'3 - Rent Optimization'!A46</f>
        <v>W137</v>
      </c>
      <c r="B46" t="str">
        <f>'3 - Rent Optimization'!B46</f>
        <v>L2323</v>
      </c>
      <c r="C46" t="str">
        <f>'3 - Rent Optimization'!C46</f>
        <v>apartment</v>
      </c>
      <c r="D46">
        <f>'3 - Rent Optimization'!D46</f>
        <v>2</v>
      </c>
      <c r="E46">
        <f>'3 - Rent Optimization'!E46</f>
        <v>1000</v>
      </c>
      <c r="F46" s="107">
        <f>'3 - Rent Optimization'!F46</f>
        <v>0.97299999999999998</v>
      </c>
      <c r="G46" s="26">
        <f>'3 - Rent Optimization'!G46</f>
        <v>11676</v>
      </c>
      <c r="H46" s="26">
        <f>'3 - Rent Optimization'!H46</f>
        <v>123</v>
      </c>
      <c r="I46" s="107">
        <f>'3 - Rent Optimization'!I46</f>
        <v>0.72050000000000003</v>
      </c>
      <c r="J46" s="26">
        <f>'3 - Rent Optimization'!J46</f>
        <v>93</v>
      </c>
      <c r="K46" s="26">
        <f>'3 - Rent Optimization'!K46</f>
        <v>159</v>
      </c>
      <c r="L46" s="26">
        <f>'3 - Rent Optimization'!L46</f>
        <v>66</v>
      </c>
      <c r="M46" s="26">
        <f>'3 - Rent Optimization'!M46</f>
        <v>30</v>
      </c>
      <c r="N46" s="47">
        <f>'3 - Rent Optimization'!N46</f>
        <v>0.46363636363636362</v>
      </c>
      <c r="O46" s="47">
        <f>'3 - Rent Optimization'!O46</f>
        <v>0.72050000000000003</v>
      </c>
      <c r="Y46" s="26">
        <f>'3 - Rent Optimization'!Y46</f>
        <v>86.699081091322469</v>
      </c>
      <c r="Z46" s="26">
        <f>'3 - Rent Optimization'!Z46</f>
        <v>93</v>
      </c>
      <c r="AA46" s="47">
        <f>'3 - Rent Optimization'!AA46</f>
        <v>0.1</v>
      </c>
      <c r="AB46" s="107">
        <f>'3 - Rent Optimization'!AB46</f>
        <v>0.77153000000000005</v>
      </c>
      <c r="AC46" s="26">
        <f t="shared" si="0"/>
        <v>26189.585849999999</v>
      </c>
      <c r="AD46" s="39">
        <f t="shared" si="1"/>
        <v>18332.710094999999</v>
      </c>
      <c r="AE46" s="26">
        <f t="shared" si="2"/>
        <v>11676</v>
      </c>
      <c r="AF46" s="26">
        <f t="shared" si="3"/>
        <v>6656.7100949999985</v>
      </c>
      <c r="AH46" s="123">
        <f t="shared" si="4"/>
        <v>9386.9483333333337</v>
      </c>
      <c r="AI46" s="123">
        <f t="shared" si="5"/>
        <v>-42986.948333333334</v>
      </c>
      <c r="AJ46" s="123">
        <f t="shared" si="6"/>
        <v>-18986.948333333334</v>
      </c>
      <c r="AK46" s="123">
        <f t="shared" si="7"/>
        <v>-18986.948333333334</v>
      </c>
      <c r="AL46" s="123">
        <f t="shared" si="8"/>
        <v>-24986.948333333334</v>
      </c>
      <c r="AM46" s="26">
        <f t="shared" si="9"/>
        <v>-36330.238238333332</v>
      </c>
      <c r="AN46" s="26">
        <f t="shared" si="10"/>
        <v>-12330.238238333335</v>
      </c>
      <c r="AO46" s="26">
        <f t="shared" si="11"/>
        <v>-12330.238238333335</v>
      </c>
      <c r="AP46" s="26">
        <f t="shared" si="12"/>
        <v>-18330.238238333335</v>
      </c>
      <c r="AQ46">
        <f t="shared" si="13"/>
        <v>0</v>
      </c>
    </row>
    <row r="47" spans="1:43" x14ac:dyDescent="0.5">
      <c r="A47" t="str">
        <f>'3 - Rent Optimization'!A47</f>
        <v>W138</v>
      </c>
      <c r="B47" t="str">
        <f>'3 - Rent Optimization'!B47</f>
        <v>L2323</v>
      </c>
      <c r="C47" t="str">
        <f>'3 - Rent Optimization'!C47</f>
        <v>apartment</v>
      </c>
      <c r="D47">
        <f>'3 - Rent Optimization'!D47</f>
        <v>2</v>
      </c>
      <c r="E47">
        <f>'3 - Rent Optimization'!E47</f>
        <v>1500</v>
      </c>
      <c r="F47" s="107">
        <f>'3 - Rent Optimization'!F47</f>
        <v>0.97299999999999998</v>
      </c>
      <c r="G47" s="26">
        <f>'3 - Rent Optimization'!G47</f>
        <v>17514</v>
      </c>
      <c r="H47" s="26">
        <f>'3 - Rent Optimization'!H47</f>
        <v>263</v>
      </c>
      <c r="I47" s="107">
        <f>'3 - Rent Optimization'!I47</f>
        <v>0.49590000000000001</v>
      </c>
      <c r="J47" s="26">
        <f>'3 - Rent Optimization'!J47</f>
        <v>145</v>
      </c>
      <c r="K47" s="26">
        <f>'3 - Rent Optimization'!K47</f>
        <v>462</v>
      </c>
      <c r="L47" s="26">
        <f>'3 - Rent Optimization'!L47</f>
        <v>317</v>
      </c>
      <c r="M47" s="26">
        <f>'3 - Rent Optimization'!M47</f>
        <v>118</v>
      </c>
      <c r="N47" s="47">
        <f>'3 - Rent Optimization'!N47</f>
        <v>0.39779179810725551</v>
      </c>
      <c r="O47" s="47">
        <f>'3 - Rent Optimization'!O47</f>
        <v>0.49590000000000001</v>
      </c>
      <c r="Y47" s="26">
        <f>'3 - Rent Optimization'!Y47</f>
        <v>265.57740463559429</v>
      </c>
      <c r="Z47" s="26">
        <f>'3 - Rent Optimization'!Z47</f>
        <v>265.57740463559429</v>
      </c>
      <c r="AA47" s="47">
        <f>'3 - Rent Optimization'!AA47</f>
        <v>0.40429628930118433</v>
      </c>
      <c r="AB47" s="107">
        <f>'3 - Rent Optimization'!AB47</f>
        <v>0.53061862776025237</v>
      </c>
      <c r="AC47" s="26">
        <f t="shared" si="0"/>
        <v>51435.916074331937</v>
      </c>
      <c r="AD47" s="39">
        <f t="shared" si="1"/>
        <v>36005.14125203235</v>
      </c>
      <c r="AE47" s="26">
        <f t="shared" si="2"/>
        <v>17514</v>
      </c>
      <c r="AF47" s="26">
        <f t="shared" si="3"/>
        <v>18491.14125203235</v>
      </c>
      <c r="AH47" s="123">
        <f t="shared" si="4"/>
        <v>6455.8599710830704</v>
      </c>
      <c r="AI47" s="123">
        <f t="shared" si="5"/>
        <v>-40055.859971083068</v>
      </c>
      <c r="AJ47" s="123">
        <f t="shared" si="6"/>
        <v>-16055.859971083071</v>
      </c>
      <c r="AK47" s="123">
        <f t="shared" si="7"/>
        <v>-16055.859971083071</v>
      </c>
      <c r="AL47" s="123">
        <f t="shared" si="8"/>
        <v>-22055.859971083071</v>
      </c>
      <c r="AM47" s="26">
        <f t="shared" si="9"/>
        <v>-21564.718719050717</v>
      </c>
      <c r="AN47" s="26">
        <f t="shared" si="10"/>
        <v>2435.2812809492789</v>
      </c>
      <c r="AO47" s="26">
        <f t="shared" si="11"/>
        <v>2435.2812809492789</v>
      </c>
      <c r="AP47" s="26">
        <f t="shared" si="12"/>
        <v>-3564.7187190507211</v>
      </c>
      <c r="AQ47">
        <f t="shared" si="13"/>
        <v>0</v>
      </c>
    </row>
    <row r="48" spans="1:43" x14ac:dyDescent="0.5">
      <c r="A48" t="str">
        <f>'3 - Rent Optimization'!A48</f>
        <v>W139</v>
      </c>
      <c r="B48" t="str">
        <f>'3 - Rent Optimization'!B48</f>
        <v>L2323</v>
      </c>
      <c r="C48" t="str">
        <f>'3 - Rent Optimization'!C48</f>
        <v>house</v>
      </c>
      <c r="D48">
        <f>'3 - Rent Optimization'!D48</f>
        <v>2</v>
      </c>
      <c r="E48">
        <f>'3 - Rent Optimization'!E48</f>
        <v>1300</v>
      </c>
      <c r="F48" s="107">
        <f>'3 - Rent Optimization'!F48</f>
        <v>0.97299999999999998</v>
      </c>
      <c r="G48" s="26">
        <f>'3 - Rent Optimization'!G48</f>
        <v>15178.8</v>
      </c>
      <c r="H48" s="26">
        <f>'3 - Rent Optimization'!H48</f>
        <v>238</v>
      </c>
      <c r="I48" s="107">
        <f>'3 - Rent Optimization'!I48</f>
        <v>0.44929999999999998</v>
      </c>
      <c r="J48" s="26">
        <f>'3 - Rent Optimization'!J48</f>
        <v>181</v>
      </c>
      <c r="K48" s="26">
        <f>'3 - Rent Optimization'!K48</f>
        <v>316</v>
      </c>
      <c r="L48" s="26">
        <f>'3 - Rent Optimization'!L48</f>
        <v>135</v>
      </c>
      <c r="M48" s="26">
        <f>'3 - Rent Optimization'!M48</f>
        <v>57</v>
      </c>
      <c r="N48" s="47">
        <f>'3 - Rent Optimization'!N48</f>
        <v>0.43777777777777782</v>
      </c>
      <c r="O48" s="47">
        <f>'3 - Rent Optimization'!O48</f>
        <v>0.44929999999999998</v>
      </c>
      <c r="Y48" s="26">
        <f>'3 - Rent Optimization'!Y48</f>
        <v>172.72539314134141</v>
      </c>
      <c r="Z48" s="26">
        <f>'3 - Rent Optimization'!Z48</f>
        <v>181</v>
      </c>
      <c r="AA48" s="47">
        <f>'3 - Rent Optimization'!AA48</f>
        <v>0.1</v>
      </c>
      <c r="AB48" s="107">
        <f>'3 - Rent Optimization'!AB48</f>
        <v>0.77153000000000005</v>
      </c>
      <c r="AC48" s="26">
        <f t="shared" si="0"/>
        <v>50971.12945</v>
      </c>
      <c r="AD48" s="39">
        <f t="shared" si="1"/>
        <v>35679.790614999998</v>
      </c>
      <c r="AE48" s="26">
        <f t="shared" si="2"/>
        <v>15178.8</v>
      </c>
      <c r="AF48" s="26">
        <f t="shared" si="3"/>
        <v>20500.990614999999</v>
      </c>
      <c r="AH48" s="123">
        <f t="shared" si="4"/>
        <v>9386.9483333333337</v>
      </c>
      <c r="AI48" s="123">
        <f t="shared" si="5"/>
        <v>-42986.948333333334</v>
      </c>
      <c r="AJ48" s="123">
        <f t="shared" si="6"/>
        <v>-18986.948333333334</v>
      </c>
      <c r="AK48" s="123">
        <f t="shared" si="7"/>
        <v>-18986.948333333334</v>
      </c>
      <c r="AL48" s="123">
        <f t="shared" si="8"/>
        <v>-24986.948333333334</v>
      </c>
      <c r="AM48" s="26">
        <f t="shared" si="9"/>
        <v>-22485.957718333335</v>
      </c>
      <c r="AN48" s="26">
        <f t="shared" si="10"/>
        <v>1514.0422816666651</v>
      </c>
      <c r="AO48" s="26">
        <f t="shared" si="11"/>
        <v>1514.0422816666651</v>
      </c>
      <c r="AP48" s="26">
        <f t="shared" si="12"/>
        <v>-4485.9577183333349</v>
      </c>
      <c r="AQ48">
        <f t="shared" si="13"/>
        <v>0</v>
      </c>
    </row>
    <row r="49" spans="1:43" x14ac:dyDescent="0.5">
      <c r="A49" t="str">
        <f>'3 - Rent Optimization'!A49</f>
        <v>W14</v>
      </c>
      <c r="B49" t="str">
        <f>'3 - Rent Optimization'!B49</f>
        <v>L9534</v>
      </c>
      <c r="C49" t="str">
        <f>'3 - Rent Optimization'!C49</f>
        <v>house</v>
      </c>
      <c r="D49">
        <f>'3 - Rent Optimization'!D49</f>
        <v>2</v>
      </c>
      <c r="E49">
        <f>'3 - Rent Optimization'!E49</f>
        <v>850</v>
      </c>
      <c r="F49" s="107">
        <f>'3 - Rent Optimization'!F49</f>
        <v>0.97299999999999998</v>
      </c>
      <c r="G49" s="26">
        <f>'3 - Rent Optimization'!G49</f>
        <v>9924.6</v>
      </c>
      <c r="H49" s="26">
        <f>'3 - Rent Optimization'!H49</f>
        <v>146</v>
      </c>
      <c r="I49" s="107">
        <f>'3 - Rent Optimization'!I49</f>
        <v>0.53149999999999997</v>
      </c>
      <c r="J49" s="26">
        <f>'3 - Rent Optimization'!J49</f>
        <v>96</v>
      </c>
      <c r="K49" s="26">
        <f>'3 - Rent Optimization'!K49</f>
        <v>245</v>
      </c>
      <c r="L49" s="26">
        <f>'3 - Rent Optimization'!L49</f>
        <v>149</v>
      </c>
      <c r="M49" s="26">
        <f>'3 - Rent Optimization'!M49</f>
        <v>50</v>
      </c>
      <c r="N49" s="47">
        <f>'3 - Rent Optimization'!N49</f>
        <v>0.36845637583892621</v>
      </c>
      <c r="O49" s="47">
        <f>'3 - Rent Optimization'!O49</f>
        <v>0.53149999999999997</v>
      </c>
      <c r="Y49" s="26">
        <f>'3 - Rent Optimization'!Y49</f>
        <v>138.75247094859165</v>
      </c>
      <c r="Z49" s="26">
        <f>'3 - Rent Optimization'!Z49</f>
        <v>138.75247094859165</v>
      </c>
      <c r="AA49" s="47">
        <f>'3 - Rent Optimization'!AA49</f>
        <v>0.32954346818035785</v>
      </c>
      <c r="AB49" s="107">
        <f>'3 - Rent Optimization'!AB49</f>
        <v>0.58980043624161071</v>
      </c>
      <c r="AC49" s="26">
        <f t="shared" si="0"/>
        <v>29870.23778170448</v>
      </c>
      <c r="AD49" s="39">
        <f t="shared" si="1"/>
        <v>20909.166447193136</v>
      </c>
      <c r="AE49" s="26">
        <f t="shared" si="2"/>
        <v>9924.6</v>
      </c>
      <c r="AF49" s="26">
        <f t="shared" si="3"/>
        <v>10984.566447193136</v>
      </c>
      <c r="AH49" s="123">
        <f t="shared" si="4"/>
        <v>7175.9053076062646</v>
      </c>
      <c r="AI49" s="123">
        <f t="shared" si="5"/>
        <v>-40775.905307606263</v>
      </c>
      <c r="AJ49" s="123">
        <f t="shared" si="6"/>
        <v>-16775.905307606263</v>
      </c>
      <c r="AK49" s="123">
        <f t="shared" si="7"/>
        <v>-16775.905307606263</v>
      </c>
      <c r="AL49" s="123">
        <f t="shared" si="8"/>
        <v>-22775.905307606263</v>
      </c>
      <c r="AM49" s="26">
        <f t="shared" si="9"/>
        <v>-29791.338860413125</v>
      </c>
      <c r="AN49" s="26">
        <f t="shared" si="10"/>
        <v>-5791.3388604131269</v>
      </c>
      <c r="AO49" s="26">
        <f t="shared" si="11"/>
        <v>-5791.3388604131269</v>
      </c>
      <c r="AP49" s="26">
        <f t="shared" si="12"/>
        <v>-11791.338860413127</v>
      </c>
      <c r="AQ49">
        <f t="shared" si="13"/>
        <v>0</v>
      </c>
    </row>
    <row r="50" spans="1:43" x14ac:dyDescent="0.5">
      <c r="A50" t="str">
        <f>'3 - Rent Optimization'!A50</f>
        <v>W140</v>
      </c>
      <c r="B50" t="str">
        <f>'3 - Rent Optimization'!B50</f>
        <v>L2323</v>
      </c>
      <c r="C50" t="str">
        <f>'3 - Rent Optimization'!C50</f>
        <v>house</v>
      </c>
      <c r="D50">
        <f>'3 - Rent Optimization'!D50</f>
        <v>2</v>
      </c>
      <c r="E50">
        <f>'3 - Rent Optimization'!E50</f>
        <v>1800</v>
      </c>
      <c r="F50" s="107">
        <f>'3 - Rent Optimization'!F50</f>
        <v>0.97299999999999998</v>
      </c>
      <c r="G50" s="26">
        <f>'3 - Rent Optimization'!G50</f>
        <v>21016.799999999999</v>
      </c>
      <c r="H50" s="26">
        <f>'3 - Rent Optimization'!H50</f>
        <v>349</v>
      </c>
      <c r="I50" s="107">
        <f>'3 - Rent Optimization'!I50</f>
        <v>0.1507</v>
      </c>
      <c r="J50" s="26">
        <f>'3 - Rent Optimization'!J50</f>
        <v>145</v>
      </c>
      <c r="K50" s="26">
        <f>'3 - Rent Optimization'!K50</f>
        <v>412</v>
      </c>
      <c r="L50" s="26">
        <f>'3 - Rent Optimization'!L50</f>
        <v>267</v>
      </c>
      <c r="M50" s="26">
        <f>'3 - Rent Optimization'!M50</f>
        <v>204</v>
      </c>
      <c r="N50" s="47">
        <f>'3 - Rent Optimization'!N50</f>
        <v>0.71123595505617987</v>
      </c>
      <c r="O50" s="47">
        <f>'3 - Rent Optimization'!O50</f>
        <v>0.1507</v>
      </c>
      <c r="Y50" s="26">
        <f>'3 - Rent Optimization'!Y50</f>
        <v>235.12355532398635</v>
      </c>
      <c r="Z50" s="26">
        <f>'3 - Rent Optimization'!Z50</f>
        <v>235.12355532398635</v>
      </c>
      <c r="AA50" s="47">
        <f>'3 - Rent Optimization'!AA50</f>
        <v>0.37003312456625126</v>
      </c>
      <c r="AB50" s="107">
        <f>'3 - Rent Optimization'!AB50</f>
        <v>0.55774477528089883</v>
      </c>
      <c r="AC50" s="26">
        <f t="shared" si="0"/>
        <v>47865.711102509304</v>
      </c>
      <c r="AD50" s="39">
        <f t="shared" si="1"/>
        <v>33505.997771756513</v>
      </c>
      <c r="AE50" s="26">
        <f t="shared" si="2"/>
        <v>21016.799999999999</v>
      </c>
      <c r="AF50" s="26">
        <f t="shared" si="3"/>
        <v>12489.197771756513</v>
      </c>
      <c r="AH50" s="123">
        <f t="shared" si="4"/>
        <v>6785.8947659176029</v>
      </c>
      <c r="AI50" s="123">
        <f t="shared" si="5"/>
        <v>-40385.894765917605</v>
      </c>
      <c r="AJ50" s="123">
        <f t="shared" si="6"/>
        <v>-16385.894765917605</v>
      </c>
      <c r="AK50" s="123">
        <f t="shared" si="7"/>
        <v>-16385.894765917605</v>
      </c>
      <c r="AL50" s="123">
        <f t="shared" si="8"/>
        <v>-22385.894765917605</v>
      </c>
      <c r="AM50" s="26">
        <f t="shared" si="9"/>
        <v>-27896.696994161091</v>
      </c>
      <c r="AN50" s="26">
        <f t="shared" si="10"/>
        <v>-3896.6969941610914</v>
      </c>
      <c r="AO50" s="26">
        <f t="shared" si="11"/>
        <v>-3896.6969941610914</v>
      </c>
      <c r="AP50" s="26">
        <f t="shared" si="12"/>
        <v>-9896.6969941610914</v>
      </c>
      <c r="AQ50">
        <f t="shared" si="13"/>
        <v>0</v>
      </c>
    </row>
    <row r="51" spans="1:43" x14ac:dyDescent="0.5">
      <c r="A51" t="str">
        <f>'3 - Rent Optimization'!A51</f>
        <v>W141</v>
      </c>
      <c r="B51" t="str">
        <f>'3 - Rent Optimization'!B51</f>
        <v>L2325</v>
      </c>
      <c r="C51" t="str">
        <f>'3 - Rent Optimization'!C51</f>
        <v>apartment</v>
      </c>
      <c r="D51">
        <f>'3 - Rent Optimization'!D51</f>
        <v>2</v>
      </c>
      <c r="E51">
        <f>'3 - Rent Optimization'!E51</f>
        <v>1100</v>
      </c>
      <c r="F51" s="107">
        <f>'3 - Rent Optimization'!F51</f>
        <v>0.97299999999999998</v>
      </c>
      <c r="G51" s="26">
        <f>'3 - Rent Optimization'!G51</f>
        <v>12843.6</v>
      </c>
      <c r="H51" s="26">
        <f>'3 - Rent Optimization'!H51</f>
        <v>147</v>
      </c>
      <c r="I51" s="107">
        <f>'3 - Rent Optimization'!I51</f>
        <v>0.6</v>
      </c>
      <c r="J51" s="26">
        <f>'3 - Rent Optimization'!J51</f>
        <v>99</v>
      </c>
      <c r="K51" s="26">
        <f>'3 - Rent Optimization'!K51</f>
        <v>215</v>
      </c>
      <c r="L51" s="26">
        <f>'3 - Rent Optimization'!L51</f>
        <v>116</v>
      </c>
      <c r="M51" s="26">
        <f>'3 - Rent Optimization'!M51</f>
        <v>48</v>
      </c>
      <c r="N51" s="47">
        <f>'3 - Rent Optimization'!N51</f>
        <v>0.43103448275862077</v>
      </c>
      <c r="O51" s="47">
        <f>'3 - Rent Optimization'!O51</f>
        <v>0.6</v>
      </c>
      <c r="Y51" s="26">
        <f>'3 - Rent Optimization'!Y51</f>
        <v>120.15293040293041</v>
      </c>
      <c r="Z51" s="26">
        <f>'3 - Rent Optimization'!Z51</f>
        <v>120.15293040293041</v>
      </c>
      <c r="AA51" s="47">
        <f>'3 - Rent Optimization'!AA51</f>
        <v>0.24588227864089937</v>
      </c>
      <c r="AB51" s="107">
        <f>'3 - Rent Optimization'!AB51</f>
        <v>0.65603499999999992</v>
      </c>
      <c r="AC51" s="26">
        <f t="shared" si="0"/>
        <v>28770.95260936355</v>
      </c>
      <c r="AD51" s="39">
        <f t="shared" si="1"/>
        <v>20139.666826554483</v>
      </c>
      <c r="AE51" s="26">
        <f t="shared" si="2"/>
        <v>12843.6</v>
      </c>
      <c r="AF51" s="26">
        <f t="shared" si="3"/>
        <v>7296.0668265544828</v>
      </c>
      <c r="AH51" s="123">
        <f t="shared" si="4"/>
        <v>7981.7591666666658</v>
      </c>
      <c r="AI51" s="123">
        <f t="shared" si="5"/>
        <v>-41581.759166666663</v>
      </c>
      <c r="AJ51" s="123">
        <f t="shared" si="6"/>
        <v>-17581.759166666667</v>
      </c>
      <c r="AK51" s="123">
        <f t="shared" si="7"/>
        <v>-17581.759166666667</v>
      </c>
      <c r="AL51" s="123">
        <f t="shared" si="8"/>
        <v>-23581.759166666667</v>
      </c>
      <c r="AM51" s="26">
        <f t="shared" si="9"/>
        <v>-34285.692340112182</v>
      </c>
      <c r="AN51" s="26">
        <f t="shared" si="10"/>
        <v>-10285.692340112184</v>
      </c>
      <c r="AO51" s="26">
        <f t="shared" si="11"/>
        <v>-10285.692340112184</v>
      </c>
      <c r="AP51" s="26">
        <f t="shared" si="12"/>
        <v>-16285.692340112184</v>
      </c>
      <c r="AQ51">
        <f t="shared" si="13"/>
        <v>0</v>
      </c>
    </row>
    <row r="52" spans="1:43" x14ac:dyDescent="0.5">
      <c r="A52" t="str">
        <f>'3 - Rent Optimization'!A52</f>
        <v>W142</v>
      </c>
      <c r="B52" t="str">
        <f>'3 - Rent Optimization'!B52</f>
        <v>L2325</v>
      </c>
      <c r="C52" t="str">
        <f>'3 - Rent Optimization'!C52</f>
        <v>apartment</v>
      </c>
      <c r="D52">
        <f>'3 - Rent Optimization'!D52</f>
        <v>2</v>
      </c>
      <c r="E52">
        <f>'3 - Rent Optimization'!E52</f>
        <v>1400</v>
      </c>
      <c r="F52" s="107">
        <f>'3 - Rent Optimization'!F52</f>
        <v>0.97299999999999998</v>
      </c>
      <c r="G52" s="26">
        <f>'3 - Rent Optimization'!G52</f>
        <v>16346.4</v>
      </c>
      <c r="H52" s="26">
        <f>'3 - Rent Optimization'!H52</f>
        <v>151</v>
      </c>
      <c r="I52" s="107">
        <f>'3 - Rent Optimization'!I52</f>
        <v>0.52600000000000002</v>
      </c>
      <c r="J52" s="26">
        <f>'3 - Rent Optimization'!J52</f>
        <v>120</v>
      </c>
      <c r="K52" s="26">
        <f>'3 - Rent Optimization'!K52</f>
        <v>188</v>
      </c>
      <c r="L52" s="26">
        <f>'3 - Rent Optimization'!L52</f>
        <v>68</v>
      </c>
      <c r="M52" s="26">
        <f>'3 - Rent Optimization'!M52</f>
        <v>31</v>
      </c>
      <c r="N52" s="47">
        <f>'3 - Rent Optimization'!N52</f>
        <v>0.46470588235294119</v>
      </c>
      <c r="O52" s="47">
        <f>'3 - Rent Optimization'!O52</f>
        <v>0.52600000000000002</v>
      </c>
      <c r="Y52" s="26">
        <f>'3 - Rent Optimization'!Y52</f>
        <v>101.41723506378679</v>
      </c>
      <c r="Z52" s="26">
        <f>'3 - Rent Optimization'!Z52</f>
        <v>120</v>
      </c>
      <c r="AA52" s="47">
        <f>'3 - Rent Optimization'!AA52</f>
        <v>0.1</v>
      </c>
      <c r="AB52" s="107">
        <f>'3 - Rent Optimization'!AB52</f>
        <v>0.77153000000000005</v>
      </c>
      <c r="AC52" s="26">
        <f t="shared" si="0"/>
        <v>33793.014000000003</v>
      </c>
      <c r="AD52" s="39">
        <f t="shared" si="1"/>
        <v>23655.109800000002</v>
      </c>
      <c r="AE52" s="26">
        <f t="shared" si="2"/>
        <v>16346.4</v>
      </c>
      <c r="AF52" s="26">
        <f t="shared" si="3"/>
        <v>7308.7098000000024</v>
      </c>
      <c r="AH52" s="123">
        <f t="shared" si="4"/>
        <v>9386.9483333333337</v>
      </c>
      <c r="AI52" s="123">
        <f t="shared" si="5"/>
        <v>-42986.948333333334</v>
      </c>
      <c r="AJ52" s="123">
        <f t="shared" si="6"/>
        <v>-18986.948333333334</v>
      </c>
      <c r="AK52" s="123">
        <f t="shared" si="7"/>
        <v>-18986.948333333334</v>
      </c>
      <c r="AL52" s="123">
        <f t="shared" si="8"/>
        <v>-24986.948333333334</v>
      </c>
      <c r="AM52" s="26">
        <f t="shared" si="9"/>
        <v>-35678.23853333333</v>
      </c>
      <c r="AN52" s="26">
        <f t="shared" si="10"/>
        <v>-11678.238533333331</v>
      </c>
      <c r="AO52" s="26">
        <f t="shared" si="11"/>
        <v>-11678.238533333331</v>
      </c>
      <c r="AP52" s="26">
        <f t="shared" si="12"/>
        <v>-17678.23853333333</v>
      </c>
      <c r="AQ52">
        <f t="shared" si="13"/>
        <v>0</v>
      </c>
    </row>
    <row r="53" spans="1:43" x14ac:dyDescent="0.5">
      <c r="A53" t="str">
        <f>'3 - Rent Optimization'!A53</f>
        <v>W143</v>
      </c>
      <c r="B53" t="str">
        <f>'3 - Rent Optimization'!B53</f>
        <v>L2325</v>
      </c>
      <c r="C53" t="str">
        <f>'3 - Rent Optimization'!C53</f>
        <v>house</v>
      </c>
      <c r="D53">
        <f>'3 - Rent Optimization'!D53</f>
        <v>2</v>
      </c>
      <c r="E53">
        <f>'3 - Rent Optimization'!E53</f>
        <v>1300</v>
      </c>
      <c r="F53" s="107">
        <f>'3 - Rent Optimization'!F53</f>
        <v>0.97299999999999998</v>
      </c>
      <c r="G53" s="26">
        <f>'3 - Rent Optimization'!G53</f>
        <v>15178.8</v>
      </c>
      <c r="H53" s="26">
        <f>'3 - Rent Optimization'!H53</f>
        <v>429</v>
      </c>
      <c r="I53" s="107">
        <f>'3 - Rent Optimization'!I53</f>
        <v>0.21099999999999999</v>
      </c>
      <c r="J53" s="26">
        <f>'3 - Rent Optimization'!J53</f>
        <v>263</v>
      </c>
      <c r="K53" s="26">
        <f>'3 - Rent Optimization'!K53</f>
        <v>489</v>
      </c>
      <c r="L53" s="26">
        <f>'3 - Rent Optimization'!L53</f>
        <v>226</v>
      </c>
      <c r="M53" s="26">
        <f>'3 - Rent Optimization'!M53</f>
        <v>166</v>
      </c>
      <c r="N53" s="47">
        <f>'3 - Rent Optimization'!N53</f>
        <v>0.68761061946902657</v>
      </c>
      <c r="O53" s="47">
        <f>'3 - Rent Optimization'!O53</f>
        <v>0.21099999999999999</v>
      </c>
      <c r="Y53" s="26">
        <f>'3 - Rent Optimization'!Y53</f>
        <v>269.1513988884679</v>
      </c>
      <c r="Z53" s="26">
        <f>'3 - Rent Optimization'!Z53</f>
        <v>269.1513988884679</v>
      </c>
      <c r="AA53" s="47">
        <f>'3 - Rent Optimization'!AA53</f>
        <v>0.12177486332201025</v>
      </c>
      <c r="AB53" s="107">
        <f>'3 - Rent Optimization'!AB53</f>
        <v>0.75429084070796448</v>
      </c>
      <c r="AC53" s="26">
        <f t="shared" si="0"/>
        <v>74101.728755037111</v>
      </c>
      <c r="AD53" s="39">
        <f t="shared" si="1"/>
        <v>51871.210128525978</v>
      </c>
      <c r="AE53" s="26">
        <f t="shared" si="2"/>
        <v>15178.8</v>
      </c>
      <c r="AF53" s="26">
        <f t="shared" si="3"/>
        <v>36692.410128525982</v>
      </c>
      <c r="AH53" s="123">
        <f t="shared" si="4"/>
        <v>9177.2052286135695</v>
      </c>
      <c r="AI53" s="123">
        <f t="shared" si="5"/>
        <v>-42777.205228613573</v>
      </c>
      <c r="AJ53" s="123">
        <f t="shared" si="6"/>
        <v>-18777.205228613569</v>
      </c>
      <c r="AK53" s="123">
        <f t="shared" si="7"/>
        <v>-18777.205228613569</v>
      </c>
      <c r="AL53" s="123">
        <f t="shared" si="8"/>
        <v>-24777.205228613569</v>
      </c>
      <c r="AM53" s="26">
        <f t="shared" si="9"/>
        <v>-6084.795100087591</v>
      </c>
      <c r="AN53" s="26">
        <f t="shared" si="10"/>
        <v>17915.204899912413</v>
      </c>
      <c r="AO53" s="26">
        <f t="shared" si="11"/>
        <v>17915.204899912413</v>
      </c>
      <c r="AP53" s="26">
        <f t="shared" si="12"/>
        <v>11915.204899912413</v>
      </c>
      <c r="AQ53">
        <f t="shared" si="13"/>
        <v>1</v>
      </c>
    </row>
    <row r="54" spans="1:43" x14ac:dyDescent="0.5">
      <c r="A54" t="str">
        <f>'3 - Rent Optimization'!A54</f>
        <v>W144</v>
      </c>
      <c r="B54" t="str">
        <f>'3 - Rent Optimization'!B54</f>
        <v>L2325</v>
      </c>
      <c r="C54" t="str">
        <f>'3 - Rent Optimization'!C54</f>
        <v>house</v>
      </c>
      <c r="D54">
        <f>'3 - Rent Optimization'!D54</f>
        <v>2</v>
      </c>
      <c r="E54">
        <f>'3 - Rent Optimization'!E54</f>
        <v>1900</v>
      </c>
      <c r="F54" s="107">
        <f>'3 - Rent Optimization'!F54</f>
        <v>0.97299999999999998</v>
      </c>
      <c r="G54" s="26">
        <f>'3 - Rent Optimization'!G54</f>
        <v>22184.399999999998</v>
      </c>
      <c r="H54" s="26">
        <f>'3 - Rent Optimization'!H54</f>
        <v>441</v>
      </c>
      <c r="I54" s="107">
        <f>'3 - Rent Optimization'!I54</f>
        <v>0.33150000000000002</v>
      </c>
      <c r="J54" s="26">
        <f>'3 - Rent Optimization'!J54</f>
        <v>335</v>
      </c>
      <c r="K54" s="26">
        <f>'3 - Rent Optimization'!K54</f>
        <v>502</v>
      </c>
      <c r="L54" s="26">
        <f>'3 - Rent Optimization'!L54</f>
        <v>167</v>
      </c>
      <c r="M54" s="26">
        <f>'3 - Rent Optimization'!M54</f>
        <v>106</v>
      </c>
      <c r="N54" s="47">
        <f>'3 - Rent Optimization'!N54</f>
        <v>0.60778443113772462</v>
      </c>
      <c r="O54" s="47">
        <f>'3 - Rent Optimization'!O54</f>
        <v>0.33150000000000002</v>
      </c>
      <c r="Y54" s="26">
        <f>'3 - Rent Optimization'!Y54</f>
        <v>269.21585670077047</v>
      </c>
      <c r="Z54" s="26">
        <f>'3 - Rent Optimization'!Z54</f>
        <v>335</v>
      </c>
      <c r="AA54" s="47">
        <f>'3 - Rent Optimization'!AA54</f>
        <v>0.1</v>
      </c>
      <c r="AB54" s="107">
        <f>'3 - Rent Optimization'!AB54</f>
        <v>0.77153000000000005</v>
      </c>
      <c r="AC54" s="26">
        <f t="shared" si="0"/>
        <v>94338.830750000008</v>
      </c>
      <c r="AD54" s="39">
        <f t="shared" si="1"/>
        <v>66037.181525000007</v>
      </c>
      <c r="AE54" s="26">
        <f t="shared" si="2"/>
        <v>22184.399999999998</v>
      </c>
      <c r="AF54" s="26">
        <f t="shared" si="3"/>
        <v>43852.781525000013</v>
      </c>
      <c r="AH54" s="123">
        <f t="shared" si="4"/>
        <v>9386.9483333333337</v>
      </c>
      <c r="AI54" s="123">
        <f t="shared" si="5"/>
        <v>-42986.948333333334</v>
      </c>
      <c r="AJ54" s="123">
        <f t="shared" si="6"/>
        <v>-18986.948333333334</v>
      </c>
      <c r="AK54" s="123">
        <f t="shared" si="7"/>
        <v>-18986.948333333334</v>
      </c>
      <c r="AL54" s="123">
        <f t="shared" si="8"/>
        <v>-24986.948333333334</v>
      </c>
      <c r="AM54" s="26">
        <f t="shared" si="9"/>
        <v>865.83319166667934</v>
      </c>
      <c r="AN54" s="26">
        <f t="shared" si="10"/>
        <v>24865.833191666679</v>
      </c>
      <c r="AO54" s="26">
        <f t="shared" si="11"/>
        <v>24865.833191666679</v>
      </c>
      <c r="AP54" s="26">
        <f t="shared" si="12"/>
        <v>18865.833191666679</v>
      </c>
      <c r="AQ54">
        <f t="shared" si="13"/>
        <v>1</v>
      </c>
    </row>
    <row r="55" spans="1:43" x14ac:dyDescent="0.5">
      <c r="A55" t="str">
        <f>'3 - Rent Optimization'!A55</f>
        <v>W145</v>
      </c>
      <c r="B55" t="str">
        <f>'3 - Rent Optimization'!B55</f>
        <v>L2338</v>
      </c>
      <c r="C55" t="str">
        <f>'3 - Rent Optimization'!C55</f>
        <v>apartment</v>
      </c>
      <c r="D55">
        <f>'3 - Rent Optimization'!D55</f>
        <v>2</v>
      </c>
      <c r="E55">
        <f>'3 - Rent Optimization'!E55</f>
        <v>900</v>
      </c>
      <c r="F55" s="107">
        <f>'3 - Rent Optimization'!F55</f>
        <v>0.97299999999999998</v>
      </c>
      <c r="G55" s="26">
        <f>'3 - Rent Optimization'!G55</f>
        <v>10508.4</v>
      </c>
      <c r="H55" s="26">
        <f>'3 - Rent Optimization'!H55</f>
        <v>144</v>
      </c>
      <c r="I55" s="107">
        <f>'3 - Rent Optimization'!I55</f>
        <v>0.32879999999999998</v>
      </c>
      <c r="J55" s="26">
        <f>'3 - Rent Optimization'!J55</f>
        <v>98</v>
      </c>
      <c r="K55" s="26">
        <f>'3 - Rent Optimization'!K55</f>
        <v>195</v>
      </c>
      <c r="L55" s="26">
        <f>'3 - Rent Optimization'!L55</f>
        <v>97</v>
      </c>
      <c r="M55" s="26">
        <f>'3 - Rent Optimization'!M55</f>
        <v>46</v>
      </c>
      <c r="N55" s="47">
        <f>'3 - Rent Optimization'!N55</f>
        <v>0.47938144329896915</v>
      </c>
      <c r="O55" s="47">
        <f>'3 - Rent Optimization'!O55</f>
        <v>0.32879999999999998</v>
      </c>
      <c r="Y55" s="26">
        <f>'3 - Rent Optimization'!Y55</f>
        <v>108.08046766451939</v>
      </c>
      <c r="Z55" s="26">
        <f>'3 - Rent Optimization'!Z55</f>
        <v>108.08046766451939</v>
      </c>
      <c r="AA55" s="47">
        <f>'3 - Rent Optimization'!AA55</f>
        <v>0.18313787764552072</v>
      </c>
      <c r="AB55" s="107">
        <f>'3 - Rent Optimization'!AB55</f>
        <v>0.70570974226804128</v>
      </c>
      <c r="AC55" s="26">
        <f t="shared" si="0"/>
        <v>27839.805227604131</v>
      </c>
      <c r="AD55" s="39">
        <f t="shared" si="1"/>
        <v>19487.863659322891</v>
      </c>
      <c r="AE55" s="26">
        <f t="shared" si="2"/>
        <v>10508.4</v>
      </c>
      <c r="AF55" s="26">
        <f t="shared" si="3"/>
        <v>8979.4636593228915</v>
      </c>
      <c r="AH55" s="123">
        <f t="shared" si="4"/>
        <v>8586.1351975945036</v>
      </c>
      <c r="AI55" s="123">
        <f t="shared" si="5"/>
        <v>-42186.1351975945</v>
      </c>
      <c r="AJ55" s="123">
        <f t="shared" si="6"/>
        <v>-18186.135197594504</v>
      </c>
      <c r="AK55" s="123">
        <f t="shared" si="7"/>
        <v>-18186.135197594504</v>
      </c>
      <c r="AL55" s="123">
        <f t="shared" si="8"/>
        <v>-24186.135197594504</v>
      </c>
      <c r="AM55" s="26">
        <f t="shared" si="9"/>
        <v>-33206.671538271607</v>
      </c>
      <c r="AN55" s="26">
        <f t="shared" si="10"/>
        <v>-9206.671538271612</v>
      </c>
      <c r="AO55" s="26">
        <f t="shared" si="11"/>
        <v>-9206.671538271612</v>
      </c>
      <c r="AP55" s="26">
        <f t="shared" si="12"/>
        <v>-15206.671538271612</v>
      </c>
      <c r="AQ55">
        <f t="shared" si="13"/>
        <v>0</v>
      </c>
    </row>
    <row r="56" spans="1:43" x14ac:dyDescent="0.5">
      <c r="A56" t="str">
        <f>'3 - Rent Optimization'!A56</f>
        <v>W146</v>
      </c>
      <c r="B56" t="str">
        <f>'3 - Rent Optimization'!B56</f>
        <v>L2338</v>
      </c>
      <c r="C56" t="str">
        <f>'3 - Rent Optimization'!C56</f>
        <v>apartment</v>
      </c>
      <c r="D56">
        <f>'3 - Rent Optimization'!D56</f>
        <v>2</v>
      </c>
      <c r="E56">
        <f>'3 - Rent Optimization'!E56</f>
        <v>1400</v>
      </c>
      <c r="F56" s="107">
        <f>'3 - Rent Optimization'!F56</f>
        <v>0.97299999999999998</v>
      </c>
      <c r="G56" s="26">
        <f>'3 - Rent Optimization'!G56</f>
        <v>16346.4</v>
      </c>
      <c r="H56" s="26">
        <f>'3 - Rent Optimization'!H56</f>
        <v>136</v>
      </c>
      <c r="I56" s="107">
        <f>'3 - Rent Optimization'!I56</f>
        <v>0.61919999999999997</v>
      </c>
      <c r="J56" s="26">
        <f>'3 - Rent Optimization'!J56</f>
        <v>77</v>
      </c>
      <c r="K56" s="26">
        <f>'3 - Rent Optimization'!K56</f>
        <v>260</v>
      </c>
      <c r="L56" s="26">
        <f>'3 - Rent Optimization'!L56</f>
        <v>183</v>
      </c>
      <c r="M56" s="26">
        <f>'3 - Rent Optimization'!M56</f>
        <v>59</v>
      </c>
      <c r="N56" s="47">
        <f>'3 - Rent Optimization'!N56</f>
        <v>0.35792349726775963</v>
      </c>
      <c r="O56" s="47">
        <f>'3 - Rent Optimization'!O56</f>
        <v>0.61919999999999997</v>
      </c>
      <c r="Y56" s="26">
        <f>'3 - Rent Optimization'!Y56</f>
        <v>149.96108848048505</v>
      </c>
      <c r="Z56" s="26">
        <f>'3 - Rent Optimization'!Z56</f>
        <v>149.96108848048505</v>
      </c>
      <c r="AA56" s="47">
        <f>'3 - Rent Optimization'!AA56</f>
        <v>0.41895557805676525</v>
      </c>
      <c r="AB56" s="107">
        <f>'3 - Rent Optimization'!AB56</f>
        <v>0.5190128688524589</v>
      </c>
      <c r="AC56" s="26">
        <f t="shared" si="0"/>
        <v>28408.583183200299</v>
      </c>
      <c r="AD56" s="39">
        <f t="shared" si="1"/>
        <v>19886.008228240207</v>
      </c>
      <c r="AE56" s="26">
        <f t="shared" si="2"/>
        <v>16346.4</v>
      </c>
      <c r="AF56" s="26">
        <f t="shared" si="3"/>
        <v>3539.6082282402076</v>
      </c>
      <c r="AH56" s="123">
        <f t="shared" si="4"/>
        <v>6314.6565710382501</v>
      </c>
      <c r="AI56" s="123">
        <f t="shared" si="5"/>
        <v>-39914.656571038249</v>
      </c>
      <c r="AJ56" s="123">
        <f t="shared" si="6"/>
        <v>-15914.656571038249</v>
      </c>
      <c r="AK56" s="123">
        <f t="shared" si="7"/>
        <v>-15914.656571038249</v>
      </c>
      <c r="AL56" s="123">
        <f t="shared" si="8"/>
        <v>-21914.656571038249</v>
      </c>
      <c r="AM56" s="26">
        <f t="shared" si="9"/>
        <v>-36375.048342798043</v>
      </c>
      <c r="AN56" s="26">
        <f t="shared" si="10"/>
        <v>-12375.048342798042</v>
      </c>
      <c r="AO56" s="26">
        <f t="shared" si="11"/>
        <v>-12375.048342798042</v>
      </c>
      <c r="AP56" s="26">
        <f t="shared" si="12"/>
        <v>-18375.048342798043</v>
      </c>
      <c r="AQ56">
        <f t="shared" si="13"/>
        <v>0</v>
      </c>
    </row>
    <row r="57" spans="1:43" x14ac:dyDescent="0.5">
      <c r="A57" t="str">
        <f>'3 - Rent Optimization'!A57</f>
        <v>W147</v>
      </c>
      <c r="B57" t="str">
        <f>'3 - Rent Optimization'!B57</f>
        <v>L2338</v>
      </c>
      <c r="C57" t="str">
        <f>'3 - Rent Optimization'!C57</f>
        <v>house</v>
      </c>
      <c r="D57">
        <f>'3 - Rent Optimization'!D57</f>
        <v>2</v>
      </c>
      <c r="E57">
        <f>'3 - Rent Optimization'!E57</f>
        <v>1400</v>
      </c>
      <c r="F57" s="107">
        <f>'3 - Rent Optimization'!F57</f>
        <v>0.97299999999999998</v>
      </c>
      <c r="G57" s="26">
        <f>'3 - Rent Optimization'!G57</f>
        <v>16346.4</v>
      </c>
      <c r="H57" s="26">
        <f>'3 - Rent Optimization'!H57</f>
        <v>305</v>
      </c>
      <c r="I57" s="107">
        <f>'3 - Rent Optimization'!I57</f>
        <v>0.2712</v>
      </c>
      <c r="J57" s="26">
        <f>'3 - Rent Optimization'!J57</f>
        <v>173</v>
      </c>
      <c r="K57" s="26">
        <f>'3 - Rent Optimization'!K57</f>
        <v>322</v>
      </c>
      <c r="L57" s="26">
        <f>'3 - Rent Optimization'!L57</f>
        <v>149</v>
      </c>
      <c r="M57" s="26">
        <f>'3 - Rent Optimization'!M57</f>
        <v>132</v>
      </c>
      <c r="N57" s="47">
        <f>'3 - Rent Optimization'!N57</f>
        <v>0.8087248322147651</v>
      </c>
      <c r="O57" s="47">
        <f>'3 - Rent Optimization'!O57</f>
        <v>0.2712</v>
      </c>
      <c r="Y57" s="26">
        <f>'3 - Rent Optimization'!Y57</f>
        <v>177.25247094859165</v>
      </c>
      <c r="Z57" s="26">
        <f>'3 - Rent Optimization'!Z57</f>
        <v>177.25247094859165</v>
      </c>
      <c r="AA57" s="47">
        <f>'3 - Rent Optimization'!AA57</f>
        <v>0.1228320587843847</v>
      </c>
      <c r="AB57" s="107">
        <f>'3 - Rent Optimization'!AB57</f>
        <v>0.75345385906040263</v>
      </c>
      <c r="AC57" s="26">
        <f t="shared" si="0"/>
        <v>48746.31876643603</v>
      </c>
      <c r="AD57" s="39">
        <f t="shared" si="1"/>
        <v>34122.423136505218</v>
      </c>
      <c r="AE57" s="26">
        <f t="shared" si="2"/>
        <v>16346.4</v>
      </c>
      <c r="AF57" s="26">
        <f t="shared" si="3"/>
        <v>17776.023136505217</v>
      </c>
      <c r="AH57" s="123">
        <f t="shared" si="4"/>
        <v>9167.0219519015645</v>
      </c>
      <c r="AI57" s="123">
        <f t="shared" si="5"/>
        <v>-42767.021951901566</v>
      </c>
      <c r="AJ57" s="123">
        <f t="shared" si="6"/>
        <v>-18767.021951901566</v>
      </c>
      <c r="AK57" s="123">
        <f t="shared" si="7"/>
        <v>-18767.021951901566</v>
      </c>
      <c r="AL57" s="123">
        <f t="shared" si="8"/>
        <v>-24767.021951901566</v>
      </c>
      <c r="AM57" s="26">
        <f t="shared" si="9"/>
        <v>-24990.99881539635</v>
      </c>
      <c r="AN57" s="26">
        <f t="shared" si="10"/>
        <v>-990.99881539634953</v>
      </c>
      <c r="AO57" s="26">
        <f t="shared" si="11"/>
        <v>-990.99881539634953</v>
      </c>
      <c r="AP57" s="26">
        <f t="shared" si="12"/>
        <v>-6990.9988153963495</v>
      </c>
      <c r="AQ57">
        <f t="shared" si="13"/>
        <v>0</v>
      </c>
    </row>
    <row r="58" spans="1:43" x14ac:dyDescent="0.5">
      <c r="A58" t="str">
        <f>'3 - Rent Optimization'!A58</f>
        <v>W148</v>
      </c>
      <c r="B58" t="str">
        <f>'3 - Rent Optimization'!B58</f>
        <v>L2338</v>
      </c>
      <c r="C58" t="str">
        <f>'3 - Rent Optimization'!C58</f>
        <v>house</v>
      </c>
      <c r="D58">
        <f>'3 - Rent Optimization'!D58</f>
        <v>2</v>
      </c>
      <c r="E58">
        <f>'3 - Rent Optimization'!E58</f>
        <v>1700</v>
      </c>
      <c r="F58" s="107">
        <f>'3 - Rent Optimization'!F58</f>
        <v>0.97299999999999998</v>
      </c>
      <c r="G58" s="26">
        <f>'3 - Rent Optimization'!G58</f>
        <v>19849.2</v>
      </c>
      <c r="H58" s="26">
        <f>'3 - Rent Optimization'!H58</f>
        <v>425</v>
      </c>
      <c r="I58" s="107">
        <f>'3 - Rent Optimization'!I58</f>
        <v>0.32879999999999998</v>
      </c>
      <c r="J58" s="26">
        <f>'3 - Rent Optimization'!J58</f>
        <v>176</v>
      </c>
      <c r="K58" s="26">
        <f>'3 - Rent Optimization'!K58</f>
        <v>469</v>
      </c>
      <c r="L58" s="26">
        <f>'3 - Rent Optimization'!L58</f>
        <v>293</v>
      </c>
      <c r="M58" s="26">
        <f>'3 - Rent Optimization'!M58</f>
        <v>249</v>
      </c>
      <c r="N58" s="47">
        <f>'3 - Rent Optimization'!N58</f>
        <v>0.779863481228669</v>
      </c>
      <c r="O58" s="47">
        <f>'3 - Rent Optimization'!O58</f>
        <v>0.32879999999999998</v>
      </c>
      <c r="Y58" s="26">
        <f>'3 - Rent Optimization'!Y58</f>
        <v>266.45955696602249</v>
      </c>
      <c r="Z58" s="26">
        <f>'3 - Rent Optimization'!Z58</f>
        <v>266.45955696602249</v>
      </c>
      <c r="AA58" s="47">
        <f>'3 - Rent Optimization'!AA58</f>
        <v>0.34698855144306484</v>
      </c>
      <c r="AB58" s="107">
        <f>'3 - Rent Optimization'!AB58</f>
        <v>0.57598916382252563</v>
      </c>
      <c r="AC58" s="26">
        <f t="shared" si="0"/>
        <v>56019.403354423674</v>
      </c>
      <c r="AD58" s="39">
        <f t="shared" si="1"/>
        <v>39213.58234809657</v>
      </c>
      <c r="AE58" s="26">
        <f t="shared" si="2"/>
        <v>19849.2</v>
      </c>
      <c r="AF58" s="26">
        <f t="shared" si="3"/>
        <v>19364.382348096569</v>
      </c>
      <c r="AH58" s="123">
        <f t="shared" si="4"/>
        <v>7007.8681598407284</v>
      </c>
      <c r="AI58" s="123">
        <f t="shared" si="5"/>
        <v>-40607.868159840727</v>
      </c>
      <c r="AJ58" s="123">
        <f t="shared" si="6"/>
        <v>-16607.868159840727</v>
      </c>
      <c r="AK58" s="123">
        <f t="shared" si="7"/>
        <v>-16607.868159840727</v>
      </c>
      <c r="AL58" s="123">
        <f t="shared" si="8"/>
        <v>-22607.868159840727</v>
      </c>
      <c r="AM58" s="26">
        <f t="shared" si="9"/>
        <v>-21243.485811744158</v>
      </c>
      <c r="AN58" s="26">
        <f t="shared" si="10"/>
        <v>2756.5141882558419</v>
      </c>
      <c r="AO58" s="26">
        <f t="shared" si="11"/>
        <v>2756.5141882558419</v>
      </c>
      <c r="AP58" s="26">
        <f t="shared" si="12"/>
        <v>-3243.4858117441581</v>
      </c>
      <c r="AQ58">
        <f t="shared" si="13"/>
        <v>0</v>
      </c>
    </row>
    <row r="59" spans="1:43" x14ac:dyDescent="0.5">
      <c r="A59" t="str">
        <f>'3 - Rent Optimization'!A59</f>
        <v>W149</v>
      </c>
      <c r="B59" t="str">
        <f>'3 - Rent Optimization'!B59</f>
        <v>L3244</v>
      </c>
      <c r="C59" t="str">
        <f>'3 - Rent Optimization'!C59</f>
        <v>apartment</v>
      </c>
      <c r="D59">
        <f>'3 - Rent Optimization'!D59</f>
        <v>2</v>
      </c>
      <c r="E59">
        <f>'3 - Rent Optimization'!E59</f>
        <v>800</v>
      </c>
      <c r="F59" s="107">
        <f>'3 - Rent Optimization'!F59</f>
        <v>0.97299999999999998</v>
      </c>
      <c r="G59" s="26">
        <f>'3 - Rent Optimization'!G59</f>
        <v>9340.7999999999993</v>
      </c>
      <c r="H59" s="26">
        <f>'3 - Rent Optimization'!H59</f>
        <v>176</v>
      </c>
      <c r="I59" s="107">
        <f>'3 - Rent Optimization'!I59</f>
        <v>0.41370000000000001</v>
      </c>
      <c r="J59" s="26">
        <f>'3 - Rent Optimization'!J59</f>
        <v>86</v>
      </c>
      <c r="K59" s="26">
        <f>'3 - Rent Optimization'!K59</f>
        <v>224</v>
      </c>
      <c r="L59" s="26">
        <f>'3 - Rent Optimization'!L59</f>
        <v>138</v>
      </c>
      <c r="M59" s="26">
        <f>'3 - Rent Optimization'!M59</f>
        <v>90</v>
      </c>
      <c r="N59" s="47">
        <f>'3 - Rent Optimization'!N59</f>
        <v>0.62173913043478257</v>
      </c>
      <c r="O59" s="47">
        <f>'3 - Rent Optimization'!O59</f>
        <v>0.41370000000000001</v>
      </c>
      <c r="Y59" s="26">
        <f>'3 - Rent Optimization'!Y59</f>
        <v>127.05262410003792</v>
      </c>
      <c r="Z59" s="26">
        <f>'3 - Rent Optimization'!Z59</f>
        <v>127.05262410003792</v>
      </c>
      <c r="AA59" s="47">
        <f>'3 - Rent Optimization'!AA59</f>
        <v>0.33798622666688649</v>
      </c>
      <c r="AB59" s="107">
        <f>'3 - Rent Optimization'!AB59</f>
        <v>0.58311630434782602</v>
      </c>
      <c r="AC59" s="26">
        <f t="shared" si="0"/>
        <v>27041.556667361292</v>
      </c>
      <c r="AD59" s="39">
        <f t="shared" si="1"/>
        <v>18929.089667152904</v>
      </c>
      <c r="AE59" s="26">
        <f t="shared" si="2"/>
        <v>9340.7999999999993</v>
      </c>
      <c r="AF59" s="26">
        <f t="shared" si="3"/>
        <v>9588.2896671529052</v>
      </c>
      <c r="AH59" s="123">
        <f t="shared" si="4"/>
        <v>7094.5817028985502</v>
      </c>
      <c r="AI59" s="123">
        <f t="shared" si="5"/>
        <v>-40694.581702898548</v>
      </c>
      <c r="AJ59" s="123">
        <f t="shared" si="6"/>
        <v>-16694.581702898551</v>
      </c>
      <c r="AK59" s="123">
        <f t="shared" si="7"/>
        <v>-16694.581702898551</v>
      </c>
      <c r="AL59" s="123">
        <f t="shared" si="8"/>
        <v>-22694.581702898551</v>
      </c>
      <c r="AM59" s="26">
        <f t="shared" si="9"/>
        <v>-31106.292035745642</v>
      </c>
      <c r="AN59" s="26">
        <f t="shared" si="10"/>
        <v>-7106.292035745646</v>
      </c>
      <c r="AO59" s="26">
        <f t="shared" si="11"/>
        <v>-7106.292035745646</v>
      </c>
      <c r="AP59" s="26">
        <f t="shared" si="12"/>
        <v>-13106.292035745646</v>
      </c>
      <c r="AQ59">
        <f t="shared" si="13"/>
        <v>0</v>
      </c>
    </row>
    <row r="60" spans="1:43" x14ac:dyDescent="0.5">
      <c r="A60" t="str">
        <f>'3 - Rent Optimization'!A60</f>
        <v>W15</v>
      </c>
      <c r="B60" t="str">
        <f>'3 - Rent Optimization'!B60</f>
        <v>L9534</v>
      </c>
      <c r="C60" t="str">
        <f>'3 - Rent Optimization'!C60</f>
        <v>house</v>
      </c>
      <c r="D60">
        <f>'3 - Rent Optimization'!D60</f>
        <v>2</v>
      </c>
      <c r="E60">
        <f>'3 - Rent Optimization'!E60</f>
        <v>900</v>
      </c>
      <c r="F60" s="107">
        <f>'3 - Rent Optimization'!F60</f>
        <v>0.97299999999999998</v>
      </c>
      <c r="G60" s="26">
        <f>'3 - Rent Optimization'!G60</f>
        <v>10508.4</v>
      </c>
      <c r="H60" s="26">
        <f>'3 - Rent Optimization'!H60</f>
        <v>169</v>
      </c>
      <c r="I60" s="107">
        <f>'3 - Rent Optimization'!I60</f>
        <v>0.47949999999999998</v>
      </c>
      <c r="J60" s="26">
        <f>'3 - Rent Optimization'!J60</f>
        <v>111</v>
      </c>
      <c r="K60" s="26">
        <f>'3 - Rent Optimization'!K60</f>
        <v>276</v>
      </c>
      <c r="L60" s="26">
        <f>'3 - Rent Optimization'!L60</f>
        <v>165</v>
      </c>
      <c r="M60" s="26">
        <f>'3 - Rent Optimization'!M60</f>
        <v>58</v>
      </c>
      <c r="N60" s="47">
        <f>'3 - Rent Optimization'!N60</f>
        <v>0.38121212121212122</v>
      </c>
      <c r="O60" s="47">
        <f>'3 - Rent Optimization'!O60</f>
        <v>0.47949999999999998</v>
      </c>
      <c r="Y60" s="26">
        <f>'3 - Rent Optimization'!Y60</f>
        <v>155.99770272830617</v>
      </c>
      <c r="Z60" s="26">
        <f>'3 - Rent Optimization'!Z60</f>
        <v>155.99770272830617</v>
      </c>
      <c r="AA60" s="47">
        <f>'3 - Rent Optimization'!AA60</f>
        <v>0.31817067989481779</v>
      </c>
      <c r="AB60" s="107">
        <f>'3 - Rent Optimization'!AB60</f>
        <v>0.59880427272727277</v>
      </c>
      <c r="AC60" s="26">
        <f t="shared" si="0"/>
        <v>34095.41318921226</v>
      </c>
      <c r="AD60" s="39">
        <f t="shared" si="1"/>
        <v>23866.78923244858</v>
      </c>
      <c r="AE60" s="26">
        <f t="shared" si="2"/>
        <v>10508.4</v>
      </c>
      <c r="AF60" s="26">
        <f t="shared" si="3"/>
        <v>13358.389232448581</v>
      </c>
      <c r="AH60" s="123">
        <f t="shared" si="4"/>
        <v>7285.4519848484852</v>
      </c>
      <c r="AI60" s="123">
        <f t="shared" si="5"/>
        <v>-40885.451984848485</v>
      </c>
      <c r="AJ60" s="123">
        <f t="shared" si="6"/>
        <v>-16885.451984848485</v>
      </c>
      <c r="AK60" s="123">
        <f t="shared" si="7"/>
        <v>-16885.451984848485</v>
      </c>
      <c r="AL60" s="123">
        <f t="shared" si="8"/>
        <v>-22885.451984848485</v>
      </c>
      <c r="AM60" s="26">
        <f t="shared" si="9"/>
        <v>-27527.062752399906</v>
      </c>
      <c r="AN60" s="26">
        <f t="shared" si="10"/>
        <v>-3527.0627523999046</v>
      </c>
      <c r="AO60" s="26">
        <f t="shared" si="11"/>
        <v>-3527.0627523999046</v>
      </c>
      <c r="AP60" s="26">
        <f t="shared" si="12"/>
        <v>-9527.0627523999046</v>
      </c>
      <c r="AQ60">
        <f t="shared" si="13"/>
        <v>0</v>
      </c>
    </row>
    <row r="61" spans="1:43" x14ac:dyDescent="0.5">
      <c r="A61" t="str">
        <f>'3 - Rent Optimization'!A61</f>
        <v>W150</v>
      </c>
      <c r="B61" t="str">
        <f>'3 - Rent Optimization'!B61</f>
        <v>L3244</v>
      </c>
      <c r="C61" t="str">
        <f>'3 - Rent Optimization'!C61</f>
        <v>apartment</v>
      </c>
      <c r="D61">
        <f>'3 - Rent Optimization'!D61</f>
        <v>2</v>
      </c>
      <c r="E61">
        <f>'3 - Rent Optimization'!E61</f>
        <v>1300</v>
      </c>
      <c r="F61" s="107">
        <f>'3 - Rent Optimization'!F61</f>
        <v>0.97299999999999998</v>
      </c>
      <c r="G61" s="26">
        <f>'3 - Rent Optimization'!G61</f>
        <v>15178.8</v>
      </c>
      <c r="H61" s="26">
        <f>'3 - Rent Optimization'!H61</f>
        <v>207</v>
      </c>
      <c r="I61" s="107">
        <f>'3 - Rent Optimization'!I61</f>
        <v>0.63009999999999999</v>
      </c>
      <c r="J61" s="26">
        <f>'3 - Rent Optimization'!J61</f>
        <v>127</v>
      </c>
      <c r="K61" s="26">
        <f>'3 - Rent Optimization'!K61</f>
        <v>276</v>
      </c>
      <c r="L61" s="26">
        <f>'3 - Rent Optimization'!L61</f>
        <v>149</v>
      </c>
      <c r="M61" s="26">
        <f>'3 - Rent Optimization'!M61</f>
        <v>80</v>
      </c>
      <c r="N61" s="47">
        <f>'3 - Rent Optimization'!N61</f>
        <v>0.5295302013422819</v>
      </c>
      <c r="O61" s="47">
        <f>'3 - Rent Optimization'!O61</f>
        <v>0.63009999999999999</v>
      </c>
      <c r="Y61" s="26">
        <f>'3 - Rent Optimization'!Y61</f>
        <v>154.25247094859165</v>
      </c>
      <c r="Z61" s="26">
        <f>'3 - Rent Optimization'!Z61</f>
        <v>154.25247094859165</v>
      </c>
      <c r="AA61" s="47">
        <f>'3 - Rent Optimization'!AA61</f>
        <v>0.24632199167029073</v>
      </c>
      <c r="AB61" s="107">
        <f>'3 - Rent Optimization'!AB61</f>
        <v>0.65568687919463087</v>
      </c>
      <c r="AC61" s="26">
        <f t="shared" si="0"/>
        <v>36916.582268785023</v>
      </c>
      <c r="AD61" s="39">
        <f t="shared" si="1"/>
        <v>25841.607588149516</v>
      </c>
      <c r="AE61" s="26">
        <f t="shared" si="2"/>
        <v>15178.8</v>
      </c>
      <c r="AF61" s="26">
        <f t="shared" si="3"/>
        <v>10662.807588149517</v>
      </c>
      <c r="AH61" s="123">
        <f t="shared" si="4"/>
        <v>7977.5236968680092</v>
      </c>
      <c r="AI61" s="123">
        <f t="shared" si="5"/>
        <v>-41577.523696868011</v>
      </c>
      <c r="AJ61" s="123">
        <f t="shared" si="6"/>
        <v>-17577.523696868011</v>
      </c>
      <c r="AK61" s="123">
        <f t="shared" si="7"/>
        <v>-17577.523696868011</v>
      </c>
      <c r="AL61" s="123">
        <f t="shared" si="8"/>
        <v>-23577.523696868011</v>
      </c>
      <c r="AM61" s="26">
        <f t="shared" si="9"/>
        <v>-30914.716108718494</v>
      </c>
      <c r="AN61" s="26">
        <f t="shared" si="10"/>
        <v>-6914.7161087184941</v>
      </c>
      <c r="AO61" s="26">
        <f t="shared" si="11"/>
        <v>-6914.7161087184941</v>
      </c>
      <c r="AP61" s="26">
        <f t="shared" si="12"/>
        <v>-12914.716108718494</v>
      </c>
      <c r="AQ61">
        <f t="shared" si="13"/>
        <v>0</v>
      </c>
    </row>
    <row r="62" spans="1:43" x14ac:dyDescent="0.5">
      <c r="A62" t="str">
        <f>'3 - Rent Optimization'!A62</f>
        <v>W151</v>
      </c>
      <c r="B62" t="str">
        <f>'3 - Rent Optimization'!B62</f>
        <v>L3244</v>
      </c>
      <c r="C62" t="str">
        <f>'3 - Rent Optimization'!C62</f>
        <v>house</v>
      </c>
      <c r="D62">
        <f>'3 - Rent Optimization'!D62</f>
        <v>2</v>
      </c>
      <c r="E62">
        <f>'3 - Rent Optimization'!E62</f>
        <v>1400</v>
      </c>
      <c r="F62" s="107">
        <f>'3 - Rent Optimization'!F62</f>
        <v>0.97299999999999998</v>
      </c>
      <c r="G62" s="26">
        <f>'3 - Rent Optimization'!G62</f>
        <v>16346.4</v>
      </c>
      <c r="H62" s="26">
        <f>'3 - Rent Optimization'!H62</f>
        <v>244</v>
      </c>
      <c r="I62" s="107">
        <f>'3 - Rent Optimization'!I62</f>
        <v>0.90410000000000001</v>
      </c>
      <c r="J62" s="26">
        <f>'3 - Rent Optimization'!J62</f>
        <v>222</v>
      </c>
      <c r="K62" s="26">
        <f>'3 - Rent Optimization'!K62</f>
        <v>381</v>
      </c>
      <c r="L62" s="26">
        <f>'3 - Rent Optimization'!L62</f>
        <v>159</v>
      </c>
      <c r="M62" s="26">
        <f>'3 - Rent Optimization'!M62</f>
        <v>22</v>
      </c>
      <c r="N62" s="47">
        <f>'3 - Rent Optimization'!N62</f>
        <v>0.21069182389937108</v>
      </c>
      <c r="O62" s="47">
        <f>'3 - Rent Optimization'!O62</f>
        <v>0.90410000000000001</v>
      </c>
      <c r="Y62" s="26">
        <f>'3 - Rent Optimization'!Y62</f>
        <v>207.84324081091324</v>
      </c>
      <c r="Z62" s="26">
        <f>'3 - Rent Optimization'!Z62</f>
        <v>222</v>
      </c>
      <c r="AA62" s="47">
        <f>'3 - Rent Optimization'!AA62</f>
        <v>0.1</v>
      </c>
      <c r="AB62" s="107">
        <f>'3 - Rent Optimization'!AB62</f>
        <v>0.77153000000000005</v>
      </c>
      <c r="AC62" s="26">
        <f t="shared" si="0"/>
        <v>62517.075900000003</v>
      </c>
      <c r="AD62" s="39">
        <f t="shared" si="1"/>
        <v>43761.953130000002</v>
      </c>
      <c r="AE62" s="26">
        <f t="shared" si="2"/>
        <v>16346.4</v>
      </c>
      <c r="AF62" s="26">
        <f t="shared" si="3"/>
        <v>27415.55313</v>
      </c>
      <c r="AH62" s="123">
        <f t="shared" si="4"/>
        <v>9386.9483333333337</v>
      </c>
      <c r="AI62" s="123">
        <f t="shared" si="5"/>
        <v>-42986.948333333334</v>
      </c>
      <c r="AJ62" s="123">
        <f t="shared" si="6"/>
        <v>-18986.948333333334</v>
      </c>
      <c r="AK62" s="123">
        <f t="shared" si="7"/>
        <v>-18986.948333333334</v>
      </c>
      <c r="AL62" s="123">
        <f t="shared" si="8"/>
        <v>-24986.948333333334</v>
      </c>
      <c r="AM62" s="26">
        <f t="shared" si="9"/>
        <v>-15571.395203333333</v>
      </c>
      <c r="AN62" s="26">
        <f t="shared" si="10"/>
        <v>8428.6047966666665</v>
      </c>
      <c r="AO62" s="26">
        <f t="shared" si="11"/>
        <v>8428.6047966666665</v>
      </c>
      <c r="AP62" s="26">
        <f t="shared" si="12"/>
        <v>2428.6047966666665</v>
      </c>
      <c r="AQ62">
        <f t="shared" si="13"/>
        <v>0</v>
      </c>
    </row>
    <row r="63" spans="1:43" x14ac:dyDescent="0.5">
      <c r="A63" t="str">
        <f>'3 - Rent Optimization'!A63</f>
        <v>W152</v>
      </c>
      <c r="B63" t="str">
        <f>'3 - Rent Optimization'!B63</f>
        <v>L3244</v>
      </c>
      <c r="C63" t="str">
        <f>'3 - Rent Optimization'!C63</f>
        <v>house</v>
      </c>
      <c r="D63">
        <f>'3 - Rent Optimization'!D63</f>
        <v>2</v>
      </c>
      <c r="E63">
        <f>'3 - Rent Optimization'!E63</f>
        <v>1900</v>
      </c>
      <c r="F63" s="107">
        <f>'3 - Rent Optimization'!F63</f>
        <v>0.97299999999999998</v>
      </c>
      <c r="G63" s="26">
        <f>'3 - Rent Optimization'!G63</f>
        <v>22184.399999999998</v>
      </c>
      <c r="H63" s="26">
        <f>'3 - Rent Optimization'!H63</f>
        <v>536</v>
      </c>
      <c r="I63" s="107">
        <f>'3 - Rent Optimization'!I63</f>
        <v>0.54249999999999998</v>
      </c>
      <c r="J63" s="26">
        <f>'3 - Rent Optimization'!J63</f>
        <v>386</v>
      </c>
      <c r="K63" s="26">
        <f>'3 - Rent Optimization'!K63</f>
        <v>773</v>
      </c>
      <c r="L63" s="26">
        <f>'3 - Rent Optimization'!L63</f>
        <v>387</v>
      </c>
      <c r="M63" s="26">
        <f>'3 - Rent Optimization'!M63</f>
        <v>150</v>
      </c>
      <c r="N63" s="47">
        <f>'3 - Rent Optimization'!N63</f>
        <v>0.41007751937984493</v>
      </c>
      <c r="O63" s="47">
        <f>'3 - Rent Optimization'!O63</f>
        <v>0.54249999999999998</v>
      </c>
      <c r="Y63" s="26">
        <f>'3 - Rent Optimization'!Y63</f>
        <v>428.71279367184542</v>
      </c>
      <c r="Z63" s="26">
        <f>'3 - Rent Optimization'!Z63</f>
        <v>428.71279367184542</v>
      </c>
      <c r="AA63" s="47">
        <f>'3 - Rent Optimization'!AA63</f>
        <v>0.18829518071699311</v>
      </c>
      <c r="AB63" s="107">
        <f>'3 - Rent Optimization'!AB63</f>
        <v>0.70162670542635652</v>
      </c>
      <c r="AC63" s="26">
        <f t="shared" si="0"/>
        <v>109790.66592430878</v>
      </c>
      <c r="AD63" s="39">
        <f t="shared" si="1"/>
        <v>76853.466147016137</v>
      </c>
      <c r="AE63" s="26">
        <f t="shared" si="2"/>
        <v>22184.399999999998</v>
      </c>
      <c r="AF63" s="26">
        <f t="shared" si="3"/>
        <v>54669.066147016143</v>
      </c>
      <c r="AH63" s="123">
        <f t="shared" si="4"/>
        <v>8536.4582493540056</v>
      </c>
      <c r="AI63" s="123">
        <f t="shared" si="5"/>
        <v>-42136.458249354007</v>
      </c>
      <c r="AJ63" s="123">
        <f t="shared" si="6"/>
        <v>-18136.458249354007</v>
      </c>
      <c r="AK63" s="123">
        <f t="shared" si="7"/>
        <v>-18136.458249354007</v>
      </c>
      <c r="AL63" s="123">
        <f t="shared" si="8"/>
        <v>-24136.458249354007</v>
      </c>
      <c r="AM63" s="26">
        <f t="shared" si="9"/>
        <v>12532.607897662136</v>
      </c>
      <c r="AN63" s="26">
        <f t="shared" si="10"/>
        <v>36532.607897662136</v>
      </c>
      <c r="AO63" s="26">
        <f t="shared" si="11"/>
        <v>36532.607897662136</v>
      </c>
      <c r="AP63" s="26">
        <f t="shared" si="12"/>
        <v>30532.607897662136</v>
      </c>
      <c r="AQ63">
        <f t="shared" si="13"/>
        <v>1</v>
      </c>
    </row>
    <row r="64" spans="1:43" x14ac:dyDescent="0.5">
      <c r="A64" t="str">
        <f>'3 - Rent Optimization'!A64</f>
        <v>W153</v>
      </c>
      <c r="B64" t="str">
        <f>'3 - Rent Optimization'!B64</f>
        <v>L3256</v>
      </c>
      <c r="C64" t="str">
        <f>'3 - Rent Optimization'!C64</f>
        <v>apartment</v>
      </c>
      <c r="D64">
        <f>'3 - Rent Optimization'!D64</f>
        <v>2</v>
      </c>
      <c r="E64">
        <f>'3 - Rent Optimization'!E64</f>
        <v>1700</v>
      </c>
      <c r="F64" s="107">
        <f>'3 - Rent Optimization'!F64</f>
        <v>0.97299999999999998</v>
      </c>
      <c r="G64" s="26">
        <f>'3 - Rent Optimization'!G64</f>
        <v>19849.2</v>
      </c>
      <c r="H64" s="26">
        <f>'3 - Rent Optimization'!H64</f>
        <v>476</v>
      </c>
      <c r="I64" s="107">
        <f>'3 - Rent Optimization'!I64</f>
        <v>7.9500000000000001E-2</v>
      </c>
      <c r="J64" s="26">
        <f>'3 - Rent Optimization'!J64</f>
        <v>136</v>
      </c>
      <c r="K64" s="26">
        <f>'3 - Rent Optimization'!K64</f>
        <v>476</v>
      </c>
      <c r="L64" s="26">
        <f>'3 - Rent Optimization'!L64</f>
        <v>340</v>
      </c>
      <c r="M64" s="26">
        <f>'3 - Rent Optimization'!M64</f>
        <v>340</v>
      </c>
      <c r="N64" s="47">
        <f>'3 - Rent Optimization'!N64</f>
        <v>0.9</v>
      </c>
      <c r="O64" s="47">
        <f>'3 - Rent Optimization'!O64</f>
        <v>7.9500000000000001E-2</v>
      </c>
      <c r="Y64" s="26">
        <f>'3 - Rent Optimization'!Y64</f>
        <v>275.08617531893401</v>
      </c>
      <c r="Z64" s="26">
        <f>'3 - Rent Optimization'!Z64</f>
        <v>275.08617531893401</v>
      </c>
      <c r="AA64" s="47">
        <f>'3 - Rent Optimization'!AA64</f>
        <v>0.42726158898572708</v>
      </c>
      <c r="AB64" s="107">
        <f>'3 - Rent Optimization'!AB64</f>
        <v>0.51243699999999992</v>
      </c>
      <c r="AC64" s="26">
        <f t="shared" si="0"/>
        <v>51451.982063996627</v>
      </c>
      <c r="AD64" s="39">
        <f t="shared" si="1"/>
        <v>36016.387444797634</v>
      </c>
      <c r="AE64" s="26">
        <f t="shared" si="2"/>
        <v>19849.2</v>
      </c>
      <c r="AF64" s="26">
        <f t="shared" si="3"/>
        <v>16167.187444797633</v>
      </c>
      <c r="AH64" s="123">
        <f t="shared" si="4"/>
        <v>6234.6501666666654</v>
      </c>
      <c r="AI64" s="123">
        <f t="shared" si="5"/>
        <v>-39834.650166666666</v>
      </c>
      <c r="AJ64" s="123">
        <f t="shared" si="6"/>
        <v>-15834.650166666666</v>
      </c>
      <c r="AK64" s="123">
        <f t="shared" si="7"/>
        <v>-15834.650166666666</v>
      </c>
      <c r="AL64" s="123">
        <f t="shared" si="8"/>
        <v>-21834.650166666666</v>
      </c>
      <c r="AM64" s="26">
        <f t="shared" si="9"/>
        <v>-23667.462721869033</v>
      </c>
      <c r="AN64" s="26">
        <f t="shared" si="10"/>
        <v>332.53727813096702</v>
      </c>
      <c r="AO64" s="26">
        <f t="shared" si="11"/>
        <v>332.53727813096702</v>
      </c>
      <c r="AP64" s="26">
        <f t="shared" si="12"/>
        <v>-5667.462721869033</v>
      </c>
      <c r="AQ64">
        <f t="shared" si="13"/>
        <v>0</v>
      </c>
    </row>
    <row r="65" spans="1:43" x14ac:dyDescent="0.5">
      <c r="A65" t="str">
        <f>'3 - Rent Optimization'!A65</f>
        <v>W154</v>
      </c>
      <c r="B65" t="str">
        <f>'3 - Rent Optimization'!B65</f>
        <v>L3256</v>
      </c>
      <c r="C65" t="str">
        <f>'3 - Rent Optimization'!C65</f>
        <v>apartment</v>
      </c>
      <c r="D65">
        <f>'3 - Rent Optimization'!D65</f>
        <v>2</v>
      </c>
      <c r="E65">
        <f>'3 - Rent Optimization'!E65</f>
        <v>2400</v>
      </c>
      <c r="F65" s="107">
        <f>'3 - Rent Optimization'!F65</f>
        <v>0.97299999999999998</v>
      </c>
      <c r="G65" s="26">
        <f>'3 - Rent Optimization'!G65</f>
        <v>28022.399999999998</v>
      </c>
      <c r="H65" s="26">
        <f>'3 - Rent Optimization'!H65</f>
        <v>360</v>
      </c>
      <c r="I65" s="107">
        <f>'3 - Rent Optimization'!I65</f>
        <v>0.55069999999999997</v>
      </c>
      <c r="J65" s="26">
        <f>'3 - Rent Optimization'!J65</f>
        <v>173</v>
      </c>
      <c r="K65" s="26">
        <f>'3 - Rent Optimization'!K65</f>
        <v>690</v>
      </c>
      <c r="L65" s="26">
        <f>'3 - Rent Optimization'!L65</f>
        <v>517</v>
      </c>
      <c r="M65" s="26">
        <f>'3 - Rent Optimization'!M65</f>
        <v>187</v>
      </c>
      <c r="N65" s="47">
        <f>'3 - Rent Optimization'!N65</f>
        <v>0.38936170212765953</v>
      </c>
      <c r="O65" s="47">
        <f>'3 - Rent Optimization'!O65</f>
        <v>0.55069999999999997</v>
      </c>
      <c r="Y65" s="26">
        <f>'3 - Rent Optimization'!Y65</f>
        <v>401.39280188202605</v>
      </c>
      <c r="Z65" s="26">
        <f>'3 - Rent Optimization'!Z65</f>
        <v>401.39280188202605</v>
      </c>
      <c r="AA65" s="47">
        <f>'3 - Rent Optimization'!AA65</f>
        <v>0.45341245939191649</v>
      </c>
      <c r="AB65" s="107">
        <f>'3 - Rent Optimization'!AB65</f>
        <v>0.49173335589941974</v>
      </c>
      <c r="AC65" s="26">
        <f t="shared" si="0"/>
        <v>72043.053768711659</v>
      </c>
      <c r="AD65" s="39">
        <f t="shared" si="1"/>
        <v>50430.13763809816</v>
      </c>
      <c r="AE65" s="26">
        <f t="shared" si="2"/>
        <v>28022.399999999998</v>
      </c>
      <c r="AF65" s="26">
        <f t="shared" si="3"/>
        <v>22407.737638098162</v>
      </c>
      <c r="AH65" s="123">
        <f t="shared" si="4"/>
        <v>5982.7558301096069</v>
      </c>
      <c r="AI65" s="123">
        <f t="shared" si="5"/>
        <v>-39582.755830109607</v>
      </c>
      <c r="AJ65" s="123">
        <f t="shared" si="6"/>
        <v>-15582.755830109607</v>
      </c>
      <c r="AK65" s="123">
        <f t="shared" si="7"/>
        <v>-15582.755830109607</v>
      </c>
      <c r="AL65" s="123">
        <f t="shared" si="8"/>
        <v>-21582.755830109607</v>
      </c>
      <c r="AM65" s="26">
        <f t="shared" si="9"/>
        <v>-17175.018192011445</v>
      </c>
      <c r="AN65" s="26">
        <f t="shared" si="10"/>
        <v>6824.9818079885554</v>
      </c>
      <c r="AO65" s="26">
        <f t="shared" si="11"/>
        <v>6824.9818079885554</v>
      </c>
      <c r="AP65" s="26">
        <f t="shared" si="12"/>
        <v>824.98180798855537</v>
      </c>
      <c r="AQ65">
        <f t="shared" si="13"/>
        <v>0</v>
      </c>
    </row>
    <row r="66" spans="1:43" x14ac:dyDescent="0.5">
      <c r="A66" t="str">
        <f>'3 - Rent Optimization'!A66</f>
        <v>W155</v>
      </c>
      <c r="B66" t="str">
        <f>'3 - Rent Optimization'!B66</f>
        <v>L3256</v>
      </c>
      <c r="C66" t="str">
        <f>'3 - Rent Optimization'!C66</f>
        <v>house</v>
      </c>
      <c r="D66">
        <f>'3 - Rent Optimization'!D66</f>
        <v>2</v>
      </c>
      <c r="E66">
        <f>'3 - Rent Optimization'!E66</f>
        <v>2100</v>
      </c>
      <c r="F66" s="107">
        <f>'3 - Rent Optimization'!F66</f>
        <v>0.97299999999999998</v>
      </c>
      <c r="G66" s="26">
        <f>'3 - Rent Optimization'!G66</f>
        <v>24519.599999999999</v>
      </c>
      <c r="H66" s="26">
        <f>'3 - Rent Optimization'!H66</f>
        <v>1477</v>
      </c>
      <c r="I66" s="107">
        <f>'3 - Rent Optimization'!I66</f>
        <v>0.69320000000000004</v>
      </c>
      <c r="J66" s="26">
        <f>'3 - Rent Optimization'!J66</f>
        <v>448</v>
      </c>
      <c r="K66" s="26">
        <f>'3 - Rent Optimization'!K66</f>
        <v>2128</v>
      </c>
      <c r="L66" s="26">
        <f>'3 - Rent Optimization'!L66</f>
        <v>1680</v>
      </c>
      <c r="M66" s="26">
        <f>'3 - Rent Optimization'!M66</f>
        <v>1029</v>
      </c>
      <c r="N66" s="47">
        <f>'3 - Rent Optimization'!N66</f>
        <v>0.59000000000000008</v>
      </c>
      <c r="O66" s="47">
        <f>'3 - Rent Optimization'!O66</f>
        <v>0.69320000000000004</v>
      </c>
      <c r="Y66" s="26">
        <f>'3 - Rent Optimization'!Y66</f>
        <v>1247.2493368700266</v>
      </c>
      <c r="Z66" s="26">
        <f>'3 - Rent Optimization'!Z66</f>
        <v>1247.2493368700266</v>
      </c>
      <c r="AA66" s="47">
        <f>'3 - Rent Optimization'!AA66</f>
        <v>0.48059492231906026</v>
      </c>
      <c r="AB66" s="107">
        <f>'3 - Rent Optimization'!AB66</f>
        <v>0.47021300000000005</v>
      </c>
      <c r="AC66" s="26">
        <f t="shared" si="0"/>
        <v>214062.59113974805</v>
      </c>
      <c r="AD66" s="39">
        <f t="shared" si="1"/>
        <v>149843.81379782362</v>
      </c>
      <c r="AE66" s="26">
        <f t="shared" si="2"/>
        <v>24519.599999999999</v>
      </c>
      <c r="AF66" s="26">
        <f t="shared" si="3"/>
        <v>125324.21379782361</v>
      </c>
      <c r="AH66" s="123">
        <f t="shared" si="4"/>
        <v>5720.9248333333335</v>
      </c>
      <c r="AI66" s="123">
        <f t="shared" si="5"/>
        <v>-39320.924833333331</v>
      </c>
      <c r="AJ66" s="123">
        <f t="shared" si="6"/>
        <v>-15320.924833333334</v>
      </c>
      <c r="AK66" s="123">
        <f t="shared" si="7"/>
        <v>-15320.924833333334</v>
      </c>
      <c r="AL66" s="123">
        <f t="shared" si="8"/>
        <v>-21320.924833333334</v>
      </c>
      <c r="AM66" s="26">
        <f t="shared" si="9"/>
        <v>86003.28896449029</v>
      </c>
      <c r="AN66" s="26">
        <f t="shared" si="10"/>
        <v>110003.28896449028</v>
      </c>
      <c r="AO66" s="26">
        <f t="shared" si="11"/>
        <v>110003.28896449028</v>
      </c>
      <c r="AP66" s="26">
        <f t="shared" si="12"/>
        <v>104003.28896449028</v>
      </c>
      <c r="AQ66">
        <f t="shared" si="13"/>
        <v>1</v>
      </c>
    </row>
    <row r="67" spans="1:43" x14ac:dyDescent="0.5">
      <c r="A67" t="str">
        <f>'3 - Rent Optimization'!A67</f>
        <v>W156</v>
      </c>
      <c r="B67" t="str">
        <f>'3 - Rent Optimization'!B67</f>
        <v>L3256</v>
      </c>
      <c r="C67" t="str">
        <f>'3 - Rent Optimization'!C67</f>
        <v>house</v>
      </c>
      <c r="D67">
        <f>'3 - Rent Optimization'!D67</f>
        <v>2</v>
      </c>
      <c r="E67">
        <f>'3 - Rent Optimization'!E67</f>
        <v>3200</v>
      </c>
      <c r="F67" s="107">
        <f>'3 - Rent Optimization'!F67</f>
        <v>0.97299999999999998</v>
      </c>
      <c r="G67" s="26">
        <f>'3 - Rent Optimization'!G67</f>
        <v>37363.199999999997</v>
      </c>
      <c r="H67" s="26">
        <f>'3 - Rent Optimization'!H67</f>
        <v>1265</v>
      </c>
      <c r="I67" s="107">
        <f>'3 - Rent Optimization'!I67</f>
        <v>0.71509999999999996</v>
      </c>
      <c r="J67" s="26">
        <f>'3 - Rent Optimization'!J67</f>
        <v>450</v>
      </c>
      <c r="K67" s="26">
        <f>'3 - Rent Optimization'!K67</f>
        <v>2699</v>
      </c>
      <c r="L67" s="26">
        <f>'3 - Rent Optimization'!L67</f>
        <v>2249</v>
      </c>
      <c r="M67" s="26">
        <f>'3 - Rent Optimization'!M67</f>
        <v>815</v>
      </c>
      <c r="N67" s="47">
        <f>'3 - Rent Optimization'!N67</f>
        <v>0.38990662516674079</v>
      </c>
      <c r="O67" s="47">
        <f>'3 - Rent Optimization'!O67</f>
        <v>0.71509999999999996</v>
      </c>
      <c r="Y67" s="26">
        <f>'3 - Rent Optimization'!Y67</f>
        <v>1594.8141420361246</v>
      </c>
      <c r="Z67" s="26">
        <f>'3 - Rent Optimization'!Z67</f>
        <v>1594.8141420361246</v>
      </c>
      <c r="AA67" s="47">
        <f>'3 - Rent Optimization'!AA67</f>
        <v>0.50722601762067576</v>
      </c>
      <c r="AB67" s="107">
        <f>'3 - Rent Optimization'!AB67</f>
        <v>0.44912916184971102</v>
      </c>
      <c r="AC67" s="26">
        <f t="shared" si="0"/>
        <v>261441.301705344</v>
      </c>
      <c r="AD67" s="39">
        <f t="shared" si="1"/>
        <v>183008.91119374079</v>
      </c>
      <c r="AE67" s="26">
        <f t="shared" si="2"/>
        <v>37363.199999999997</v>
      </c>
      <c r="AF67" s="26">
        <f t="shared" si="3"/>
        <v>145645.71119374078</v>
      </c>
      <c r="AH67" s="123">
        <f t="shared" si="4"/>
        <v>5464.4048025048169</v>
      </c>
      <c r="AI67" s="123">
        <f t="shared" si="5"/>
        <v>-39064.404802504818</v>
      </c>
      <c r="AJ67" s="123">
        <f t="shared" si="6"/>
        <v>-15064.404802504818</v>
      </c>
      <c r="AK67" s="123">
        <f t="shared" si="7"/>
        <v>-15064.404802504818</v>
      </c>
      <c r="AL67" s="123">
        <f t="shared" si="8"/>
        <v>-21064.404802504818</v>
      </c>
      <c r="AM67" s="26">
        <f t="shared" si="9"/>
        <v>106581.30639123596</v>
      </c>
      <c r="AN67" s="26">
        <f t="shared" si="10"/>
        <v>130581.30639123596</v>
      </c>
      <c r="AO67" s="26">
        <f t="shared" si="11"/>
        <v>130581.30639123596</v>
      </c>
      <c r="AP67" s="26">
        <f t="shared" si="12"/>
        <v>124581.30639123596</v>
      </c>
      <c r="AQ67">
        <f t="shared" si="13"/>
        <v>1</v>
      </c>
    </row>
    <row r="68" spans="1:43" x14ac:dyDescent="0.5">
      <c r="A68" t="str">
        <f>'3 - Rent Optimization'!A68</f>
        <v>W157</v>
      </c>
      <c r="B68" t="str">
        <f>'3 - Rent Optimization'!B68</f>
        <v>L3261</v>
      </c>
      <c r="C68" t="str">
        <f>'3 - Rent Optimization'!C68</f>
        <v>apartment</v>
      </c>
      <c r="D68">
        <f>'3 - Rent Optimization'!D68</f>
        <v>2</v>
      </c>
      <c r="E68">
        <f>'3 - Rent Optimization'!E68</f>
        <v>1300</v>
      </c>
      <c r="F68" s="107">
        <f>'3 - Rent Optimization'!F68</f>
        <v>0.97299999999999998</v>
      </c>
      <c r="G68" s="26">
        <f>'3 - Rent Optimization'!G68</f>
        <v>15178.8</v>
      </c>
      <c r="H68" s="26">
        <f>'3 - Rent Optimization'!H68</f>
        <v>328</v>
      </c>
      <c r="I68" s="107">
        <f>'3 - Rent Optimization'!I68</f>
        <v>0.52049999999999996</v>
      </c>
      <c r="J68" s="26">
        <f>'3 - Rent Optimization'!J68</f>
        <v>291</v>
      </c>
      <c r="K68" s="26">
        <f>'3 - Rent Optimization'!K68</f>
        <v>387</v>
      </c>
      <c r="L68" s="26">
        <f>'3 - Rent Optimization'!L68</f>
        <v>96</v>
      </c>
      <c r="M68" s="26">
        <f>'3 - Rent Optimization'!M68</f>
        <v>37</v>
      </c>
      <c r="N68" s="47">
        <f>'3 - Rent Optimization'!N68</f>
        <v>0.40833333333333333</v>
      </c>
      <c r="O68" s="47">
        <f>'3 - Rent Optimization'!O68</f>
        <v>0.52049999999999996</v>
      </c>
      <c r="Y68" s="26">
        <f>'3 - Rent Optimization'!Y68</f>
        <v>203.97139067828721</v>
      </c>
      <c r="Z68" s="26">
        <f>'3 - Rent Optimization'!Z68</f>
        <v>291</v>
      </c>
      <c r="AA68" s="47">
        <f>'3 - Rent Optimization'!AA68</f>
        <v>0.1</v>
      </c>
      <c r="AB68" s="107">
        <f>'3 - Rent Optimization'!AB68</f>
        <v>0.77153000000000005</v>
      </c>
      <c r="AC68" s="26">
        <f t="shared" si="0"/>
        <v>81948.058950000006</v>
      </c>
      <c r="AD68" s="39">
        <f t="shared" si="1"/>
        <v>57363.641264999998</v>
      </c>
      <c r="AE68" s="26">
        <f t="shared" si="2"/>
        <v>15178.8</v>
      </c>
      <c r="AF68" s="26">
        <f t="shared" si="3"/>
        <v>42184.841264999995</v>
      </c>
      <c r="AH68" s="123">
        <f t="shared" si="4"/>
        <v>9386.9483333333337</v>
      </c>
      <c r="AI68" s="123">
        <f t="shared" si="5"/>
        <v>-42986.948333333334</v>
      </c>
      <c r="AJ68" s="123">
        <f t="shared" si="6"/>
        <v>-18986.948333333334</v>
      </c>
      <c r="AK68" s="123">
        <f t="shared" si="7"/>
        <v>-18986.948333333334</v>
      </c>
      <c r="AL68" s="123">
        <f t="shared" si="8"/>
        <v>-24986.948333333334</v>
      </c>
      <c r="AM68" s="26">
        <f t="shared" si="9"/>
        <v>-802.10706833333825</v>
      </c>
      <c r="AN68" s="26">
        <f t="shared" si="10"/>
        <v>23197.892931666662</v>
      </c>
      <c r="AO68" s="26">
        <f t="shared" si="11"/>
        <v>23197.892931666662</v>
      </c>
      <c r="AP68" s="26">
        <f t="shared" si="12"/>
        <v>17197.892931666662</v>
      </c>
      <c r="AQ68">
        <f t="shared" si="13"/>
        <v>1</v>
      </c>
    </row>
    <row r="69" spans="1:43" x14ac:dyDescent="0.5">
      <c r="A69" t="str">
        <f>'3 - Rent Optimization'!A69</f>
        <v>W158</v>
      </c>
      <c r="B69" t="str">
        <f>'3 - Rent Optimization'!B69</f>
        <v>L3261</v>
      </c>
      <c r="C69" t="str">
        <f>'3 - Rent Optimization'!C69</f>
        <v>apartment</v>
      </c>
      <c r="D69">
        <f>'3 - Rent Optimization'!D69</f>
        <v>2</v>
      </c>
      <c r="E69">
        <f>'3 - Rent Optimization'!E69</f>
        <v>1700</v>
      </c>
      <c r="F69" s="107">
        <f>'3 - Rent Optimization'!F69</f>
        <v>0.97299999999999998</v>
      </c>
      <c r="G69" s="26">
        <f>'3 - Rent Optimization'!G69</f>
        <v>19849.2</v>
      </c>
      <c r="H69" s="26">
        <f>'3 - Rent Optimization'!H69</f>
        <v>246</v>
      </c>
      <c r="I69" s="107">
        <f>'3 - Rent Optimization'!I69</f>
        <v>0.15890000000000001</v>
      </c>
      <c r="J69" s="26">
        <f>'3 - Rent Optimization'!J69</f>
        <v>203</v>
      </c>
      <c r="K69" s="26">
        <f>'3 - Rent Optimization'!K69</f>
        <v>318</v>
      </c>
      <c r="L69" s="26">
        <f>'3 - Rent Optimization'!L69</f>
        <v>115</v>
      </c>
      <c r="M69" s="26">
        <f>'3 - Rent Optimization'!M69</f>
        <v>43</v>
      </c>
      <c r="N69" s="47">
        <f>'3 - Rent Optimization'!N69</f>
        <v>0.39913043478260868</v>
      </c>
      <c r="O69" s="47">
        <f>'3 - Rent Optimization'!O69</f>
        <v>0.15890000000000001</v>
      </c>
      <c r="Y69" s="26">
        <f>'3 - Rent Optimization'!Y69</f>
        <v>171.54385341669825</v>
      </c>
      <c r="Z69" s="26">
        <f>'3 - Rent Optimization'!Z69</f>
        <v>203</v>
      </c>
      <c r="AA69" s="47">
        <f>'3 - Rent Optimization'!AA69</f>
        <v>0.1</v>
      </c>
      <c r="AB69" s="107">
        <f>'3 - Rent Optimization'!AB69</f>
        <v>0.77153000000000005</v>
      </c>
      <c r="AC69" s="26">
        <f t="shared" ref="AC69:AC132" si="14">AB69*Z69*365</f>
        <v>57166.515350000009</v>
      </c>
      <c r="AD69" s="39">
        <f t="shared" ref="AD69:AD132" si="15">AC69*0.7</f>
        <v>40016.560745000002</v>
      </c>
      <c r="AE69" s="26">
        <f t="shared" ref="AE69:AE132" si="16">G69</f>
        <v>19849.2</v>
      </c>
      <c r="AF69" s="26">
        <f t="shared" ref="AF69:AF132" si="17">AD69-AE69</f>
        <v>20167.360745000002</v>
      </c>
      <c r="AH69" s="123">
        <f t="shared" ref="AH69:AH132" si="18">AB69*365/$AG$23*$AG$21</f>
        <v>9386.9483333333337</v>
      </c>
      <c r="AI69" s="123">
        <f t="shared" ref="AI69:AI132" si="19">-$AG$7-$AG$13-AH69</f>
        <v>-42986.948333333334</v>
      </c>
      <c r="AJ69" s="123">
        <f t="shared" ref="AJ69:AJ132" si="20">-$AG$13-AH69-$AG$18</f>
        <v>-18986.948333333334</v>
      </c>
      <c r="AK69" s="123">
        <f t="shared" ref="AK69:AK132" si="21">-$AG$7/$AG$9-$AG$13-AH69</f>
        <v>-18986.948333333334</v>
      </c>
      <c r="AL69" s="123">
        <f t="shared" ref="AL69:AL132" si="22">-$AG$7/$AG$9-$AG$13-AH69-$AG$18</f>
        <v>-24986.948333333334</v>
      </c>
      <c r="AM69" s="26">
        <f t="shared" ref="AM69:AM132" si="23">AF69+AI69</f>
        <v>-22819.587588333332</v>
      </c>
      <c r="AN69" s="26">
        <f t="shared" ref="AN69:AN132" si="24">AF69+AJ69</f>
        <v>1180.412411666668</v>
      </c>
      <c r="AO69" s="26">
        <f t="shared" ref="AO69:AO132" si="25">AF69+AK69</f>
        <v>1180.412411666668</v>
      </c>
      <c r="AP69" s="26">
        <f t="shared" ref="AP69:AP132" si="26">AF69+AL69</f>
        <v>-4819.587588333332</v>
      </c>
      <c r="AQ69">
        <f t="shared" ref="AQ69:AQ132" si="27">IF(AP69&gt;6000,1,0)</f>
        <v>0</v>
      </c>
    </row>
    <row r="70" spans="1:43" x14ac:dyDescent="0.5">
      <c r="A70" t="str">
        <f>'3 - Rent Optimization'!A70</f>
        <v>W159</v>
      </c>
      <c r="B70" t="str">
        <f>'3 - Rent Optimization'!B70</f>
        <v>L3261</v>
      </c>
      <c r="C70" t="str">
        <f>'3 - Rent Optimization'!C70</f>
        <v>house</v>
      </c>
      <c r="D70">
        <f>'3 - Rent Optimization'!D70</f>
        <v>2</v>
      </c>
      <c r="E70">
        <f>'3 - Rent Optimization'!E70</f>
        <v>1400</v>
      </c>
      <c r="F70" s="107">
        <f>'3 - Rent Optimization'!F70</f>
        <v>0.97299999999999998</v>
      </c>
      <c r="G70" s="26">
        <f>'3 - Rent Optimization'!G70</f>
        <v>16346.4</v>
      </c>
      <c r="H70" s="26">
        <f>'3 - Rent Optimization'!H70</f>
        <v>325</v>
      </c>
      <c r="I70" s="107">
        <f>'3 - Rent Optimization'!I70</f>
        <v>0.54520000000000002</v>
      </c>
      <c r="J70" s="26">
        <f>'3 - Rent Optimization'!J70</f>
        <v>287</v>
      </c>
      <c r="K70" s="26">
        <f>'3 - Rent Optimization'!K70</f>
        <v>395</v>
      </c>
      <c r="L70" s="26">
        <f>'3 - Rent Optimization'!L70</f>
        <v>108</v>
      </c>
      <c r="M70" s="26">
        <f>'3 - Rent Optimization'!M70</f>
        <v>38</v>
      </c>
      <c r="N70" s="47">
        <f>'3 - Rent Optimization'!N70</f>
        <v>0.38148148148148153</v>
      </c>
      <c r="O70" s="47">
        <f>'3 - Rent Optimization'!O70</f>
        <v>0.54520000000000002</v>
      </c>
      <c r="Y70" s="26">
        <f>'3 - Rent Optimization'!Y70</f>
        <v>209.28031451307314</v>
      </c>
      <c r="Z70" s="26">
        <f>'3 - Rent Optimization'!Z70</f>
        <v>287</v>
      </c>
      <c r="AA70" s="47">
        <f>'3 - Rent Optimization'!AA70</f>
        <v>0.1</v>
      </c>
      <c r="AB70" s="107">
        <f>'3 - Rent Optimization'!AB70</f>
        <v>0.77153000000000005</v>
      </c>
      <c r="AC70" s="26">
        <f t="shared" si="14"/>
        <v>80821.625150000007</v>
      </c>
      <c r="AD70" s="39">
        <f t="shared" si="15"/>
        <v>56575.137605000004</v>
      </c>
      <c r="AE70" s="26">
        <f t="shared" si="16"/>
        <v>16346.4</v>
      </c>
      <c r="AF70" s="26">
        <f t="shared" si="17"/>
        <v>40228.737605000002</v>
      </c>
      <c r="AH70" s="123">
        <f t="shared" si="18"/>
        <v>9386.9483333333337</v>
      </c>
      <c r="AI70" s="123">
        <f t="shared" si="19"/>
        <v>-42986.948333333334</v>
      </c>
      <c r="AJ70" s="123">
        <f t="shared" si="20"/>
        <v>-18986.948333333334</v>
      </c>
      <c r="AK70" s="123">
        <f t="shared" si="21"/>
        <v>-18986.948333333334</v>
      </c>
      <c r="AL70" s="123">
        <f t="shared" si="22"/>
        <v>-24986.948333333334</v>
      </c>
      <c r="AM70" s="26">
        <f t="shared" si="23"/>
        <v>-2758.2107283333316</v>
      </c>
      <c r="AN70" s="26">
        <f t="shared" si="24"/>
        <v>21241.789271666668</v>
      </c>
      <c r="AO70" s="26">
        <f t="shared" si="25"/>
        <v>21241.789271666668</v>
      </c>
      <c r="AP70" s="26">
        <f t="shared" si="26"/>
        <v>15241.789271666668</v>
      </c>
      <c r="AQ70">
        <f t="shared" si="27"/>
        <v>1</v>
      </c>
    </row>
    <row r="71" spans="1:43" x14ac:dyDescent="0.5">
      <c r="A71" t="str">
        <f>'3 - Rent Optimization'!A71</f>
        <v>W16</v>
      </c>
      <c r="B71" t="str">
        <f>'3 - Rent Optimization'!B71</f>
        <v>L9534</v>
      </c>
      <c r="C71" t="str">
        <f>'3 - Rent Optimization'!C71</f>
        <v>apartment</v>
      </c>
      <c r="D71">
        <f>'3 - Rent Optimization'!D71</f>
        <v>2</v>
      </c>
      <c r="E71">
        <f>'3 - Rent Optimization'!E71</f>
        <v>750</v>
      </c>
      <c r="F71" s="107">
        <f>'3 - Rent Optimization'!F71</f>
        <v>0.97299999999999998</v>
      </c>
      <c r="G71" s="26">
        <f>'3 - Rent Optimization'!G71</f>
        <v>8757</v>
      </c>
      <c r="H71" s="26">
        <f>'3 - Rent Optimization'!H71</f>
        <v>94</v>
      </c>
      <c r="I71" s="107">
        <f>'3 - Rent Optimization'!I71</f>
        <v>0.47949999999999998</v>
      </c>
      <c r="J71" s="26">
        <f>'3 - Rent Optimization'!J71</f>
        <v>51</v>
      </c>
      <c r="K71" s="26">
        <f>'3 - Rent Optimization'!K71</f>
        <v>179</v>
      </c>
      <c r="L71" s="26">
        <f>'3 - Rent Optimization'!L71</f>
        <v>128</v>
      </c>
      <c r="M71" s="26">
        <f>'3 - Rent Optimization'!M71</f>
        <v>43</v>
      </c>
      <c r="N71" s="47">
        <f>'3 - Rent Optimization'!N71</f>
        <v>0.36875000000000002</v>
      </c>
      <c r="O71" s="47">
        <f>'3 - Rent Optimization'!O71</f>
        <v>0.47949999999999998</v>
      </c>
      <c r="Y71" s="26">
        <f>'3 - Rent Optimization'!Y71</f>
        <v>103.46185423771631</v>
      </c>
      <c r="Z71" s="26">
        <f>'3 - Rent Optimization'!Z71</f>
        <v>103.46185423771631</v>
      </c>
      <c r="AA71" s="47">
        <f>'3 - Rent Optimization'!AA71</f>
        <v>0.42788658898572696</v>
      </c>
      <c r="AB71" s="107">
        <f>'3 - Rent Optimization'!AB71</f>
        <v>0.51194218749999998</v>
      </c>
      <c r="AC71" s="26">
        <f t="shared" si="14"/>
        <v>19332.768113160859</v>
      </c>
      <c r="AD71" s="39">
        <f t="shared" si="15"/>
        <v>13532.9376792126</v>
      </c>
      <c r="AE71" s="26">
        <f t="shared" si="16"/>
        <v>8757</v>
      </c>
      <c r="AF71" s="26">
        <f t="shared" si="17"/>
        <v>4775.9376792126004</v>
      </c>
      <c r="AH71" s="123">
        <f t="shared" si="18"/>
        <v>6228.6299479166664</v>
      </c>
      <c r="AI71" s="123">
        <f t="shared" si="19"/>
        <v>-39828.629947916663</v>
      </c>
      <c r="AJ71" s="123">
        <f t="shared" si="20"/>
        <v>-15828.629947916666</v>
      </c>
      <c r="AK71" s="123">
        <f t="shared" si="21"/>
        <v>-15828.629947916666</v>
      </c>
      <c r="AL71" s="123">
        <f t="shared" si="22"/>
        <v>-21828.629947916666</v>
      </c>
      <c r="AM71" s="26">
        <f t="shared" si="23"/>
        <v>-35052.692268704064</v>
      </c>
      <c r="AN71" s="26">
        <f t="shared" si="24"/>
        <v>-11052.692268704066</v>
      </c>
      <c r="AO71" s="26">
        <f t="shared" si="25"/>
        <v>-11052.692268704066</v>
      </c>
      <c r="AP71" s="26">
        <f t="shared" si="26"/>
        <v>-17052.692268704064</v>
      </c>
      <c r="AQ71">
        <f t="shared" si="27"/>
        <v>0</v>
      </c>
    </row>
    <row r="72" spans="1:43" x14ac:dyDescent="0.5">
      <c r="A72" t="str">
        <f>'3 - Rent Optimization'!A72</f>
        <v>W160</v>
      </c>
      <c r="B72" t="str">
        <f>'3 - Rent Optimization'!B72</f>
        <v>L3261</v>
      </c>
      <c r="C72" t="str">
        <f>'3 - Rent Optimization'!C72</f>
        <v>house</v>
      </c>
      <c r="D72">
        <f>'3 - Rent Optimization'!D72</f>
        <v>2</v>
      </c>
      <c r="E72">
        <f>'3 - Rent Optimization'!E72</f>
        <v>1900</v>
      </c>
      <c r="F72" s="107">
        <f>'3 - Rent Optimization'!F72</f>
        <v>0.97299999999999998</v>
      </c>
      <c r="G72" s="26">
        <f>'3 - Rent Optimization'!G72</f>
        <v>22184.399999999998</v>
      </c>
      <c r="H72" s="26">
        <f>'3 - Rent Optimization'!H72</f>
        <v>428</v>
      </c>
      <c r="I72" s="107">
        <f>'3 - Rent Optimization'!I72</f>
        <v>0.58630000000000004</v>
      </c>
      <c r="J72" s="26">
        <f>'3 - Rent Optimization'!J72</f>
        <v>376</v>
      </c>
      <c r="K72" s="26">
        <f>'3 - Rent Optimization'!K72</f>
        <v>502</v>
      </c>
      <c r="L72" s="26">
        <f>'3 - Rent Optimization'!L72</f>
        <v>126</v>
      </c>
      <c r="M72" s="26">
        <f>'3 - Rent Optimization'!M72</f>
        <v>52</v>
      </c>
      <c r="N72" s="47">
        <f>'3 - Rent Optimization'!N72</f>
        <v>0.43015873015873018</v>
      </c>
      <c r="O72" s="47">
        <f>'3 - Rent Optimization'!O72</f>
        <v>0.58630000000000004</v>
      </c>
      <c r="Y72" s="26">
        <f>'3 - Rent Optimization'!Y72</f>
        <v>264.74370026525202</v>
      </c>
      <c r="Z72" s="26">
        <f>'3 - Rent Optimization'!Z72</f>
        <v>376</v>
      </c>
      <c r="AA72" s="47">
        <f>'3 - Rent Optimization'!AA72</f>
        <v>0.1</v>
      </c>
      <c r="AB72" s="107">
        <f>'3 - Rent Optimization'!AB72</f>
        <v>0.77153000000000005</v>
      </c>
      <c r="AC72" s="26">
        <f t="shared" si="14"/>
        <v>105884.7772</v>
      </c>
      <c r="AD72" s="39">
        <f t="shared" si="15"/>
        <v>74119.344039999996</v>
      </c>
      <c r="AE72" s="26">
        <f t="shared" si="16"/>
        <v>22184.399999999998</v>
      </c>
      <c r="AF72" s="26">
        <f t="shared" si="17"/>
        <v>51934.944040000002</v>
      </c>
      <c r="AH72" s="123">
        <f t="shared" si="18"/>
        <v>9386.9483333333337</v>
      </c>
      <c r="AI72" s="123">
        <f t="shared" si="19"/>
        <v>-42986.948333333334</v>
      </c>
      <c r="AJ72" s="123">
        <f t="shared" si="20"/>
        <v>-18986.948333333334</v>
      </c>
      <c r="AK72" s="123">
        <f t="shared" si="21"/>
        <v>-18986.948333333334</v>
      </c>
      <c r="AL72" s="123">
        <f t="shared" si="22"/>
        <v>-24986.948333333334</v>
      </c>
      <c r="AM72" s="26">
        <f t="shared" si="23"/>
        <v>8947.9957066666684</v>
      </c>
      <c r="AN72" s="26">
        <f t="shared" si="24"/>
        <v>32947.995706666668</v>
      </c>
      <c r="AO72" s="26">
        <f t="shared" si="25"/>
        <v>32947.995706666668</v>
      </c>
      <c r="AP72" s="26">
        <f t="shared" si="26"/>
        <v>26947.995706666668</v>
      </c>
      <c r="AQ72">
        <f t="shared" si="27"/>
        <v>1</v>
      </c>
    </row>
    <row r="73" spans="1:43" x14ac:dyDescent="0.5">
      <c r="A73" t="str">
        <f>'3 - Rent Optimization'!A73</f>
        <v>W161</v>
      </c>
      <c r="B73" t="str">
        <f>'3 - Rent Optimization'!B73</f>
        <v>L3262</v>
      </c>
      <c r="C73" t="str">
        <f>'3 - Rent Optimization'!C73</f>
        <v>apartment</v>
      </c>
      <c r="D73">
        <f>'3 - Rent Optimization'!D73</f>
        <v>2</v>
      </c>
      <c r="E73">
        <f>'3 - Rent Optimization'!E73</f>
        <v>1600</v>
      </c>
      <c r="F73" s="107">
        <f>'3 - Rent Optimization'!F73</f>
        <v>0.97299999999999998</v>
      </c>
      <c r="G73" s="26">
        <f>'3 - Rent Optimization'!G73</f>
        <v>18681.599999999999</v>
      </c>
      <c r="H73" s="26">
        <f>'3 - Rent Optimization'!H73</f>
        <v>188</v>
      </c>
      <c r="I73" s="107">
        <f>'3 - Rent Optimization'!I73</f>
        <v>0.67949999999999999</v>
      </c>
      <c r="J73" s="26">
        <f>'3 - Rent Optimization'!J73</f>
        <v>126</v>
      </c>
      <c r="K73" s="26">
        <f>'3 - Rent Optimization'!K73</f>
        <v>352</v>
      </c>
      <c r="L73" s="26">
        <f>'3 - Rent Optimization'!L73</f>
        <v>226</v>
      </c>
      <c r="M73" s="26">
        <f>'3 - Rent Optimization'!M73</f>
        <v>62</v>
      </c>
      <c r="N73" s="47">
        <f>'3 - Rent Optimization'!N73</f>
        <v>0.3194690265486726</v>
      </c>
      <c r="O73" s="47">
        <f>'3 - Rent Optimization'!O73</f>
        <v>0.67949999999999999</v>
      </c>
      <c r="Y73" s="26">
        <f>'3 - Rent Optimization'!Y73</f>
        <v>200.65139888846787</v>
      </c>
      <c r="Z73" s="26">
        <f>'3 - Rent Optimization'!Z73</f>
        <v>200.65139888846787</v>
      </c>
      <c r="AA73" s="47">
        <f>'3 - Rent Optimization'!AA73</f>
        <v>0.36425273942820485</v>
      </c>
      <c r="AB73" s="107">
        <f>'3 - Rent Optimization'!AB73</f>
        <v>0.56232110619469022</v>
      </c>
      <c r="AC73" s="26">
        <f t="shared" si="14"/>
        <v>41183.138552603479</v>
      </c>
      <c r="AD73" s="39">
        <f t="shared" si="15"/>
        <v>28828.196986822433</v>
      </c>
      <c r="AE73" s="26">
        <f t="shared" si="16"/>
        <v>18681.599999999999</v>
      </c>
      <c r="AF73" s="26">
        <f t="shared" si="17"/>
        <v>10146.596986822435</v>
      </c>
      <c r="AH73" s="123">
        <f t="shared" si="18"/>
        <v>6841.5734587020652</v>
      </c>
      <c r="AI73" s="123">
        <f t="shared" si="19"/>
        <v>-40441.573458702063</v>
      </c>
      <c r="AJ73" s="123">
        <f t="shared" si="20"/>
        <v>-16441.573458702063</v>
      </c>
      <c r="AK73" s="123">
        <f t="shared" si="21"/>
        <v>-16441.573458702063</v>
      </c>
      <c r="AL73" s="123">
        <f t="shared" si="22"/>
        <v>-22441.573458702063</v>
      </c>
      <c r="AM73" s="26">
        <f t="shared" si="23"/>
        <v>-30294.976471879629</v>
      </c>
      <c r="AN73" s="26">
        <f t="shared" si="24"/>
        <v>-6294.9764718796287</v>
      </c>
      <c r="AO73" s="26">
        <f t="shared" si="25"/>
        <v>-6294.9764718796287</v>
      </c>
      <c r="AP73" s="26">
        <f t="shared" si="26"/>
        <v>-12294.976471879629</v>
      </c>
      <c r="AQ73">
        <f t="shared" si="27"/>
        <v>0</v>
      </c>
    </row>
    <row r="74" spans="1:43" x14ac:dyDescent="0.5">
      <c r="A74" t="str">
        <f>'3 - Rent Optimization'!A74</f>
        <v>W162</v>
      </c>
      <c r="B74" t="str">
        <f>'3 - Rent Optimization'!B74</f>
        <v>L3262</v>
      </c>
      <c r="C74" t="str">
        <f>'3 - Rent Optimization'!C74</f>
        <v>apartment</v>
      </c>
      <c r="D74">
        <f>'3 - Rent Optimization'!D74</f>
        <v>2</v>
      </c>
      <c r="E74">
        <f>'3 - Rent Optimization'!E74</f>
        <v>2200</v>
      </c>
      <c r="F74" s="107">
        <f>'3 - Rent Optimization'!F74</f>
        <v>0.97299999999999998</v>
      </c>
      <c r="G74" s="26">
        <f>'3 - Rent Optimization'!G74</f>
        <v>25687.200000000001</v>
      </c>
      <c r="H74" s="26">
        <f>'3 - Rent Optimization'!H74</f>
        <v>274</v>
      </c>
      <c r="I74" s="107">
        <f>'3 - Rent Optimization'!I74</f>
        <v>0.57809999999999995</v>
      </c>
      <c r="J74" s="26">
        <f>'3 - Rent Optimization'!J74</f>
        <v>119</v>
      </c>
      <c r="K74" s="26">
        <f>'3 - Rent Optimization'!K74</f>
        <v>505</v>
      </c>
      <c r="L74" s="26">
        <f>'3 - Rent Optimization'!L74</f>
        <v>386</v>
      </c>
      <c r="M74" s="26">
        <f>'3 - Rent Optimization'!M74</f>
        <v>155</v>
      </c>
      <c r="N74" s="47">
        <f>'3 - Rent Optimization'!N74</f>
        <v>0.42124352331606219</v>
      </c>
      <c r="O74" s="47">
        <f>'3 - Rent Optimization'!O74</f>
        <v>0.57809999999999995</v>
      </c>
      <c r="Y74" s="26">
        <f>'3 - Rent Optimization'!Y74</f>
        <v>294.60371668561328</v>
      </c>
      <c r="Z74" s="26">
        <f>'3 - Rent Optimization'!Z74</f>
        <v>294.60371668561328</v>
      </c>
      <c r="AA74" s="47">
        <f>'3 - Rent Optimization'!AA74</f>
        <v>0.46394552680956119</v>
      </c>
      <c r="AB74" s="107">
        <f>'3 - Rent Optimization'!AB74</f>
        <v>0.48339432642487046</v>
      </c>
      <c r="AC74" s="26">
        <f t="shared" si="14"/>
        <v>51979.564294169475</v>
      </c>
      <c r="AD74" s="39">
        <f t="shared" si="15"/>
        <v>36385.695005918627</v>
      </c>
      <c r="AE74" s="26">
        <f t="shared" si="16"/>
        <v>25687.200000000001</v>
      </c>
      <c r="AF74" s="26">
        <f t="shared" si="17"/>
        <v>10698.495005918627</v>
      </c>
      <c r="AH74" s="123">
        <f t="shared" si="18"/>
        <v>5881.297638169257</v>
      </c>
      <c r="AI74" s="123">
        <f t="shared" si="19"/>
        <v>-39481.297638169257</v>
      </c>
      <c r="AJ74" s="123">
        <f t="shared" si="20"/>
        <v>-15481.297638169257</v>
      </c>
      <c r="AK74" s="123">
        <f t="shared" si="21"/>
        <v>-15481.297638169257</v>
      </c>
      <c r="AL74" s="123">
        <f t="shared" si="22"/>
        <v>-21481.297638169257</v>
      </c>
      <c r="AM74" s="26">
        <f t="shared" si="23"/>
        <v>-28782.80263225063</v>
      </c>
      <c r="AN74" s="26">
        <f t="shared" si="24"/>
        <v>-4782.8026322506303</v>
      </c>
      <c r="AO74" s="26">
        <f t="shared" si="25"/>
        <v>-4782.8026322506303</v>
      </c>
      <c r="AP74" s="26">
        <f t="shared" si="26"/>
        <v>-10782.80263225063</v>
      </c>
      <c r="AQ74">
        <f t="shared" si="27"/>
        <v>0</v>
      </c>
    </row>
    <row r="75" spans="1:43" x14ac:dyDescent="0.5">
      <c r="A75" t="str">
        <f>'3 - Rent Optimization'!A75</f>
        <v>W163</v>
      </c>
      <c r="B75" t="str">
        <f>'3 - Rent Optimization'!B75</f>
        <v>L3262</v>
      </c>
      <c r="C75" t="str">
        <f>'3 - Rent Optimization'!C75</f>
        <v>house</v>
      </c>
      <c r="D75">
        <f>'3 - Rent Optimization'!D75</f>
        <v>2</v>
      </c>
      <c r="E75">
        <f>'3 - Rent Optimization'!E75</f>
        <v>1500</v>
      </c>
      <c r="F75" s="107">
        <f>'3 - Rent Optimization'!F75</f>
        <v>0.97299999999999998</v>
      </c>
      <c r="G75" s="26">
        <f>'3 - Rent Optimization'!G75</f>
        <v>17514</v>
      </c>
      <c r="H75" s="26">
        <f>'3 - Rent Optimization'!H75</f>
        <v>860</v>
      </c>
      <c r="I75" s="107">
        <f>'3 - Rent Optimization'!I75</f>
        <v>0.41099999999999998</v>
      </c>
      <c r="J75" s="26">
        <f>'3 - Rent Optimization'!J75</f>
        <v>486</v>
      </c>
      <c r="K75" s="26">
        <f>'3 - Rent Optimization'!K75</f>
        <v>1215</v>
      </c>
      <c r="L75" s="26">
        <f>'3 - Rent Optimization'!L75</f>
        <v>729</v>
      </c>
      <c r="M75" s="26">
        <f>'3 - Rent Optimization'!M75</f>
        <v>374</v>
      </c>
      <c r="N75" s="47">
        <f>'3 - Rent Optimization'!N75</f>
        <v>0.51042524005486967</v>
      </c>
      <c r="O75" s="47">
        <f>'3 - Rent Optimization'!O75</f>
        <v>0.41099999999999998</v>
      </c>
      <c r="Y75" s="26">
        <f>'3 - Rent Optimization'!Y75</f>
        <v>687.01712296324365</v>
      </c>
      <c r="Z75" s="26">
        <f>'3 - Rent Optimization'!Z75</f>
        <v>687.01712296324365</v>
      </c>
      <c r="AA75" s="47">
        <f>'3 - Rent Optimization'!AA75</f>
        <v>0.32059492231906023</v>
      </c>
      <c r="AB75" s="107">
        <f>'3 - Rent Optimization'!AB75</f>
        <v>0.59688500000000011</v>
      </c>
      <c r="AC75" s="26">
        <f t="shared" si="14"/>
        <v>149675.62863556927</v>
      </c>
      <c r="AD75" s="39">
        <f t="shared" si="15"/>
        <v>104772.94004489848</v>
      </c>
      <c r="AE75" s="26">
        <f t="shared" si="16"/>
        <v>17514</v>
      </c>
      <c r="AF75" s="26">
        <f t="shared" si="17"/>
        <v>87258.940044898482</v>
      </c>
      <c r="AH75" s="123">
        <f t="shared" si="18"/>
        <v>7262.1008333333348</v>
      </c>
      <c r="AI75" s="123">
        <f t="shared" si="19"/>
        <v>-40862.100833333338</v>
      </c>
      <c r="AJ75" s="123">
        <f t="shared" si="20"/>
        <v>-16862.100833333334</v>
      </c>
      <c r="AK75" s="123">
        <f t="shared" si="21"/>
        <v>-16862.100833333334</v>
      </c>
      <c r="AL75" s="123">
        <f t="shared" si="22"/>
        <v>-22862.100833333334</v>
      </c>
      <c r="AM75" s="26">
        <f t="shared" si="23"/>
        <v>46396.839211565144</v>
      </c>
      <c r="AN75" s="26">
        <f t="shared" si="24"/>
        <v>70396.839211565151</v>
      </c>
      <c r="AO75" s="26">
        <f t="shared" si="25"/>
        <v>70396.839211565151</v>
      </c>
      <c r="AP75" s="26">
        <f t="shared" si="26"/>
        <v>64396.839211565151</v>
      </c>
      <c r="AQ75">
        <f t="shared" si="27"/>
        <v>1</v>
      </c>
    </row>
    <row r="76" spans="1:43" x14ac:dyDescent="0.5">
      <c r="A76" t="str">
        <f>'3 - Rent Optimization'!A76</f>
        <v>W164</v>
      </c>
      <c r="B76" t="str">
        <f>'3 - Rent Optimization'!B76</f>
        <v>L3262</v>
      </c>
      <c r="C76" t="str">
        <f>'3 - Rent Optimization'!C76</f>
        <v>house</v>
      </c>
      <c r="D76">
        <f>'3 - Rent Optimization'!D76</f>
        <v>2</v>
      </c>
      <c r="E76">
        <f>'3 - Rent Optimization'!E76</f>
        <v>2400</v>
      </c>
      <c r="F76" s="107">
        <f>'3 - Rent Optimization'!F76</f>
        <v>0.97299999999999998</v>
      </c>
      <c r="G76" s="26">
        <f>'3 - Rent Optimization'!G76</f>
        <v>28022.399999999998</v>
      </c>
      <c r="H76" s="26">
        <f>'3 - Rent Optimization'!H76</f>
        <v>729</v>
      </c>
      <c r="I76" s="107">
        <f>'3 - Rent Optimization'!I76</f>
        <v>0.68220000000000003</v>
      </c>
      <c r="J76" s="26">
        <f>'3 - Rent Optimization'!J76</f>
        <v>516</v>
      </c>
      <c r="K76" s="26">
        <f>'3 - Rent Optimization'!K76</f>
        <v>1650</v>
      </c>
      <c r="L76" s="26">
        <f>'3 - Rent Optimization'!L76</f>
        <v>1134</v>
      </c>
      <c r="M76" s="26">
        <f>'3 - Rent Optimization'!M76</f>
        <v>213</v>
      </c>
      <c r="N76" s="47">
        <f>'3 - Rent Optimization'!N76</f>
        <v>0.2502645502645503</v>
      </c>
      <c r="O76" s="47">
        <f>'3 - Rent Optimization'!O76</f>
        <v>0.68220000000000003</v>
      </c>
      <c r="Y76" s="26">
        <f>'3 - Rent Optimization'!Y76</f>
        <v>948.69330238726798</v>
      </c>
      <c r="Z76" s="26">
        <f>'3 - Rent Optimization'!Z76</f>
        <v>948.69330238726798</v>
      </c>
      <c r="AA76" s="47">
        <f>'3 - Rent Optimization'!AA76</f>
        <v>0.40525100697514493</v>
      </c>
      <c r="AB76" s="107">
        <f>'3 - Rent Optimization'!AB76</f>
        <v>0.52986277777777779</v>
      </c>
      <c r="AC76" s="26">
        <f t="shared" si="14"/>
        <v>183477.20298866328</v>
      </c>
      <c r="AD76" s="39">
        <f t="shared" si="15"/>
        <v>128434.04209206429</v>
      </c>
      <c r="AE76" s="26">
        <f t="shared" si="16"/>
        <v>28022.399999999998</v>
      </c>
      <c r="AF76" s="26">
        <f t="shared" si="17"/>
        <v>100411.6420920643</v>
      </c>
      <c r="AH76" s="123">
        <f t="shared" si="18"/>
        <v>6446.6637962962959</v>
      </c>
      <c r="AI76" s="123">
        <f t="shared" si="19"/>
        <v>-40046.6637962963</v>
      </c>
      <c r="AJ76" s="123">
        <f t="shared" si="20"/>
        <v>-16046.663796296296</v>
      </c>
      <c r="AK76" s="123">
        <f t="shared" si="21"/>
        <v>-16046.663796296296</v>
      </c>
      <c r="AL76" s="123">
        <f t="shared" si="22"/>
        <v>-22046.663796296296</v>
      </c>
      <c r="AM76" s="26">
        <f t="shared" si="23"/>
        <v>60364.978295768</v>
      </c>
      <c r="AN76" s="26">
        <f t="shared" si="24"/>
        <v>84364.978295768</v>
      </c>
      <c r="AO76" s="26">
        <f t="shared" si="25"/>
        <v>84364.978295768</v>
      </c>
      <c r="AP76" s="26">
        <f t="shared" si="26"/>
        <v>78364.978295768</v>
      </c>
      <c r="AQ76">
        <f t="shared" si="27"/>
        <v>1</v>
      </c>
    </row>
    <row r="77" spans="1:43" x14ac:dyDescent="0.5">
      <c r="A77" t="str">
        <f>'3 - Rent Optimization'!A77</f>
        <v>W165</v>
      </c>
      <c r="B77" t="str">
        <f>'3 - Rent Optimization'!B77</f>
        <v>L3264</v>
      </c>
      <c r="C77" t="str">
        <f>'3 - Rent Optimization'!C77</f>
        <v>apartment</v>
      </c>
      <c r="D77">
        <f>'3 - Rent Optimization'!D77</f>
        <v>2</v>
      </c>
      <c r="E77">
        <f>'3 - Rent Optimization'!E77</f>
        <v>1600</v>
      </c>
      <c r="F77" s="107">
        <f>'3 - Rent Optimization'!F77</f>
        <v>0.97299999999999998</v>
      </c>
      <c r="G77" s="26">
        <f>'3 - Rent Optimization'!G77</f>
        <v>18681.599999999999</v>
      </c>
      <c r="H77" s="26">
        <f>'3 - Rent Optimization'!H77</f>
        <v>174</v>
      </c>
      <c r="I77" s="107">
        <f>'3 - Rent Optimization'!I77</f>
        <v>0.82469999999999999</v>
      </c>
      <c r="J77" s="26">
        <f>'3 - Rent Optimization'!J77</f>
        <v>160</v>
      </c>
      <c r="K77" s="26">
        <f>'3 - Rent Optimization'!K77</f>
        <v>321</v>
      </c>
      <c r="L77" s="26">
        <f>'3 - Rent Optimization'!L77</f>
        <v>161</v>
      </c>
      <c r="M77" s="26">
        <f>'3 - Rent Optimization'!M77</f>
        <v>14</v>
      </c>
      <c r="N77" s="47">
        <f>'3 - Rent Optimization'!N77</f>
        <v>0.16956521739130437</v>
      </c>
      <c r="O77" s="47">
        <f>'3 - Rent Optimization'!O77</f>
        <v>0.82469999999999999</v>
      </c>
      <c r="Y77" s="26">
        <f>'3 - Rent Optimization'!Y77</f>
        <v>178.06139478337758</v>
      </c>
      <c r="Z77" s="26">
        <f>'3 - Rent Optimization'!Z77</f>
        <v>178.06139478337758</v>
      </c>
      <c r="AA77" s="47">
        <f>'3 - Rent Optimization'!AA77</f>
        <v>0.18974606103541655</v>
      </c>
      <c r="AB77" s="107">
        <f>'3 - Rent Optimization'!AB77</f>
        <v>0.7004780434782607</v>
      </c>
      <c r="AC77" s="26">
        <f t="shared" si="14"/>
        <v>45525.75556445773</v>
      </c>
      <c r="AD77" s="39">
        <f t="shared" si="15"/>
        <v>31868.028895120409</v>
      </c>
      <c r="AE77" s="26">
        <f t="shared" si="16"/>
        <v>18681.599999999999</v>
      </c>
      <c r="AF77" s="26">
        <f t="shared" si="17"/>
        <v>13186.428895120411</v>
      </c>
      <c r="AH77" s="123">
        <f t="shared" si="18"/>
        <v>8522.4828623188387</v>
      </c>
      <c r="AI77" s="123">
        <f t="shared" si="19"/>
        <v>-42122.482862318837</v>
      </c>
      <c r="AJ77" s="123">
        <f t="shared" si="20"/>
        <v>-18122.482862318837</v>
      </c>
      <c r="AK77" s="123">
        <f t="shared" si="21"/>
        <v>-18122.482862318837</v>
      </c>
      <c r="AL77" s="123">
        <f t="shared" si="22"/>
        <v>-24122.482862318837</v>
      </c>
      <c r="AM77" s="26">
        <f t="shared" si="23"/>
        <v>-28936.053967198426</v>
      </c>
      <c r="AN77" s="26">
        <f t="shared" si="24"/>
        <v>-4936.0539671984261</v>
      </c>
      <c r="AO77" s="26">
        <f t="shared" si="25"/>
        <v>-4936.0539671984261</v>
      </c>
      <c r="AP77" s="26">
        <f t="shared" si="26"/>
        <v>-10936.053967198426</v>
      </c>
      <c r="AQ77">
        <f t="shared" si="27"/>
        <v>0</v>
      </c>
    </row>
    <row r="78" spans="1:43" x14ac:dyDescent="0.5">
      <c r="A78" t="str">
        <f>'3 - Rent Optimization'!A78</f>
        <v>W166</v>
      </c>
      <c r="B78" t="str">
        <f>'3 - Rent Optimization'!B78</f>
        <v>L3264</v>
      </c>
      <c r="C78" t="str">
        <f>'3 - Rent Optimization'!C78</f>
        <v>apartment</v>
      </c>
      <c r="D78">
        <f>'3 - Rent Optimization'!D78</f>
        <v>2</v>
      </c>
      <c r="E78">
        <f>'3 - Rent Optimization'!E78</f>
        <v>1900</v>
      </c>
      <c r="F78" s="107">
        <f>'3 - Rent Optimization'!F78</f>
        <v>0.97299999999999998</v>
      </c>
      <c r="G78" s="26">
        <f>'3 - Rent Optimization'!G78</f>
        <v>22184.399999999998</v>
      </c>
      <c r="H78" s="26">
        <f>'3 - Rent Optimization'!H78</f>
        <v>308</v>
      </c>
      <c r="I78" s="107">
        <f>'3 - Rent Optimization'!I78</f>
        <v>0.21640000000000001</v>
      </c>
      <c r="J78" s="26">
        <f>'3 - Rent Optimization'!J78</f>
        <v>168</v>
      </c>
      <c r="K78" s="26">
        <f>'3 - Rent Optimization'!K78</f>
        <v>364</v>
      </c>
      <c r="L78" s="26">
        <f>'3 - Rent Optimization'!L78</f>
        <v>196</v>
      </c>
      <c r="M78" s="26">
        <f>'3 - Rent Optimization'!M78</f>
        <v>140</v>
      </c>
      <c r="N78" s="47">
        <f>'3 - Rent Optimization'!N78</f>
        <v>0.67142857142857137</v>
      </c>
      <c r="O78" s="47">
        <f>'3 - Rent Optimization'!O78</f>
        <v>0.21640000000000001</v>
      </c>
      <c r="Y78" s="26">
        <f>'3 - Rent Optimization'!Y78</f>
        <v>203.37908930150311</v>
      </c>
      <c r="Z78" s="26">
        <f>'3 - Rent Optimization'!Z78</f>
        <v>203.37908930150311</v>
      </c>
      <c r="AA78" s="47">
        <f>'3 - Rent Optimization'!AA78</f>
        <v>0.24440444612858414</v>
      </c>
      <c r="AB78" s="107">
        <f>'3 - Rent Optimization'!AB78</f>
        <v>0.65720499999999993</v>
      </c>
      <c r="AC78" s="26">
        <f t="shared" si="14"/>
        <v>48786.540350303927</v>
      </c>
      <c r="AD78" s="39">
        <f t="shared" si="15"/>
        <v>34150.578245212746</v>
      </c>
      <c r="AE78" s="26">
        <f t="shared" si="16"/>
        <v>22184.399999999998</v>
      </c>
      <c r="AF78" s="26">
        <f t="shared" si="17"/>
        <v>11966.178245212748</v>
      </c>
      <c r="AH78" s="123">
        <f t="shared" si="18"/>
        <v>7995.9941666666664</v>
      </c>
      <c r="AI78" s="123">
        <f t="shared" si="19"/>
        <v>-41595.994166666664</v>
      </c>
      <c r="AJ78" s="123">
        <f t="shared" si="20"/>
        <v>-17595.994166666667</v>
      </c>
      <c r="AK78" s="123">
        <f t="shared" si="21"/>
        <v>-17595.994166666667</v>
      </c>
      <c r="AL78" s="123">
        <f t="shared" si="22"/>
        <v>-23595.994166666667</v>
      </c>
      <c r="AM78" s="26">
        <f t="shared" si="23"/>
        <v>-29629.815921453916</v>
      </c>
      <c r="AN78" s="26">
        <f t="shared" si="24"/>
        <v>-5629.8159214539191</v>
      </c>
      <c r="AO78" s="26">
        <f t="shared" si="25"/>
        <v>-5629.8159214539191</v>
      </c>
      <c r="AP78" s="26">
        <f t="shared" si="26"/>
        <v>-11629.815921453919</v>
      </c>
      <c r="AQ78">
        <f t="shared" si="27"/>
        <v>0</v>
      </c>
    </row>
    <row r="79" spans="1:43" x14ac:dyDescent="0.5">
      <c r="A79" t="str">
        <f>'3 - Rent Optimization'!A79</f>
        <v>W167</v>
      </c>
      <c r="B79" t="str">
        <f>'3 - Rent Optimization'!B79</f>
        <v>L3264</v>
      </c>
      <c r="C79" t="str">
        <f>'3 - Rent Optimization'!C79</f>
        <v>house</v>
      </c>
      <c r="D79">
        <f>'3 - Rent Optimization'!D79</f>
        <v>2</v>
      </c>
      <c r="E79">
        <f>'3 - Rent Optimization'!E79</f>
        <v>1400</v>
      </c>
      <c r="F79" s="107">
        <f>'3 - Rent Optimization'!F79</f>
        <v>0.97299999999999998</v>
      </c>
      <c r="G79" s="26">
        <f>'3 - Rent Optimization'!G79</f>
        <v>16346.4</v>
      </c>
      <c r="H79" s="26">
        <f>'3 - Rent Optimization'!H79</f>
        <v>308</v>
      </c>
      <c r="I79" s="107">
        <f>'3 - Rent Optimization'!I79</f>
        <v>0.6</v>
      </c>
      <c r="J79" s="26">
        <f>'3 - Rent Optimization'!J79</f>
        <v>226</v>
      </c>
      <c r="K79" s="26">
        <f>'3 - Rent Optimization'!K79</f>
        <v>368</v>
      </c>
      <c r="L79" s="26">
        <f>'3 - Rent Optimization'!L79</f>
        <v>142</v>
      </c>
      <c r="M79" s="26">
        <f>'3 - Rent Optimization'!M79</f>
        <v>82</v>
      </c>
      <c r="N79" s="47">
        <f>'3 - Rent Optimization'!N79</f>
        <v>0.56197183098591552</v>
      </c>
      <c r="O79" s="47">
        <f>'3 - Rent Optimization'!O79</f>
        <v>0.6</v>
      </c>
      <c r="Y79" s="26">
        <f>'3 - Rent Optimization'!Y79</f>
        <v>199.48893204496656</v>
      </c>
      <c r="Z79" s="26">
        <f>'3 - Rent Optimization'!Z79</f>
        <v>226</v>
      </c>
      <c r="AA79" s="47">
        <f>'3 - Rent Optimization'!AA79</f>
        <v>0.1</v>
      </c>
      <c r="AB79" s="107">
        <f>'3 - Rent Optimization'!AB79</f>
        <v>0.77153000000000005</v>
      </c>
      <c r="AC79" s="26">
        <f t="shared" si="14"/>
        <v>63643.509700000002</v>
      </c>
      <c r="AD79" s="39">
        <f t="shared" si="15"/>
        <v>44550.456789999997</v>
      </c>
      <c r="AE79" s="26">
        <f t="shared" si="16"/>
        <v>16346.4</v>
      </c>
      <c r="AF79" s="26">
        <f t="shared" si="17"/>
        <v>28204.056789999995</v>
      </c>
      <c r="AH79" s="123">
        <f t="shared" si="18"/>
        <v>9386.9483333333337</v>
      </c>
      <c r="AI79" s="123">
        <f t="shared" si="19"/>
        <v>-42986.948333333334</v>
      </c>
      <c r="AJ79" s="123">
        <f t="shared" si="20"/>
        <v>-18986.948333333334</v>
      </c>
      <c r="AK79" s="123">
        <f t="shared" si="21"/>
        <v>-18986.948333333334</v>
      </c>
      <c r="AL79" s="123">
        <f t="shared" si="22"/>
        <v>-24986.948333333334</v>
      </c>
      <c r="AM79" s="26">
        <f t="shared" si="23"/>
        <v>-14782.891543333339</v>
      </c>
      <c r="AN79" s="26">
        <f t="shared" si="24"/>
        <v>9217.1084566666614</v>
      </c>
      <c r="AO79" s="26">
        <f t="shared" si="25"/>
        <v>9217.1084566666614</v>
      </c>
      <c r="AP79" s="26">
        <f t="shared" si="26"/>
        <v>3217.1084566666614</v>
      </c>
      <c r="AQ79">
        <f t="shared" si="27"/>
        <v>0</v>
      </c>
    </row>
    <row r="80" spans="1:43" x14ac:dyDescent="0.5">
      <c r="A80" t="str">
        <f>'3 - Rent Optimization'!A80</f>
        <v>W168</v>
      </c>
      <c r="B80" t="str">
        <f>'3 - Rent Optimization'!B80</f>
        <v>L3264</v>
      </c>
      <c r="C80" t="str">
        <f>'3 - Rent Optimization'!C80</f>
        <v>house</v>
      </c>
      <c r="D80">
        <f>'3 - Rent Optimization'!D80</f>
        <v>2</v>
      </c>
      <c r="E80">
        <f>'3 - Rent Optimization'!E80</f>
        <v>2000</v>
      </c>
      <c r="F80" s="107">
        <f>'3 - Rent Optimization'!F80</f>
        <v>0.97299999999999998</v>
      </c>
      <c r="G80" s="26">
        <f>'3 - Rent Optimization'!G80</f>
        <v>23352</v>
      </c>
      <c r="H80" s="26">
        <f>'3 - Rent Optimization'!H80</f>
        <v>342</v>
      </c>
      <c r="I80" s="107">
        <f>'3 - Rent Optimization'!I80</f>
        <v>0.39179999999999998</v>
      </c>
      <c r="J80" s="26">
        <f>'3 - Rent Optimization'!J80</f>
        <v>285</v>
      </c>
      <c r="K80" s="26">
        <f>'3 - Rent Optimization'!K80</f>
        <v>428</v>
      </c>
      <c r="L80" s="26">
        <f>'3 - Rent Optimization'!L80</f>
        <v>143</v>
      </c>
      <c r="M80" s="26">
        <f>'3 - Rent Optimization'!M80</f>
        <v>57</v>
      </c>
      <c r="N80" s="47">
        <f>'3 - Rent Optimization'!N80</f>
        <v>0.4188811188811189</v>
      </c>
      <c r="O80" s="47">
        <f>'3 - Rent Optimization'!O80</f>
        <v>0.39179999999999998</v>
      </c>
      <c r="Y80" s="26">
        <f>'3 - Rent Optimization'!Y80</f>
        <v>229.59800903119864</v>
      </c>
      <c r="Z80" s="26">
        <f>'3 - Rent Optimization'!Z80</f>
        <v>285</v>
      </c>
      <c r="AA80" s="47">
        <f>'3 - Rent Optimization'!AA80</f>
        <v>0.1</v>
      </c>
      <c r="AB80" s="107">
        <f>'3 - Rent Optimization'!AB80</f>
        <v>0.77153000000000005</v>
      </c>
      <c r="AC80" s="26">
        <f t="shared" si="14"/>
        <v>80258.408250000008</v>
      </c>
      <c r="AD80" s="39">
        <f t="shared" si="15"/>
        <v>56180.885775000002</v>
      </c>
      <c r="AE80" s="26">
        <f t="shared" si="16"/>
        <v>23352</v>
      </c>
      <c r="AF80" s="26">
        <f t="shared" si="17"/>
        <v>32828.885775000002</v>
      </c>
      <c r="AH80" s="123">
        <f t="shared" si="18"/>
        <v>9386.9483333333337</v>
      </c>
      <c r="AI80" s="123">
        <f t="shared" si="19"/>
        <v>-42986.948333333334</v>
      </c>
      <c r="AJ80" s="123">
        <f t="shared" si="20"/>
        <v>-18986.948333333334</v>
      </c>
      <c r="AK80" s="123">
        <f t="shared" si="21"/>
        <v>-18986.948333333334</v>
      </c>
      <c r="AL80" s="123">
        <f t="shared" si="22"/>
        <v>-24986.948333333334</v>
      </c>
      <c r="AM80" s="26">
        <f t="shared" si="23"/>
        <v>-10158.062558333331</v>
      </c>
      <c r="AN80" s="26">
        <f t="shared" si="24"/>
        <v>13841.937441666669</v>
      </c>
      <c r="AO80" s="26">
        <f t="shared" si="25"/>
        <v>13841.937441666669</v>
      </c>
      <c r="AP80" s="26">
        <f t="shared" si="26"/>
        <v>7841.9374416666687</v>
      </c>
      <c r="AQ80">
        <f t="shared" si="27"/>
        <v>1</v>
      </c>
    </row>
    <row r="81" spans="1:43" x14ac:dyDescent="0.5">
      <c r="A81" t="str">
        <f>'3 - Rent Optimization'!A81</f>
        <v>W169</v>
      </c>
      <c r="B81" t="str">
        <f>'3 - Rent Optimization'!B81</f>
        <v>L10126</v>
      </c>
      <c r="C81" t="str">
        <f>'3 - Rent Optimization'!C81</f>
        <v>apartment</v>
      </c>
      <c r="D81">
        <f>'3 - Rent Optimization'!D81</f>
        <v>2</v>
      </c>
      <c r="E81">
        <f>'3 - Rent Optimization'!E81</f>
        <v>1000</v>
      </c>
      <c r="F81" s="107">
        <f>'3 - Rent Optimization'!F81</f>
        <v>0.97299999999999998</v>
      </c>
      <c r="G81" s="26">
        <f>'3 - Rent Optimization'!G81</f>
        <v>11676</v>
      </c>
      <c r="H81" s="26">
        <f>'3 - Rent Optimization'!H81</f>
        <v>229</v>
      </c>
      <c r="I81" s="107">
        <f>'3 - Rent Optimization'!I81</f>
        <v>0.58899999999999997</v>
      </c>
      <c r="J81" s="26">
        <f>'3 - Rent Optimization'!J81</f>
        <v>91</v>
      </c>
      <c r="K81" s="26">
        <f>'3 - Rent Optimization'!K81</f>
        <v>342</v>
      </c>
      <c r="L81" s="26">
        <f>'3 - Rent Optimization'!L81</f>
        <v>251</v>
      </c>
      <c r="M81" s="26">
        <f>'3 - Rent Optimization'!M81</f>
        <v>138</v>
      </c>
      <c r="N81" s="47">
        <f>'3 - Rent Optimization'!N81</f>
        <v>0.53984063745019928</v>
      </c>
      <c r="O81" s="47">
        <f>'3 - Rent Optimization'!O81</f>
        <v>0.58899999999999997</v>
      </c>
      <c r="Y81" s="26">
        <f>'3 - Rent Optimization'!Y81</f>
        <v>198.37832354427181</v>
      </c>
      <c r="Z81" s="26">
        <f>'3 - Rent Optimization'!Z81</f>
        <v>198.37832354427181</v>
      </c>
      <c r="AA81" s="47">
        <f>'3 - Rent Optimization'!AA81</f>
        <v>0.44224166866700176</v>
      </c>
      <c r="AB81" s="107">
        <f>'3 - Rent Optimization'!AB81</f>
        <v>0.50057727091633475</v>
      </c>
      <c r="AC81" s="26">
        <f t="shared" si="14"/>
        <v>36245.843130193476</v>
      </c>
      <c r="AD81" s="39">
        <f t="shared" si="15"/>
        <v>25372.09019113543</v>
      </c>
      <c r="AE81" s="26">
        <f t="shared" si="16"/>
        <v>11676</v>
      </c>
      <c r="AF81" s="26">
        <f t="shared" si="17"/>
        <v>13696.09019113543</v>
      </c>
      <c r="AH81" s="123">
        <f t="shared" si="18"/>
        <v>6090.3567961487397</v>
      </c>
      <c r="AI81" s="123">
        <f t="shared" si="19"/>
        <v>-39690.356796148742</v>
      </c>
      <c r="AJ81" s="123">
        <f t="shared" si="20"/>
        <v>-15690.356796148739</v>
      </c>
      <c r="AK81" s="123">
        <f t="shared" si="21"/>
        <v>-15690.356796148739</v>
      </c>
      <c r="AL81" s="123">
        <f t="shared" si="22"/>
        <v>-21690.356796148739</v>
      </c>
      <c r="AM81" s="26">
        <f t="shared" si="23"/>
        <v>-25994.266605013312</v>
      </c>
      <c r="AN81" s="26">
        <f t="shared" si="24"/>
        <v>-1994.2666050133084</v>
      </c>
      <c r="AO81" s="26">
        <f t="shared" si="25"/>
        <v>-1994.2666050133084</v>
      </c>
      <c r="AP81" s="26">
        <f t="shared" si="26"/>
        <v>-7994.2666050133084</v>
      </c>
      <c r="AQ81">
        <f t="shared" si="27"/>
        <v>0</v>
      </c>
    </row>
    <row r="82" spans="1:43" x14ac:dyDescent="0.5">
      <c r="A82" t="str">
        <f>'3 - Rent Optimization'!A82</f>
        <v>W17</v>
      </c>
      <c r="B82" t="str">
        <f>'3 - Rent Optimization'!B82</f>
        <v>L4761</v>
      </c>
      <c r="C82" t="str">
        <f>'3 - Rent Optimization'!C82</f>
        <v>apartment</v>
      </c>
      <c r="D82">
        <f>'3 - Rent Optimization'!D82</f>
        <v>2</v>
      </c>
      <c r="E82">
        <f>'3 - Rent Optimization'!E82</f>
        <v>2500</v>
      </c>
      <c r="F82" s="107">
        <f>'3 - Rent Optimization'!F82</f>
        <v>0.97299999999999998</v>
      </c>
      <c r="G82" s="26">
        <f>'3 - Rent Optimization'!G82</f>
        <v>29190</v>
      </c>
      <c r="H82" s="26">
        <f>'3 - Rent Optimization'!H82</f>
        <v>392</v>
      </c>
      <c r="I82" s="107">
        <f>'3 - Rent Optimization'!I82</f>
        <v>0.29320000000000002</v>
      </c>
      <c r="J82" s="26">
        <f>'3 - Rent Optimization'!J82</f>
        <v>173</v>
      </c>
      <c r="K82" s="26">
        <f>'3 - Rent Optimization'!K82</f>
        <v>581</v>
      </c>
      <c r="L82" s="26">
        <f>'3 - Rent Optimization'!L82</f>
        <v>408</v>
      </c>
      <c r="M82" s="26">
        <f>'3 - Rent Optimization'!M82</f>
        <v>219</v>
      </c>
      <c r="N82" s="47">
        <f>'3 - Rent Optimization'!N82</f>
        <v>0.52941176470588236</v>
      </c>
      <c r="O82" s="47">
        <f>'3 - Rent Optimization'!O82</f>
        <v>0.29320000000000002</v>
      </c>
      <c r="Y82" s="26">
        <f>'3 - Rent Optimization'!Y82</f>
        <v>335.00341038272069</v>
      </c>
      <c r="Z82" s="26">
        <f>'3 - Rent Optimization'!Z82</f>
        <v>335.00341038272069</v>
      </c>
      <c r="AA82" s="47">
        <f>'3 - Rent Optimization'!AA82</f>
        <v>0.41765374584847192</v>
      </c>
      <c r="AB82" s="107">
        <f>'3 - Rent Optimization'!AB82</f>
        <v>0.52004352941176479</v>
      </c>
      <c r="AC82" s="26">
        <f t="shared" si="14"/>
        <v>63588.969903648882</v>
      </c>
      <c r="AD82" s="39">
        <f t="shared" si="15"/>
        <v>44512.278932554218</v>
      </c>
      <c r="AE82" s="26">
        <f t="shared" si="16"/>
        <v>29190</v>
      </c>
      <c r="AF82" s="26">
        <f t="shared" si="17"/>
        <v>15322.278932554218</v>
      </c>
      <c r="AH82" s="123">
        <f t="shared" si="18"/>
        <v>6327.1962745098053</v>
      </c>
      <c r="AI82" s="123">
        <f t="shared" si="19"/>
        <v>-39927.196274509806</v>
      </c>
      <c r="AJ82" s="123">
        <f t="shared" si="20"/>
        <v>-15927.196274509806</v>
      </c>
      <c r="AK82" s="123">
        <f t="shared" si="21"/>
        <v>-15927.196274509806</v>
      </c>
      <c r="AL82" s="123">
        <f t="shared" si="22"/>
        <v>-21927.196274509806</v>
      </c>
      <c r="AM82" s="26">
        <f t="shared" si="23"/>
        <v>-24604.917341955588</v>
      </c>
      <c r="AN82" s="26">
        <f t="shared" si="24"/>
        <v>-604.9173419555882</v>
      </c>
      <c r="AO82" s="26">
        <f t="shared" si="25"/>
        <v>-604.9173419555882</v>
      </c>
      <c r="AP82" s="26">
        <f t="shared" si="26"/>
        <v>-6604.9173419555882</v>
      </c>
      <c r="AQ82">
        <f t="shared" si="27"/>
        <v>0</v>
      </c>
    </row>
    <row r="83" spans="1:43" x14ac:dyDescent="0.5">
      <c r="A83" t="str">
        <f>'3 - Rent Optimization'!A83</f>
        <v>W170</v>
      </c>
      <c r="B83" t="str">
        <f>'3 - Rent Optimization'!B83</f>
        <v>L10126</v>
      </c>
      <c r="C83" t="str">
        <f>'3 - Rent Optimization'!C83</f>
        <v>apartment</v>
      </c>
      <c r="D83">
        <f>'3 - Rent Optimization'!D83</f>
        <v>2</v>
      </c>
      <c r="E83">
        <f>'3 - Rent Optimization'!E83</f>
        <v>1400</v>
      </c>
      <c r="F83" s="107">
        <f>'3 - Rent Optimization'!F83</f>
        <v>0.97299999999999998</v>
      </c>
      <c r="G83" s="26">
        <f>'3 - Rent Optimization'!G83</f>
        <v>16346.4</v>
      </c>
      <c r="H83" s="26">
        <f>'3 - Rent Optimization'!H83</f>
        <v>322</v>
      </c>
      <c r="I83" s="107">
        <f>'3 - Rent Optimization'!I83</f>
        <v>0.2712</v>
      </c>
      <c r="J83" s="26">
        <f>'3 - Rent Optimization'!J83</f>
        <v>168</v>
      </c>
      <c r="K83" s="26">
        <f>'3 - Rent Optimization'!K83</f>
        <v>392</v>
      </c>
      <c r="L83" s="26">
        <f>'3 - Rent Optimization'!L83</f>
        <v>224</v>
      </c>
      <c r="M83" s="26">
        <f>'3 - Rent Optimization'!M83</f>
        <v>154</v>
      </c>
      <c r="N83" s="47">
        <f>'3 - Rent Optimization'!N83</f>
        <v>0.65</v>
      </c>
      <c r="O83" s="47">
        <f>'3 - Rent Optimization'!O83</f>
        <v>0.2712</v>
      </c>
      <c r="Y83" s="26">
        <f>'3 - Rent Optimization'!Y83</f>
        <v>220.43324491600356</v>
      </c>
      <c r="Z83" s="26">
        <f>'3 - Rent Optimization'!Z83</f>
        <v>220.43324491600356</v>
      </c>
      <c r="AA83" s="47">
        <f>'3 - Rent Optimization'!AA83</f>
        <v>0.28726158898572701</v>
      </c>
      <c r="AB83" s="107">
        <f>'3 - Rent Optimization'!AB83</f>
        <v>0.62327499999999991</v>
      </c>
      <c r="AC83" s="26">
        <f t="shared" si="14"/>
        <v>50147.543714633066</v>
      </c>
      <c r="AD83" s="39">
        <f t="shared" si="15"/>
        <v>35103.280600243146</v>
      </c>
      <c r="AE83" s="26">
        <f t="shared" si="16"/>
        <v>16346.4</v>
      </c>
      <c r="AF83" s="26">
        <f t="shared" si="17"/>
        <v>18756.880600243145</v>
      </c>
      <c r="AH83" s="123">
        <f t="shared" si="18"/>
        <v>7583.1791666666659</v>
      </c>
      <c r="AI83" s="123">
        <f t="shared" si="19"/>
        <v>-41183.179166666669</v>
      </c>
      <c r="AJ83" s="123">
        <f t="shared" si="20"/>
        <v>-17183.179166666665</v>
      </c>
      <c r="AK83" s="123">
        <f t="shared" si="21"/>
        <v>-17183.179166666665</v>
      </c>
      <c r="AL83" s="123">
        <f t="shared" si="22"/>
        <v>-23183.179166666665</v>
      </c>
      <c r="AM83" s="26">
        <f t="shared" si="23"/>
        <v>-22426.298566423524</v>
      </c>
      <c r="AN83" s="26">
        <f t="shared" si="24"/>
        <v>1573.7014335764798</v>
      </c>
      <c r="AO83" s="26">
        <f t="shared" si="25"/>
        <v>1573.7014335764798</v>
      </c>
      <c r="AP83" s="26">
        <f t="shared" si="26"/>
        <v>-4426.2985664235202</v>
      </c>
      <c r="AQ83">
        <f t="shared" si="27"/>
        <v>0</v>
      </c>
    </row>
    <row r="84" spans="1:43" x14ac:dyDescent="0.5">
      <c r="A84" t="str">
        <f>'3 - Rent Optimization'!A84</f>
        <v>W171</v>
      </c>
      <c r="B84" t="str">
        <f>'3 - Rent Optimization'!B84</f>
        <v>L10126</v>
      </c>
      <c r="C84" t="str">
        <f>'3 - Rent Optimization'!C84</f>
        <v>house</v>
      </c>
      <c r="D84">
        <f>'3 - Rent Optimization'!D84</f>
        <v>2</v>
      </c>
      <c r="E84">
        <f>'3 - Rent Optimization'!E84</f>
        <v>1300</v>
      </c>
      <c r="F84" s="107">
        <f>'3 - Rent Optimization'!F84</f>
        <v>0.97299999999999998</v>
      </c>
      <c r="G84" s="26">
        <f>'3 - Rent Optimization'!G84</f>
        <v>15178.8</v>
      </c>
      <c r="H84" s="26">
        <f>'3 - Rent Optimization'!H84</f>
        <v>257</v>
      </c>
      <c r="I84" s="107">
        <f>'3 - Rent Optimization'!I84</f>
        <v>0.55069999999999997</v>
      </c>
      <c r="J84" s="26">
        <f>'3 - Rent Optimization'!J84</f>
        <v>155</v>
      </c>
      <c r="K84" s="26">
        <f>'3 - Rent Optimization'!K84</f>
        <v>494</v>
      </c>
      <c r="L84" s="26">
        <f>'3 - Rent Optimization'!L84</f>
        <v>339</v>
      </c>
      <c r="M84" s="26">
        <f>'3 - Rent Optimization'!M84</f>
        <v>102</v>
      </c>
      <c r="N84" s="47">
        <f>'3 - Rent Optimization'!N84</f>
        <v>0.34070796460176994</v>
      </c>
      <c r="O84" s="47">
        <f>'3 - Rent Optimization'!O84</f>
        <v>0.55069999999999997</v>
      </c>
      <c r="Y84" s="26">
        <f>'3 - Rent Optimization'!Y84</f>
        <v>283.97709833270181</v>
      </c>
      <c r="Z84" s="26">
        <f>'3 - Rent Optimization'!Z84</f>
        <v>283.97709833270181</v>
      </c>
      <c r="AA84" s="47">
        <f>'3 - Rent Optimization'!AA84</f>
        <v>0.40437073352849984</v>
      </c>
      <c r="AB84" s="107">
        <f>'3 - Rent Optimization'!AB84</f>
        <v>0.53055969026548677</v>
      </c>
      <c r="AC84" s="26">
        <f t="shared" si="14"/>
        <v>54993.382486869836</v>
      </c>
      <c r="AD84" s="39">
        <f t="shared" si="15"/>
        <v>38495.367740808884</v>
      </c>
      <c r="AE84" s="26">
        <f t="shared" si="16"/>
        <v>15178.8</v>
      </c>
      <c r="AF84" s="26">
        <f t="shared" si="17"/>
        <v>23316.567740808885</v>
      </c>
      <c r="AH84" s="123">
        <f t="shared" si="18"/>
        <v>6455.1428982300895</v>
      </c>
      <c r="AI84" s="123">
        <f t="shared" si="19"/>
        <v>-40055.142898230086</v>
      </c>
      <c r="AJ84" s="123">
        <f t="shared" si="20"/>
        <v>-16055.142898230089</v>
      </c>
      <c r="AK84" s="123">
        <f t="shared" si="21"/>
        <v>-16055.142898230089</v>
      </c>
      <c r="AL84" s="123">
        <f t="shared" si="22"/>
        <v>-22055.142898230089</v>
      </c>
      <c r="AM84" s="26">
        <f t="shared" si="23"/>
        <v>-16738.575157421201</v>
      </c>
      <c r="AN84" s="26">
        <f t="shared" si="24"/>
        <v>7261.4248425787955</v>
      </c>
      <c r="AO84" s="26">
        <f t="shared" si="25"/>
        <v>7261.4248425787955</v>
      </c>
      <c r="AP84" s="26">
        <f t="shared" si="26"/>
        <v>1261.4248425787955</v>
      </c>
      <c r="AQ84">
        <f t="shared" si="27"/>
        <v>0</v>
      </c>
    </row>
    <row r="85" spans="1:43" x14ac:dyDescent="0.5">
      <c r="A85" t="str">
        <f>'3 - Rent Optimization'!A85</f>
        <v>W172</v>
      </c>
      <c r="B85" t="str">
        <f>'3 - Rent Optimization'!B85</f>
        <v>L10126</v>
      </c>
      <c r="C85" t="str">
        <f>'3 - Rent Optimization'!C85</f>
        <v>house</v>
      </c>
      <c r="D85">
        <f>'3 - Rent Optimization'!D85</f>
        <v>2</v>
      </c>
      <c r="E85">
        <f>'3 - Rent Optimization'!E85</f>
        <v>1800</v>
      </c>
      <c r="F85" s="107">
        <f>'3 - Rent Optimization'!F85</f>
        <v>0.97299999999999998</v>
      </c>
      <c r="G85" s="26">
        <f>'3 - Rent Optimization'!G85</f>
        <v>21016.799999999999</v>
      </c>
      <c r="H85" s="26">
        <f>'3 - Rent Optimization'!H85</f>
        <v>286</v>
      </c>
      <c r="I85" s="107">
        <f>'3 - Rent Optimization'!I85</f>
        <v>0.4521</v>
      </c>
      <c r="J85" s="26">
        <f>'3 - Rent Optimization'!J85</f>
        <v>151</v>
      </c>
      <c r="K85" s="26">
        <f>'3 - Rent Optimization'!K85</f>
        <v>391</v>
      </c>
      <c r="L85" s="26">
        <f>'3 - Rent Optimization'!L85</f>
        <v>240</v>
      </c>
      <c r="M85" s="26">
        <f>'3 - Rent Optimization'!M85</f>
        <v>135</v>
      </c>
      <c r="N85" s="47">
        <f>'3 - Rent Optimization'!N85</f>
        <v>0.55000000000000004</v>
      </c>
      <c r="O85" s="47">
        <f>'3 - Rent Optimization'!O85</f>
        <v>0.4521</v>
      </c>
      <c r="Y85" s="26">
        <f>'3 - Rent Optimization'!Y85</f>
        <v>221.67847669571805</v>
      </c>
      <c r="Z85" s="26">
        <f>'3 - Rent Optimization'!Z85</f>
        <v>221.67847669571805</v>
      </c>
      <c r="AA85" s="47">
        <f>'3 - Rent Optimization'!AA85</f>
        <v>0.33559492231906013</v>
      </c>
      <c r="AB85" s="107">
        <f>'3 - Rent Optimization'!AB85</f>
        <v>0.58500950000000018</v>
      </c>
      <c r="AC85" s="26">
        <f t="shared" si="14"/>
        <v>47334.665406571155</v>
      </c>
      <c r="AD85" s="39">
        <f t="shared" si="15"/>
        <v>33134.265784599804</v>
      </c>
      <c r="AE85" s="26">
        <f t="shared" si="16"/>
        <v>21016.799999999999</v>
      </c>
      <c r="AF85" s="26">
        <f t="shared" si="17"/>
        <v>12117.465784599804</v>
      </c>
      <c r="AH85" s="123">
        <f t="shared" si="18"/>
        <v>7117.6155833333351</v>
      </c>
      <c r="AI85" s="123">
        <f t="shared" si="19"/>
        <v>-40717.615583333332</v>
      </c>
      <c r="AJ85" s="123">
        <f t="shared" si="20"/>
        <v>-16717.615583333336</v>
      </c>
      <c r="AK85" s="123">
        <f t="shared" si="21"/>
        <v>-16717.615583333336</v>
      </c>
      <c r="AL85" s="123">
        <f t="shared" si="22"/>
        <v>-22717.615583333336</v>
      </c>
      <c r="AM85" s="26">
        <f t="shared" si="23"/>
        <v>-28600.149798733528</v>
      </c>
      <c r="AN85" s="26">
        <f t="shared" si="24"/>
        <v>-4600.1497987335315</v>
      </c>
      <c r="AO85" s="26">
        <f t="shared" si="25"/>
        <v>-4600.1497987335315</v>
      </c>
      <c r="AP85" s="26">
        <f t="shared" si="26"/>
        <v>-10600.149798733531</v>
      </c>
      <c r="AQ85">
        <f t="shared" si="27"/>
        <v>0</v>
      </c>
    </row>
    <row r="86" spans="1:43" x14ac:dyDescent="0.5">
      <c r="A86" t="str">
        <f>'3 - Rent Optimization'!A86</f>
        <v>W173</v>
      </c>
      <c r="B86" t="str">
        <f>'3 - Rent Optimization'!B86</f>
        <v>L10130</v>
      </c>
      <c r="C86" t="str">
        <f>'3 - Rent Optimization'!C86</f>
        <v>apartment</v>
      </c>
      <c r="D86">
        <f>'3 - Rent Optimization'!D86</f>
        <v>2</v>
      </c>
      <c r="E86">
        <f>'3 - Rent Optimization'!E86</f>
        <v>700</v>
      </c>
      <c r="F86" s="107">
        <f>'3 - Rent Optimization'!F86</f>
        <v>0.97299999999999998</v>
      </c>
      <c r="G86" s="26">
        <f>'3 - Rent Optimization'!G86</f>
        <v>8173.2</v>
      </c>
      <c r="H86" s="26">
        <f>'3 - Rent Optimization'!H86</f>
        <v>180</v>
      </c>
      <c r="I86" s="107">
        <f>'3 - Rent Optimization'!I86</f>
        <v>0.51780000000000004</v>
      </c>
      <c r="J86" s="26">
        <f>'3 - Rent Optimization'!J86</f>
        <v>99</v>
      </c>
      <c r="K86" s="26">
        <f>'3 - Rent Optimization'!K86</f>
        <v>265</v>
      </c>
      <c r="L86" s="26">
        <f>'3 - Rent Optimization'!L86</f>
        <v>166</v>
      </c>
      <c r="M86" s="26">
        <f>'3 - Rent Optimization'!M86</f>
        <v>81</v>
      </c>
      <c r="N86" s="47">
        <f>'3 - Rent Optimization'!N86</f>
        <v>0.49036144578313257</v>
      </c>
      <c r="O86" s="47">
        <f>'3 - Rent Optimization'!O86</f>
        <v>0.51780000000000004</v>
      </c>
      <c r="Y86" s="26">
        <f>'3 - Rent Optimization'!Y86</f>
        <v>150.60677971453836</v>
      </c>
      <c r="Z86" s="26">
        <f>'3 - Rent Optimization'!Z86</f>
        <v>150.60677971453836</v>
      </c>
      <c r="AA86" s="47">
        <f>'3 - Rent Optimization'!AA86</f>
        <v>0.34870737211825714</v>
      </c>
      <c r="AB86" s="107">
        <f>'3 - Rent Optimization'!AB86</f>
        <v>0.57462837349397589</v>
      </c>
      <c r="AC86" s="26">
        <f t="shared" si="14"/>
        <v>31588.169035553703</v>
      </c>
      <c r="AD86" s="39">
        <f t="shared" si="15"/>
        <v>22111.718324887592</v>
      </c>
      <c r="AE86" s="26">
        <f t="shared" si="16"/>
        <v>8173.2</v>
      </c>
      <c r="AF86" s="26">
        <f t="shared" si="17"/>
        <v>13938.518324887591</v>
      </c>
      <c r="AH86" s="123">
        <f t="shared" si="18"/>
        <v>6991.3118775100402</v>
      </c>
      <c r="AI86" s="123">
        <f t="shared" si="19"/>
        <v>-40591.311877510037</v>
      </c>
      <c r="AJ86" s="123">
        <f t="shared" si="20"/>
        <v>-16591.311877510041</v>
      </c>
      <c r="AK86" s="123">
        <f t="shared" si="21"/>
        <v>-16591.311877510041</v>
      </c>
      <c r="AL86" s="123">
        <f t="shared" si="22"/>
        <v>-22591.311877510041</v>
      </c>
      <c r="AM86" s="26">
        <f t="shared" si="23"/>
        <v>-26652.793552622446</v>
      </c>
      <c r="AN86" s="26">
        <f t="shared" si="24"/>
        <v>-2652.7935526224501</v>
      </c>
      <c r="AO86" s="26">
        <f t="shared" si="25"/>
        <v>-2652.7935526224501</v>
      </c>
      <c r="AP86" s="26">
        <f t="shared" si="26"/>
        <v>-8652.7935526224501</v>
      </c>
      <c r="AQ86">
        <f t="shared" si="27"/>
        <v>0</v>
      </c>
    </row>
    <row r="87" spans="1:43" x14ac:dyDescent="0.5">
      <c r="A87" t="str">
        <f>'3 - Rent Optimization'!A87</f>
        <v>W174</v>
      </c>
      <c r="B87" t="str">
        <f>'3 - Rent Optimization'!B87</f>
        <v>L10130</v>
      </c>
      <c r="C87" t="str">
        <f>'3 - Rent Optimization'!C87</f>
        <v>apartment</v>
      </c>
      <c r="D87">
        <f>'3 - Rent Optimization'!D87</f>
        <v>2</v>
      </c>
      <c r="E87">
        <f>'3 - Rent Optimization'!E87</f>
        <v>900</v>
      </c>
      <c r="F87" s="107">
        <f>'3 - Rent Optimization'!F87</f>
        <v>0.97299999999999998</v>
      </c>
      <c r="G87" s="26">
        <f>'3 - Rent Optimization'!G87</f>
        <v>10508.4</v>
      </c>
      <c r="H87" s="26">
        <f>'3 - Rent Optimization'!H87</f>
        <v>230</v>
      </c>
      <c r="I87" s="107">
        <f>'3 - Rent Optimization'!I87</f>
        <v>0.52049999999999996</v>
      </c>
      <c r="J87" s="26">
        <f>'3 - Rent Optimization'!J87</f>
        <v>154</v>
      </c>
      <c r="K87" s="26">
        <f>'3 - Rent Optimization'!K87</f>
        <v>286</v>
      </c>
      <c r="L87" s="26">
        <f>'3 - Rent Optimization'!L87</f>
        <v>132</v>
      </c>
      <c r="M87" s="26">
        <f>'3 - Rent Optimization'!M87</f>
        <v>76</v>
      </c>
      <c r="N87" s="47">
        <f>'3 - Rent Optimization'!N87</f>
        <v>0.56060606060606066</v>
      </c>
      <c r="O87" s="47">
        <f>'3 - Rent Optimization'!O87</f>
        <v>0.52049999999999996</v>
      </c>
      <c r="Y87" s="26">
        <f>'3 - Rent Optimization'!Y87</f>
        <v>157.39816218264494</v>
      </c>
      <c r="Z87" s="26">
        <f>'3 - Rent Optimization'!Z87</f>
        <v>157.39816218264494</v>
      </c>
      <c r="AA87" s="47">
        <f>'3 - Rent Optimization'!AA87</f>
        <v>0.12059492231906023</v>
      </c>
      <c r="AB87" s="107">
        <f>'3 - Rent Optimization'!AB87</f>
        <v>0.75522500000000004</v>
      </c>
      <c r="AC87" s="26">
        <f t="shared" si="14"/>
        <v>43387.924867551636</v>
      </c>
      <c r="AD87" s="39">
        <f t="shared" si="15"/>
        <v>30371.547407286143</v>
      </c>
      <c r="AE87" s="26">
        <f t="shared" si="16"/>
        <v>10508.4</v>
      </c>
      <c r="AF87" s="26">
        <f t="shared" si="17"/>
        <v>19863.147407286146</v>
      </c>
      <c r="AH87" s="123">
        <f t="shared" si="18"/>
        <v>9188.5708333333332</v>
      </c>
      <c r="AI87" s="123">
        <f t="shared" si="19"/>
        <v>-42788.570833333331</v>
      </c>
      <c r="AJ87" s="123">
        <f t="shared" si="20"/>
        <v>-18788.570833333331</v>
      </c>
      <c r="AK87" s="123">
        <f t="shared" si="21"/>
        <v>-18788.570833333331</v>
      </c>
      <c r="AL87" s="123">
        <f t="shared" si="22"/>
        <v>-24788.570833333331</v>
      </c>
      <c r="AM87" s="26">
        <f t="shared" si="23"/>
        <v>-22925.423426047186</v>
      </c>
      <c r="AN87" s="26">
        <f t="shared" si="24"/>
        <v>1074.5765739528142</v>
      </c>
      <c r="AO87" s="26">
        <f t="shared" si="25"/>
        <v>1074.5765739528142</v>
      </c>
      <c r="AP87" s="26">
        <f t="shared" si="26"/>
        <v>-4925.4234260471858</v>
      </c>
      <c r="AQ87">
        <f t="shared" si="27"/>
        <v>0</v>
      </c>
    </row>
    <row r="88" spans="1:43" x14ac:dyDescent="0.5">
      <c r="A88" t="str">
        <f>'3 - Rent Optimization'!A88</f>
        <v>W175</v>
      </c>
      <c r="B88" t="str">
        <f>'3 - Rent Optimization'!B88</f>
        <v>L10130</v>
      </c>
      <c r="C88" t="str">
        <f>'3 - Rent Optimization'!C88</f>
        <v>house</v>
      </c>
      <c r="D88">
        <f>'3 - Rent Optimization'!D88</f>
        <v>2</v>
      </c>
      <c r="E88">
        <f>'3 - Rent Optimization'!E88</f>
        <v>1000</v>
      </c>
      <c r="F88" s="107">
        <f>'3 - Rent Optimization'!F88</f>
        <v>0.97299999999999998</v>
      </c>
      <c r="G88" s="26">
        <f>'3 - Rent Optimization'!G88</f>
        <v>11676</v>
      </c>
      <c r="H88" s="26">
        <f>'3 - Rent Optimization'!H88</f>
        <v>221</v>
      </c>
      <c r="I88" s="107">
        <f>'3 - Rent Optimization'!I88</f>
        <v>0.63009999999999999</v>
      </c>
      <c r="J88" s="26">
        <f>'3 - Rent Optimization'!J88</f>
        <v>190</v>
      </c>
      <c r="K88" s="26">
        <f>'3 - Rent Optimization'!K88</f>
        <v>462</v>
      </c>
      <c r="L88" s="26">
        <f>'3 - Rent Optimization'!L88</f>
        <v>272</v>
      </c>
      <c r="M88" s="26">
        <f>'3 - Rent Optimization'!M88</f>
        <v>31</v>
      </c>
      <c r="N88" s="47">
        <f>'3 - Rent Optimization'!N88</f>
        <v>0.19117647058823531</v>
      </c>
      <c r="O88" s="47">
        <f>'3 - Rent Optimization'!O88</f>
        <v>0.63009999999999999</v>
      </c>
      <c r="Y88" s="26">
        <f>'3 - Rent Optimization'!Y88</f>
        <v>260.66894025514716</v>
      </c>
      <c r="Z88" s="26">
        <f>'3 - Rent Optimization'!Z88</f>
        <v>260.66894025514716</v>
      </c>
      <c r="AA88" s="47">
        <f>'3 - Rent Optimization'!AA88</f>
        <v>0.30784982427984459</v>
      </c>
      <c r="AB88" s="107">
        <f>'3 - Rent Optimization'!AB88</f>
        <v>0.60697529411764706</v>
      </c>
      <c r="AC88" s="26">
        <f t="shared" si="14"/>
        <v>57750.156437726713</v>
      </c>
      <c r="AD88" s="39">
        <f t="shared" si="15"/>
        <v>40425.109506408699</v>
      </c>
      <c r="AE88" s="26">
        <f t="shared" si="16"/>
        <v>11676</v>
      </c>
      <c r="AF88" s="26">
        <f t="shared" si="17"/>
        <v>28749.109506408699</v>
      </c>
      <c r="AH88" s="123">
        <f t="shared" si="18"/>
        <v>7384.8660784313724</v>
      </c>
      <c r="AI88" s="123">
        <f t="shared" si="19"/>
        <v>-40984.866078431369</v>
      </c>
      <c r="AJ88" s="123">
        <f t="shared" si="20"/>
        <v>-16984.866078431372</v>
      </c>
      <c r="AK88" s="123">
        <f t="shared" si="21"/>
        <v>-16984.866078431372</v>
      </c>
      <c r="AL88" s="123">
        <f t="shared" si="22"/>
        <v>-22984.866078431372</v>
      </c>
      <c r="AM88" s="26">
        <f t="shared" si="23"/>
        <v>-12235.75657202267</v>
      </c>
      <c r="AN88" s="26">
        <f t="shared" si="24"/>
        <v>11764.243427977326</v>
      </c>
      <c r="AO88" s="26">
        <f t="shared" si="25"/>
        <v>11764.243427977326</v>
      </c>
      <c r="AP88" s="26">
        <f t="shared" si="26"/>
        <v>5764.2434279773261</v>
      </c>
      <c r="AQ88">
        <f t="shared" si="27"/>
        <v>0</v>
      </c>
    </row>
    <row r="89" spans="1:43" x14ac:dyDescent="0.5">
      <c r="A89" t="str">
        <f>'3 - Rent Optimization'!A89</f>
        <v>W176</v>
      </c>
      <c r="B89" t="str">
        <f>'3 - Rent Optimization'!B89</f>
        <v>L10130</v>
      </c>
      <c r="C89" t="str">
        <f>'3 - Rent Optimization'!C89</f>
        <v>house</v>
      </c>
      <c r="D89">
        <f>'3 - Rent Optimization'!D89</f>
        <v>2</v>
      </c>
      <c r="E89">
        <f>'3 - Rent Optimization'!E89</f>
        <v>1200</v>
      </c>
      <c r="F89" s="107">
        <f>'3 - Rent Optimization'!F89</f>
        <v>0.97299999999999998</v>
      </c>
      <c r="G89" s="26">
        <f>'3 - Rent Optimization'!G89</f>
        <v>14011.199999999999</v>
      </c>
      <c r="H89" s="26">
        <f>'3 - Rent Optimization'!H89</f>
        <v>316</v>
      </c>
      <c r="I89" s="107">
        <f>'3 - Rent Optimization'!I89</f>
        <v>0.36990000000000001</v>
      </c>
      <c r="J89" s="26">
        <f>'3 - Rent Optimization'!J89</f>
        <v>205</v>
      </c>
      <c r="K89" s="26">
        <f>'3 - Rent Optimization'!K89</f>
        <v>411</v>
      </c>
      <c r="L89" s="26">
        <f>'3 - Rent Optimization'!L89</f>
        <v>206</v>
      </c>
      <c r="M89" s="26">
        <f>'3 - Rent Optimization'!M89</f>
        <v>111</v>
      </c>
      <c r="N89" s="47">
        <f>'3 - Rent Optimization'!N89</f>
        <v>0.53106796116504862</v>
      </c>
      <c r="O89" s="47">
        <f>'3 - Rent Optimization'!O89</f>
        <v>0.36990000000000001</v>
      </c>
      <c r="Y89" s="26">
        <f>'3 - Rent Optimization'!Y89</f>
        <v>227.96985916382471</v>
      </c>
      <c r="Z89" s="26">
        <f>'3 - Rent Optimization'!Z89</f>
        <v>227.96985916382471</v>
      </c>
      <c r="AA89" s="47">
        <f>'3 - Rent Optimization'!AA89</f>
        <v>0.18920333655854255</v>
      </c>
      <c r="AB89" s="107">
        <f>'3 - Rent Optimization'!AB89</f>
        <v>0.70090771844660194</v>
      </c>
      <c r="AC89" s="26">
        <f t="shared" si="14"/>
        <v>58321.829359304989</v>
      </c>
      <c r="AD89" s="39">
        <f t="shared" si="15"/>
        <v>40825.28055151349</v>
      </c>
      <c r="AE89" s="26">
        <f t="shared" si="16"/>
        <v>14011.199999999999</v>
      </c>
      <c r="AF89" s="26">
        <f t="shared" si="17"/>
        <v>26814.080551513493</v>
      </c>
      <c r="AH89" s="123">
        <f t="shared" si="18"/>
        <v>8527.7105744336568</v>
      </c>
      <c r="AI89" s="123">
        <f t="shared" si="19"/>
        <v>-42127.710574433659</v>
      </c>
      <c r="AJ89" s="123">
        <f t="shared" si="20"/>
        <v>-18127.710574433659</v>
      </c>
      <c r="AK89" s="123">
        <f t="shared" si="21"/>
        <v>-18127.710574433659</v>
      </c>
      <c r="AL89" s="123">
        <f t="shared" si="22"/>
        <v>-24127.710574433659</v>
      </c>
      <c r="AM89" s="26">
        <f t="shared" si="23"/>
        <v>-15313.630022920166</v>
      </c>
      <c r="AN89" s="26">
        <f t="shared" si="24"/>
        <v>8686.3699770798339</v>
      </c>
      <c r="AO89" s="26">
        <f t="shared" si="25"/>
        <v>8686.3699770798339</v>
      </c>
      <c r="AP89" s="26">
        <f t="shared" si="26"/>
        <v>2686.3699770798339</v>
      </c>
      <c r="AQ89">
        <f t="shared" si="27"/>
        <v>0</v>
      </c>
    </row>
    <row r="90" spans="1:43" x14ac:dyDescent="0.5">
      <c r="A90" t="str">
        <f>'3 - Rent Optimization'!A90</f>
        <v>W177</v>
      </c>
      <c r="B90" t="str">
        <f>'3 - Rent Optimization'!B90</f>
        <v>L10133</v>
      </c>
      <c r="C90" t="str">
        <f>'3 - Rent Optimization'!C90</f>
        <v>apartment</v>
      </c>
      <c r="D90">
        <f>'3 - Rent Optimization'!D90</f>
        <v>2</v>
      </c>
      <c r="E90">
        <f>'3 - Rent Optimization'!E90</f>
        <v>700</v>
      </c>
      <c r="F90" s="107">
        <f>'3 - Rent Optimization'!F90</f>
        <v>0.97299999999999998</v>
      </c>
      <c r="G90" s="26">
        <f>'3 - Rent Optimization'!G90</f>
        <v>8173.2</v>
      </c>
      <c r="H90" s="26">
        <f>'3 - Rent Optimization'!H90</f>
        <v>245</v>
      </c>
      <c r="I90" s="107">
        <f>'3 - Rent Optimization'!I90</f>
        <v>0.56989999999999996</v>
      </c>
      <c r="J90" s="26">
        <f>'3 - Rent Optimization'!J90</f>
        <v>192</v>
      </c>
      <c r="K90" s="26">
        <f>'3 - Rent Optimization'!K90</f>
        <v>313</v>
      </c>
      <c r="L90" s="26">
        <f>'3 - Rent Optimization'!L90</f>
        <v>121</v>
      </c>
      <c r="M90" s="26">
        <f>'3 - Rent Optimization'!M90</f>
        <v>53</v>
      </c>
      <c r="N90" s="47">
        <f>'3 - Rent Optimization'!N90</f>
        <v>0.45041322314049592</v>
      </c>
      <c r="O90" s="47">
        <f>'3 - Rent Optimization'!O90</f>
        <v>0.56989999999999996</v>
      </c>
      <c r="Y90" s="26">
        <f>'3 - Rent Optimization'!Y90</f>
        <v>169.69831533409121</v>
      </c>
      <c r="Z90" s="26">
        <f>'3 - Rent Optimization'!Z90</f>
        <v>192</v>
      </c>
      <c r="AA90" s="47">
        <f>'3 - Rent Optimization'!AA90</f>
        <v>0.1</v>
      </c>
      <c r="AB90" s="107">
        <f>'3 - Rent Optimization'!AB90</f>
        <v>0.77153000000000005</v>
      </c>
      <c r="AC90" s="26">
        <f t="shared" si="14"/>
        <v>54068.822399999997</v>
      </c>
      <c r="AD90" s="39">
        <f t="shared" si="15"/>
        <v>37848.175679999993</v>
      </c>
      <c r="AE90" s="26">
        <f t="shared" si="16"/>
        <v>8173.2</v>
      </c>
      <c r="AF90" s="26">
        <f t="shared" si="17"/>
        <v>29674.975679999992</v>
      </c>
      <c r="AH90" s="123">
        <f t="shared" si="18"/>
        <v>9386.9483333333337</v>
      </c>
      <c r="AI90" s="123">
        <f t="shared" si="19"/>
        <v>-42986.948333333334</v>
      </c>
      <c r="AJ90" s="123">
        <f t="shared" si="20"/>
        <v>-18986.948333333334</v>
      </c>
      <c r="AK90" s="123">
        <f t="shared" si="21"/>
        <v>-18986.948333333334</v>
      </c>
      <c r="AL90" s="123">
        <f t="shared" si="22"/>
        <v>-24986.948333333334</v>
      </c>
      <c r="AM90" s="26">
        <f t="shared" si="23"/>
        <v>-13311.972653333341</v>
      </c>
      <c r="AN90" s="26">
        <f t="shared" si="24"/>
        <v>10688.027346666659</v>
      </c>
      <c r="AO90" s="26">
        <f t="shared" si="25"/>
        <v>10688.027346666659</v>
      </c>
      <c r="AP90" s="26">
        <f t="shared" si="26"/>
        <v>4688.0273466666586</v>
      </c>
      <c r="AQ90">
        <f t="shared" si="27"/>
        <v>0</v>
      </c>
    </row>
    <row r="91" spans="1:43" x14ac:dyDescent="0.5">
      <c r="A91" t="str">
        <f>'3 - Rent Optimization'!A91</f>
        <v>W178</v>
      </c>
      <c r="B91" t="str">
        <f>'3 - Rent Optimization'!B91</f>
        <v>L10133</v>
      </c>
      <c r="C91" t="str">
        <f>'3 - Rent Optimization'!C91</f>
        <v>apartment</v>
      </c>
      <c r="D91">
        <f>'3 - Rent Optimization'!D91</f>
        <v>2</v>
      </c>
      <c r="E91">
        <f>'3 - Rent Optimization'!E91</f>
        <v>1000</v>
      </c>
      <c r="F91" s="107">
        <f>'3 - Rent Optimization'!F91</f>
        <v>0.97299999999999998</v>
      </c>
      <c r="G91" s="26">
        <f>'3 - Rent Optimization'!G91</f>
        <v>11676</v>
      </c>
      <c r="H91" s="26">
        <f>'3 - Rent Optimization'!H91</f>
        <v>266</v>
      </c>
      <c r="I91" s="107">
        <f>'3 - Rent Optimization'!I91</f>
        <v>0.41920000000000002</v>
      </c>
      <c r="J91" s="26">
        <f>'3 - Rent Optimization'!J91</f>
        <v>192</v>
      </c>
      <c r="K91" s="26">
        <f>'3 - Rent Optimization'!K91</f>
        <v>357</v>
      </c>
      <c r="L91" s="26">
        <f>'3 - Rent Optimization'!L91</f>
        <v>165</v>
      </c>
      <c r="M91" s="26">
        <f>'3 - Rent Optimization'!M91</f>
        <v>74</v>
      </c>
      <c r="N91" s="47">
        <f>'3 - Rent Optimization'!N91</f>
        <v>0.45878787878787886</v>
      </c>
      <c r="O91" s="47">
        <f>'3 - Rent Optimization'!O91</f>
        <v>0.41920000000000002</v>
      </c>
      <c r="Y91" s="26">
        <f>'3 - Rent Optimization'!Y91</f>
        <v>196.49770272830619</v>
      </c>
      <c r="Z91" s="26">
        <f>'3 - Rent Optimization'!Z91</f>
        <v>196.49770272830619</v>
      </c>
      <c r="AA91" s="47">
        <f>'3 - Rent Optimization'!AA91</f>
        <v>0.12180704353118155</v>
      </c>
      <c r="AB91" s="107">
        <f>'3 - Rent Optimization'!AB91</f>
        <v>0.75426536363636354</v>
      </c>
      <c r="AC91" s="26">
        <f t="shared" si="14"/>
        <v>54097.16508875772</v>
      </c>
      <c r="AD91" s="39">
        <f t="shared" si="15"/>
        <v>37868.0155621304</v>
      </c>
      <c r="AE91" s="26">
        <f t="shared" si="16"/>
        <v>11676</v>
      </c>
      <c r="AF91" s="26">
        <f t="shared" si="17"/>
        <v>26192.0155621304</v>
      </c>
      <c r="AH91" s="123">
        <f t="shared" si="18"/>
        <v>9176.8952575757576</v>
      </c>
      <c r="AI91" s="123">
        <f t="shared" si="19"/>
        <v>-42776.895257575758</v>
      </c>
      <c r="AJ91" s="123">
        <f t="shared" si="20"/>
        <v>-18776.895257575758</v>
      </c>
      <c r="AK91" s="123">
        <f t="shared" si="21"/>
        <v>-18776.895257575758</v>
      </c>
      <c r="AL91" s="123">
        <f t="shared" si="22"/>
        <v>-24776.895257575758</v>
      </c>
      <c r="AM91" s="26">
        <f t="shared" si="23"/>
        <v>-16584.879695445357</v>
      </c>
      <c r="AN91" s="26">
        <f t="shared" si="24"/>
        <v>7415.1203045546426</v>
      </c>
      <c r="AO91" s="26">
        <f t="shared" si="25"/>
        <v>7415.1203045546426</v>
      </c>
      <c r="AP91" s="26">
        <f t="shared" si="26"/>
        <v>1415.1203045546426</v>
      </c>
      <c r="AQ91">
        <f t="shared" si="27"/>
        <v>0</v>
      </c>
    </row>
    <row r="92" spans="1:43" x14ac:dyDescent="0.5">
      <c r="A92" t="str">
        <f>'3 - Rent Optimization'!A92</f>
        <v>W179</v>
      </c>
      <c r="B92" t="str">
        <f>'3 - Rent Optimization'!B92</f>
        <v>L10133</v>
      </c>
      <c r="C92" t="str">
        <f>'3 - Rent Optimization'!C92</f>
        <v>house</v>
      </c>
      <c r="D92">
        <f>'3 - Rent Optimization'!D92</f>
        <v>2</v>
      </c>
      <c r="E92">
        <f>'3 - Rent Optimization'!E92</f>
        <v>800</v>
      </c>
      <c r="F92" s="107">
        <f>'3 - Rent Optimization'!F92</f>
        <v>0.97299999999999998</v>
      </c>
      <c r="G92" s="26">
        <f>'3 - Rent Optimization'!G92</f>
        <v>9340.7999999999993</v>
      </c>
      <c r="H92" s="26">
        <f>'3 - Rent Optimization'!H92</f>
        <v>325</v>
      </c>
      <c r="I92" s="107">
        <f>'3 - Rent Optimization'!I92</f>
        <v>0.45479999999999998</v>
      </c>
      <c r="J92" s="26">
        <f>'3 - Rent Optimization'!J92</f>
        <v>186</v>
      </c>
      <c r="K92" s="26">
        <f>'3 - Rent Optimization'!K92</f>
        <v>465</v>
      </c>
      <c r="L92" s="26">
        <f>'3 - Rent Optimization'!L92</f>
        <v>279</v>
      </c>
      <c r="M92" s="26">
        <f>'3 - Rent Optimization'!M92</f>
        <v>139</v>
      </c>
      <c r="N92" s="47">
        <f>'3 - Rent Optimization'!N92</f>
        <v>0.49856630824372761</v>
      </c>
      <c r="O92" s="47">
        <f>'3 - Rent Optimization'!O92</f>
        <v>0.45479999999999998</v>
      </c>
      <c r="Y92" s="26">
        <f>'3 - Rent Optimization'!Y92</f>
        <v>262.93247915877225</v>
      </c>
      <c r="Z92" s="26">
        <f>'3 - Rent Optimization'!Z92</f>
        <v>262.93247915877225</v>
      </c>
      <c r="AA92" s="47">
        <f>'3 - Rent Optimization'!AA92</f>
        <v>0.32059492231906023</v>
      </c>
      <c r="AB92" s="107">
        <f>'3 - Rent Optimization'!AB92</f>
        <v>0.59688500000000011</v>
      </c>
      <c r="AC92" s="26">
        <f t="shared" si="14"/>
        <v>57283.265280279586</v>
      </c>
      <c r="AD92" s="39">
        <f t="shared" si="15"/>
        <v>40098.285696195708</v>
      </c>
      <c r="AE92" s="26">
        <f t="shared" si="16"/>
        <v>9340.7999999999993</v>
      </c>
      <c r="AF92" s="26">
        <f t="shared" si="17"/>
        <v>30757.485696195708</v>
      </c>
      <c r="AH92" s="123">
        <f t="shared" si="18"/>
        <v>7262.1008333333348</v>
      </c>
      <c r="AI92" s="123">
        <f t="shared" si="19"/>
        <v>-40862.100833333338</v>
      </c>
      <c r="AJ92" s="123">
        <f t="shared" si="20"/>
        <v>-16862.100833333334</v>
      </c>
      <c r="AK92" s="123">
        <f t="shared" si="21"/>
        <v>-16862.100833333334</v>
      </c>
      <c r="AL92" s="123">
        <f t="shared" si="22"/>
        <v>-22862.100833333334</v>
      </c>
      <c r="AM92" s="26">
        <f t="shared" si="23"/>
        <v>-10104.615137137629</v>
      </c>
      <c r="AN92" s="26">
        <f t="shared" si="24"/>
        <v>13895.384862862375</v>
      </c>
      <c r="AO92" s="26">
        <f t="shared" si="25"/>
        <v>13895.384862862375</v>
      </c>
      <c r="AP92" s="26">
        <f t="shared" si="26"/>
        <v>7895.3848628623746</v>
      </c>
      <c r="AQ92">
        <f t="shared" si="27"/>
        <v>1</v>
      </c>
    </row>
    <row r="93" spans="1:43" x14ac:dyDescent="0.5">
      <c r="A93" t="str">
        <f>'3 - Rent Optimization'!A93</f>
        <v>W18</v>
      </c>
      <c r="B93" t="str">
        <f>'3 - Rent Optimization'!B93</f>
        <v>L4761</v>
      </c>
      <c r="C93" t="str">
        <f>'3 - Rent Optimization'!C93</f>
        <v>house</v>
      </c>
      <c r="D93">
        <f>'3 - Rent Optimization'!D93</f>
        <v>2</v>
      </c>
      <c r="E93">
        <f>'3 - Rent Optimization'!E93</f>
        <v>2500</v>
      </c>
      <c r="F93" s="107">
        <f>'3 - Rent Optimization'!F93</f>
        <v>0.97299999999999998</v>
      </c>
      <c r="G93" s="26">
        <f>'3 - Rent Optimization'!G93</f>
        <v>29190</v>
      </c>
      <c r="H93" s="26">
        <f>'3 - Rent Optimization'!H93</f>
        <v>393</v>
      </c>
      <c r="I93" s="107">
        <f>'3 - Rent Optimization'!I93</f>
        <v>0.62190000000000001</v>
      </c>
      <c r="J93" s="26">
        <f>'3 - Rent Optimization'!J93</f>
        <v>189</v>
      </c>
      <c r="K93" s="26">
        <f>'3 - Rent Optimization'!K93</f>
        <v>588</v>
      </c>
      <c r="L93" s="26">
        <f>'3 - Rent Optimization'!L93</f>
        <v>399</v>
      </c>
      <c r="M93" s="26">
        <f>'3 - Rent Optimization'!M93</f>
        <v>204</v>
      </c>
      <c r="N93" s="47">
        <f>'3 - Rent Optimization'!N93</f>
        <v>0.50902255639097749</v>
      </c>
      <c r="O93" s="47">
        <f>'3 - Rent Optimization'!O93</f>
        <v>0.62190000000000001</v>
      </c>
      <c r="Y93" s="26">
        <f>'3 - Rent Optimization'!Y93</f>
        <v>337.52171750663132</v>
      </c>
      <c r="Z93" s="26">
        <f>'3 - Rent Optimization'!Z93</f>
        <v>337.52171750663132</v>
      </c>
      <c r="AA93" s="47">
        <f>'3 - Rent Optimization'!AA93</f>
        <v>0.39778790477520065</v>
      </c>
      <c r="AB93" s="107">
        <f>'3 - Rent Optimization'!AB93</f>
        <v>0.53577131578947368</v>
      </c>
      <c r="AC93" s="26">
        <f t="shared" si="14"/>
        <v>66004.575964058575</v>
      </c>
      <c r="AD93" s="39">
        <f t="shared" si="15"/>
        <v>46203.203174841001</v>
      </c>
      <c r="AE93" s="26">
        <f t="shared" si="16"/>
        <v>29190</v>
      </c>
      <c r="AF93" s="26">
        <f t="shared" si="17"/>
        <v>17013.203174841001</v>
      </c>
      <c r="AH93" s="123">
        <f t="shared" si="18"/>
        <v>6518.5510087719294</v>
      </c>
      <c r="AI93" s="123">
        <f t="shared" si="19"/>
        <v>-40118.55100877193</v>
      </c>
      <c r="AJ93" s="123">
        <f t="shared" si="20"/>
        <v>-16118.55100877193</v>
      </c>
      <c r="AK93" s="123">
        <f t="shared" si="21"/>
        <v>-16118.55100877193</v>
      </c>
      <c r="AL93" s="123">
        <f t="shared" si="22"/>
        <v>-22118.55100877193</v>
      </c>
      <c r="AM93" s="26">
        <f t="shared" si="23"/>
        <v>-23105.347833930929</v>
      </c>
      <c r="AN93" s="26">
        <f t="shared" si="24"/>
        <v>894.65216606907052</v>
      </c>
      <c r="AO93" s="26">
        <f t="shared" si="25"/>
        <v>894.65216606907052</v>
      </c>
      <c r="AP93" s="26">
        <f t="shared" si="26"/>
        <v>-5105.3478339309295</v>
      </c>
      <c r="AQ93">
        <f t="shared" si="27"/>
        <v>0</v>
      </c>
    </row>
    <row r="94" spans="1:43" x14ac:dyDescent="0.5">
      <c r="A94" t="str">
        <f>'3 - Rent Optimization'!A94</f>
        <v>W180</v>
      </c>
      <c r="B94" t="str">
        <f>'3 - Rent Optimization'!B94</f>
        <v>L10133</v>
      </c>
      <c r="C94" t="str">
        <f>'3 - Rent Optimization'!C94</f>
        <v>house</v>
      </c>
      <c r="D94">
        <f>'3 - Rent Optimization'!D94</f>
        <v>2</v>
      </c>
      <c r="E94">
        <f>'3 - Rent Optimization'!E94</f>
        <v>900</v>
      </c>
      <c r="F94" s="107">
        <f>'3 - Rent Optimization'!F94</f>
        <v>0.97299999999999998</v>
      </c>
      <c r="G94" s="26">
        <f>'3 - Rent Optimization'!G94</f>
        <v>10508.4</v>
      </c>
      <c r="H94" s="26">
        <f>'3 - Rent Optimization'!H94</f>
        <v>256</v>
      </c>
      <c r="I94" s="107">
        <f>'3 - Rent Optimization'!I94</f>
        <v>0.70960000000000001</v>
      </c>
      <c r="J94" s="26">
        <f>'3 - Rent Optimization'!J94</f>
        <v>209</v>
      </c>
      <c r="K94" s="26">
        <f>'3 - Rent Optimization'!K94</f>
        <v>358</v>
      </c>
      <c r="L94" s="26">
        <f>'3 - Rent Optimization'!L94</f>
        <v>149</v>
      </c>
      <c r="M94" s="26">
        <f>'3 - Rent Optimization'!M94</f>
        <v>47</v>
      </c>
      <c r="N94" s="47">
        <f>'3 - Rent Optimization'!N94</f>
        <v>0.3523489932885906</v>
      </c>
      <c r="O94" s="47">
        <f>'3 - Rent Optimization'!O94</f>
        <v>0.70960000000000001</v>
      </c>
      <c r="Y94" s="26">
        <f>'3 - Rent Optimization'!Y94</f>
        <v>195.25247094859165</v>
      </c>
      <c r="Z94" s="26">
        <f>'3 - Rent Optimization'!Z94</f>
        <v>209</v>
      </c>
      <c r="AA94" s="47">
        <f>'3 - Rent Optimization'!AA94</f>
        <v>0.1</v>
      </c>
      <c r="AB94" s="107">
        <f>'3 - Rent Optimization'!AB94</f>
        <v>0.77153000000000005</v>
      </c>
      <c r="AC94" s="26">
        <f t="shared" si="14"/>
        <v>58856.166050000007</v>
      </c>
      <c r="AD94" s="39">
        <f t="shared" si="15"/>
        <v>41199.316235000006</v>
      </c>
      <c r="AE94" s="26">
        <f t="shared" si="16"/>
        <v>10508.4</v>
      </c>
      <c r="AF94" s="26">
        <f t="shared" si="17"/>
        <v>30690.916235000004</v>
      </c>
      <c r="AH94" s="123">
        <f t="shared" si="18"/>
        <v>9386.9483333333337</v>
      </c>
      <c r="AI94" s="123">
        <f t="shared" si="19"/>
        <v>-42986.948333333334</v>
      </c>
      <c r="AJ94" s="123">
        <f t="shared" si="20"/>
        <v>-18986.948333333334</v>
      </c>
      <c r="AK94" s="123">
        <f t="shared" si="21"/>
        <v>-18986.948333333334</v>
      </c>
      <c r="AL94" s="123">
        <f t="shared" si="22"/>
        <v>-24986.948333333334</v>
      </c>
      <c r="AM94" s="26">
        <f t="shared" si="23"/>
        <v>-12296.032098333329</v>
      </c>
      <c r="AN94" s="26">
        <f t="shared" si="24"/>
        <v>11703.967901666671</v>
      </c>
      <c r="AO94" s="26">
        <f t="shared" si="25"/>
        <v>11703.967901666671</v>
      </c>
      <c r="AP94" s="26">
        <f t="shared" si="26"/>
        <v>5703.9679016666705</v>
      </c>
      <c r="AQ94">
        <f t="shared" si="27"/>
        <v>0</v>
      </c>
    </row>
    <row r="95" spans="1:43" x14ac:dyDescent="0.5">
      <c r="A95" t="str">
        <f>'3 - Rent Optimization'!A95</f>
        <v>W181</v>
      </c>
      <c r="B95" t="str">
        <f>'3 - Rent Optimization'!B95</f>
        <v>L10136</v>
      </c>
      <c r="C95" t="str">
        <f>'3 - Rent Optimization'!C95</f>
        <v>apartment</v>
      </c>
      <c r="D95">
        <f>'3 - Rent Optimization'!D95</f>
        <v>2</v>
      </c>
      <c r="E95">
        <f>'3 - Rent Optimization'!E95</f>
        <v>700</v>
      </c>
      <c r="F95" s="107">
        <f>'3 - Rent Optimization'!F95</f>
        <v>0.97299999999999998</v>
      </c>
      <c r="G95" s="26">
        <f>'3 - Rent Optimization'!G95</f>
        <v>8173.2</v>
      </c>
      <c r="H95" s="26">
        <f>'3 - Rent Optimization'!H95</f>
        <v>184</v>
      </c>
      <c r="I95" s="107">
        <f>'3 - Rent Optimization'!I95</f>
        <v>0.30959999999999999</v>
      </c>
      <c r="J95" s="26">
        <f>'3 - Rent Optimization'!J95</f>
        <v>42</v>
      </c>
      <c r="K95" s="26">
        <f>'3 - Rent Optimization'!K95</f>
        <v>252</v>
      </c>
      <c r="L95" s="26">
        <f>'3 - Rent Optimization'!L95</f>
        <v>210</v>
      </c>
      <c r="M95" s="26">
        <f>'3 - Rent Optimization'!M95</f>
        <v>142</v>
      </c>
      <c r="N95" s="47">
        <f>'3 - Rent Optimization'!N95</f>
        <v>0.64095238095238094</v>
      </c>
      <c r="O95" s="47">
        <f>'3 - Rent Optimization'!O95</f>
        <v>0.30959999999999999</v>
      </c>
      <c r="Y95" s="26">
        <f>'3 - Rent Optimization'!Y95</f>
        <v>148.90616710875332</v>
      </c>
      <c r="Z95" s="26">
        <f>'3 - Rent Optimization'!Z95</f>
        <v>148.90616710875332</v>
      </c>
      <c r="AA95" s="47">
        <f>'3 - Rent Optimization'!AA95</f>
        <v>0.50726158898572693</v>
      </c>
      <c r="AB95" s="107">
        <f>'3 - Rent Optimization'!AB95</f>
        <v>0.44910100000000003</v>
      </c>
      <c r="AC95" s="26">
        <f t="shared" si="14"/>
        <v>24408.976622468508</v>
      </c>
      <c r="AD95" s="39">
        <f t="shared" si="15"/>
        <v>17086.283635727956</v>
      </c>
      <c r="AE95" s="26">
        <f t="shared" si="16"/>
        <v>8173.2</v>
      </c>
      <c r="AF95" s="26">
        <f t="shared" si="17"/>
        <v>8913.083635727955</v>
      </c>
      <c r="AH95" s="123">
        <f t="shared" si="18"/>
        <v>5464.0621666666666</v>
      </c>
      <c r="AI95" s="123">
        <f t="shared" si="19"/>
        <v>-39064.06216666667</v>
      </c>
      <c r="AJ95" s="123">
        <f t="shared" si="20"/>
        <v>-15064.062166666667</v>
      </c>
      <c r="AK95" s="123">
        <f t="shared" si="21"/>
        <v>-15064.062166666667</v>
      </c>
      <c r="AL95" s="123">
        <f t="shared" si="22"/>
        <v>-21064.062166666667</v>
      </c>
      <c r="AM95" s="26">
        <f t="shared" si="23"/>
        <v>-30150.978530938715</v>
      </c>
      <c r="AN95" s="26">
        <f t="shared" si="24"/>
        <v>-6150.9785309387116</v>
      </c>
      <c r="AO95" s="26">
        <f t="shared" si="25"/>
        <v>-6150.9785309387116</v>
      </c>
      <c r="AP95" s="26">
        <f t="shared" si="26"/>
        <v>-12150.978530938712</v>
      </c>
      <c r="AQ95">
        <f t="shared" si="27"/>
        <v>0</v>
      </c>
    </row>
    <row r="96" spans="1:43" x14ac:dyDescent="0.5">
      <c r="A96" t="str">
        <f>'3 - Rent Optimization'!A96</f>
        <v>W182</v>
      </c>
      <c r="B96" t="str">
        <f>'3 - Rent Optimization'!B96</f>
        <v>L10136</v>
      </c>
      <c r="C96" t="str">
        <f>'3 - Rent Optimization'!C96</f>
        <v>apartment</v>
      </c>
      <c r="D96">
        <f>'3 - Rent Optimization'!D96</f>
        <v>2</v>
      </c>
      <c r="E96">
        <f>'3 - Rent Optimization'!E96</f>
        <v>1000</v>
      </c>
      <c r="F96" s="107">
        <f>'3 - Rent Optimization'!F96</f>
        <v>0.97299999999999998</v>
      </c>
      <c r="G96" s="26">
        <f>'3 - Rent Optimization'!G96</f>
        <v>11676</v>
      </c>
      <c r="H96" s="26">
        <f>'3 - Rent Optimization'!H96</f>
        <v>427</v>
      </c>
      <c r="I96" s="107">
        <f>'3 - Rent Optimization'!I96</f>
        <v>0.24110000000000001</v>
      </c>
      <c r="J96" s="26">
        <f>'3 - Rent Optimization'!J96</f>
        <v>94</v>
      </c>
      <c r="K96" s="26">
        <f>'3 - Rent Optimization'!K96</f>
        <v>531</v>
      </c>
      <c r="L96" s="26">
        <f>'3 - Rent Optimization'!L96</f>
        <v>437</v>
      </c>
      <c r="M96" s="26">
        <f>'3 - Rent Optimization'!M96</f>
        <v>333</v>
      </c>
      <c r="N96" s="47">
        <f>'3 - Rent Optimization'!N96</f>
        <v>0.70961098398169342</v>
      </c>
      <c r="O96" s="47">
        <f>'3 - Rent Optimization'!O96</f>
        <v>0.24110000000000001</v>
      </c>
      <c r="Y96" s="26">
        <f>'3 - Rent Optimization'!Y96</f>
        <v>313.1666429834533</v>
      </c>
      <c r="Z96" s="26">
        <f>'3 - Rent Optimization'!Z96</f>
        <v>313.1666429834533</v>
      </c>
      <c r="AA96" s="47">
        <f>'3 - Rent Optimization'!AA96</f>
        <v>0.50122039905437676</v>
      </c>
      <c r="AB96" s="107">
        <f>'3 - Rent Optimization'!AB96</f>
        <v>0.45388381006864997</v>
      </c>
      <c r="AC96" s="26">
        <f t="shared" si="14"/>
        <v>51881.563222864526</v>
      </c>
      <c r="AD96" s="39">
        <f t="shared" si="15"/>
        <v>36317.094256005163</v>
      </c>
      <c r="AE96" s="26">
        <f t="shared" si="16"/>
        <v>11676</v>
      </c>
      <c r="AF96" s="26">
        <f t="shared" si="17"/>
        <v>24641.094256005163</v>
      </c>
      <c r="AH96" s="123">
        <f t="shared" si="18"/>
        <v>5522.2530225019082</v>
      </c>
      <c r="AI96" s="123">
        <f t="shared" si="19"/>
        <v>-39122.253022501907</v>
      </c>
      <c r="AJ96" s="123">
        <f t="shared" si="20"/>
        <v>-15122.253022501907</v>
      </c>
      <c r="AK96" s="123">
        <f t="shared" si="21"/>
        <v>-15122.253022501907</v>
      </c>
      <c r="AL96" s="123">
        <f t="shared" si="22"/>
        <v>-21122.253022501907</v>
      </c>
      <c r="AM96" s="26">
        <f t="shared" si="23"/>
        <v>-14481.158766496745</v>
      </c>
      <c r="AN96" s="26">
        <f t="shared" si="24"/>
        <v>9518.8412335032554</v>
      </c>
      <c r="AO96" s="26">
        <f t="shared" si="25"/>
        <v>9518.8412335032554</v>
      </c>
      <c r="AP96" s="26">
        <f t="shared" si="26"/>
        <v>3518.8412335032554</v>
      </c>
      <c r="AQ96">
        <f t="shared" si="27"/>
        <v>0</v>
      </c>
    </row>
    <row r="97" spans="1:43" x14ac:dyDescent="0.5">
      <c r="A97" t="str">
        <f>'3 - Rent Optimization'!A97</f>
        <v>W183</v>
      </c>
      <c r="B97" t="str">
        <f>'3 - Rent Optimization'!B97</f>
        <v>L10136</v>
      </c>
      <c r="C97" t="str">
        <f>'3 - Rent Optimization'!C97</f>
        <v>house</v>
      </c>
      <c r="D97">
        <f>'3 - Rent Optimization'!D97</f>
        <v>2</v>
      </c>
      <c r="E97">
        <f>'3 - Rent Optimization'!E97</f>
        <v>900</v>
      </c>
      <c r="F97" s="107">
        <f>'3 - Rent Optimization'!F97</f>
        <v>0.97299999999999998</v>
      </c>
      <c r="G97" s="26">
        <f>'3 - Rent Optimization'!G97</f>
        <v>10508.4</v>
      </c>
      <c r="H97" s="26">
        <f>'3 - Rent Optimization'!H97</f>
        <v>418</v>
      </c>
      <c r="I97" s="107">
        <f>'3 - Rent Optimization'!I97</f>
        <v>4.6600000000000003E-2</v>
      </c>
      <c r="J97" s="26">
        <f>'3 - Rent Optimization'!J97</f>
        <v>86</v>
      </c>
      <c r="K97" s="26">
        <f>'3 - Rent Optimization'!K97</f>
        <v>488</v>
      </c>
      <c r="L97" s="26">
        <f>'3 - Rent Optimization'!L97</f>
        <v>402</v>
      </c>
      <c r="M97" s="26">
        <f>'3 - Rent Optimization'!M97</f>
        <v>332</v>
      </c>
      <c r="N97" s="47">
        <f>'3 - Rent Optimization'!N97</f>
        <v>0.76069651741293531</v>
      </c>
      <c r="O97" s="47">
        <f>'3 - Rent Optimization'!O97</f>
        <v>4.6600000000000003E-2</v>
      </c>
      <c r="Y97" s="26">
        <f>'3 - Rent Optimization'!Y97</f>
        <v>287.84894846532779</v>
      </c>
      <c r="Z97" s="26">
        <f>'3 - Rent Optimization'!Z97</f>
        <v>287.84894846532779</v>
      </c>
      <c r="AA97" s="47">
        <f>'3 - Rent Optimization'!AA97</f>
        <v>0.50168944968224438</v>
      </c>
      <c r="AB97" s="107">
        <f>'3 - Rent Optimization'!AB97</f>
        <v>0.45351246268656714</v>
      </c>
      <c r="AC97" s="26">
        <f t="shared" si="14"/>
        <v>47648.226207591091</v>
      </c>
      <c r="AD97" s="39">
        <f t="shared" si="15"/>
        <v>33353.758345313763</v>
      </c>
      <c r="AE97" s="26">
        <f t="shared" si="16"/>
        <v>10508.4</v>
      </c>
      <c r="AF97" s="26">
        <f t="shared" si="17"/>
        <v>22845.358345313762</v>
      </c>
      <c r="AH97" s="123">
        <f t="shared" si="18"/>
        <v>5517.7349626865671</v>
      </c>
      <c r="AI97" s="123">
        <f t="shared" si="19"/>
        <v>-39117.734962686569</v>
      </c>
      <c r="AJ97" s="123">
        <f t="shared" si="20"/>
        <v>-15117.734962686567</v>
      </c>
      <c r="AK97" s="123">
        <f t="shared" si="21"/>
        <v>-15117.734962686567</v>
      </c>
      <c r="AL97" s="123">
        <f t="shared" si="22"/>
        <v>-21117.734962686569</v>
      </c>
      <c r="AM97" s="26">
        <f t="shared" si="23"/>
        <v>-16272.376617372807</v>
      </c>
      <c r="AN97" s="26">
        <f t="shared" si="24"/>
        <v>7727.6233826271946</v>
      </c>
      <c r="AO97" s="26">
        <f t="shared" si="25"/>
        <v>7727.6233826271946</v>
      </c>
      <c r="AP97" s="26">
        <f t="shared" si="26"/>
        <v>1727.6233826271928</v>
      </c>
      <c r="AQ97">
        <f t="shared" si="27"/>
        <v>0</v>
      </c>
    </row>
    <row r="98" spans="1:43" x14ac:dyDescent="0.5">
      <c r="A98" t="str">
        <f>'3 - Rent Optimization'!A98</f>
        <v>W184</v>
      </c>
      <c r="B98" t="str">
        <f>'3 - Rent Optimization'!B98</f>
        <v>L10136</v>
      </c>
      <c r="C98" t="str">
        <f>'3 - Rent Optimization'!C98</f>
        <v>house</v>
      </c>
      <c r="D98">
        <f>'3 - Rent Optimization'!D98</f>
        <v>2</v>
      </c>
      <c r="E98">
        <f>'3 - Rent Optimization'!E98</f>
        <v>1200</v>
      </c>
      <c r="F98" s="107">
        <f>'3 - Rent Optimization'!F98</f>
        <v>0.97299999999999998</v>
      </c>
      <c r="G98" s="26">
        <f>'3 - Rent Optimization'!G98</f>
        <v>14011.199999999999</v>
      </c>
      <c r="H98" s="26">
        <f>'3 - Rent Optimization'!H98</f>
        <v>219</v>
      </c>
      <c r="I98" s="107">
        <f>'3 - Rent Optimization'!I98</f>
        <v>0.63560000000000005</v>
      </c>
      <c r="J98" s="26">
        <f>'3 - Rent Optimization'!J98</f>
        <v>83</v>
      </c>
      <c r="K98" s="26">
        <f>'3 - Rent Optimization'!K98</f>
        <v>556</v>
      </c>
      <c r="L98" s="26">
        <f>'3 - Rent Optimization'!L98</f>
        <v>473</v>
      </c>
      <c r="M98" s="26">
        <f>'3 - Rent Optimization'!M98</f>
        <v>136</v>
      </c>
      <c r="N98" s="47">
        <f>'3 - Rent Optimization'!N98</f>
        <v>0.33002114164904867</v>
      </c>
      <c r="O98" s="47">
        <f>'3 - Rent Optimization'!O98</f>
        <v>0.63560000000000005</v>
      </c>
      <c r="Y98" s="26">
        <f>'3 - Rent Optimization'!Y98</f>
        <v>329.59341448781106</v>
      </c>
      <c r="Z98" s="26">
        <f>'3 - Rent Optimization'!Z98</f>
        <v>329.59341448781106</v>
      </c>
      <c r="AA98" s="47">
        <f>'3 - Rent Optimization'!AA98</f>
        <v>0.51707131414428931</v>
      </c>
      <c r="AB98" s="107">
        <f>'3 - Rent Optimization'!AB98</f>
        <v>0.4413346405919662</v>
      </c>
      <c r="AC98" s="26">
        <f t="shared" si="14"/>
        <v>53093.261760426823</v>
      </c>
      <c r="AD98" s="39">
        <f t="shared" si="15"/>
        <v>37165.283232298774</v>
      </c>
      <c r="AE98" s="26">
        <f t="shared" si="16"/>
        <v>14011.199999999999</v>
      </c>
      <c r="AF98" s="26">
        <f t="shared" si="17"/>
        <v>23154.083232298777</v>
      </c>
      <c r="AH98" s="123">
        <f t="shared" si="18"/>
        <v>5369.5714605355879</v>
      </c>
      <c r="AI98" s="123">
        <f t="shared" si="19"/>
        <v>-38969.57146053559</v>
      </c>
      <c r="AJ98" s="123">
        <f t="shared" si="20"/>
        <v>-14969.571460535588</v>
      </c>
      <c r="AK98" s="123">
        <f t="shared" si="21"/>
        <v>-14969.571460535588</v>
      </c>
      <c r="AL98" s="123">
        <f t="shared" si="22"/>
        <v>-20969.57146053559</v>
      </c>
      <c r="AM98" s="26">
        <f t="shared" si="23"/>
        <v>-15815.488228236813</v>
      </c>
      <c r="AN98" s="26">
        <f t="shared" si="24"/>
        <v>8184.5117717631892</v>
      </c>
      <c r="AO98" s="26">
        <f t="shared" si="25"/>
        <v>8184.5117717631892</v>
      </c>
      <c r="AP98" s="26">
        <f t="shared" si="26"/>
        <v>2184.5117717631874</v>
      </c>
      <c r="AQ98">
        <f t="shared" si="27"/>
        <v>0</v>
      </c>
    </row>
    <row r="99" spans="1:43" x14ac:dyDescent="0.5">
      <c r="A99" t="str">
        <f>'3 - Rent Optimization'!A99</f>
        <v>W185</v>
      </c>
      <c r="B99" t="str">
        <f>'3 - Rent Optimization'!B99</f>
        <v>L1882</v>
      </c>
      <c r="C99" t="str">
        <f>'3 - Rent Optimization'!C99</f>
        <v>apartment</v>
      </c>
      <c r="D99">
        <f>'3 - Rent Optimization'!D99</f>
        <v>2</v>
      </c>
      <c r="E99">
        <f>'3 - Rent Optimization'!E99</f>
        <v>1100</v>
      </c>
      <c r="F99" s="107">
        <f>'3 - Rent Optimization'!F99</f>
        <v>0.97299999999999998</v>
      </c>
      <c r="G99" s="26">
        <f>'3 - Rent Optimization'!G99</f>
        <v>12843.6</v>
      </c>
      <c r="H99" s="26">
        <f>'3 - Rent Optimization'!H99</f>
        <v>220</v>
      </c>
      <c r="I99" s="107">
        <f>'3 - Rent Optimization'!I99</f>
        <v>0.43009999999999998</v>
      </c>
      <c r="J99" s="26">
        <f>'3 - Rent Optimization'!J99</f>
        <v>84</v>
      </c>
      <c r="K99" s="26">
        <f>'3 - Rent Optimization'!K99</f>
        <v>301</v>
      </c>
      <c r="L99" s="26">
        <f>'3 - Rent Optimization'!L99</f>
        <v>217</v>
      </c>
      <c r="M99" s="26">
        <f>'3 - Rent Optimization'!M99</f>
        <v>136</v>
      </c>
      <c r="N99" s="47">
        <f>'3 - Rent Optimization'!N99</f>
        <v>0.60138248847926268</v>
      </c>
      <c r="O99" s="47">
        <f>'3 - Rent Optimization'!O99</f>
        <v>0.43009999999999998</v>
      </c>
      <c r="Y99" s="26">
        <f>'3 - Rent Optimization'!Y99</f>
        <v>174.16970601237844</v>
      </c>
      <c r="Z99" s="26">
        <f>'3 - Rent Optimization'!Z99</f>
        <v>174.16970601237844</v>
      </c>
      <c r="AA99" s="47">
        <f>'3 - Rent Optimization'!AA99</f>
        <v>0.43242287930830764</v>
      </c>
      <c r="AB99" s="107">
        <f>'3 - Rent Optimization'!AB99</f>
        <v>0.5083508064516129</v>
      </c>
      <c r="AC99" s="26">
        <f t="shared" si="14"/>
        <v>32316.848336454015</v>
      </c>
      <c r="AD99" s="39">
        <f t="shared" si="15"/>
        <v>22621.793835517808</v>
      </c>
      <c r="AE99" s="26">
        <f t="shared" si="16"/>
        <v>12843.6</v>
      </c>
      <c r="AF99" s="26">
        <f t="shared" si="17"/>
        <v>9778.1938355178081</v>
      </c>
      <c r="AH99" s="123">
        <f t="shared" si="18"/>
        <v>6184.9348118279568</v>
      </c>
      <c r="AI99" s="123">
        <f t="shared" si="19"/>
        <v>-39784.934811827959</v>
      </c>
      <c r="AJ99" s="123">
        <f t="shared" si="20"/>
        <v>-15784.934811827956</v>
      </c>
      <c r="AK99" s="123">
        <f t="shared" si="21"/>
        <v>-15784.934811827956</v>
      </c>
      <c r="AL99" s="123">
        <f t="shared" si="22"/>
        <v>-21784.934811827956</v>
      </c>
      <c r="AM99" s="26">
        <f t="shared" si="23"/>
        <v>-30006.740976310153</v>
      </c>
      <c r="AN99" s="26">
        <f t="shared" si="24"/>
        <v>-6006.7409763101477</v>
      </c>
      <c r="AO99" s="26">
        <f t="shared" si="25"/>
        <v>-6006.7409763101477</v>
      </c>
      <c r="AP99" s="26">
        <f t="shared" si="26"/>
        <v>-12006.740976310148</v>
      </c>
      <c r="AQ99">
        <f t="shared" si="27"/>
        <v>0</v>
      </c>
    </row>
    <row r="100" spans="1:43" x14ac:dyDescent="0.5">
      <c r="A100" t="str">
        <f>'3 - Rent Optimization'!A100</f>
        <v>W186</v>
      </c>
      <c r="B100" t="str">
        <f>'3 - Rent Optimization'!B100</f>
        <v>L1882</v>
      </c>
      <c r="C100" t="str">
        <f>'3 - Rent Optimization'!C100</f>
        <v>apartment</v>
      </c>
      <c r="D100">
        <f>'3 - Rent Optimization'!D100</f>
        <v>2</v>
      </c>
      <c r="E100">
        <f>'3 - Rent Optimization'!E100</f>
        <v>1400</v>
      </c>
      <c r="F100" s="107">
        <f>'3 - Rent Optimization'!F100</f>
        <v>0.97299999999999998</v>
      </c>
      <c r="G100" s="26">
        <f>'3 - Rent Optimization'!G100</f>
        <v>16346.4</v>
      </c>
      <c r="H100" s="26">
        <f>'3 - Rent Optimization'!H100</f>
        <v>481</v>
      </c>
      <c r="I100" s="107">
        <f>'3 - Rent Optimization'!I100</f>
        <v>0.38080000000000003</v>
      </c>
      <c r="J100" s="26">
        <f>'3 - Rent Optimization'!J100</f>
        <v>134</v>
      </c>
      <c r="K100" s="26">
        <f>'3 - Rent Optimization'!K100</f>
        <v>568</v>
      </c>
      <c r="L100" s="26">
        <f>'3 - Rent Optimization'!L100</f>
        <v>434</v>
      </c>
      <c r="M100" s="26">
        <f>'3 - Rent Optimization'!M100</f>
        <v>347</v>
      </c>
      <c r="N100" s="47">
        <f>'3 - Rent Optimization'!N100</f>
        <v>0.73963133640553003</v>
      </c>
      <c r="O100" s="47">
        <f>'3 - Rent Optimization'!O100</f>
        <v>0.38080000000000003</v>
      </c>
      <c r="Y100" s="26">
        <f>'3 - Rent Optimization'!Y100</f>
        <v>331.33941202475688</v>
      </c>
      <c r="Z100" s="26">
        <f>'3 - Rent Optimization'!Z100</f>
        <v>331.33941202475688</v>
      </c>
      <c r="AA100" s="47">
        <f>'3 - Rent Optimization'!AA100</f>
        <v>0.46375928483826151</v>
      </c>
      <c r="AB100" s="107">
        <f>'3 - Rent Optimization'!AB100</f>
        <v>0.48354177419354838</v>
      </c>
      <c r="AC100" s="26">
        <f t="shared" si="14"/>
        <v>58479.003210004805</v>
      </c>
      <c r="AD100" s="39">
        <f t="shared" si="15"/>
        <v>40935.302247003361</v>
      </c>
      <c r="AE100" s="26">
        <f t="shared" si="16"/>
        <v>16346.4</v>
      </c>
      <c r="AF100" s="26">
        <f t="shared" si="17"/>
        <v>24588.90224700336</v>
      </c>
      <c r="AH100" s="123">
        <f t="shared" si="18"/>
        <v>5883.0915860215055</v>
      </c>
      <c r="AI100" s="123">
        <f t="shared" si="19"/>
        <v>-39483.091586021503</v>
      </c>
      <c r="AJ100" s="123">
        <f t="shared" si="20"/>
        <v>-15483.091586021506</v>
      </c>
      <c r="AK100" s="123">
        <f t="shared" si="21"/>
        <v>-15483.091586021506</v>
      </c>
      <c r="AL100" s="123">
        <f t="shared" si="22"/>
        <v>-21483.091586021506</v>
      </c>
      <c r="AM100" s="26">
        <f t="shared" si="23"/>
        <v>-14894.189339018143</v>
      </c>
      <c r="AN100" s="26">
        <f t="shared" si="24"/>
        <v>9105.8106609818533</v>
      </c>
      <c r="AO100" s="26">
        <f t="shared" si="25"/>
        <v>9105.8106609818533</v>
      </c>
      <c r="AP100" s="26">
        <f t="shared" si="26"/>
        <v>3105.8106609818533</v>
      </c>
      <c r="AQ100">
        <f t="shared" si="27"/>
        <v>0</v>
      </c>
    </row>
    <row r="101" spans="1:43" x14ac:dyDescent="0.5">
      <c r="A101" t="str">
        <f>'3 - Rent Optimization'!A101</f>
        <v>W187</v>
      </c>
      <c r="B101" t="str">
        <f>'3 - Rent Optimization'!B101</f>
        <v>L1882</v>
      </c>
      <c r="C101" t="str">
        <f>'3 - Rent Optimization'!C101</f>
        <v>house</v>
      </c>
      <c r="D101">
        <f>'3 - Rent Optimization'!D101</f>
        <v>2</v>
      </c>
      <c r="E101">
        <f>'3 - Rent Optimization'!E101</f>
        <v>1300</v>
      </c>
      <c r="F101" s="107">
        <f>'3 - Rent Optimization'!F101</f>
        <v>0.97299999999999998</v>
      </c>
      <c r="G101" s="26">
        <f>'3 - Rent Optimization'!G101</f>
        <v>15178.8</v>
      </c>
      <c r="H101" s="26">
        <f>'3 - Rent Optimization'!H101</f>
        <v>280</v>
      </c>
      <c r="I101" s="107">
        <f>'3 - Rent Optimization'!I101</f>
        <v>0.45750000000000002</v>
      </c>
      <c r="J101" s="26">
        <f>'3 - Rent Optimization'!J101</f>
        <v>109</v>
      </c>
      <c r="K101" s="26">
        <f>'3 - Rent Optimization'!K101</f>
        <v>615</v>
      </c>
      <c r="L101" s="26">
        <f>'3 - Rent Optimization'!L101</f>
        <v>506</v>
      </c>
      <c r="M101" s="26">
        <f>'3 - Rent Optimization'!M101</f>
        <v>171</v>
      </c>
      <c r="N101" s="47">
        <f>'3 - Rent Optimization'!N101</f>
        <v>0.37035573122529653</v>
      </c>
      <c r="O101" s="47">
        <f>'3 - Rent Optimization'!O101</f>
        <v>0.45750000000000002</v>
      </c>
      <c r="Y101" s="26">
        <f>'3 - Rent Optimization'!Y101</f>
        <v>362.69295503347229</v>
      </c>
      <c r="Z101" s="26">
        <f>'3 - Rent Optimization'!Z101</f>
        <v>362.69295503347229</v>
      </c>
      <c r="AA101" s="47">
        <f>'3 - Rent Optimization'!AA101</f>
        <v>0.5010955810805886</v>
      </c>
      <c r="AB101" s="107">
        <f>'3 - Rent Optimization'!AB101</f>
        <v>0.45398262845849802</v>
      </c>
      <c r="AC101" s="26">
        <f t="shared" si="14"/>
        <v>60099.549883058586</v>
      </c>
      <c r="AD101" s="39">
        <f t="shared" si="15"/>
        <v>42069.684918141007</v>
      </c>
      <c r="AE101" s="26">
        <f t="shared" si="16"/>
        <v>15178.8</v>
      </c>
      <c r="AF101" s="26">
        <f t="shared" si="17"/>
        <v>26890.884918141008</v>
      </c>
      <c r="AH101" s="123">
        <f t="shared" si="18"/>
        <v>5523.4553129117248</v>
      </c>
      <c r="AI101" s="123">
        <f t="shared" si="19"/>
        <v>-39123.455312911727</v>
      </c>
      <c r="AJ101" s="123">
        <f t="shared" si="20"/>
        <v>-15123.455312911725</v>
      </c>
      <c r="AK101" s="123">
        <f t="shared" si="21"/>
        <v>-15123.455312911725</v>
      </c>
      <c r="AL101" s="123">
        <f t="shared" si="22"/>
        <v>-21123.455312911727</v>
      </c>
      <c r="AM101" s="26">
        <f t="shared" si="23"/>
        <v>-12232.570394770719</v>
      </c>
      <c r="AN101" s="26">
        <f t="shared" si="24"/>
        <v>11767.429605229283</v>
      </c>
      <c r="AO101" s="26">
        <f t="shared" si="25"/>
        <v>11767.429605229283</v>
      </c>
      <c r="AP101" s="26">
        <f t="shared" si="26"/>
        <v>5767.4296052292812</v>
      </c>
      <c r="AQ101">
        <f t="shared" si="27"/>
        <v>0</v>
      </c>
    </row>
    <row r="102" spans="1:43" x14ac:dyDescent="0.5">
      <c r="A102" t="str">
        <f>'3 - Rent Optimization'!A102</f>
        <v>W188</v>
      </c>
      <c r="B102" t="str">
        <f>'3 - Rent Optimization'!B102</f>
        <v>L1882</v>
      </c>
      <c r="C102" t="str">
        <f>'3 - Rent Optimization'!C102</f>
        <v>house</v>
      </c>
      <c r="D102">
        <f>'3 - Rent Optimization'!D102</f>
        <v>2</v>
      </c>
      <c r="E102">
        <f>'3 - Rent Optimization'!E102</f>
        <v>1900</v>
      </c>
      <c r="F102" s="107">
        <f>'3 - Rent Optimization'!F102</f>
        <v>0.97299999999999998</v>
      </c>
      <c r="G102" s="26">
        <f>'3 - Rent Optimization'!G102</f>
        <v>22184.399999999998</v>
      </c>
      <c r="H102" s="26">
        <f>'3 - Rent Optimization'!H102</f>
        <v>568</v>
      </c>
      <c r="I102" s="107">
        <f>'3 - Rent Optimization'!I102</f>
        <v>0.189</v>
      </c>
      <c r="J102" s="26">
        <f>'3 - Rent Optimization'!J102</f>
        <v>227</v>
      </c>
      <c r="K102" s="26">
        <f>'3 - Rent Optimization'!K102</f>
        <v>861</v>
      </c>
      <c r="L102" s="26">
        <f>'3 - Rent Optimization'!L102</f>
        <v>634</v>
      </c>
      <c r="M102" s="26">
        <f>'3 - Rent Optimization'!M102</f>
        <v>341</v>
      </c>
      <c r="N102" s="47">
        <f>'3 - Rent Optimization'!N102</f>
        <v>0.53028391167192435</v>
      </c>
      <c r="O102" s="47">
        <f>'3 - Rent Optimization'!O102</f>
        <v>0.189</v>
      </c>
      <c r="Y102" s="26">
        <f>'3 - Rent Optimization'!Y102</f>
        <v>499.65480927118864</v>
      </c>
      <c r="Z102" s="26">
        <f>'3 - Rent Optimization'!Z102</f>
        <v>499.65480927118864</v>
      </c>
      <c r="AA102" s="47">
        <f>'3 - Rent Optimization'!AA102</f>
        <v>0.44404392337058501</v>
      </c>
      <c r="AB102" s="107">
        <f>'3 - Rent Optimization'!AB102</f>
        <v>0.49915042586750785</v>
      </c>
      <c r="AC102" s="26">
        <f t="shared" si="14"/>
        <v>91032.062454578714</v>
      </c>
      <c r="AD102" s="39">
        <f t="shared" si="15"/>
        <v>63722.443718205097</v>
      </c>
      <c r="AE102" s="26">
        <f t="shared" si="16"/>
        <v>22184.399999999998</v>
      </c>
      <c r="AF102" s="26">
        <f t="shared" si="17"/>
        <v>41538.043718205096</v>
      </c>
      <c r="AH102" s="123">
        <f t="shared" si="18"/>
        <v>6072.9968480546795</v>
      </c>
      <c r="AI102" s="123">
        <f t="shared" si="19"/>
        <v>-39672.996848054681</v>
      </c>
      <c r="AJ102" s="123">
        <f t="shared" si="20"/>
        <v>-15672.99684805468</v>
      </c>
      <c r="AK102" s="123">
        <f t="shared" si="21"/>
        <v>-15672.99684805468</v>
      </c>
      <c r="AL102" s="123">
        <f t="shared" si="22"/>
        <v>-21672.996848054681</v>
      </c>
      <c r="AM102" s="26">
        <f t="shared" si="23"/>
        <v>1865.0468701504142</v>
      </c>
      <c r="AN102" s="26">
        <f t="shared" si="24"/>
        <v>25865.046870150414</v>
      </c>
      <c r="AO102" s="26">
        <f t="shared" si="25"/>
        <v>25865.046870150414</v>
      </c>
      <c r="AP102" s="26">
        <f t="shared" si="26"/>
        <v>19865.046870150414</v>
      </c>
      <c r="AQ102">
        <f t="shared" si="27"/>
        <v>1</v>
      </c>
    </row>
    <row r="103" spans="1:43" x14ac:dyDescent="0.5">
      <c r="A103" t="str">
        <f>'3 - Rent Optimization'!A103</f>
        <v>W189</v>
      </c>
      <c r="B103" t="str">
        <f>'3 - Rent Optimization'!B103</f>
        <v>L1883</v>
      </c>
      <c r="C103" t="str">
        <f>'3 - Rent Optimization'!C103</f>
        <v>apartment</v>
      </c>
      <c r="D103">
        <f>'3 - Rent Optimization'!D103</f>
        <v>2</v>
      </c>
      <c r="E103">
        <f>'3 - Rent Optimization'!E103</f>
        <v>900</v>
      </c>
      <c r="F103" s="107">
        <f>'3 - Rent Optimization'!F103</f>
        <v>0.97299999999999998</v>
      </c>
      <c r="G103" s="26">
        <f>'3 - Rent Optimization'!G103</f>
        <v>10508.4</v>
      </c>
      <c r="H103" s="26">
        <f>'3 - Rent Optimization'!H103</f>
        <v>318</v>
      </c>
      <c r="I103" s="107">
        <f>'3 - Rent Optimization'!I103</f>
        <v>0.29039999999999999</v>
      </c>
      <c r="J103" s="26">
        <f>'3 - Rent Optimization'!J103</f>
        <v>176</v>
      </c>
      <c r="K103" s="26">
        <f>'3 - Rent Optimization'!K103</f>
        <v>440</v>
      </c>
      <c r="L103" s="26">
        <f>'3 - Rent Optimization'!L103</f>
        <v>264</v>
      </c>
      <c r="M103" s="26">
        <f>'3 - Rent Optimization'!M103</f>
        <v>142</v>
      </c>
      <c r="N103" s="47">
        <f>'3 - Rent Optimization'!N103</f>
        <v>0.53030303030303039</v>
      </c>
      <c r="O103" s="47">
        <f>'3 - Rent Optimization'!O103</f>
        <v>0.29039999999999999</v>
      </c>
      <c r="Y103" s="26">
        <f>'3 - Rent Optimization'!Y103</f>
        <v>248.79632436528988</v>
      </c>
      <c r="Z103" s="26">
        <f>'3 - Rent Optimization'!Z103</f>
        <v>248.79632436528988</v>
      </c>
      <c r="AA103" s="47">
        <f>'3 - Rent Optimization'!AA103</f>
        <v>0.32059492231906023</v>
      </c>
      <c r="AB103" s="107">
        <f>'3 - Rent Optimization'!AB103</f>
        <v>0.59688500000000011</v>
      </c>
      <c r="AC103" s="26">
        <f t="shared" si="14"/>
        <v>54203.519835103267</v>
      </c>
      <c r="AD103" s="39">
        <f t="shared" si="15"/>
        <v>37942.463884572287</v>
      </c>
      <c r="AE103" s="26">
        <f t="shared" si="16"/>
        <v>10508.4</v>
      </c>
      <c r="AF103" s="26">
        <f t="shared" si="17"/>
        <v>27434.063884572286</v>
      </c>
      <c r="AH103" s="123">
        <f t="shared" si="18"/>
        <v>7262.1008333333348</v>
      </c>
      <c r="AI103" s="123">
        <f t="shared" si="19"/>
        <v>-40862.100833333338</v>
      </c>
      <c r="AJ103" s="123">
        <f t="shared" si="20"/>
        <v>-16862.100833333334</v>
      </c>
      <c r="AK103" s="123">
        <f t="shared" si="21"/>
        <v>-16862.100833333334</v>
      </c>
      <c r="AL103" s="123">
        <f t="shared" si="22"/>
        <v>-22862.100833333334</v>
      </c>
      <c r="AM103" s="26">
        <f t="shared" si="23"/>
        <v>-13428.036948761051</v>
      </c>
      <c r="AN103" s="26">
        <f t="shared" si="24"/>
        <v>10571.963051238952</v>
      </c>
      <c r="AO103" s="26">
        <f t="shared" si="25"/>
        <v>10571.963051238952</v>
      </c>
      <c r="AP103" s="26">
        <f t="shared" si="26"/>
        <v>4571.9630512389522</v>
      </c>
      <c r="AQ103">
        <f t="shared" si="27"/>
        <v>0</v>
      </c>
    </row>
    <row r="104" spans="1:43" x14ac:dyDescent="0.5">
      <c r="A104" t="str">
        <f>'3 - Rent Optimization'!A104</f>
        <v>W19</v>
      </c>
      <c r="B104" t="str">
        <f>'3 - Rent Optimization'!B104</f>
        <v>L4761</v>
      </c>
      <c r="C104" t="str">
        <f>'3 - Rent Optimization'!C104</f>
        <v>house</v>
      </c>
      <c r="D104">
        <f>'3 - Rent Optimization'!D104</f>
        <v>2</v>
      </c>
      <c r="E104">
        <f>'3 - Rent Optimization'!E104</f>
        <v>2800</v>
      </c>
      <c r="F104" s="107">
        <f>'3 - Rent Optimization'!F104</f>
        <v>0.97299999999999998</v>
      </c>
      <c r="G104" s="26">
        <f>'3 - Rent Optimization'!G104</f>
        <v>32692.799999999999</v>
      </c>
      <c r="H104" s="26">
        <f>'3 - Rent Optimization'!H104</f>
        <v>556</v>
      </c>
      <c r="I104" s="107">
        <f>'3 - Rent Optimization'!I104</f>
        <v>0.29859999999999998</v>
      </c>
      <c r="J104" s="26">
        <f>'3 - Rent Optimization'!J104</f>
        <v>191</v>
      </c>
      <c r="K104" s="26">
        <f>'3 - Rent Optimization'!K104</f>
        <v>826</v>
      </c>
      <c r="L104" s="26">
        <f>'3 - Rent Optimization'!L104</f>
        <v>635</v>
      </c>
      <c r="M104" s="26">
        <f>'3 - Rent Optimization'!M104</f>
        <v>365</v>
      </c>
      <c r="N104" s="47">
        <f>'3 - Rent Optimization'!N104</f>
        <v>0.5598425196850394</v>
      </c>
      <c r="O104" s="47">
        <f>'3 - Rent Optimization'!O104</f>
        <v>0.29859999999999998</v>
      </c>
      <c r="Y104" s="26">
        <f>'3 - Rent Optimization'!Y104</f>
        <v>482.26388625742078</v>
      </c>
      <c r="Z104" s="26">
        <f>'3 - Rent Optimization'!Z104</f>
        <v>482.26388625742078</v>
      </c>
      <c r="AA104" s="47">
        <f>'3 - Rent Optimization'!AA104</f>
        <v>0.46694662835580569</v>
      </c>
      <c r="AB104" s="107">
        <f>'3 - Rent Optimization'!AB104</f>
        <v>0.48101835433070866</v>
      </c>
      <c r="AC104" s="26">
        <f t="shared" si="14"/>
        <v>84671.890036046971</v>
      </c>
      <c r="AD104" s="39">
        <f t="shared" si="15"/>
        <v>59270.323025232872</v>
      </c>
      <c r="AE104" s="26">
        <f t="shared" si="16"/>
        <v>32692.799999999999</v>
      </c>
      <c r="AF104" s="26">
        <f t="shared" si="17"/>
        <v>26577.523025232873</v>
      </c>
      <c r="AH104" s="123">
        <f t="shared" si="18"/>
        <v>5852.389977690289</v>
      </c>
      <c r="AI104" s="123">
        <f t="shared" si="19"/>
        <v>-39452.389977690291</v>
      </c>
      <c r="AJ104" s="123">
        <f t="shared" si="20"/>
        <v>-15452.389977690289</v>
      </c>
      <c r="AK104" s="123">
        <f t="shared" si="21"/>
        <v>-15452.389977690289</v>
      </c>
      <c r="AL104" s="123">
        <f t="shared" si="22"/>
        <v>-21452.389977690291</v>
      </c>
      <c r="AM104" s="26">
        <f t="shared" si="23"/>
        <v>-12874.866952457418</v>
      </c>
      <c r="AN104" s="26">
        <f t="shared" si="24"/>
        <v>11125.133047542584</v>
      </c>
      <c r="AO104" s="26">
        <f t="shared" si="25"/>
        <v>11125.133047542584</v>
      </c>
      <c r="AP104" s="26">
        <f t="shared" si="26"/>
        <v>5125.1330475425821</v>
      </c>
      <c r="AQ104">
        <f t="shared" si="27"/>
        <v>0</v>
      </c>
    </row>
    <row r="105" spans="1:43" x14ac:dyDescent="0.5">
      <c r="A105" t="str">
        <f>'3 - Rent Optimization'!A105</f>
        <v>W190</v>
      </c>
      <c r="B105" t="str">
        <f>'3 - Rent Optimization'!B105</f>
        <v>L1883</v>
      </c>
      <c r="C105" t="str">
        <f>'3 - Rent Optimization'!C105</f>
        <v>apartment</v>
      </c>
      <c r="D105">
        <f>'3 - Rent Optimization'!D105</f>
        <v>2</v>
      </c>
      <c r="E105">
        <f>'3 - Rent Optimization'!E105</f>
        <v>1100</v>
      </c>
      <c r="F105" s="107">
        <f>'3 - Rent Optimization'!F105</f>
        <v>0.97299999999999998</v>
      </c>
      <c r="G105" s="26">
        <f>'3 - Rent Optimization'!G105</f>
        <v>12843.6</v>
      </c>
      <c r="H105" s="26">
        <f>'3 - Rent Optimization'!H105</f>
        <v>538</v>
      </c>
      <c r="I105" s="107">
        <f>'3 - Rent Optimization'!I105</f>
        <v>0.58079999999999998</v>
      </c>
      <c r="J105" s="26">
        <f>'3 - Rent Optimization'!J105</f>
        <v>225</v>
      </c>
      <c r="K105" s="26">
        <f>'3 - Rent Optimization'!K105</f>
        <v>1033</v>
      </c>
      <c r="L105" s="26">
        <f>'3 - Rent Optimization'!L105</f>
        <v>808</v>
      </c>
      <c r="M105" s="26">
        <f>'3 - Rent Optimization'!M105</f>
        <v>313</v>
      </c>
      <c r="N105" s="47">
        <f>'3 - Rent Optimization'!N105</f>
        <v>0.40990099009900993</v>
      </c>
      <c r="O105" s="47">
        <f>'3 - Rent Optimization'!O105</f>
        <v>0.58079999999999998</v>
      </c>
      <c r="Y105" s="26">
        <f>'3 - Rent Optimization'!Y105</f>
        <v>604.63420487558426</v>
      </c>
      <c r="Z105" s="26">
        <f>'3 - Rent Optimization'!Z105</f>
        <v>604.63420487558426</v>
      </c>
      <c r="AA105" s="47">
        <f>'3 - Rent Optimization'!AA105</f>
        <v>0.47587545037186563</v>
      </c>
      <c r="AB105" s="107">
        <f>'3 - Rent Optimization'!AB105</f>
        <v>0.47394940594059404</v>
      </c>
      <c r="AC105" s="26">
        <f t="shared" si="14"/>
        <v>104596.59810743351</v>
      </c>
      <c r="AD105" s="39">
        <f t="shared" si="15"/>
        <v>73217.618675203455</v>
      </c>
      <c r="AE105" s="26">
        <f t="shared" si="16"/>
        <v>12843.6</v>
      </c>
      <c r="AF105" s="26">
        <f t="shared" si="17"/>
        <v>60374.018675203457</v>
      </c>
      <c r="AH105" s="123">
        <f t="shared" si="18"/>
        <v>5766.3844389438946</v>
      </c>
      <c r="AI105" s="123">
        <f t="shared" si="19"/>
        <v>-39366.384438943896</v>
      </c>
      <c r="AJ105" s="123">
        <f t="shared" si="20"/>
        <v>-15366.384438943895</v>
      </c>
      <c r="AK105" s="123">
        <f t="shared" si="21"/>
        <v>-15366.384438943895</v>
      </c>
      <c r="AL105" s="123">
        <f t="shared" si="22"/>
        <v>-21366.384438943896</v>
      </c>
      <c r="AM105" s="26">
        <f t="shared" si="23"/>
        <v>21007.634236259561</v>
      </c>
      <c r="AN105" s="26">
        <f t="shared" si="24"/>
        <v>45007.634236259561</v>
      </c>
      <c r="AO105" s="26">
        <f t="shared" si="25"/>
        <v>45007.634236259561</v>
      </c>
      <c r="AP105" s="26">
        <f t="shared" si="26"/>
        <v>39007.634236259561</v>
      </c>
      <c r="AQ105">
        <f t="shared" si="27"/>
        <v>1</v>
      </c>
    </row>
    <row r="106" spans="1:43" x14ac:dyDescent="0.5">
      <c r="A106" t="str">
        <f>'3 - Rent Optimization'!A106</f>
        <v>W191</v>
      </c>
      <c r="B106" t="str">
        <f>'3 - Rent Optimization'!B106</f>
        <v>L1883</v>
      </c>
      <c r="C106" t="str">
        <f>'3 - Rent Optimization'!C106</f>
        <v>house</v>
      </c>
      <c r="D106">
        <f>'3 - Rent Optimization'!D106</f>
        <v>2</v>
      </c>
      <c r="E106">
        <f>'3 - Rent Optimization'!E106</f>
        <v>1300</v>
      </c>
      <c r="F106" s="107">
        <f>'3 - Rent Optimization'!F106</f>
        <v>0.97299999999999998</v>
      </c>
      <c r="G106" s="26">
        <f>'3 - Rent Optimization'!G106</f>
        <v>15178.8</v>
      </c>
      <c r="H106" s="26">
        <f>'3 - Rent Optimization'!H106</f>
        <v>318</v>
      </c>
      <c r="I106" s="107">
        <f>'3 - Rent Optimization'!I106</f>
        <v>0.39179999999999998</v>
      </c>
      <c r="J106" s="26">
        <f>'3 - Rent Optimization'!J106</f>
        <v>157</v>
      </c>
      <c r="K106" s="26">
        <f>'3 - Rent Optimization'!K106</f>
        <v>471</v>
      </c>
      <c r="L106" s="26">
        <f>'3 - Rent Optimization'!L106</f>
        <v>314</v>
      </c>
      <c r="M106" s="26">
        <f>'3 - Rent Optimization'!M106</f>
        <v>161</v>
      </c>
      <c r="N106" s="47">
        <f>'3 - Rent Optimization'!N106</f>
        <v>0.51019108280254777</v>
      </c>
      <c r="O106" s="47">
        <f>'3 - Rent Optimization'!O106</f>
        <v>0.39179999999999998</v>
      </c>
      <c r="Y106" s="26">
        <f>'3 - Rent Optimization'!Y106</f>
        <v>269.75017367689787</v>
      </c>
      <c r="Z106" s="26">
        <f>'3 - Rent Optimization'!Z106</f>
        <v>269.75017367689787</v>
      </c>
      <c r="AA106" s="47">
        <f>'3 - Rent Optimization'!AA106</f>
        <v>0.38726158898572705</v>
      </c>
      <c r="AB106" s="107">
        <f>'3 - Rent Optimization'!AB106</f>
        <v>0.54410499999999995</v>
      </c>
      <c r="AC106" s="26">
        <f t="shared" si="14"/>
        <v>53571.932660691004</v>
      </c>
      <c r="AD106" s="39">
        <f t="shared" si="15"/>
        <v>37500.352862483698</v>
      </c>
      <c r="AE106" s="26">
        <f t="shared" si="16"/>
        <v>15178.8</v>
      </c>
      <c r="AF106" s="26">
        <f t="shared" si="17"/>
        <v>22321.552862483699</v>
      </c>
      <c r="AH106" s="123">
        <f t="shared" si="18"/>
        <v>6619.9441666666662</v>
      </c>
      <c r="AI106" s="123">
        <f t="shared" si="19"/>
        <v>-40219.944166666668</v>
      </c>
      <c r="AJ106" s="123">
        <f t="shared" si="20"/>
        <v>-16219.944166666666</v>
      </c>
      <c r="AK106" s="123">
        <f t="shared" si="21"/>
        <v>-16219.944166666666</v>
      </c>
      <c r="AL106" s="123">
        <f t="shared" si="22"/>
        <v>-22219.944166666668</v>
      </c>
      <c r="AM106" s="26">
        <f t="shared" si="23"/>
        <v>-17898.391304182969</v>
      </c>
      <c r="AN106" s="26">
        <f t="shared" si="24"/>
        <v>6101.6086958170326</v>
      </c>
      <c r="AO106" s="26">
        <f t="shared" si="25"/>
        <v>6101.6086958170326</v>
      </c>
      <c r="AP106" s="26">
        <f t="shared" si="26"/>
        <v>101.60869581703082</v>
      </c>
      <c r="AQ106">
        <f t="shared" si="27"/>
        <v>0</v>
      </c>
    </row>
    <row r="107" spans="1:43" x14ac:dyDescent="0.5">
      <c r="A107" t="str">
        <f>'3 - Rent Optimization'!A107</f>
        <v>W192</v>
      </c>
      <c r="B107" t="str">
        <f>'3 - Rent Optimization'!B107</f>
        <v>L1883</v>
      </c>
      <c r="C107" t="str">
        <f>'3 - Rent Optimization'!C107</f>
        <v>house</v>
      </c>
      <c r="D107">
        <f>'3 - Rent Optimization'!D107</f>
        <v>2</v>
      </c>
      <c r="E107">
        <f>'3 - Rent Optimization'!E107</f>
        <v>1600</v>
      </c>
      <c r="F107" s="107">
        <f>'3 - Rent Optimization'!F107</f>
        <v>0.97299999999999998</v>
      </c>
      <c r="G107" s="26">
        <f>'3 - Rent Optimization'!G107</f>
        <v>18681.599999999999</v>
      </c>
      <c r="H107" s="26">
        <f>'3 - Rent Optimization'!H107</f>
        <v>680</v>
      </c>
      <c r="I107" s="107">
        <f>'3 - Rent Optimization'!I107</f>
        <v>0.38629999999999998</v>
      </c>
      <c r="J107" s="26">
        <f>'3 - Rent Optimization'!J107</f>
        <v>253</v>
      </c>
      <c r="K107" s="26">
        <f>'3 - Rent Optimization'!K107</f>
        <v>886</v>
      </c>
      <c r="L107" s="26">
        <f>'3 - Rent Optimization'!L107</f>
        <v>633</v>
      </c>
      <c r="M107" s="26">
        <f>'3 - Rent Optimization'!M107</f>
        <v>427</v>
      </c>
      <c r="N107" s="47">
        <f>'3 - Rent Optimization'!N107</f>
        <v>0.63965244865718796</v>
      </c>
      <c r="O107" s="47">
        <f>'3 - Rent Optimization'!O107</f>
        <v>0.38629999999999998</v>
      </c>
      <c r="Y107" s="26">
        <f>'3 - Rent Optimization'!Y107</f>
        <v>512.04573228495644</v>
      </c>
      <c r="Z107" s="26">
        <f>'3 - Rent Optimization'!Z107</f>
        <v>512.04573228495644</v>
      </c>
      <c r="AA107" s="47">
        <f>'3 - Rent Optimization'!AA107</f>
        <v>0.42738797129220402</v>
      </c>
      <c r="AB107" s="107">
        <f>'3 - Rent Optimization'!AB107</f>
        <v>0.51233694312796207</v>
      </c>
      <c r="AC107" s="26">
        <f t="shared" si="14"/>
        <v>95754.080005516604</v>
      </c>
      <c r="AD107" s="39">
        <f t="shared" si="15"/>
        <v>67027.856003861612</v>
      </c>
      <c r="AE107" s="26">
        <f t="shared" si="16"/>
        <v>18681.599999999999</v>
      </c>
      <c r="AF107" s="26">
        <f t="shared" si="17"/>
        <v>48346.256003861614</v>
      </c>
      <c r="AH107" s="123">
        <f t="shared" si="18"/>
        <v>6233.4328080568721</v>
      </c>
      <c r="AI107" s="123">
        <f t="shared" si="19"/>
        <v>-39833.432808056874</v>
      </c>
      <c r="AJ107" s="123">
        <f t="shared" si="20"/>
        <v>-15833.432808056872</v>
      </c>
      <c r="AK107" s="123">
        <f t="shared" si="21"/>
        <v>-15833.432808056872</v>
      </c>
      <c r="AL107" s="123">
        <f t="shared" si="22"/>
        <v>-21833.432808056874</v>
      </c>
      <c r="AM107" s="26">
        <f t="shared" si="23"/>
        <v>8512.82319580474</v>
      </c>
      <c r="AN107" s="26">
        <f t="shared" si="24"/>
        <v>32512.82319580474</v>
      </c>
      <c r="AO107" s="26">
        <f t="shared" si="25"/>
        <v>32512.82319580474</v>
      </c>
      <c r="AP107" s="26">
        <f t="shared" si="26"/>
        <v>26512.82319580474</v>
      </c>
      <c r="AQ107">
        <f t="shared" si="27"/>
        <v>1</v>
      </c>
    </row>
    <row r="108" spans="1:43" x14ac:dyDescent="0.5">
      <c r="A108" t="str">
        <f>'3 - Rent Optimization'!A108</f>
        <v>W193</v>
      </c>
      <c r="B108" t="str">
        <f>'3 - Rent Optimization'!B108</f>
        <v>L1887</v>
      </c>
      <c r="C108" t="str">
        <f>'3 - Rent Optimization'!C108</f>
        <v>apartment</v>
      </c>
      <c r="D108">
        <f>'3 - Rent Optimization'!D108</f>
        <v>2</v>
      </c>
      <c r="E108">
        <f>'3 - Rent Optimization'!E108</f>
        <v>1400</v>
      </c>
      <c r="F108" s="107">
        <f>'3 - Rent Optimization'!F108</f>
        <v>0.97299999999999998</v>
      </c>
      <c r="G108" s="26">
        <f>'3 - Rent Optimization'!G108</f>
        <v>16346.4</v>
      </c>
      <c r="H108" s="26">
        <f>'3 - Rent Optimization'!H108</f>
        <v>202</v>
      </c>
      <c r="I108" s="107">
        <f>'3 - Rent Optimization'!I108</f>
        <v>0.48770000000000002</v>
      </c>
      <c r="J108" s="26">
        <f>'3 - Rent Optimization'!J108</f>
        <v>76</v>
      </c>
      <c r="K108" s="26">
        <f>'3 - Rent Optimization'!K108</f>
        <v>342</v>
      </c>
      <c r="L108" s="26">
        <f>'3 - Rent Optimization'!L108</f>
        <v>266</v>
      </c>
      <c r="M108" s="26">
        <f>'3 - Rent Optimization'!M108</f>
        <v>126</v>
      </c>
      <c r="N108" s="47">
        <f>'3 - Rent Optimization'!N108</f>
        <v>0.47894736842105268</v>
      </c>
      <c r="O108" s="47">
        <f>'3 - Rent Optimization'!O108</f>
        <v>0.48770000000000002</v>
      </c>
      <c r="Y108" s="26">
        <f>'3 - Rent Optimization'!Y108</f>
        <v>200.01447833775424</v>
      </c>
      <c r="Z108" s="26">
        <f>'3 - Rent Optimization'!Z108</f>
        <v>200.01447833775424</v>
      </c>
      <c r="AA108" s="47">
        <f>'3 - Rent Optimization'!AA108</f>
        <v>0.47297587470001273</v>
      </c>
      <c r="AB108" s="107">
        <f>'3 - Rent Optimization'!AB108</f>
        <v>0.47624499999999997</v>
      </c>
      <c r="AC108" s="26">
        <f t="shared" si="14"/>
        <v>34768.40176112677</v>
      </c>
      <c r="AD108" s="39">
        <f t="shared" si="15"/>
        <v>24337.881232788739</v>
      </c>
      <c r="AE108" s="26">
        <f t="shared" si="16"/>
        <v>16346.4</v>
      </c>
      <c r="AF108" s="26">
        <f t="shared" si="17"/>
        <v>7991.4812327887394</v>
      </c>
      <c r="AH108" s="123">
        <f t="shared" si="18"/>
        <v>5794.3141666666661</v>
      </c>
      <c r="AI108" s="123">
        <f t="shared" si="19"/>
        <v>-39394.314166666663</v>
      </c>
      <c r="AJ108" s="123">
        <f t="shared" si="20"/>
        <v>-15394.314166666667</v>
      </c>
      <c r="AK108" s="123">
        <f t="shared" si="21"/>
        <v>-15394.314166666667</v>
      </c>
      <c r="AL108" s="123">
        <f t="shared" si="22"/>
        <v>-21394.314166666667</v>
      </c>
      <c r="AM108" s="26">
        <f t="shared" si="23"/>
        <v>-31402.832933877922</v>
      </c>
      <c r="AN108" s="26">
        <f t="shared" si="24"/>
        <v>-7402.8329338779276</v>
      </c>
      <c r="AO108" s="26">
        <f t="shared" si="25"/>
        <v>-7402.8329338779276</v>
      </c>
      <c r="AP108" s="26">
        <f t="shared" si="26"/>
        <v>-13402.832933877928</v>
      </c>
      <c r="AQ108">
        <f t="shared" si="27"/>
        <v>0</v>
      </c>
    </row>
    <row r="109" spans="1:43" x14ac:dyDescent="0.5">
      <c r="A109" t="str">
        <f>'3 - Rent Optimization'!A109</f>
        <v>W194</v>
      </c>
      <c r="B109" t="str">
        <f>'3 - Rent Optimization'!B109</f>
        <v>L1887</v>
      </c>
      <c r="C109" t="str">
        <f>'3 - Rent Optimization'!C109</f>
        <v>apartment</v>
      </c>
      <c r="D109">
        <f>'3 - Rent Optimization'!D109</f>
        <v>2</v>
      </c>
      <c r="E109">
        <f>'3 - Rent Optimization'!E109</f>
        <v>2000</v>
      </c>
      <c r="F109" s="107">
        <f>'3 - Rent Optimization'!F109</f>
        <v>0.97299999999999998</v>
      </c>
      <c r="G109" s="26">
        <f>'3 - Rent Optimization'!G109</f>
        <v>23352</v>
      </c>
      <c r="H109" s="26">
        <f>'3 - Rent Optimization'!H109</f>
        <v>579</v>
      </c>
      <c r="I109" s="107">
        <f>'3 - Rent Optimization'!I109</f>
        <v>0.41099999999999998</v>
      </c>
      <c r="J109" s="26">
        <f>'3 - Rent Optimization'!J109</f>
        <v>107</v>
      </c>
      <c r="K109" s="26">
        <f>'3 - Rent Optimization'!K109</f>
        <v>781</v>
      </c>
      <c r="L109" s="26">
        <f>'3 - Rent Optimization'!L109</f>
        <v>674</v>
      </c>
      <c r="M109" s="26">
        <f>'3 - Rent Optimization'!M109</f>
        <v>472</v>
      </c>
      <c r="N109" s="47">
        <f>'3 - Rent Optimization'!N109</f>
        <v>0.66023738872403559</v>
      </c>
      <c r="O109" s="47">
        <f>'3 - Rent Optimization'!O109</f>
        <v>0.41099999999999998</v>
      </c>
      <c r="Y109" s="26">
        <f>'3 - Rent Optimization'!Y109</f>
        <v>464.01788872047496</v>
      </c>
      <c r="Z109" s="26">
        <f>'3 - Rent Optimization'!Z109</f>
        <v>464.01788872047496</v>
      </c>
      <c r="AA109" s="47">
        <f>'3 - Rent Optimization'!AA109</f>
        <v>0.52376010530620176</v>
      </c>
      <c r="AB109" s="107">
        <f>'3 - Rent Optimization'!AB109</f>
        <v>0.43603912462908012</v>
      </c>
      <c r="AC109" s="26">
        <f t="shared" si="14"/>
        <v>73850.433213617085</v>
      </c>
      <c r="AD109" s="39">
        <f t="shared" si="15"/>
        <v>51695.303249531957</v>
      </c>
      <c r="AE109" s="26">
        <f t="shared" si="16"/>
        <v>23352</v>
      </c>
      <c r="AF109" s="26">
        <f t="shared" si="17"/>
        <v>28343.303249531957</v>
      </c>
      <c r="AH109" s="123">
        <f t="shared" si="18"/>
        <v>5305.1426829871416</v>
      </c>
      <c r="AI109" s="123">
        <f t="shared" si="19"/>
        <v>-38905.142682987142</v>
      </c>
      <c r="AJ109" s="123">
        <f t="shared" si="20"/>
        <v>-14905.142682987142</v>
      </c>
      <c r="AK109" s="123">
        <f t="shared" si="21"/>
        <v>-14905.142682987142</v>
      </c>
      <c r="AL109" s="123">
        <f t="shared" si="22"/>
        <v>-20905.142682987142</v>
      </c>
      <c r="AM109" s="26">
        <f t="shared" si="23"/>
        <v>-10561.839433455185</v>
      </c>
      <c r="AN109" s="26">
        <f t="shared" si="24"/>
        <v>13438.160566544815</v>
      </c>
      <c r="AO109" s="26">
        <f t="shared" si="25"/>
        <v>13438.160566544815</v>
      </c>
      <c r="AP109" s="26">
        <f t="shared" si="26"/>
        <v>7438.1605665448151</v>
      </c>
      <c r="AQ109">
        <f t="shared" si="27"/>
        <v>1</v>
      </c>
    </row>
    <row r="110" spans="1:43" x14ac:dyDescent="0.5">
      <c r="A110" t="str">
        <f>'3 - Rent Optimization'!A110</f>
        <v>W195</v>
      </c>
      <c r="B110" t="str">
        <f>'3 - Rent Optimization'!B110</f>
        <v>L1887</v>
      </c>
      <c r="C110" t="str">
        <f>'3 - Rent Optimization'!C110</f>
        <v>house</v>
      </c>
      <c r="D110">
        <f>'3 - Rent Optimization'!D110</f>
        <v>2</v>
      </c>
      <c r="E110">
        <f>'3 - Rent Optimization'!E110</f>
        <v>1700</v>
      </c>
      <c r="F110" s="107">
        <f>'3 - Rent Optimization'!F110</f>
        <v>0.97299999999999998</v>
      </c>
      <c r="G110" s="26">
        <f>'3 - Rent Optimization'!G110</f>
        <v>19849.2</v>
      </c>
      <c r="H110" s="26">
        <f>'3 - Rent Optimization'!H110</f>
        <v>524</v>
      </c>
      <c r="I110" s="107">
        <f>'3 - Rent Optimization'!I110</f>
        <v>0.50409999999999999</v>
      </c>
      <c r="J110" s="26">
        <f>'3 - Rent Optimization'!J110</f>
        <v>162</v>
      </c>
      <c r="K110" s="26">
        <f>'3 - Rent Optimization'!K110</f>
        <v>614</v>
      </c>
      <c r="L110" s="26">
        <f>'3 - Rent Optimization'!L110</f>
        <v>452</v>
      </c>
      <c r="M110" s="26">
        <f>'3 - Rent Optimization'!M110</f>
        <v>362</v>
      </c>
      <c r="N110" s="47">
        <f>'3 - Rent Optimization'!N110</f>
        <v>0.74070796460176991</v>
      </c>
      <c r="O110" s="47">
        <f>'3 - Rent Optimization'!O110</f>
        <v>0.50409999999999999</v>
      </c>
      <c r="Y110" s="26">
        <f>'3 - Rent Optimization'!Y110</f>
        <v>356.30279777693573</v>
      </c>
      <c r="Z110" s="26">
        <f>'3 - Rent Optimization'!Z110</f>
        <v>356.30279777693573</v>
      </c>
      <c r="AA110" s="47">
        <f>'3 - Rent Optimization'!AA110</f>
        <v>0.44389875712731991</v>
      </c>
      <c r="AB110" s="107">
        <f>'3 - Rent Optimization'!AB110</f>
        <v>0.49926535398230087</v>
      </c>
      <c r="AC110" s="26">
        <f t="shared" si="14"/>
        <v>64929.719496799888</v>
      </c>
      <c r="AD110" s="39">
        <f t="shared" si="15"/>
        <v>45450.803647759916</v>
      </c>
      <c r="AE110" s="26">
        <f t="shared" si="16"/>
        <v>19849.2</v>
      </c>
      <c r="AF110" s="26">
        <f t="shared" si="17"/>
        <v>25601.603647759915</v>
      </c>
      <c r="AH110" s="123">
        <f t="shared" si="18"/>
        <v>6074.3951401179938</v>
      </c>
      <c r="AI110" s="123">
        <f t="shared" si="19"/>
        <v>-39674.395140117995</v>
      </c>
      <c r="AJ110" s="123">
        <f t="shared" si="20"/>
        <v>-15674.395140117995</v>
      </c>
      <c r="AK110" s="123">
        <f t="shared" si="21"/>
        <v>-15674.395140117995</v>
      </c>
      <c r="AL110" s="123">
        <f t="shared" si="22"/>
        <v>-21674.395140117995</v>
      </c>
      <c r="AM110" s="26">
        <f t="shared" si="23"/>
        <v>-14072.791492358079</v>
      </c>
      <c r="AN110" s="26">
        <f t="shared" si="24"/>
        <v>9927.2085076419207</v>
      </c>
      <c r="AO110" s="26">
        <f t="shared" si="25"/>
        <v>9927.2085076419207</v>
      </c>
      <c r="AP110" s="26">
        <f t="shared" si="26"/>
        <v>3927.2085076419207</v>
      </c>
      <c r="AQ110">
        <f t="shared" si="27"/>
        <v>0</v>
      </c>
    </row>
    <row r="111" spans="1:43" x14ac:dyDescent="0.5">
      <c r="A111" t="str">
        <f>'3 - Rent Optimization'!A111</f>
        <v>W196</v>
      </c>
      <c r="B111" t="str">
        <f>'3 - Rent Optimization'!B111</f>
        <v>L1887</v>
      </c>
      <c r="C111" t="str">
        <f>'3 - Rent Optimization'!C111</f>
        <v>house</v>
      </c>
      <c r="D111">
        <f>'3 - Rent Optimization'!D111</f>
        <v>2</v>
      </c>
      <c r="E111">
        <f>'3 - Rent Optimization'!E111</f>
        <v>2500</v>
      </c>
      <c r="F111" s="107">
        <f>'3 - Rent Optimization'!F111</f>
        <v>0.97299999999999998</v>
      </c>
      <c r="G111" s="26">
        <f>'3 - Rent Optimization'!G111</f>
        <v>29190</v>
      </c>
      <c r="H111" s="26">
        <f>'3 - Rent Optimization'!H111</f>
        <v>560</v>
      </c>
      <c r="I111" s="107">
        <f>'3 - Rent Optimization'!I111</f>
        <v>0.2767</v>
      </c>
      <c r="J111" s="26">
        <f>'3 - Rent Optimization'!J111</f>
        <v>158</v>
      </c>
      <c r="K111" s="26">
        <f>'3 - Rent Optimization'!K111</f>
        <v>906</v>
      </c>
      <c r="L111" s="26">
        <f>'3 - Rent Optimization'!L111</f>
        <v>748</v>
      </c>
      <c r="M111" s="26">
        <f>'3 - Rent Optimization'!M111</f>
        <v>402</v>
      </c>
      <c r="N111" s="47">
        <f>'3 - Rent Optimization'!N111</f>
        <v>0.5299465240641712</v>
      </c>
      <c r="O111" s="47">
        <f>'3 - Rent Optimization'!O111</f>
        <v>0.2767</v>
      </c>
      <c r="Y111" s="26">
        <f>'3 - Rent Optimization'!Y111</f>
        <v>534.58958570165464</v>
      </c>
      <c r="Z111" s="26">
        <f>'3 - Rent Optimization'!Z111</f>
        <v>534.58958570165464</v>
      </c>
      <c r="AA111" s="47">
        <f>'3 - Rent Optimization'!AA111</f>
        <v>0.50276961037610124</v>
      </c>
      <c r="AB111" s="107">
        <f>'3 - Rent Optimization'!AB111</f>
        <v>0.45265729946524069</v>
      </c>
      <c r="AC111" s="26">
        <f t="shared" si="14"/>
        <v>88324.845537872781</v>
      </c>
      <c r="AD111" s="39">
        <f t="shared" si="15"/>
        <v>61827.391876510941</v>
      </c>
      <c r="AE111" s="26">
        <f t="shared" si="16"/>
        <v>29190</v>
      </c>
      <c r="AF111" s="26">
        <f t="shared" si="17"/>
        <v>32637.391876510941</v>
      </c>
      <c r="AH111" s="123">
        <f t="shared" si="18"/>
        <v>5507.3304768270955</v>
      </c>
      <c r="AI111" s="123">
        <f t="shared" si="19"/>
        <v>-39107.330476827097</v>
      </c>
      <c r="AJ111" s="123">
        <f t="shared" si="20"/>
        <v>-15107.330476827095</v>
      </c>
      <c r="AK111" s="123">
        <f t="shared" si="21"/>
        <v>-15107.330476827095</v>
      </c>
      <c r="AL111" s="123">
        <f t="shared" si="22"/>
        <v>-21107.330476827097</v>
      </c>
      <c r="AM111" s="26">
        <f t="shared" si="23"/>
        <v>-6469.9386003161562</v>
      </c>
      <c r="AN111" s="26">
        <f t="shared" si="24"/>
        <v>17530.061399683844</v>
      </c>
      <c r="AO111" s="26">
        <f t="shared" si="25"/>
        <v>17530.061399683844</v>
      </c>
      <c r="AP111" s="26">
        <f t="shared" si="26"/>
        <v>11530.061399683844</v>
      </c>
      <c r="AQ111">
        <f t="shared" si="27"/>
        <v>1</v>
      </c>
    </row>
    <row r="112" spans="1:43" x14ac:dyDescent="0.5">
      <c r="A112" t="str">
        <f>'3 - Rent Optimization'!A112</f>
        <v>W197</v>
      </c>
      <c r="B112" t="str">
        <f>'3 - Rent Optimization'!B112</f>
        <v>L1902</v>
      </c>
      <c r="C112" t="str">
        <f>'3 - Rent Optimization'!C112</f>
        <v>apartment</v>
      </c>
      <c r="D112">
        <f>'3 - Rent Optimization'!D112</f>
        <v>2</v>
      </c>
      <c r="E112">
        <f>'3 - Rent Optimization'!E112</f>
        <v>1800</v>
      </c>
      <c r="F112" s="107">
        <f>'3 - Rent Optimization'!F112</f>
        <v>0.97299999999999998</v>
      </c>
      <c r="G112" s="26">
        <f>'3 - Rent Optimization'!G112</f>
        <v>21016.799999999999</v>
      </c>
      <c r="H112" s="26">
        <f>'3 - Rent Optimization'!H112</f>
        <v>362</v>
      </c>
      <c r="I112" s="107">
        <f>'3 - Rent Optimization'!I112</f>
        <v>0.32879999999999998</v>
      </c>
      <c r="J112" s="26">
        <f>'3 - Rent Optimization'!J112</f>
        <v>199</v>
      </c>
      <c r="K112" s="26">
        <f>'3 - Rent Optimization'!K112</f>
        <v>432</v>
      </c>
      <c r="L112" s="26">
        <f>'3 - Rent Optimization'!L112</f>
        <v>233</v>
      </c>
      <c r="M112" s="26">
        <f>'3 - Rent Optimization'!M112</f>
        <v>163</v>
      </c>
      <c r="N112" s="47">
        <f>'3 - Rent Optimization'!N112</f>
        <v>0.65965665236051507</v>
      </c>
      <c r="O112" s="47">
        <f>'3 - Rent Optimization'!O112</f>
        <v>0.32879999999999998</v>
      </c>
      <c r="Y112" s="26">
        <f>'3 - Rent Optimization'!Y112</f>
        <v>241.41493779209299</v>
      </c>
      <c r="Z112" s="26">
        <f>'3 - Rent Optimization'!Z112</f>
        <v>241.41493779209299</v>
      </c>
      <c r="AA112" s="47">
        <f>'3 - Rent Optimization'!AA112</f>
        <v>0.24563068769817334</v>
      </c>
      <c r="AB112" s="107">
        <f>'3 - Rent Optimization'!AB112</f>
        <v>0.65623418454935623</v>
      </c>
      <c r="AC112" s="26">
        <f t="shared" si="14"/>
        <v>57825.02821661011</v>
      </c>
      <c r="AD112" s="39">
        <f t="shared" si="15"/>
        <v>40477.519751627071</v>
      </c>
      <c r="AE112" s="26">
        <f t="shared" si="16"/>
        <v>21016.799999999999</v>
      </c>
      <c r="AF112" s="26">
        <f t="shared" si="17"/>
        <v>19460.719751627072</v>
      </c>
      <c r="AH112" s="123">
        <f t="shared" si="18"/>
        <v>7984.1825786838344</v>
      </c>
      <c r="AI112" s="123">
        <f t="shared" si="19"/>
        <v>-41584.182578683831</v>
      </c>
      <c r="AJ112" s="123">
        <f t="shared" si="20"/>
        <v>-17584.182578683834</v>
      </c>
      <c r="AK112" s="123">
        <f t="shared" si="21"/>
        <v>-17584.182578683834</v>
      </c>
      <c r="AL112" s="123">
        <f t="shared" si="22"/>
        <v>-23584.182578683834</v>
      </c>
      <c r="AM112" s="26">
        <f t="shared" si="23"/>
        <v>-22123.462827056759</v>
      </c>
      <c r="AN112" s="26">
        <f t="shared" si="24"/>
        <v>1876.5371729432372</v>
      </c>
      <c r="AO112" s="26">
        <f t="shared" si="25"/>
        <v>1876.5371729432372</v>
      </c>
      <c r="AP112" s="26">
        <f t="shared" si="26"/>
        <v>-4123.4628270567628</v>
      </c>
      <c r="AQ112">
        <f t="shared" si="27"/>
        <v>0</v>
      </c>
    </row>
    <row r="113" spans="1:43" x14ac:dyDescent="0.5">
      <c r="A113" t="str">
        <f>'3 - Rent Optimization'!A113</f>
        <v>W198</v>
      </c>
      <c r="B113" t="str">
        <f>'3 - Rent Optimization'!B113</f>
        <v>L1902</v>
      </c>
      <c r="C113" t="str">
        <f>'3 - Rent Optimization'!C113</f>
        <v>apartment</v>
      </c>
      <c r="D113">
        <f>'3 - Rent Optimization'!D113</f>
        <v>2</v>
      </c>
      <c r="E113">
        <f>'3 - Rent Optimization'!E113</f>
        <v>2600</v>
      </c>
      <c r="F113" s="107">
        <f>'3 - Rent Optimization'!F113</f>
        <v>0.97299999999999998</v>
      </c>
      <c r="G113" s="26">
        <f>'3 - Rent Optimization'!G113</f>
        <v>30357.599999999999</v>
      </c>
      <c r="H113" s="26">
        <f>'3 - Rent Optimization'!H113</f>
        <v>417</v>
      </c>
      <c r="I113" s="107">
        <f>'3 - Rent Optimization'!I113</f>
        <v>0.53149999999999997</v>
      </c>
      <c r="J113" s="26">
        <f>'3 - Rent Optimization'!J113</f>
        <v>366</v>
      </c>
      <c r="K113" s="26">
        <f>'3 - Rent Optimization'!K113</f>
        <v>594</v>
      </c>
      <c r="L113" s="26">
        <f>'3 - Rent Optimization'!L113</f>
        <v>228</v>
      </c>
      <c r="M113" s="26">
        <f>'3 - Rent Optimization'!M113</f>
        <v>51</v>
      </c>
      <c r="N113" s="47">
        <f>'3 - Rent Optimization'!N113</f>
        <v>0.27894736842105267</v>
      </c>
      <c r="O113" s="47">
        <f>'3 - Rent Optimization'!O113</f>
        <v>0.53149999999999997</v>
      </c>
      <c r="Y113" s="26">
        <f>'3 - Rent Optimization'!Y113</f>
        <v>321.86955286093217</v>
      </c>
      <c r="Z113" s="26">
        <f>'3 - Rent Optimization'!Z113</f>
        <v>366</v>
      </c>
      <c r="AA113" s="47">
        <f>'3 - Rent Optimization'!AA113</f>
        <v>0.1</v>
      </c>
      <c r="AB113" s="107">
        <f>'3 - Rent Optimization'!AB113</f>
        <v>0.77153000000000005</v>
      </c>
      <c r="AC113" s="26">
        <f t="shared" si="14"/>
        <v>103068.69270000001</v>
      </c>
      <c r="AD113" s="39">
        <f t="shared" si="15"/>
        <v>72148.084889999998</v>
      </c>
      <c r="AE113" s="26">
        <f t="shared" si="16"/>
        <v>30357.599999999999</v>
      </c>
      <c r="AF113" s="26">
        <f t="shared" si="17"/>
        <v>41790.48489</v>
      </c>
      <c r="AH113" s="123">
        <f t="shared" si="18"/>
        <v>9386.9483333333337</v>
      </c>
      <c r="AI113" s="123">
        <f t="shared" si="19"/>
        <v>-42986.948333333334</v>
      </c>
      <c r="AJ113" s="123">
        <f t="shared" si="20"/>
        <v>-18986.948333333334</v>
      </c>
      <c r="AK113" s="123">
        <f t="shared" si="21"/>
        <v>-18986.948333333334</v>
      </c>
      <c r="AL113" s="123">
        <f t="shared" si="22"/>
        <v>-24986.948333333334</v>
      </c>
      <c r="AM113" s="26">
        <f t="shared" si="23"/>
        <v>-1196.463443333334</v>
      </c>
      <c r="AN113" s="26">
        <f t="shared" si="24"/>
        <v>22803.536556666666</v>
      </c>
      <c r="AO113" s="26">
        <f t="shared" si="25"/>
        <v>22803.536556666666</v>
      </c>
      <c r="AP113" s="26">
        <f t="shared" si="26"/>
        <v>16803.536556666666</v>
      </c>
      <c r="AQ113">
        <f t="shared" si="27"/>
        <v>1</v>
      </c>
    </row>
    <row r="114" spans="1:43" x14ac:dyDescent="0.5">
      <c r="A114" t="str">
        <f>'3 - Rent Optimization'!A114</f>
        <v>W199</v>
      </c>
      <c r="B114" t="str">
        <f>'3 - Rent Optimization'!B114</f>
        <v>L1902</v>
      </c>
      <c r="C114" t="str">
        <f>'3 - Rent Optimization'!C114</f>
        <v>house</v>
      </c>
      <c r="D114">
        <f>'3 - Rent Optimization'!D114</f>
        <v>2</v>
      </c>
      <c r="E114">
        <f>'3 - Rent Optimization'!E114</f>
        <v>2500</v>
      </c>
      <c r="F114" s="107">
        <f>'3 - Rent Optimization'!F114</f>
        <v>0.97299999999999998</v>
      </c>
      <c r="G114" s="26">
        <f>'3 - Rent Optimization'!G114</f>
        <v>29190</v>
      </c>
      <c r="H114" s="26">
        <f>'3 - Rent Optimization'!H114</f>
        <v>474</v>
      </c>
      <c r="I114" s="107">
        <f>'3 - Rent Optimization'!I114</f>
        <v>0.4274</v>
      </c>
      <c r="J114" s="26">
        <f>'3 - Rent Optimization'!J114</f>
        <v>333</v>
      </c>
      <c r="K114" s="26">
        <f>'3 - Rent Optimization'!K114</f>
        <v>665</v>
      </c>
      <c r="L114" s="26">
        <f>'3 - Rent Optimization'!L114</f>
        <v>332</v>
      </c>
      <c r="M114" s="26">
        <f>'3 - Rent Optimization'!M114</f>
        <v>141</v>
      </c>
      <c r="N114" s="47">
        <f>'3 - Rent Optimization'!N114</f>
        <v>0.43975903614457834</v>
      </c>
      <c r="O114" s="47">
        <f>'3 - Rent Optimization'!O114</f>
        <v>0.4274</v>
      </c>
      <c r="Y114" s="26">
        <f>'3 - Rent Optimization'!Y114</f>
        <v>368.71355942907672</v>
      </c>
      <c r="Z114" s="26">
        <f>'3 - Rent Optimization'!Z114</f>
        <v>368.71355942907672</v>
      </c>
      <c r="AA114" s="47">
        <f>'3 - Rent Optimization'!AA114</f>
        <v>0.18605676970861862</v>
      </c>
      <c r="AB114" s="107">
        <f>'3 - Rent Optimization'!AB114</f>
        <v>0.70339885542168668</v>
      </c>
      <c r="AC114" s="26">
        <f t="shared" si="14"/>
        <v>94663.733923517051</v>
      </c>
      <c r="AD114" s="39">
        <f t="shared" si="15"/>
        <v>66264.613746461939</v>
      </c>
      <c r="AE114" s="26">
        <f t="shared" si="16"/>
        <v>29190</v>
      </c>
      <c r="AF114" s="26">
        <f t="shared" si="17"/>
        <v>37074.613746461939</v>
      </c>
      <c r="AH114" s="123">
        <f t="shared" si="18"/>
        <v>8558.0194076305197</v>
      </c>
      <c r="AI114" s="123">
        <f t="shared" si="19"/>
        <v>-42158.01940763052</v>
      </c>
      <c r="AJ114" s="123">
        <f t="shared" si="20"/>
        <v>-18158.01940763052</v>
      </c>
      <c r="AK114" s="123">
        <f t="shared" si="21"/>
        <v>-18158.01940763052</v>
      </c>
      <c r="AL114" s="123">
        <f t="shared" si="22"/>
        <v>-24158.01940763052</v>
      </c>
      <c r="AM114" s="26">
        <f t="shared" si="23"/>
        <v>-5083.405661168581</v>
      </c>
      <c r="AN114" s="26">
        <f t="shared" si="24"/>
        <v>18916.594338831419</v>
      </c>
      <c r="AO114" s="26">
        <f t="shared" si="25"/>
        <v>18916.594338831419</v>
      </c>
      <c r="AP114" s="26">
        <f t="shared" si="26"/>
        <v>12916.594338831419</v>
      </c>
      <c r="AQ114">
        <f t="shared" si="27"/>
        <v>1</v>
      </c>
    </row>
    <row r="115" spans="1:43" x14ac:dyDescent="0.5">
      <c r="A115" t="str">
        <f>'3 - Rent Optimization'!A115</f>
        <v>W2</v>
      </c>
      <c r="B115" t="str">
        <f>'3 - Rent Optimization'!B115</f>
        <v>L9531</v>
      </c>
      <c r="C115" t="str">
        <f>'3 - Rent Optimization'!C115</f>
        <v>house</v>
      </c>
      <c r="D115">
        <f>'3 - Rent Optimization'!D115</f>
        <v>2</v>
      </c>
      <c r="E115">
        <f>'3 - Rent Optimization'!E115</f>
        <v>1500</v>
      </c>
      <c r="F115" s="107">
        <f>'3 - Rent Optimization'!F115</f>
        <v>0.97299999999999998</v>
      </c>
      <c r="G115" s="26">
        <f>'3 - Rent Optimization'!G115</f>
        <v>17514</v>
      </c>
      <c r="H115" s="26">
        <f>'3 - Rent Optimization'!H115</f>
        <v>146</v>
      </c>
      <c r="I115" s="107">
        <f>'3 - Rent Optimization'!I115</f>
        <v>0.24110000000000001</v>
      </c>
      <c r="J115" s="26">
        <f>'3 - Rent Optimization'!J115</f>
        <v>81</v>
      </c>
      <c r="K115" s="26">
        <f>'3 - Rent Optimization'!K115</f>
        <v>205</v>
      </c>
      <c r="L115" s="26">
        <f>'3 - Rent Optimization'!L115</f>
        <v>124</v>
      </c>
      <c r="M115" s="26">
        <f>'3 - Rent Optimization'!M115</f>
        <v>65</v>
      </c>
      <c r="N115" s="47">
        <f>'3 - Rent Optimization'!N115</f>
        <v>0.51935483870967747</v>
      </c>
      <c r="O115" s="47">
        <f>'3 - Rent Optimization'!O115</f>
        <v>0.24110000000000001</v>
      </c>
      <c r="Y115" s="26">
        <f>'3 - Rent Optimization'!Y115</f>
        <v>116.02554629278768</v>
      </c>
      <c r="Z115" s="26">
        <f>'3 - Rent Optimization'!Z115</f>
        <v>116.02554629278768</v>
      </c>
      <c r="AA115" s="47">
        <f>'3 - Rent Optimization'!AA115</f>
        <v>0.32597126640508178</v>
      </c>
      <c r="AB115" s="107">
        <f>'3 - Rent Optimization'!AB115</f>
        <v>0.59262854838709678</v>
      </c>
      <c r="AC115" s="26">
        <f t="shared" si="14"/>
        <v>25097.418642489851</v>
      </c>
      <c r="AD115" s="39">
        <f t="shared" si="15"/>
        <v>17568.193049742895</v>
      </c>
      <c r="AE115" s="26">
        <f t="shared" si="16"/>
        <v>17514</v>
      </c>
      <c r="AF115" s="26">
        <f t="shared" si="17"/>
        <v>54.1930497428948</v>
      </c>
      <c r="AH115" s="123">
        <f t="shared" si="18"/>
        <v>7210.3140053763436</v>
      </c>
      <c r="AI115" s="123">
        <f t="shared" si="19"/>
        <v>-40810.314005376342</v>
      </c>
      <c r="AJ115" s="123">
        <f t="shared" si="20"/>
        <v>-16810.314005376342</v>
      </c>
      <c r="AK115" s="123">
        <f t="shared" si="21"/>
        <v>-16810.314005376342</v>
      </c>
      <c r="AL115" s="123">
        <f t="shared" si="22"/>
        <v>-22810.314005376342</v>
      </c>
      <c r="AM115" s="26">
        <f t="shared" si="23"/>
        <v>-40756.120955633451</v>
      </c>
      <c r="AN115" s="26">
        <f t="shared" si="24"/>
        <v>-16756.120955633447</v>
      </c>
      <c r="AO115" s="26">
        <f t="shared" si="25"/>
        <v>-16756.120955633447</v>
      </c>
      <c r="AP115" s="26">
        <f t="shared" si="26"/>
        <v>-22756.120955633447</v>
      </c>
      <c r="AQ115">
        <f t="shared" si="27"/>
        <v>0</v>
      </c>
    </row>
    <row r="116" spans="1:43" x14ac:dyDescent="0.5">
      <c r="A116" t="str">
        <f>'3 - Rent Optimization'!A116</f>
        <v>W20</v>
      </c>
      <c r="B116" t="str">
        <f>'3 - Rent Optimization'!B116</f>
        <v>L4761</v>
      </c>
      <c r="C116" t="str">
        <f>'3 - Rent Optimization'!C116</f>
        <v>apartment</v>
      </c>
      <c r="D116">
        <f>'3 - Rent Optimization'!D116</f>
        <v>2</v>
      </c>
      <c r="E116">
        <f>'3 - Rent Optimization'!E116</f>
        <v>1700</v>
      </c>
      <c r="F116" s="107">
        <f>'3 - Rent Optimization'!F116</f>
        <v>0.97299999999999998</v>
      </c>
      <c r="G116" s="26">
        <f>'3 - Rent Optimization'!G116</f>
        <v>19849.2</v>
      </c>
      <c r="H116" s="26">
        <f>'3 - Rent Optimization'!H116</f>
        <v>312</v>
      </c>
      <c r="I116" s="107">
        <f>'3 - Rent Optimization'!I116</f>
        <v>0.41099999999999998</v>
      </c>
      <c r="J116" s="26">
        <f>'3 - Rent Optimization'!J116</f>
        <v>106</v>
      </c>
      <c r="K116" s="26">
        <f>'3 - Rent Optimization'!K116</f>
        <v>465</v>
      </c>
      <c r="L116" s="26">
        <f>'3 - Rent Optimization'!L116</f>
        <v>359</v>
      </c>
      <c r="M116" s="26">
        <f>'3 - Rent Optimization'!M116</f>
        <v>206</v>
      </c>
      <c r="N116" s="47">
        <f>'3 - Rent Optimization'!N116</f>
        <v>0.55905292479108637</v>
      </c>
      <c r="O116" s="47">
        <f>'3 - Rent Optimization'!O116</f>
        <v>0.41099999999999998</v>
      </c>
      <c r="Y116" s="26">
        <f>'3 - Rent Optimization'!Y116</f>
        <v>271.658638057345</v>
      </c>
      <c r="Z116" s="26">
        <f>'3 - Rent Optimization'!Z116</f>
        <v>271.658638057345</v>
      </c>
      <c r="AA116" s="47">
        <f>'3 - Rent Optimization'!AA116</f>
        <v>0.46915573940355432</v>
      </c>
      <c r="AB116" s="107">
        <f>'3 - Rent Optimization'!AB116</f>
        <v>0.47926940111420607</v>
      </c>
      <c r="AC116" s="26">
        <f t="shared" si="14"/>
        <v>47522.15056077428</v>
      </c>
      <c r="AD116" s="39">
        <f t="shared" si="15"/>
        <v>33265.505392541992</v>
      </c>
      <c r="AE116" s="26">
        <f t="shared" si="16"/>
        <v>19849.2</v>
      </c>
      <c r="AF116" s="26">
        <f t="shared" si="17"/>
        <v>13416.305392541992</v>
      </c>
      <c r="AH116" s="123">
        <f t="shared" si="18"/>
        <v>5831.1110468895076</v>
      </c>
      <c r="AI116" s="123">
        <f t="shared" si="19"/>
        <v>-39431.111046889506</v>
      </c>
      <c r="AJ116" s="123">
        <f t="shared" si="20"/>
        <v>-15431.111046889508</v>
      </c>
      <c r="AK116" s="123">
        <f t="shared" si="21"/>
        <v>-15431.111046889508</v>
      </c>
      <c r="AL116" s="123">
        <f t="shared" si="22"/>
        <v>-21431.111046889506</v>
      </c>
      <c r="AM116" s="26">
        <f t="shared" si="23"/>
        <v>-26014.805654347514</v>
      </c>
      <c r="AN116" s="26">
        <f t="shared" si="24"/>
        <v>-2014.8056543475159</v>
      </c>
      <c r="AO116" s="26">
        <f t="shared" si="25"/>
        <v>-2014.8056543475159</v>
      </c>
      <c r="AP116" s="26">
        <f t="shared" si="26"/>
        <v>-8014.8056543475141</v>
      </c>
      <c r="AQ116">
        <f t="shared" si="27"/>
        <v>0</v>
      </c>
    </row>
    <row r="117" spans="1:43" x14ac:dyDescent="0.5">
      <c r="A117" t="str">
        <f>'3 - Rent Optimization'!A117</f>
        <v>W200</v>
      </c>
      <c r="B117" t="str">
        <f>'3 - Rent Optimization'!B117</f>
        <v>L1902</v>
      </c>
      <c r="C117" t="str">
        <f>'3 - Rent Optimization'!C117</f>
        <v>house</v>
      </c>
      <c r="D117">
        <f>'3 - Rent Optimization'!D117</f>
        <v>2</v>
      </c>
      <c r="E117">
        <f>'3 - Rent Optimization'!E117</f>
        <v>3600</v>
      </c>
      <c r="F117" s="107">
        <f>'3 - Rent Optimization'!F117</f>
        <v>0.97299999999999998</v>
      </c>
      <c r="G117" s="26">
        <f>'3 - Rent Optimization'!G117</f>
        <v>42033.599999999999</v>
      </c>
      <c r="H117" s="26">
        <f>'3 - Rent Optimization'!H117</f>
        <v>491</v>
      </c>
      <c r="I117" s="107">
        <f>'3 - Rent Optimization'!I117</f>
        <v>0.39729999999999999</v>
      </c>
      <c r="J117" s="26">
        <f>'3 - Rent Optimization'!J117</f>
        <v>336</v>
      </c>
      <c r="K117" s="26">
        <f>'3 - Rent Optimization'!K117</f>
        <v>624</v>
      </c>
      <c r="L117" s="26">
        <f>'3 - Rent Optimization'!L117</f>
        <v>288</v>
      </c>
      <c r="M117" s="26">
        <f>'3 - Rent Optimization'!M117</f>
        <v>155</v>
      </c>
      <c r="N117" s="47">
        <f>'3 - Rent Optimization'!N117</f>
        <v>0.53055555555555556</v>
      </c>
      <c r="O117" s="47">
        <f>'3 - Rent Optimization'!O117</f>
        <v>0.39729999999999999</v>
      </c>
      <c r="Y117" s="26">
        <f>'3 - Rent Optimization'!Y117</f>
        <v>343.41417203486174</v>
      </c>
      <c r="Z117" s="26">
        <f>'3 - Rent Optimization'!Z117</f>
        <v>343.41417203486174</v>
      </c>
      <c r="AA117" s="47">
        <f>'3 - Rent Optimization'!AA117</f>
        <v>0.12059492231906038</v>
      </c>
      <c r="AB117" s="107">
        <f>'3 - Rent Optimization'!AB117</f>
        <v>0.75522499999999992</v>
      </c>
      <c r="AC117" s="26">
        <f t="shared" si="14"/>
        <v>94664.563347385367</v>
      </c>
      <c r="AD117" s="39">
        <f t="shared" si="15"/>
        <v>66265.194343169758</v>
      </c>
      <c r="AE117" s="26">
        <f t="shared" si="16"/>
        <v>42033.599999999999</v>
      </c>
      <c r="AF117" s="26">
        <f t="shared" si="17"/>
        <v>24231.59434316976</v>
      </c>
      <c r="AH117" s="123">
        <f t="shared" si="18"/>
        <v>9188.5708333333314</v>
      </c>
      <c r="AI117" s="123">
        <f t="shared" si="19"/>
        <v>-42788.570833333331</v>
      </c>
      <c r="AJ117" s="123">
        <f t="shared" si="20"/>
        <v>-18788.570833333331</v>
      </c>
      <c r="AK117" s="123">
        <f t="shared" si="21"/>
        <v>-18788.570833333331</v>
      </c>
      <c r="AL117" s="123">
        <f t="shared" si="22"/>
        <v>-24788.570833333331</v>
      </c>
      <c r="AM117" s="26">
        <f t="shared" si="23"/>
        <v>-18556.976490163572</v>
      </c>
      <c r="AN117" s="26">
        <f t="shared" si="24"/>
        <v>5443.0235098364283</v>
      </c>
      <c r="AO117" s="26">
        <f t="shared" si="25"/>
        <v>5443.0235098364283</v>
      </c>
      <c r="AP117" s="26">
        <f t="shared" si="26"/>
        <v>-556.97649016357173</v>
      </c>
      <c r="AQ117">
        <f t="shared" si="27"/>
        <v>0</v>
      </c>
    </row>
    <row r="118" spans="1:43" x14ac:dyDescent="0.5">
      <c r="A118" t="str">
        <f>'3 - Rent Optimization'!A118</f>
        <v>W201</v>
      </c>
      <c r="B118" t="str">
        <f>'3 - Rent Optimization'!B118</f>
        <v>L1916</v>
      </c>
      <c r="C118" t="str">
        <f>'3 - Rent Optimization'!C118</f>
        <v>apartment</v>
      </c>
      <c r="D118">
        <f>'3 - Rent Optimization'!D118</f>
        <v>2</v>
      </c>
      <c r="E118">
        <f>'3 - Rent Optimization'!E118</f>
        <v>1200</v>
      </c>
      <c r="F118" s="107">
        <f>'3 - Rent Optimization'!F118</f>
        <v>0.97299999999999998</v>
      </c>
      <c r="G118" s="26">
        <f>'3 - Rent Optimization'!G118</f>
        <v>14011.199999999999</v>
      </c>
      <c r="H118" s="26">
        <f>'3 - Rent Optimization'!H118</f>
        <v>204</v>
      </c>
      <c r="I118" s="107">
        <f>'3 - Rent Optimization'!I118</f>
        <v>0.79730000000000001</v>
      </c>
      <c r="J118" s="26">
        <f>'3 - Rent Optimization'!J118</f>
        <v>173</v>
      </c>
      <c r="K118" s="26">
        <f>'3 - Rent Optimization'!K118</f>
        <v>395</v>
      </c>
      <c r="L118" s="26">
        <f>'3 - Rent Optimization'!L118</f>
        <v>222</v>
      </c>
      <c r="M118" s="26">
        <f>'3 - Rent Optimization'!M118</f>
        <v>31</v>
      </c>
      <c r="N118" s="47">
        <f>'3 - Rent Optimization'!N118</f>
        <v>0.21171171171171171</v>
      </c>
      <c r="O118" s="47">
        <f>'3 - Rent Optimization'!O118</f>
        <v>0.79730000000000001</v>
      </c>
      <c r="Y118" s="26">
        <f>'3 - Rent Optimization'!Y118</f>
        <v>221.7150909435392</v>
      </c>
      <c r="Z118" s="26">
        <f>'3 - Rent Optimization'!Z118</f>
        <v>221.7150909435392</v>
      </c>
      <c r="AA118" s="47">
        <f>'3 - Rent Optimization'!AA118</f>
        <v>0.27554987727401514</v>
      </c>
      <c r="AB118" s="107">
        <f>'3 - Rent Optimization'!AB118</f>
        <v>0.63254716216216222</v>
      </c>
      <c r="AC118" s="26">
        <f t="shared" si="14"/>
        <v>51189.516828474421</v>
      </c>
      <c r="AD118" s="39">
        <f t="shared" si="15"/>
        <v>35832.661779932096</v>
      </c>
      <c r="AE118" s="26">
        <f t="shared" si="16"/>
        <v>14011.199999999999</v>
      </c>
      <c r="AF118" s="26">
        <f t="shared" si="17"/>
        <v>21821.461779932099</v>
      </c>
      <c r="AH118" s="123">
        <f t="shared" si="18"/>
        <v>7695.9904729729733</v>
      </c>
      <c r="AI118" s="123">
        <f t="shared" si="19"/>
        <v>-41295.990472972975</v>
      </c>
      <c r="AJ118" s="123">
        <f t="shared" si="20"/>
        <v>-17295.990472972975</v>
      </c>
      <c r="AK118" s="123">
        <f t="shared" si="21"/>
        <v>-17295.990472972975</v>
      </c>
      <c r="AL118" s="123">
        <f t="shared" si="22"/>
        <v>-23295.990472972975</v>
      </c>
      <c r="AM118" s="26">
        <f t="shared" si="23"/>
        <v>-19474.528693040877</v>
      </c>
      <c r="AN118" s="26">
        <f t="shared" si="24"/>
        <v>4525.4713069591235</v>
      </c>
      <c r="AO118" s="26">
        <f t="shared" si="25"/>
        <v>4525.4713069591235</v>
      </c>
      <c r="AP118" s="26">
        <f t="shared" si="26"/>
        <v>-1474.5286930408765</v>
      </c>
      <c r="AQ118">
        <f t="shared" si="27"/>
        <v>0</v>
      </c>
    </row>
    <row r="119" spans="1:43" x14ac:dyDescent="0.5">
      <c r="A119" t="str">
        <f>'3 - Rent Optimization'!A119</f>
        <v>W202</v>
      </c>
      <c r="B119" t="str">
        <f>'3 - Rent Optimization'!B119</f>
        <v>L1916</v>
      </c>
      <c r="C119" t="str">
        <f>'3 - Rent Optimization'!C119</f>
        <v>apartment</v>
      </c>
      <c r="D119">
        <f>'3 - Rent Optimization'!D119</f>
        <v>2</v>
      </c>
      <c r="E119">
        <f>'3 - Rent Optimization'!E119</f>
        <v>1600</v>
      </c>
      <c r="F119" s="107">
        <f>'3 - Rent Optimization'!F119</f>
        <v>0.97299999999999998</v>
      </c>
      <c r="G119" s="26">
        <f>'3 - Rent Optimization'!G119</f>
        <v>18681.599999999999</v>
      </c>
      <c r="H119" s="26">
        <f>'3 - Rent Optimization'!H119</f>
        <v>245</v>
      </c>
      <c r="I119" s="107">
        <f>'3 - Rent Optimization'!I119</f>
        <v>0.68769999999999998</v>
      </c>
      <c r="J119" s="26">
        <f>'3 - Rent Optimization'!J119</f>
        <v>228</v>
      </c>
      <c r="K119" s="26">
        <f>'3 - Rent Optimization'!K119</f>
        <v>456</v>
      </c>
      <c r="L119" s="26">
        <f>'3 - Rent Optimization'!L119</f>
        <v>228</v>
      </c>
      <c r="M119" s="26">
        <f>'3 - Rent Optimization'!M119</f>
        <v>17</v>
      </c>
      <c r="N119" s="47">
        <f>'3 - Rent Optimization'!N119</f>
        <v>0.15964912280701754</v>
      </c>
      <c r="O119" s="47">
        <f>'3 - Rent Optimization'!O119</f>
        <v>0.68769999999999998</v>
      </c>
      <c r="Y119" s="26">
        <f>'3 - Rent Optimization'!Y119</f>
        <v>252.86955286093217</v>
      </c>
      <c r="Z119" s="26">
        <f>'3 - Rent Optimization'!Z119</f>
        <v>252.86955286093217</v>
      </c>
      <c r="AA119" s="47">
        <f>'3 - Rent Optimization'!AA119</f>
        <v>0.18726158898572692</v>
      </c>
      <c r="AB119" s="107">
        <f>'3 - Rent Optimization'!AB119</f>
        <v>0.70244499999999999</v>
      </c>
      <c r="AC119" s="26">
        <f t="shared" si="14"/>
        <v>64833.837866680085</v>
      </c>
      <c r="AD119" s="39">
        <f t="shared" si="15"/>
        <v>45383.686506676058</v>
      </c>
      <c r="AE119" s="26">
        <f t="shared" si="16"/>
        <v>18681.599999999999</v>
      </c>
      <c r="AF119" s="26">
        <f t="shared" si="17"/>
        <v>26702.08650667606</v>
      </c>
      <c r="AH119" s="123">
        <f t="shared" si="18"/>
        <v>8546.4141666666656</v>
      </c>
      <c r="AI119" s="123">
        <f t="shared" si="19"/>
        <v>-42146.414166666669</v>
      </c>
      <c r="AJ119" s="123">
        <f t="shared" si="20"/>
        <v>-18146.414166666666</v>
      </c>
      <c r="AK119" s="123">
        <f t="shared" si="21"/>
        <v>-18146.414166666666</v>
      </c>
      <c r="AL119" s="123">
        <f t="shared" si="22"/>
        <v>-24146.414166666666</v>
      </c>
      <c r="AM119" s="26">
        <f t="shared" si="23"/>
        <v>-15444.327659990609</v>
      </c>
      <c r="AN119" s="26">
        <f t="shared" si="24"/>
        <v>8555.6723400093942</v>
      </c>
      <c r="AO119" s="26">
        <f t="shared" si="25"/>
        <v>8555.6723400093942</v>
      </c>
      <c r="AP119" s="26">
        <f t="shared" si="26"/>
        <v>2555.6723400093942</v>
      </c>
      <c r="AQ119">
        <f t="shared" si="27"/>
        <v>0</v>
      </c>
    </row>
    <row r="120" spans="1:43" x14ac:dyDescent="0.5">
      <c r="A120" t="str">
        <f>'3 - Rent Optimization'!A120</f>
        <v>W203</v>
      </c>
      <c r="B120" t="str">
        <f>'3 - Rent Optimization'!B120</f>
        <v>L1916</v>
      </c>
      <c r="C120" t="str">
        <f>'3 - Rent Optimization'!C120</f>
        <v>house</v>
      </c>
      <c r="D120">
        <f>'3 - Rent Optimization'!D120</f>
        <v>2</v>
      </c>
      <c r="E120">
        <f>'3 - Rent Optimization'!E120</f>
        <v>1000</v>
      </c>
      <c r="F120" s="107">
        <f>'3 - Rent Optimization'!F120</f>
        <v>0.97299999999999998</v>
      </c>
      <c r="G120" s="26">
        <f>'3 - Rent Optimization'!G120</f>
        <v>11676</v>
      </c>
      <c r="H120" s="26">
        <f>'3 - Rent Optimization'!H120</f>
        <v>197</v>
      </c>
      <c r="I120" s="107">
        <f>'3 - Rent Optimization'!I120</f>
        <v>0.58899999999999997</v>
      </c>
      <c r="J120" s="26">
        <f>'3 - Rent Optimization'!J120</f>
        <v>155</v>
      </c>
      <c r="K120" s="26">
        <f>'3 - Rent Optimization'!K120</f>
        <v>252</v>
      </c>
      <c r="L120" s="26">
        <f>'3 - Rent Optimization'!L120</f>
        <v>97</v>
      </c>
      <c r="M120" s="26">
        <f>'3 - Rent Optimization'!M120</f>
        <v>42</v>
      </c>
      <c r="N120" s="47">
        <f>'3 - Rent Optimization'!N120</f>
        <v>0.44639175257731956</v>
      </c>
      <c r="O120" s="47">
        <f>'3 - Rent Optimization'!O120</f>
        <v>0.58899999999999997</v>
      </c>
      <c r="Y120" s="26">
        <f>'3 - Rent Optimization'!Y120</f>
        <v>136.5804676645194</v>
      </c>
      <c r="Z120" s="26">
        <f>'3 - Rent Optimization'!Z120</f>
        <v>155</v>
      </c>
      <c r="AA120" s="47">
        <f>'3 - Rent Optimization'!AA120</f>
        <v>0.1</v>
      </c>
      <c r="AB120" s="107">
        <f>'3 - Rent Optimization'!AB120</f>
        <v>0.77153000000000005</v>
      </c>
      <c r="AC120" s="26">
        <f t="shared" si="14"/>
        <v>43649.30975</v>
      </c>
      <c r="AD120" s="39">
        <f t="shared" si="15"/>
        <v>30554.516824999999</v>
      </c>
      <c r="AE120" s="26">
        <f t="shared" si="16"/>
        <v>11676</v>
      </c>
      <c r="AF120" s="26">
        <f t="shared" si="17"/>
        <v>18878.516824999999</v>
      </c>
      <c r="AH120" s="123">
        <f t="shared" si="18"/>
        <v>9386.9483333333337</v>
      </c>
      <c r="AI120" s="123">
        <f t="shared" si="19"/>
        <v>-42986.948333333334</v>
      </c>
      <c r="AJ120" s="123">
        <f t="shared" si="20"/>
        <v>-18986.948333333334</v>
      </c>
      <c r="AK120" s="123">
        <f t="shared" si="21"/>
        <v>-18986.948333333334</v>
      </c>
      <c r="AL120" s="123">
        <f t="shared" si="22"/>
        <v>-24986.948333333334</v>
      </c>
      <c r="AM120" s="26">
        <f t="shared" si="23"/>
        <v>-24108.431508333335</v>
      </c>
      <c r="AN120" s="26">
        <f t="shared" si="24"/>
        <v>-108.43150833333493</v>
      </c>
      <c r="AO120" s="26">
        <f t="shared" si="25"/>
        <v>-108.43150833333493</v>
      </c>
      <c r="AP120" s="26">
        <f t="shared" si="26"/>
        <v>-6108.4315083333349</v>
      </c>
      <c r="AQ120">
        <f t="shared" si="27"/>
        <v>0</v>
      </c>
    </row>
    <row r="121" spans="1:43" x14ac:dyDescent="0.5">
      <c r="A121" t="str">
        <f>'3 - Rent Optimization'!A121</f>
        <v>W204</v>
      </c>
      <c r="B121" t="str">
        <f>'3 - Rent Optimization'!B121</f>
        <v>L1916</v>
      </c>
      <c r="C121" t="str">
        <f>'3 - Rent Optimization'!C121</f>
        <v>house</v>
      </c>
      <c r="D121">
        <f>'3 - Rent Optimization'!D121</f>
        <v>2</v>
      </c>
      <c r="E121">
        <f>'3 - Rent Optimization'!E121</f>
        <v>1500</v>
      </c>
      <c r="F121" s="107">
        <f>'3 - Rent Optimization'!F121</f>
        <v>0.97299999999999998</v>
      </c>
      <c r="G121" s="26">
        <f>'3 - Rent Optimization'!G121</f>
        <v>17514</v>
      </c>
      <c r="H121" s="26">
        <f>'3 - Rent Optimization'!H121</f>
        <v>195</v>
      </c>
      <c r="I121" s="107">
        <f>'3 - Rent Optimization'!I121</f>
        <v>0.61919999999999997</v>
      </c>
      <c r="J121" s="26">
        <f>'3 - Rent Optimization'!J121</f>
        <v>158</v>
      </c>
      <c r="K121" s="26">
        <f>'3 - Rent Optimization'!K121</f>
        <v>236</v>
      </c>
      <c r="L121" s="26">
        <f>'3 - Rent Optimization'!L121</f>
        <v>78</v>
      </c>
      <c r="M121" s="26">
        <f>'3 - Rent Optimization'!M121</f>
        <v>37</v>
      </c>
      <c r="N121" s="47">
        <f>'3 - Rent Optimization'!N121</f>
        <v>0.47948717948717956</v>
      </c>
      <c r="O121" s="47">
        <f>'3 - Rent Optimization'!O121</f>
        <v>0.61919999999999997</v>
      </c>
      <c r="Y121" s="26">
        <f>'3 - Rent Optimization'!Y121</f>
        <v>126.50800492610838</v>
      </c>
      <c r="Z121" s="26">
        <f>'3 - Rent Optimization'!Z121</f>
        <v>158</v>
      </c>
      <c r="AA121" s="47">
        <f>'3 - Rent Optimization'!AA121</f>
        <v>0.1</v>
      </c>
      <c r="AB121" s="107">
        <f>'3 - Rent Optimization'!AB121</f>
        <v>0.77153000000000005</v>
      </c>
      <c r="AC121" s="26">
        <f t="shared" si="14"/>
        <v>44494.1351</v>
      </c>
      <c r="AD121" s="39">
        <f t="shared" si="15"/>
        <v>31145.894569999997</v>
      </c>
      <c r="AE121" s="26">
        <f t="shared" si="16"/>
        <v>17514</v>
      </c>
      <c r="AF121" s="26">
        <f t="shared" si="17"/>
        <v>13631.894569999997</v>
      </c>
      <c r="AH121" s="123">
        <f t="shared" si="18"/>
        <v>9386.9483333333337</v>
      </c>
      <c r="AI121" s="123">
        <f t="shared" si="19"/>
        <v>-42986.948333333334</v>
      </c>
      <c r="AJ121" s="123">
        <f t="shared" si="20"/>
        <v>-18986.948333333334</v>
      </c>
      <c r="AK121" s="123">
        <f t="shared" si="21"/>
        <v>-18986.948333333334</v>
      </c>
      <c r="AL121" s="123">
        <f t="shared" si="22"/>
        <v>-24986.948333333334</v>
      </c>
      <c r="AM121" s="26">
        <f t="shared" si="23"/>
        <v>-29355.053763333337</v>
      </c>
      <c r="AN121" s="26">
        <f t="shared" si="24"/>
        <v>-5355.053763333337</v>
      </c>
      <c r="AO121" s="26">
        <f t="shared" si="25"/>
        <v>-5355.053763333337</v>
      </c>
      <c r="AP121" s="26">
        <f t="shared" si="26"/>
        <v>-11355.053763333337</v>
      </c>
      <c r="AQ121">
        <f t="shared" si="27"/>
        <v>0</v>
      </c>
    </row>
    <row r="122" spans="1:43" x14ac:dyDescent="0.5">
      <c r="A122" t="str">
        <f>'3 - Rent Optimization'!A122</f>
        <v>W205</v>
      </c>
      <c r="B122" t="str">
        <f>'3 - Rent Optimization'!B122</f>
        <v>L12252</v>
      </c>
      <c r="C122" t="str">
        <f>'3 - Rent Optimization'!C122</f>
        <v>apartment</v>
      </c>
      <c r="D122">
        <f>'3 - Rent Optimization'!D122</f>
        <v>2</v>
      </c>
      <c r="E122">
        <f>'3 - Rent Optimization'!E122</f>
        <v>750</v>
      </c>
      <c r="F122" s="107">
        <f>'3 - Rent Optimization'!F122</f>
        <v>0.97299999999999998</v>
      </c>
      <c r="G122" s="26">
        <f>'3 - Rent Optimization'!G122</f>
        <v>8757</v>
      </c>
      <c r="H122" s="26">
        <f>'3 - Rent Optimization'!H122</f>
        <v>124</v>
      </c>
      <c r="I122" s="107">
        <f>'3 - Rent Optimization'!I122</f>
        <v>0.45479999999999998</v>
      </c>
      <c r="J122" s="26">
        <f>'3 - Rent Optimization'!J122</f>
        <v>89</v>
      </c>
      <c r="K122" s="26">
        <f>'3 - Rent Optimization'!K122</f>
        <v>155</v>
      </c>
      <c r="L122" s="26">
        <f>'3 - Rent Optimization'!L122</f>
        <v>66</v>
      </c>
      <c r="M122" s="26">
        <f>'3 - Rent Optimization'!M122</f>
        <v>35</v>
      </c>
      <c r="N122" s="47">
        <f>'3 - Rent Optimization'!N122</f>
        <v>0.52424242424242429</v>
      </c>
      <c r="O122" s="47">
        <f>'3 - Rent Optimization'!O122</f>
        <v>0.45479999999999998</v>
      </c>
      <c r="Y122" s="26">
        <f>'3 - Rent Optimization'!Y122</f>
        <v>84.699081091322469</v>
      </c>
      <c r="Z122" s="26">
        <f>'3 - Rent Optimization'!Z122</f>
        <v>89</v>
      </c>
      <c r="AA122" s="47">
        <f>'3 - Rent Optimization'!AA122</f>
        <v>0.1</v>
      </c>
      <c r="AB122" s="107">
        <f>'3 - Rent Optimization'!AB122</f>
        <v>0.77153000000000005</v>
      </c>
      <c r="AC122" s="26">
        <f t="shared" si="14"/>
        <v>25063.152050000004</v>
      </c>
      <c r="AD122" s="39">
        <f t="shared" si="15"/>
        <v>17544.206435</v>
      </c>
      <c r="AE122" s="26">
        <f t="shared" si="16"/>
        <v>8757</v>
      </c>
      <c r="AF122" s="26">
        <f t="shared" si="17"/>
        <v>8787.2064350000001</v>
      </c>
      <c r="AH122" s="123">
        <f t="shared" si="18"/>
        <v>9386.9483333333337</v>
      </c>
      <c r="AI122" s="123">
        <f t="shared" si="19"/>
        <v>-42986.948333333334</v>
      </c>
      <c r="AJ122" s="123">
        <f t="shared" si="20"/>
        <v>-18986.948333333334</v>
      </c>
      <c r="AK122" s="123">
        <f t="shared" si="21"/>
        <v>-18986.948333333334</v>
      </c>
      <c r="AL122" s="123">
        <f t="shared" si="22"/>
        <v>-24986.948333333334</v>
      </c>
      <c r="AM122" s="26">
        <f t="shared" si="23"/>
        <v>-34199.741898333334</v>
      </c>
      <c r="AN122" s="26">
        <f t="shared" si="24"/>
        <v>-10199.741898333334</v>
      </c>
      <c r="AO122" s="26">
        <f t="shared" si="25"/>
        <v>-10199.741898333334</v>
      </c>
      <c r="AP122" s="26">
        <f t="shared" si="26"/>
        <v>-16199.741898333334</v>
      </c>
      <c r="AQ122">
        <f t="shared" si="27"/>
        <v>0</v>
      </c>
    </row>
    <row r="123" spans="1:43" x14ac:dyDescent="0.5">
      <c r="A123" t="str">
        <f>'3 - Rent Optimization'!A123</f>
        <v>W206</v>
      </c>
      <c r="B123" t="str">
        <f>'3 - Rent Optimization'!B123</f>
        <v>L12252</v>
      </c>
      <c r="C123" t="str">
        <f>'3 - Rent Optimization'!C123</f>
        <v>apartment</v>
      </c>
      <c r="D123">
        <f>'3 - Rent Optimization'!D123</f>
        <v>2</v>
      </c>
      <c r="E123">
        <f>'3 - Rent Optimization'!E123</f>
        <v>1040</v>
      </c>
      <c r="F123" s="107">
        <f>'3 - Rent Optimization'!F123</f>
        <v>0.97299999999999998</v>
      </c>
      <c r="G123" s="26">
        <f>'3 - Rent Optimization'!G123</f>
        <v>12143.039999999999</v>
      </c>
      <c r="H123" s="26">
        <f>'3 - Rent Optimization'!H123</f>
        <v>156</v>
      </c>
      <c r="I123" s="107">
        <f>'3 - Rent Optimization'!I123</f>
        <v>0.48770000000000002</v>
      </c>
      <c r="J123" s="26">
        <f>'3 - Rent Optimization'!J123</f>
        <v>115</v>
      </c>
      <c r="K123" s="26">
        <f>'3 - Rent Optimization'!K123</f>
        <v>179</v>
      </c>
      <c r="L123" s="26">
        <f>'3 - Rent Optimization'!L123</f>
        <v>64</v>
      </c>
      <c r="M123" s="26">
        <f>'3 - Rent Optimization'!M123</f>
        <v>41</v>
      </c>
      <c r="N123" s="47">
        <f>'3 - Rent Optimization'!N123</f>
        <v>0.61250000000000004</v>
      </c>
      <c r="O123" s="47">
        <f>'3 - Rent Optimization'!O123</f>
        <v>0.48770000000000002</v>
      </c>
      <c r="Y123" s="26">
        <f>'3 - Rent Optimization'!Y123</f>
        <v>96.480927118858162</v>
      </c>
      <c r="Z123" s="26">
        <f>'3 - Rent Optimization'!Z123</f>
        <v>115</v>
      </c>
      <c r="AA123" s="47">
        <f>'3 - Rent Optimization'!AA123</f>
        <v>0.1</v>
      </c>
      <c r="AB123" s="107">
        <f>'3 - Rent Optimization'!AB123</f>
        <v>0.77153000000000005</v>
      </c>
      <c r="AC123" s="26">
        <f t="shared" si="14"/>
        <v>32384.971750000004</v>
      </c>
      <c r="AD123" s="39">
        <f t="shared" si="15"/>
        <v>22669.480225000003</v>
      </c>
      <c r="AE123" s="26">
        <f t="shared" si="16"/>
        <v>12143.039999999999</v>
      </c>
      <c r="AF123" s="26">
        <f t="shared" si="17"/>
        <v>10526.440225000004</v>
      </c>
      <c r="AH123" s="123">
        <f t="shared" si="18"/>
        <v>9386.9483333333337</v>
      </c>
      <c r="AI123" s="123">
        <f t="shared" si="19"/>
        <v>-42986.948333333334</v>
      </c>
      <c r="AJ123" s="123">
        <f t="shared" si="20"/>
        <v>-18986.948333333334</v>
      </c>
      <c r="AK123" s="123">
        <f t="shared" si="21"/>
        <v>-18986.948333333334</v>
      </c>
      <c r="AL123" s="123">
        <f t="shared" si="22"/>
        <v>-24986.948333333334</v>
      </c>
      <c r="AM123" s="26">
        <f t="shared" si="23"/>
        <v>-32460.508108333328</v>
      </c>
      <c r="AN123" s="26">
        <f t="shared" si="24"/>
        <v>-8460.5081083333298</v>
      </c>
      <c r="AO123" s="26">
        <f t="shared" si="25"/>
        <v>-8460.5081083333298</v>
      </c>
      <c r="AP123" s="26">
        <f t="shared" si="26"/>
        <v>-14460.50810833333</v>
      </c>
      <c r="AQ123">
        <f t="shared" si="27"/>
        <v>0</v>
      </c>
    </row>
    <row r="124" spans="1:43" x14ac:dyDescent="0.5">
      <c r="A124" t="str">
        <f>'3 - Rent Optimization'!A124</f>
        <v>W207</v>
      </c>
      <c r="B124" t="str">
        <f>'3 - Rent Optimization'!B124</f>
        <v>L12252</v>
      </c>
      <c r="C124" t="str">
        <f>'3 - Rent Optimization'!C124</f>
        <v>house</v>
      </c>
      <c r="D124">
        <f>'3 - Rent Optimization'!D124</f>
        <v>2</v>
      </c>
      <c r="E124">
        <f>'3 - Rent Optimization'!E124</f>
        <v>900</v>
      </c>
      <c r="F124" s="107">
        <f>'3 - Rent Optimization'!F124</f>
        <v>0.97299999999999998</v>
      </c>
      <c r="G124" s="26">
        <f>'3 - Rent Optimization'!G124</f>
        <v>10508.4</v>
      </c>
      <c r="H124" s="26">
        <f>'3 - Rent Optimization'!H124</f>
        <v>256</v>
      </c>
      <c r="I124" s="107">
        <f>'3 - Rent Optimization'!I124</f>
        <v>0.47949999999999998</v>
      </c>
      <c r="J124" s="26">
        <f>'3 - Rent Optimization'!J124</f>
        <v>152</v>
      </c>
      <c r="K124" s="26">
        <f>'3 - Rent Optimization'!K124</f>
        <v>300</v>
      </c>
      <c r="L124" s="26">
        <f>'3 - Rent Optimization'!L124</f>
        <v>148</v>
      </c>
      <c r="M124" s="26">
        <f>'3 - Rent Optimization'!M124</f>
        <v>104</v>
      </c>
      <c r="N124" s="47">
        <f>'3 - Rent Optimization'!N124</f>
        <v>0.66216216216216217</v>
      </c>
      <c r="O124" s="47">
        <f>'3 - Rent Optimization'!O124</f>
        <v>0.47949999999999998</v>
      </c>
      <c r="Y124" s="26">
        <f>'3 - Rent Optimization'!Y124</f>
        <v>166.14339396235948</v>
      </c>
      <c r="Z124" s="26">
        <f>'3 - Rent Optimization'!Z124</f>
        <v>166.14339396235948</v>
      </c>
      <c r="AA124" s="47">
        <f>'3 - Rent Optimization'!AA124</f>
        <v>0.17645077817491611</v>
      </c>
      <c r="AB124" s="107">
        <f>'3 - Rent Optimization'!AB124</f>
        <v>0.7110039189189189</v>
      </c>
      <c r="AC124" s="26">
        <f t="shared" si="14"/>
        <v>43116.940536550515</v>
      </c>
      <c r="AD124" s="39">
        <f t="shared" si="15"/>
        <v>30181.858375585358</v>
      </c>
      <c r="AE124" s="26">
        <f t="shared" si="16"/>
        <v>10508.4</v>
      </c>
      <c r="AF124" s="26">
        <f t="shared" si="17"/>
        <v>19673.45837558536</v>
      </c>
      <c r="AH124" s="123">
        <f t="shared" si="18"/>
        <v>8650.5476801801797</v>
      </c>
      <c r="AI124" s="123">
        <f t="shared" si="19"/>
        <v>-42250.547680180178</v>
      </c>
      <c r="AJ124" s="123">
        <f t="shared" si="20"/>
        <v>-18250.547680180178</v>
      </c>
      <c r="AK124" s="123">
        <f t="shared" si="21"/>
        <v>-18250.547680180178</v>
      </c>
      <c r="AL124" s="123">
        <f t="shared" si="22"/>
        <v>-24250.547680180178</v>
      </c>
      <c r="AM124" s="26">
        <f t="shared" si="23"/>
        <v>-22577.089304594818</v>
      </c>
      <c r="AN124" s="26">
        <f t="shared" si="24"/>
        <v>1422.9106954051822</v>
      </c>
      <c r="AO124" s="26">
        <f t="shared" si="25"/>
        <v>1422.9106954051822</v>
      </c>
      <c r="AP124" s="26">
        <f t="shared" si="26"/>
        <v>-4577.0893045948178</v>
      </c>
      <c r="AQ124">
        <f t="shared" si="27"/>
        <v>0</v>
      </c>
    </row>
    <row r="125" spans="1:43" x14ac:dyDescent="0.5">
      <c r="A125" t="str">
        <f>'3 - Rent Optimization'!A125</f>
        <v>W208</v>
      </c>
      <c r="B125" t="str">
        <f>'3 - Rent Optimization'!B125</f>
        <v>L12252</v>
      </c>
      <c r="C125" t="str">
        <f>'3 - Rent Optimization'!C125</f>
        <v>house</v>
      </c>
      <c r="D125">
        <f>'3 - Rent Optimization'!D125</f>
        <v>2</v>
      </c>
      <c r="E125">
        <f>'3 - Rent Optimization'!E125</f>
        <v>1400</v>
      </c>
      <c r="F125" s="107">
        <f>'3 - Rent Optimization'!F125</f>
        <v>0.97299999999999998</v>
      </c>
      <c r="G125" s="26">
        <f>'3 - Rent Optimization'!G125</f>
        <v>16346.4</v>
      </c>
      <c r="H125" s="26">
        <f>'3 - Rent Optimization'!H125</f>
        <v>284</v>
      </c>
      <c r="I125" s="107">
        <f>'3 - Rent Optimization'!I125</f>
        <v>0.49320000000000003</v>
      </c>
      <c r="J125" s="26">
        <f>'3 - Rent Optimization'!J125</f>
        <v>175</v>
      </c>
      <c r="K125" s="26">
        <f>'3 - Rent Optimization'!K125</f>
        <v>368</v>
      </c>
      <c r="L125" s="26">
        <f>'3 - Rent Optimization'!L125</f>
        <v>193</v>
      </c>
      <c r="M125" s="26">
        <f>'3 - Rent Optimization'!M125</f>
        <v>109</v>
      </c>
      <c r="N125" s="47">
        <f>'3 - Rent Optimization'!N125</f>
        <v>0.55181347150259075</v>
      </c>
      <c r="O125" s="47">
        <f>'3 - Rent Optimization'!O125</f>
        <v>0.49320000000000003</v>
      </c>
      <c r="Y125" s="26">
        <f>'3 - Rent Optimization'!Y125</f>
        <v>205.05185834280664</v>
      </c>
      <c r="Z125" s="26">
        <f>'3 - Rent Optimization'!Z125</f>
        <v>205.05185834280664</v>
      </c>
      <c r="AA125" s="47">
        <f>'3 - Rent Optimization'!AA125</f>
        <v>0.22456728846759227</v>
      </c>
      <c r="AB125" s="107">
        <f>'3 - Rent Optimization'!AB125</f>
        <v>0.67291007772020728</v>
      </c>
      <c r="AC125" s="26">
        <f t="shared" si="14"/>
        <v>50363.233605957794</v>
      </c>
      <c r="AD125" s="39">
        <f t="shared" si="15"/>
        <v>35254.263524170456</v>
      </c>
      <c r="AE125" s="26">
        <f t="shared" si="16"/>
        <v>16346.4</v>
      </c>
      <c r="AF125" s="26">
        <f t="shared" si="17"/>
        <v>18907.863524170454</v>
      </c>
      <c r="AH125" s="123">
        <f t="shared" si="18"/>
        <v>8187.072612262521</v>
      </c>
      <c r="AI125" s="123">
        <f t="shared" si="19"/>
        <v>-41787.07261226252</v>
      </c>
      <c r="AJ125" s="123">
        <f t="shared" si="20"/>
        <v>-17787.07261226252</v>
      </c>
      <c r="AK125" s="123">
        <f t="shared" si="21"/>
        <v>-17787.07261226252</v>
      </c>
      <c r="AL125" s="123">
        <f t="shared" si="22"/>
        <v>-23787.07261226252</v>
      </c>
      <c r="AM125" s="26">
        <f t="shared" si="23"/>
        <v>-22879.209088092066</v>
      </c>
      <c r="AN125" s="26">
        <f t="shared" si="24"/>
        <v>1120.7909119079341</v>
      </c>
      <c r="AO125" s="26">
        <f t="shared" si="25"/>
        <v>1120.7909119079341</v>
      </c>
      <c r="AP125" s="26">
        <f t="shared" si="26"/>
        <v>-4879.2090880920659</v>
      </c>
      <c r="AQ125">
        <f t="shared" si="27"/>
        <v>0</v>
      </c>
    </row>
    <row r="126" spans="1:43" x14ac:dyDescent="0.5">
      <c r="A126" t="str">
        <f>'3 - Rent Optimization'!A126</f>
        <v>W209</v>
      </c>
      <c r="B126" t="str">
        <f>'3 - Rent Optimization'!B126</f>
        <v>L12260</v>
      </c>
      <c r="C126" t="str">
        <f>'3 - Rent Optimization'!C126</f>
        <v>apartment</v>
      </c>
      <c r="D126">
        <f>'3 - Rent Optimization'!D126</f>
        <v>2</v>
      </c>
      <c r="E126">
        <f>'3 - Rent Optimization'!E126</f>
        <v>825</v>
      </c>
      <c r="F126" s="107">
        <f>'3 - Rent Optimization'!F126</f>
        <v>0.97299999999999998</v>
      </c>
      <c r="G126" s="26">
        <f>'3 - Rent Optimization'!G126</f>
        <v>9632.6999999999989</v>
      </c>
      <c r="H126" s="26">
        <f>'3 - Rent Optimization'!H126</f>
        <v>128</v>
      </c>
      <c r="I126" s="107">
        <f>'3 - Rent Optimization'!I126</f>
        <v>0.36159999999999998</v>
      </c>
      <c r="J126" s="26">
        <f>'3 - Rent Optimization'!J126</f>
        <v>77</v>
      </c>
      <c r="K126" s="26">
        <f>'3 - Rent Optimization'!K126</f>
        <v>161</v>
      </c>
      <c r="L126" s="26">
        <f>'3 - Rent Optimization'!L126</f>
        <v>84</v>
      </c>
      <c r="M126" s="26">
        <f>'3 - Rent Optimization'!M126</f>
        <v>51</v>
      </c>
      <c r="N126" s="47">
        <f>'3 - Rent Optimization'!N126</f>
        <v>0.58571428571428574</v>
      </c>
      <c r="O126" s="47">
        <f>'3 - Rent Optimization'!O126</f>
        <v>0.36159999999999998</v>
      </c>
      <c r="Y126" s="26">
        <f>'3 - Rent Optimization'!Y126</f>
        <v>89.662466843501335</v>
      </c>
      <c r="Z126" s="26">
        <f>'3 - Rent Optimization'!Z126</f>
        <v>89.662466843501335</v>
      </c>
      <c r="AA126" s="47">
        <f>'3 - Rent Optimization'!AA126</f>
        <v>0.22059492231906033</v>
      </c>
      <c r="AB126" s="107">
        <f>'3 - Rent Optimization'!AB126</f>
        <v>0.67605499999999996</v>
      </c>
      <c r="AC126" s="26">
        <f t="shared" si="14"/>
        <v>22125.1170429874</v>
      </c>
      <c r="AD126" s="39">
        <f t="shared" si="15"/>
        <v>15487.581930091179</v>
      </c>
      <c r="AE126" s="26">
        <f t="shared" si="16"/>
        <v>9632.6999999999989</v>
      </c>
      <c r="AF126" s="26">
        <f t="shared" si="17"/>
        <v>5854.88193009118</v>
      </c>
      <c r="AH126" s="123">
        <f t="shared" si="18"/>
        <v>8225.3358333333326</v>
      </c>
      <c r="AI126" s="123">
        <f t="shared" si="19"/>
        <v>-41825.335833333331</v>
      </c>
      <c r="AJ126" s="123">
        <f t="shared" si="20"/>
        <v>-17825.335833333331</v>
      </c>
      <c r="AK126" s="123">
        <f t="shared" si="21"/>
        <v>-17825.335833333331</v>
      </c>
      <c r="AL126" s="123">
        <f t="shared" si="22"/>
        <v>-23825.335833333331</v>
      </c>
      <c r="AM126" s="26">
        <f t="shared" si="23"/>
        <v>-35970.453903242153</v>
      </c>
      <c r="AN126" s="26">
        <f t="shared" si="24"/>
        <v>-11970.453903242151</v>
      </c>
      <c r="AO126" s="26">
        <f t="shared" si="25"/>
        <v>-11970.453903242151</v>
      </c>
      <c r="AP126" s="26">
        <f t="shared" si="26"/>
        <v>-17970.453903242153</v>
      </c>
      <c r="AQ126">
        <f t="shared" si="27"/>
        <v>0</v>
      </c>
    </row>
    <row r="127" spans="1:43" x14ac:dyDescent="0.5">
      <c r="A127" t="str">
        <f>'3 - Rent Optimization'!A127</f>
        <v>W21</v>
      </c>
      <c r="B127" t="str">
        <f>'3 - Rent Optimization'!B127</f>
        <v>L4765</v>
      </c>
      <c r="C127" t="str">
        <f>'3 - Rent Optimization'!C127</f>
        <v>apartment</v>
      </c>
      <c r="D127">
        <f>'3 - Rent Optimization'!D127</f>
        <v>2</v>
      </c>
      <c r="E127">
        <f>'3 - Rent Optimization'!E127</f>
        <v>2700</v>
      </c>
      <c r="F127" s="107">
        <f>'3 - Rent Optimization'!F127</f>
        <v>0.97299999999999998</v>
      </c>
      <c r="G127" s="26">
        <f>'3 - Rent Optimization'!G127</f>
        <v>31525.200000000001</v>
      </c>
      <c r="H127" s="26">
        <f>'3 - Rent Optimization'!H127</f>
        <v>337</v>
      </c>
      <c r="I127" s="107">
        <f>'3 - Rent Optimization'!I127</f>
        <v>0.4219</v>
      </c>
      <c r="J127" s="26">
        <f>'3 - Rent Optimization'!J127</f>
        <v>157</v>
      </c>
      <c r="K127" s="26">
        <f>'3 - Rent Optimization'!K127</f>
        <v>526</v>
      </c>
      <c r="L127" s="26">
        <f>'3 - Rent Optimization'!L127</f>
        <v>369</v>
      </c>
      <c r="M127" s="26">
        <f>'3 - Rent Optimization'!M127</f>
        <v>180</v>
      </c>
      <c r="N127" s="47">
        <f>'3 - Rent Optimization'!N127</f>
        <v>0.49024390243902438</v>
      </c>
      <c r="O127" s="47">
        <f>'3 - Rent Optimization'!O127</f>
        <v>0.4219</v>
      </c>
      <c r="Y127" s="26">
        <f>'3 - Rent Optimization'!Y127</f>
        <v>303.24940791966662</v>
      </c>
      <c r="Z127" s="26">
        <f>'3 - Rent Optimization'!Z127</f>
        <v>303.24940791966662</v>
      </c>
      <c r="AA127" s="47">
        <f>'3 - Rent Optimization'!AA127</f>
        <v>0.41707188708870813</v>
      </c>
      <c r="AB127" s="107">
        <f>'3 - Rent Optimization'!AB127</f>
        <v>0.52050418699186984</v>
      </c>
      <c r="AC127" s="26">
        <f t="shared" si="14"/>
        <v>57612.544081622065</v>
      </c>
      <c r="AD127" s="39">
        <f t="shared" si="15"/>
        <v>40328.78085713544</v>
      </c>
      <c r="AE127" s="26">
        <f t="shared" si="16"/>
        <v>31525.200000000001</v>
      </c>
      <c r="AF127" s="26">
        <f t="shared" si="17"/>
        <v>8803.5808571354391</v>
      </c>
      <c r="AH127" s="123">
        <f t="shared" si="18"/>
        <v>6332.8009417344165</v>
      </c>
      <c r="AI127" s="123">
        <f t="shared" si="19"/>
        <v>-39932.800941734415</v>
      </c>
      <c r="AJ127" s="123">
        <f t="shared" si="20"/>
        <v>-15932.800941734416</v>
      </c>
      <c r="AK127" s="123">
        <f t="shared" si="21"/>
        <v>-15932.800941734416</v>
      </c>
      <c r="AL127" s="123">
        <f t="shared" si="22"/>
        <v>-21932.800941734415</v>
      </c>
      <c r="AM127" s="26">
        <f t="shared" si="23"/>
        <v>-31129.220084598976</v>
      </c>
      <c r="AN127" s="26">
        <f t="shared" si="24"/>
        <v>-7129.2200845989773</v>
      </c>
      <c r="AO127" s="26">
        <f t="shared" si="25"/>
        <v>-7129.2200845989773</v>
      </c>
      <c r="AP127" s="26">
        <f t="shared" si="26"/>
        <v>-13129.220084598976</v>
      </c>
      <c r="AQ127">
        <f t="shared" si="27"/>
        <v>0</v>
      </c>
    </row>
    <row r="128" spans="1:43" x14ac:dyDescent="0.5">
      <c r="A128" t="str">
        <f>'3 - Rent Optimization'!A128</f>
        <v>W210</v>
      </c>
      <c r="B128" t="str">
        <f>'3 - Rent Optimization'!B128</f>
        <v>L12260</v>
      </c>
      <c r="C128" t="str">
        <f>'3 - Rent Optimization'!C128</f>
        <v>apartment</v>
      </c>
      <c r="D128">
        <f>'3 - Rent Optimization'!D128</f>
        <v>2</v>
      </c>
      <c r="E128">
        <f>'3 - Rent Optimization'!E128</f>
        <v>1300</v>
      </c>
      <c r="F128" s="107">
        <f>'3 - Rent Optimization'!F128</f>
        <v>0.97299999999999998</v>
      </c>
      <c r="G128" s="26">
        <f>'3 - Rent Optimization'!G128</f>
        <v>15178.8</v>
      </c>
      <c r="H128" s="26">
        <f>'3 - Rent Optimization'!H128</f>
        <v>139</v>
      </c>
      <c r="I128" s="107">
        <f>'3 - Rent Optimization'!I128</f>
        <v>0.74250000000000005</v>
      </c>
      <c r="J128" s="26">
        <f>'3 - Rent Optimization'!J128</f>
        <v>125</v>
      </c>
      <c r="K128" s="26">
        <f>'3 - Rent Optimization'!K128</f>
        <v>170</v>
      </c>
      <c r="L128" s="26">
        <f>'3 - Rent Optimization'!L128</f>
        <v>45</v>
      </c>
      <c r="M128" s="26">
        <f>'3 - Rent Optimization'!M128</f>
        <v>14</v>
      </c>
      <c r="N128" s="47">
        <f>'3 - Rent Optimization'!N128</f>
        <v>0.34888888888888892</v>
      </c>
      <c r="O128" s="47">
        <f>'3 - Rent Optimization'!O128</f>
        <v>0.74250000000000005</v>
      </c>
      <c r="Y128" s="26">
        <f>'3 - Rent Optimization'!Y128</f>
        <v>89.908464380447157</v>
      </c>
      <c r="Z128" s="26">
        <f>'3 - Rent Optimization'!Z128</f>
        <v>125</v>
      </c>
      <c r="AA128" s="47">
        <f>'3 - Rent Optimization'!AA128</f>
        <v>0.1</v>
      </c>
      <c r="AB128" s="107">
        <f>'3 - Rent Optimization'!AB128</f>
        <v>0.77153000000000005</v>
      </c>
      <c r="AC128" s="26">
        <f t="shared" si="14"/>
        <v>35201.056250000001</v>
      </c>
      <c r="AD128" s="39">
        <f t="shared" si="15"/>
        <v>24640.739375000001</v>
      </c>
      <c r="AE128" s="26">
        <f t="shared" si="16"/>
        <v>15178.8</v>
      </c>
      <c r="AF128" s="26">
        <f t="shared" si="17"/>
        <v>9461.9393750000017</v>
      </c>
      <c r="AH128" s="123">
        <f t="shared" si="18"/>
        <v>9386.9483333333337</v>
      </c>
      <c r="AI128" s="123">
        <f t="shared" si="19"/>
        <v>-42986.948333333334</v>
      </c>
      <c r="AJ128" s="123">
        <f t="shared" si="20"/>
        <v>-18986.948333333334</v>
      </c>
      <c r="AK128" s="123">
        <f t="shared" si="21"/>
        <v>-18986.948333333334</v>
      </c>
      <c r="AL128" s="123">
        <f t="shared" si="22"/>
        <v>-24986.948333333334</v>
      </c>
      <c r="AM128" s="26">
        <f t="shared" si="23"/>
        <v>-33525.008958333332</v>
      </c>
      <c r="AN128" s="26">
        <f t="shared" si="24"/>
        <v>-9525.008958333332</v>
      </c>
      <c r="AO128" s="26">
        <f t="shared" si="25"/>
        <v>-9525.008958333332</v>
      </c>
      <c r="AP128" s="26">
        <f t="shared" si="26"/>
        <v>-15525.008958333332</v>
      </c>
      <c r="AQ128">
        <f t="shared" si="27"/>
        <v>0</v>
      </c>
    </row>
    <row r="129" spans="1:43" x14ac:dyDescent="0.5">
      <c r="A129" t="str">
        <f>'3 - Rent Optimization'!A129</f>
        <v>W211</v>
      </c>
      <c r="B129" t="str">
        <f>'3 - Rent Optimization'!B129</f>
        <v>L12260</v>
      </c>
      <c r="C129" t="str">
        <f>'3 - Rent Optimization'!C129</f>
        <v>house</v>
      </c>
      <c r="D129">
        <f>'3 - Rent Optimization'!D129</f>
        <v>2</v>
      </c>
      <c r="E129">
        <f>'3 - Rent Optimization'!E129</f>
        <v>1000</v>
      </c>
      <c r="F129" s="107">
        <f>'3 - Rent Optimization'!F129</f>
        <v>0.97299999999999998</v>
      </c>
      <c r="G129" s="26">
        <f>'3 - Rent Optimization'!G129</f>
        <v>11676</v>
      </c>
      <c r="H129" s="26">
        <f>'3 - Rent Optimization'!H129</f>
        <v>240</v>
      </c>
      <c r="I129" s="107">
        <f>'3 - Rent Optimization'!I129</f>
        <v>0.36990000000000001</v>
      </c>
      <c r="J129" s="26">
        <f>'3 - Rent Optimization'!J129</f>
        <v>140</v>
      </c>
      <c r="K129" s="26">
        <f>'3 - Rent Optimization'!K129</f>
        <v>288</v>
      </c>
      <c r="L129" s="26">
        <f>'3 - Rent Optimization'!L129</f>
        <v>148</v>
      </c>
      <c r="M129" s="26">
        <f>'3 - Rent Optimization'!M129</f>
        <v>100</v>
      </c>
      <c r="N129" s="47">
        <f>'3 - Rent Optimization'!N129</f>
        <v>0.64054054054054055</v>
      </c>
      <c r="O129" s="47">
        <f>'3 - Rent Optimization'!O129</f>
        <v>0.36990000000000001</v>
      </c>
      <c r="Y129" s="26">
        <f>'3 - Rent Optimization'!Y129</f>
        <v>160.14339396235948</v>
      </c>
      <c r="Z129" s="26">
        <f>'3 - Rent Optimization'!Z129</f>
        <v>160.14339396235948</v>
      </c>
      <c r="AA129" s="47">
        <f>'3 - Rent Optimization'!AA129</f>
        <v>0.20888321060734855</v>
      </c>
      <c r="AB129" s="107">
        <f>'3 - Rent Optimization'!AB129</f>
        <v>0.68532716216216216</v>
      </c>
      <c r="AC129" s="26">
        <f t="shared" si="14"/>
        <v>40058.97546898295</v>
      </c>
      <c r="AD129" s="39">
        <f t="shared" si="15"/>
        <v>28041.282828288062</v>
      </c>
      <c r="AE129" s="26">
        <f t="shared" si="16"/>
        <v>11676</v>
      </c>
      <c r="AF129" s="26">
        <f t="shared" si="17"/>
        <v>16365.282828288062</v>
      </c>
      <c r="AH129" s="123">
        <f t="shared" si="18"/>
        <v>8338.1471396396391</v>
      </c>
      <c r="AI129" s="123">
        <f t="shared" si="19"/>
        <v>-41938.147139639637</v>
      </c>
      <c r="AJ129" s="123">
        <f t="shared" si="20"/>
        <v>-17938.147139639637</v>
      </c>
      <c r="AK129" s="123">
        <f t="shared" si="21"/>
        <v>-17938.147139639637</v>
      </c>
      <c r="AL129" s="123">
        <f t="shared" si="22"/>
        <v>-23938.147139639637</v>
      </c>
      <c r="AM129" s="26">
        <f t="shared" si="23"/>
        <v>-25572.864311351575</v>
      </c>
      <c r="AN129" s="26">
        <f t="shared" si="24"/>
        <v>-1572.8643113515755</v>
      </c>
      <c r="AO129" s="26">
        <f t="shared" si="25"/>
        <v>-1572.8643113515755</v>
      </c>
      <c r="AP129" s="26">
        <f t="shared" si="26"/>
        <v>-7572.8643113515755</v>
      </c>
      <c r="AQ129">
        <f t="shared" si="27"/>
        <v>0</v>
      </c>
    </row>
    <row r="130" spans="1:43" x14ac:dyDescent="0.5">
      <c r="A130" t="str">
        <f>'3 - Rent Optimization'!A130</f>
        <v>W212</v>
      </c>
      <c r="B130" t="str">
        <f>'3 - Rent Optimization'!B130</f>
        <v>L12260</v>
      </c>
      <c r="C130" t="str">
        <f>'3 - Rent Optimization'!C130</f>
        <v>house</v>
      </c>
      <c r="D130">
        <f>'3 - Rent Optimization'!D130</f>
        <v>2</v>
      </c>
      <c r="E130">
        <f>'3 - Rent Optimization'!E130</f>
        <v>1480</v>
      </c>
      <c r="F130" s="107">
        <f>'3 - Rent Optimization'!F130</f>
        <v>0.97299999999999998</v>
      </c>
      <c r="G130" s="26">
        <f>'3 - Rent Optimization'!G130</f>
        <v>17280.48</v>
      </c>
      <c r="H130" s="26">
        <f>'3 - Rent Optimization'!H130</f>
        <v>249</v>
      </c>
      <c r="I130" s="107">
        <f>'3 - Rent Optimization'!I130</f>
        <v>0.44109999999999999</v>
      </c>
      <c r="J130" s="26">
        <f>'3 - Rent Optimization'!J130</f>
        <v>175</v>
      </c>
      <c r="K130" s="26">
        <f>'3 - Rent Optimization'!K130</f>
        <v>310</v>
      </c>
      <c r="L130" s="26">
        <f>'3 - Rent Optimization'!L130</f>
        <v>135</v>
      </c>
      <c r="M130" s="26">
        <f>'3 - Rent Optimization'!M130</f>
        <v>74</v>
      </c>
      <c r="N130" s="47">
        <f>'3 - Rent Optimization'!N130</f>
        <v>0.53851851851851851</v>
      </c>
      <c r="O130" s="47">
        <f>'3 - Rent Optimization'!O130</f>
        <v>0.44109999999999999</v>
      </c>
      <c r="Y130" s="26">
        <f>'3 - Rent Optimization'!Y130</f>
        <v>169.72539314134144</v>
      </c>
      <c r="Z130" s="26">
        <f>'3 - Rent Optimization'!Z130</f>
        <v>175</v>
      </c>
      <c r="AA130" s="47">
        <f>'3 - Rent Optimization'!AA130</f>
        <v>0.1</v>
      </c>
      <c r="AB130" s="107">
        <f>'3 - Rent Optimization'!AB130</f>
        <v>0.77153000000000005</v>
      </c>
      <c r="AC130" s="26">
        <f t="shared" si="14"/>
        <v>49281.478750000002</v>
      </c>
      <c r="AD130" s="39">
        <f t="shared" si="15"/>
        <v>34497.035125000002</v>
      </c>
      <c r="AE130" s="26">
        <f t="shared" si="16"/>
        <v>17280.48</v>
      </c>
      <c r="AF130" s="26">
        <f t="shared" si="17"/>
        <v>17216.555125000003</v>
      </c>
      <c r="AH130" s="123">
        <f t="shared" si="18"/>
        <v>9386.9483333333337</v>
      </c>
      <c r="AI130" s="123">
        <f t="shared" si="19"/>
        <v>-42986.948333333334</v>
      </c>
      <c r="AJ130" s="123">
        <f t="shared" si="20"/>
        <v>-18986.948333333334</v>
      </c>
      <c r="AK130" s="123">
        <f t="shared" si="21"/>
        <v>-18986.948333333334</v>
      </c>
      <c r="AL130" s="123">
        <f t="shared" si="22"/>
        <v>-24986.948333333334</v>
      </c>
      <c r="AM130" s="26">
        <f t="shared" si="23"/>
        <v>-25770.393208333331</v>
      </c>
      <c r="AN130" s="26">
        <f t="shared" si="24"/>
        <v>-1770.3932083333311</v>
      </c>
      <c r="AO130" s="26">
        <f t="shared" si="25"/>
        <v>-1770.3932083333311</v>
      </c>
      <c r="AP130" s="26">
        <f t="shared" si="26"/>
        <v>-7770.3932083333311</v>
      </c>
      <c r="AQ130">
        <f t="shared" si="27"/>
        <v>0</v>
      </c>
    </row>
    <row r="131" spans="1:43" x14ac:dyDescent="0.5">
      <c r="A131" t="str">
        <f>'3 - Rent Optimization'!A131</f>
        <v>W213</v>
      </c>
      <c r="B131" t="str">
        <f>'3 - Rent Optimization'!B131</f>
        <v>L12264</v>
      </c>
      <c r="C131" t="str">
        <f>'3 - Rent Optimization'!C131</f>
        <v>apartment</v>
      </c>
      <c r="D131">
        <f>'3 - Rent Optimization'!D131</f>
        <v>2</v>
      </c>
      <c r="E131">
        <f>'3 - Rent Optimization'!E131</f>
        <v>650</v>
      </c>
      <c r="F131" s="107">
        <f>'3 - Rent Optimization'!F131</f>
        <v>0.97299999999999998</v>
      </c>
      <c r="G131" s="26">
        <f>'3 - Rent Optimization'!G131</f>
        <v>7589.4</v>
      </c>
      <c r="H131" s="26">
        <f>'3 - Rent Optimization'!H131</f>
        <v>107</v>
      </c>
      <c r="I131" s="107">
        <f>'3 - Rent Optimization'!I131</f>
        <v>0.47949999999999998</v>
      </c>
      <c r="J131" s="26">
        <f>'3 - Rent Optimization'!J131</f>
        <v>80</v>
      </c>
      <c r="K131" s="26">
        <f>'3 - Rent Optimization'!K131</f>
        <v>156</v>
      </c>
      <c r="L131" s="26">
        <f>'3 - Rent Optimization'!L131</f>
        <v>76</v>
      </c>
      <c r="M131" s="26">
        <f>'3 - Rent Optimization'!M131</f>
        <v>27</v>
      </c>
      <c r="N131" s="47">
        <f>'3 - Rent Optimization'!N131</f>
        <v>0.38421052631578945</v>
      </c>
      <c r="O131" s="47">
        <f>'3 - Rent Optimization'!O131</f>
        <v>0.47949999999999998</v>
      </c>
      <c r="Y131" s="26">
        <f>'3 - Rent Optimization'!Y131</f>
        <v>86.289850953644063</v>
      </c>
      <c r="Z131" s="26">
        <f>'3 - Rent Optimization'!Z131</f>
        <v>86.289850953644063</v>
      </c>
      <c r="AA131" s="47">
        <f>'3 - Rent Optimization'!AA131</f>
        <v>0.1662089574067796</v>
      </c>
      <c r="AB131" s="107">
        <f>'3 - Rent Optimization'!AB131</f>
        <v>0.71911236842105264</v>
      </c>
      <c r="AC131" s="26">
        <f t="shared" si="14"/>
        <v>22649.016167840731</v>
      </c>
      <c r="AD131" s="39">
        <f t="shared" si="15"/>
        <v>15854.311317488511</v>
      </c>
      <c r="AE131" s="26">
        <f t="shared" si="16"/>
        <v>7589.4</v>
      </c>
      <c r="AF131" s="26">
        <f t="shared" si="17"/>
        <v>8264.9113174885115</v>
      </c>
      <c r="AH131" s="123">
        <f t="shared" si="18"/>
        <v>8749.2004824561391</v>
      </c>
      <c r="AI131" s="123">
        <f t="shared" si="19"/>
        <v>-42349.200482456137</v>
      </c>
      <c r="AJ131" s="123">
        <f t="shared" si="20"/>
        <v>-18349.200482456137</v>
      </c>
      <c r="AK131" s="123">
        <f t="shared" si="21"/>
        <v>-18349.200482456137</v>
      </c>
      <c r="AL131" s="123">
        <f t="shared" si="22"/>
        <v>-24349.200482456137</v>
      </c>
      <c r="AM131" s="26">
        <f t="shared" si="23"/>
        <v>-34084.289164967624</v>
      </c>
      <c r="AN131" s="26">
        <f t="shared" si="24"/>
        <v>-10084.289164967626</v>
      </c>
      <c r="AO131" s="26">
        <f t="shared" si="25"/>
        <v>-10084.289164967626</v>
      </c>
      <c r="AP131" s="26">
        <f t="shared" si="26"/>
        <v>-16084.289164967626</v>
      </c>
      <c r="AQ131">
        <f t="shared" si="27"/>
        <v>0</v>
      </c>
    </row>
    <row r="132" spans="1:43" x14ac:dyDescent="0.5">
      <c r="A132" t="str">
        <f>'3 - Rent Optimization'!A132</f>
        <v>W214</v>
      </c>
      <c r="B132" t="str">
        <f>'3 - Rent Optimization'!B132</f>
        <v>L12264</v>
      </c>
      <c r="C132" t="str">
        <f>'3 - Rent Optimization'!C132</f>
        <v>apartment</v>
      </c>
      <c r="D132">
        <f>'3 - Rent Optimization'!D132</f>
        <v>2</v>
      </c>
      <c r="E132">
        <f>'3 - Rent Optimization'!E132</f>
        <v>920</v>
      </c>
      <c r="F132" s="107">
        <f>'3 - Rent Optimization'!F132</f>
        <v>0.97299999999999998</v>
      </c>
      <c r="G132" s="26">
        <f>'3 - Rent Optimization'!G132</f>
        <v>10741.92</v>
      </c>
      <c r="H132" s="26">
        <f>'3 - Rent Optimization'!H132</f>
        <v>147</v>
      </c>
      <c r="I132" s="107">
        <f>'3 - Rent Optimization'!I132</f>
        <v>0.41370000000000001</v>
      </c>
      <c r="J132" s="26">
        <f>'3 - Rent Optimization'!J132</f>
        <v>108</v>
      </c>
      <c r="K132" s="26">
        <f>'3 - Rent Optimization'!K132</f>
        <v>205</v>
      </c>
      <c r="L132" s="26">
        <f>'3 - Rent Optimization'!L132</f>
        <v>97</v>
      </c>
      <c r="M132" s="26">
        <f>'3 - Rent Optimization'!M132</f>
        <v>39</v>
      </c>
      <c r="N132" s="47">
        <f>'3 - Rent Optimization'!N132</f>
        <v>0.42164948453608253</v>
      </c>
      <c r="O132" s="47">
        <f>'3 - Rent Optimization'!O132</f>
        <v>0.41370000000000001</v>
      </c>
      <c r="Y132" s="26">
        <f>'3 - Rent Optimization'!Y132</f>
        <v>113.0804676645194</v>
      </c>
      <c r="Z132" s="26">
        <f>'3 - Rent Optimization'!Z132</f>
        <v>113.0804676645194</v>
      </c>
      <c r="AA132" s="47">
        <f>'3 - Rent Optimization'!AA132</f>
        <v>0.14190076424345899</v>
      </c>
      <c r="AB132" s="107">
        <f>'3 - Rent Optimization'!AB132</f>
        <v>0.73835716494845349</v>
      </c>
      <c r="AC132" s="26">
        <f t="shared" si="14"/>
        <v>30475.22733327423</v>
      </c>
      <c r="AD132" s="39">
        <f t="shared" si="15"/>
        <v>21332.65913329196</v>
      </c>
      <c r="AE132" s="26">
        <f t="shared" si="16"/>
        <v>10741.92</v>
      </c>
      <c r="AF132" s="26">
        <f t="shared" si="17"/>
        <v>10590.73913329196</v>
      </c>
      <c r="AH132" s="123">
        <f t="shared" si="18"/>
        <v>8983.345506872849</v>
      </c>
      <c r="AI132" s="123">
        <f t="shared" si="19"/>
        <v>-42583.345506872851</v>
      </c>
      <c r="AJ132" s="123">
        <f t="shared" si="20"/>
        <v>-18583.345506872851</v>
      </c>
      <c r="AK132" s="123">
        <f t="shared" si="21"/>
        <v>-18583.345506872851</v>
      </c>
      <c r="AL132" s="123">
        <f t="shared" si="22"/>
        <v>-24583.345506872851</v>
      </c>
      <c r="AM132" s="26">
        <f t="shared" si="23"/>
        <v>-31992.606373580893</v>
      </c>
      <c r="AN132" s="26">
        <f t="shared" si="24"/>
        <v>-7992.6063735808912</v>
      </c>
      <c r="AO132" s="26">
        <f t="shared" si="25"/>
        <v>-7992.6063735808912</v>
      </c>
      <c r="AP132" s="26">
        <f t="shared" si="26"/>
        <v>-13992.606373580891</v>
      </c>
      <c r="AQ132">
        <f t="shared" si="27"/>
        <v>0</v>
      </c>
    </row>
    <row r="133" spans="1:43" x14ac:dyDescent="0.5">
      <c r="A133" t="str">
        <f>'3 - Rent Optimization'!A133</f>
        <v>W215</v>
      </c>
      <c r="B133" t="str">
        <f>'3 - Rent Optimization'!B133</f>
        <v>L12264</v>
      </c>
      <c r="C133" t="str">
        <f>'3 - Rent Optimization'!C133</f>
        <v>house</v>
      </c>
      <c r="D133">
        <f>'3 - Rent Optimization'!D133</f>
        <v>2</v>
      </c>
      <c r="E133">
        <f>'3 - Rent Optimization'!E133</f>
        <v>880</v>
      </c>
      <c r="F133" s="107">
        <f>'3 - Rent Optimization'!F133</f>
        <v>0.97299999999999998</v>
      </c>
      <c r="G133" s="26">
        <f>'3 - Rent Optimization'!G133</f>
        <v>10274.879999999999</v>
      </c>
      <c r="H133" s="26">
        <f>'3 - Rent Optimization'!H133</f>
        <v>246</v>
      </c>
      <c r="I133" s="107">
        <f>'3 - Rent Optimization'!I133</f>
        <v>0.44379999999999997</v>
      </c>
      <c r="J133" s="26">
        <f>'3 - Rent Optimization'!J133</f>
        <v>145</v>
      </c>
      <c r="K133" s="26">
        <f>'3 - Rent Optimization'!K133</f>
        <v>333</v>
      </c>
      <c r="L133" s="26">
        <f>'3 - Rent Optimization'!L133</f>
        <v>188</v>
      </c>
      <c r="M133" s="26">
        <f>'3 - Rent Optimization'!M133</f>
        <v>101</v>
      </c>
      <c r="N133" s="47">
        <f>'3 - Rent Optimization'!N133</f>
        <v>0.52978723404255323</v>
      </c>
      <c r="O133" s="47">
        <f>'3 - Rent Optimization'!O133</f>
        <v>0.44379999999999997</v>
      </c>
      <c r="Y133" s="26">
        <f>'3 - Rent Optimization'!Y133</f>
        <v>187.00647341164583</v>
      </c>
      <c r="Z133" s="26">
        <f>'3 - Rent Optimization'!Z133</f>
        <v>187.00647341164583</v>
      </c>
      <c r="AA133" s="47">
        <f>'3 - Rent Optimization'!AA133</f>
        <v>0.2787509506878546</v>
      </c>
      <c r="AB133" s="107">
        <f>'3 - Rent Optimization'!AB133</f>
        <v>0.63001287234042547</v>
      </c>
      <c r="AC133" s="26">
        <f t="shared" ref="AC133:AC196" si="28">AB133*Z133*365</f>
        <v>43003.017193018401</v>
      </c>
      <c r="AD133" s="39">
        <f t="shared" ref="AD133:AD196" si="29">AC133*0.7</f>
        <v>30102.112035112877</v>
      </c>
      <c r="AE133" s="26">
        <f t="shared" ref="AE133:AE196" si="30">G133</f>
        <v>10274.879999999999</v>
      </c>
      <c r="AF133" s="26">
        <f t="shared" ref="AF133:AF196" si="31">AD133-AE133</f>
        <v>19827.23203511288</v>
      </c>
      <c r="AH133" s="123">
        <f t="shared" ref="AH133:AH196" si="32">AB133*365/$AG$23*$AG$21</f>
        <v>7665.1566134751756</v>
      </c>
      <c r="AI133" s="123">
        <f t="shared" ref="AI133:AI196" si="33">-$AG$7-$AG$13-AH133</f>
        <v>-41265.156613475177</v>
      </c>
      <c r="AJ133" s="123">
        <f t="shared" ref="AJ133:AJ196" si="34">-$AG$13-AH133-$AG$18</f>
        <v>-17265.156613475177</v>
      </c>
      <c r="AK133" s="123">
        <f t="shared" ref="AK133:AK196" si="35">-$AG$7/$AG$9-$AG$13-AH133</f>
        <v>-17265.156613475177</v>
      </c>
      <c r="AL133" s="123">
        <f t="shared" ref="AL133:AL196" si="36">-$AG$7/$AG$9-$AG$13-AH133-$AG$18</f>
        <v>-23265.156613475177</v>
      </c>
      <c r="AM133" s="26">
        <f t="shared" ref="AM133:AM196" si="37">AF133+AI133</f>
        <v>-21437.924578362297</v>
      </c>
      <c r="AN133" s="26">
        <f t="shared" ref="AN133:AN196" si="38">AF133+AJ133</f>
        <v>2562.0754216377027</v>
      </c>
      <c r="AO133" s="26">
        <f t="shared" ref="AO133:AO196" si="39">AF133+AK133</f>
        <v>2562.0754216377027</v>
      </c>
      <c r="AP133" s="26">
        <f t="shared" ref="AP133:AP196" si="40">AF133+AL133</f>
        <v>-3437.9245783622973</v>
      </c>
      <c r="AQ133">
        <f t="shared" ref="AQ133:AQ196" si="41">IF(AP133&gt;6000,1,0)</f>
        <v>0</v>
      </c>
    </row>
    <row r="134" spans="1:43" x14ac:dyDescent="0.5">
      <c r="A134" t="str">
        <f>'3 - Rent Optimization'!A134</f>
        <v>W216</v>
      </c>
      <c r="B134" t="str">
        <f>'3 - Rent Optimization'!B134</f>
        <v>L12264</v>
      </c>
      <c r="C134" t="str">
        <f>'3 - Rent Optimization'!C134</f>
        <v>house</v>
      </c>
      <c r="D134">
        <f>'3 - Rent Optimization'!D134</f>
        <v>2</v>
      </c>
      <c r="E134">
        <f>'3 - Rent Optimization'!E134</f>
        <v>1200</v>
      </c>
      <c r="F134" s="107">
        <f>'3 - Rent Optimization'!F134</f>
        <v>0.97299999999999998</v>
      </c>
      <c r="G134" s="26">
        <f>'3 - Rent Optimization'!G134</f>
        <v>14011.199999999999</v>
      </c>
      <c r="H134" s="26">
        <f>'3 - Rent Optimization'!H134</f>
        <v>169</v>
      </c>
      <c r="I134" s="107">
        <f>'3 - Rent Optimization'!I134</f>
        <v>0.61919999999999997</v>
      </c>
      <c r="J134" s="26">
        <f>'3 - Rent Optimization'!J134</f>
        <v>160</v>
      </c>
      <c r="K134" s="26">
        <f>'3 - Rent Optimization'!K134</f>
        <v>310</v>
      </c>
      <c r="L134" s="26">
        <f>'3 - Rent Optimization'!L134</f>
        <v>150</v>
      </c>
      <c r="M134" s="26">
        <f>'3 - Rent Optimization'!M134</f>
        <v>9</v>
      </c>
      <c r="N134" s="47">
        <f>'3 - Rent Optimization'!N134</f>
        <v>0.14800000000000002</v>
      </c>
      <c r="O134" s="47">
        <f>'3 - Rent Optimization'!O134</f>
        <v>0.61919999999999997</v>
      </c>
      <c r="Y134" s="26">
        <f>'3 - Rent Optimization'!Y134</f>
        <v>171.36154793482379</v>
      </c>
      <c r="Z134" s="26">
        <f>'3 - Rent Optimization'!Z134</f>
        <v>171.36154793482379</v>
      </c>
      <c r="AA134" s="47">
        <f>'3 - Rent Optimization'!AA134</f>
        <v>0.16059492231906022</v>
      </c>
      <c r="AB134" s="107">
        <f>'3 - Rent Optimization'!AB134</f>
        <v>0.72355700000000001</v>
      </c>
      <c r="AC134" s="26">
        <f t="shared" si="28"/>
        <v>45256.294351763216</v>
      </c>
      <c r="AD134" s="39">
        <f t="shared" si="29"/>
        <v>31679.40604623425</v>
      </c>
      <c r="AE134" s="26">
        <f t="shared" si="30"/>
        <v>14011.199999999999</v>
      </c>
      <c r="AF134" s="26">
        <f t="shared" si="31"/>
        <v>17668.206046234249</v>
      </c>
      <c r="AH134" s="123">
        <f t="shared" si="32"/>
        <v>8803.2768333333315</v>
      </c>
      <c r="AI134" s="123">
        <f t="shared" si="33"/>
        <v>-42403.27683333333</v>
      </c>
      <c r="AJ134" s="123">
        <f t="shared" si="34"/>
        <v>-18403.27683333333</v>
      </c>
      <c r="AK134" s="123">
        <f t="shared" si="35"/>
        <v>-18403.27683333333</v>
      </c>
      <c r="AL134" s="123">
        <f t="shared" si="36"/>
        <v>-24403.27683333333</v>
      </c>
      <c r="AM134" s="26">
        <f t="shared" si="37"/>
        <v>-24735.070787099081</v>
      </c>
      <c r="AN134" s="26">
        <f t="shared" si="38"/>
        <v>-735.07078709908092</v>
      </c>
      <c r="AO134" s="26">
        <f t="shared" si="39"/>
        <v>-735.07078709908092</v>
      </c>
      <c r="AP134" s="26">
        <f t="shared" si="40"/>
        <v>-6735.0707870990809</v>
      </c>
      <c r="AQ134">
        <f t="shared" si="41"/>
        <v>0</v>
      </c>
    </row>
    <row r="135" spans="1:43" x14ac:dyDescent="0.5">
      <c r="A135" t="str">
        <f>'3 - Rent Optimization'!A135</f>
        <v>W217</v>
      </c>
      <c r="B135" t="str">
        <f>'3 - Rent Optimization'!B135</f>
        <v>L16888</v>
      </c>
      <c r="C135" t="str">
        <f>'3 - Rent Optimization'!C135</f>
        <v>apartment</v>
      </c>
      <c r="D135">
        <f>'3 - Rent Optimization'!D135</f>
        <v>2</v>
      </c>
      <c r="E135">
        <f>'3 - Rent Optimization'!E135</f>
        <v>1000</v>
      </c>
      <c r="F135" s="107">
        <f>'3 - Rent Optimization'!F135</f>
        <v>0.97299999999999998</v>
      </c>
      <c r="G135" s="26">
        <f>'3 - Rent Optimization'!G135</f>
        <v>11676</v>
      </c>
      <c r="H135" s="26">
        <f>'3 - Rent Optimization'!H135</f>
        <v>174</v>
      </c>
      <c r="I135" s="107">
        <f>'3 - Rent Optimization'!I135</f>
        <v>0.54790000000000005</v>
      </c>
      <c r="J135" s="26">
        <f>'3 - Rent Optimization'!J135</f>
        <v>95</v>
      </c>
      <c r="K135" s="26">
        <f>'3 - Rent Optimization'!K135</f>
        <v>280</v>
      </c>
      <c r="L135" s="26">
        <f>'3 - Rent Optimization'!L135</f>
        <v>185</v>
      </c>
      <c r="M135" s="26">
        <f>'3 - Rent Optimization'!M135</f>
        <v>79</v>
      </c>
      <c r="N135" s="47">
        <f>'3 - Rent Optimization'!N135</f>
        <v>0.44162162162162166</v>
      </c>
      <c r="O135" s="47">
        <f>'3 - Rent Optimization'!O135</f>
        <v>0.54790000000000005</v>
      </c>
      <c r="Y135" s="26">
        <f>'3 - Rent Optimization'!Y135</f>
        <v>160.17924245294938</v>
      </c>
      <c r="Z135" s="26">
        <f>'3 - Rent Optimization'!Z135</f>
        <v>160.17924245294938</v>
      </c>
      <c r="AA135" s="47">
        <f>'3 - Rent Optimization'!AA135</f>
        <v>0.38185618358032164</v>
      </c>
      <c r="AB135" s="107">
        <f>'3 - Rent Optimization'!AB135</f>
        <v>0.54838445945945935</v>
      </c>
      <c r="AC135" s="26">
        <f t="shared" si="28"/>
        <v>32061.529660553009</v>
      </c>
      <c r="AD135" s="39">
        <f t="shared" si="29"/>
        <v>22443.070762387106</v>
      </c>
      <c r="AE135" s="26">
        <f t="shared" si="30"/>
        <v>11676</v>
      </c>
      <c r="AF135" s="26">
        <f t="shared" si="31"/>
        <v>10767.070762387106</v>
      </c>
      <c r="AH135" s="123">
        <f t="shared" si="32"/>
        <v>6672.0109234234214</v>
      </c>
      <c r="AI135" s="123">
        <f t="shared" si="33"/>
        <v>-40272.010923423419</v>
      </c>
      <c r="AJ135" s="123">
        <f t="shared" si="34"/>
        <v>-16272.010923423422</v>
      </c>
      <c r="AK135" s="123">
        <f t="shared" si="35"/>
        <v>-16272.010923423422</v>
      </c>
      <c r="AL135" s="123">
        <f t="shared" si="36"/>
        <v>-22272.010923423422</v>
      </c>
      <c r="AM135" s="26">
        <f t="shared" si="37"/>
        <v>-29504.940161036313</v>
      </c>
      <c r="AN135" s="26">
        <f t="shared" si="38"/>
        <v>-5504.9401610363166</v>
      </c>
      <c r="AO135" s="26">
        <f t="shared" si="39"/>
        <v>-5504.9401610363166</v>
      </c>
      <c r="AP135" s="26">
        <f t="shared" si="40"/>
        <v>-11504.940161036317</v>
      </c>
      <c r="AQ135">
        <f t="shared" si="41"/>
        <v>0</v>
      </c>
    </row>
    <row r="136" spans="1:43" x14ac:dyDescent="0.5">
      <c r="A136" t="str">
        <f>'3 - Rent Optimization'!A136</f>
        <v>W218</v>
      </c>
      <c r="B136" t="str">
        <f>'3 - Rent Optimization'!B136</f>
        <v>L16888</v>
      </c>
      <c r="C136" t="str">
        <f>'3 - Rent Optimization'!C136</f>
        <v>apartment</v>
      </c>
      <c r="D136">
        <f>'3 - Rent Optimization'!D136</f>
        <v>2</v>
      </c>
      <c r="E136">
        <f>'3 - Rent Optimization'!E136</f>
        <v>1200</v>
      </c>
      <c r="F136" s="107">
        <f>'3 - Rent Optimization'!F136</f>
        <v>0.97299999999999998</v>
      </c>
      <c r="G136" s="26">
        <f>'3 - Rent Optimization'!G136</f>
        <v>14011.199999999999</v>
      </c>
      <c r="H136" s="26">
        <f>'3 - Rent Optimization'!H136</f>
        <v>203</v>
      </c>
      <c r="I136" s="107">
        <f>'3 - Rent Optimization'!I136</f>
        <v>0.2712</v>
      </c>
      <c r="J136" s="26">
        <f>'3 - Rent Optimization'!J136</f>
        <v>125</v>
      </c>
      <c r="K136" s="26">
        <f>'3 - Rent Optimization'!K136</f>
        <v>277</v>
      </c>
      <c r="L136" s="26">
        <f>'3 - Rent Optimization'!L136</f>
        <v>152</v>
      </c>
      <c r="M136" s="26">
        <f>'3 - Rent Optimization'!M136</f>
        <v>78</v>
      </c>
      <c r="N136" s="47">
        <f>'3 - Rent Optimization'!N136</f>
        <v>0.51052631578947372</v>
      </c>
      <c r="O136" s="47">
        <f>'3 - Rent Optimization'!O136</f>
        <v>0.2712</v>
      </c>
      <c r="Y136" s="26">
        <f>'3 - Rent Optimization'!Y136</f>
        <v>155.0797019072881</v>
      </c>
      <c r="Z136" s="26">
        <f>'3 - Rent Optimization'!Z136</f>
        <v>155.0797019072881</v>
      </c>
      <c r="AA136" s="47">
        <f>'3 - Rent Optimization'!AA136</f>
        <v>0.25831422056467418</v>
      </c>
      <c r="AB136" s="107">
        <f>'3 - Rent Optimization'!AB136</f>
        <v>0.64619263157894746</v>
      </c>
      <c r="AC136" s="26">
        <f t="shared" si="28"/>
        <v>36577.146648181464</v>
      </c>
      <c r="AD136" s="39">
        <f t="shared" si="29"/>
        <v>25604.002653727024</v>
      </c>
      <c r="AE136" s="26">
        <f t="shared" si="30"/>
        <v>14011.199999999999</v>
      </c>
      <c r="AF136" s="26">
        <f t="shared" si="31"/>
        <v>11592.802653727025</v>
      </c>
      <c r="AH136" s="123">
        <f t="shared" si="32"/>
        <v>7862.0103508771945</v>
      </c>
      <c r="AI136" s="123">
        <f t="shared" si="33"/>
        <v>-41462.010350877194</v>
      </c>
      <c r="AJ136" s="123">
        <f t="shared" si="34"/>
        <v>-17462.010350877194</v>
      </c>
      <c r="AK136" s="123">
        <f t="shared" si="35"/>
        <v>-17462.010350877194</v>
      </c>
      <c r="AL136" s="123">
        <f t="shared" si="36"/>
        <v>-23462.010350877194</v>
      </c>
      <c r="AM136" s="26">
        <f t="shared" si="37"/>
        <v>-29869.207697150166</v>
      </c>
      <c r="AN136" s="26">
        <f t="shared" si="38"/>
        <v>-5869.2076971501683</v>
      </c>
      <c r="AO136" s="26">
        <f t="shared" si="39"/>
        <v>-5869.2076971501683</v>
      </c>
      <c r="AP136" s="26">
        <f t="shared" si="40"/>
        <v>-11869.207697150168</v>
      </c>
      <c r="AQ136">
        <f t="shared" si="41"/>
        <v>0</v>
      </c>
    </row>
    <row r="137" spans="1:43" x14ac:dyDescent="0.5">
      <c r="A137" t="str">
        <f>'3 - Rent Optimization'!A137</f>
        <v>W219</v>
      </c>
      <c r="B137" t="str">
        <f>'3 - Rent Optimization'!B137</f>
        <v>L16888</v>
      </c>
      <c r="C137" t="str">
        <f>'3 - Rent Optimization'!C137</f>
        <v>house</v>
      </c>
      <c r="D137">
        <f>'3 - Rent Optimization'!D137</f>
        <v>2</v>
      </c>
      <c r="E137">
        <f>'3 - Rent Optimization'!E137</f>
        <v>1400</v>
      </c>
      <c r="F137" s="107">
        <f>'3 - Rent Optimization'!F137</f>
        <v>0.97299999999999998</v>
      </c>
      <c r="G137" s="26">
        <f>'3 - Rent Optimization'!G137</f>
        <v>16346.4</v>
      </c>
      <c r="H137" s="26">
        <f>'3 - Rent Optimization'!H137</f>
        <v>240</v>
      </c>
      <c r="I137" s="107">
        <f>'3 - Rent Optimization'!I137</f>
        <v>0.76160000000000005</v>
      </c>
      <c r="J137" s="26">
        <f>'3 - Rent Optimization'!J137</f>
        <v>209</v>
      </c>
      <c r="K137" s="26">
        <f>'3 - Rent Optimization'!K137</f>
        <v>384</v>
      </c>
      <c r="L137" s="26">
        <f>'3 - Rent Optimization'!L137</f>
        <v>175</v>
      </c>
      <c r="M137" s="26">
        <f>'3 - Rent Optimization'!M137</f>
        <v>31</v>
      </c>
      <c r="N137" s="47">
        <f>'3 - Rent Optimization'!N137</f>
        <v>0.24171428571428571</v>
      </c>
      <c r="O137" s="47">
        <f>'3 - Rent Optimization'!O137</f>
        <v>0.76160000000000005</v>
      </c>
      <c r="Y137" s="26">
        <f>'3 - Rent Optimization'!Y137</f>
        <v>211.08847259062779</v>
      </c>
      <c r="Z137" s="26">
        <f>'3 - Rent Optimization'!Z137</f>
        <v>211.08847259062779</v>
      </c>
      <c r="AA137" s="47">
        <f>'3 - Rent Optimization'!AA137</f>
        <v>0.10954730327144131</v>
      </c>
      <c r="AB137" s="107">
        <f>'3 - Rent Optimization'!AB137</f>
        <v>0.76397139999999997</v>
      </c>
      <c r="AC137" s="26">
        <f t="shared" si="28"/>
        <v>58861.927914057087</v>
      </c>
      <c r="AD137" s="39">
        <f t="shared" si="29"/>
        <v>41203.349539839961</v>
      </c>
      <c r="AE137" s="26">
        <f t="shared" si="30"/>
        <v>16346.4</v>
      </c>
      <c r="AF137" s="26">
        <f t="shared" si="31"/>
        <v>24856.949539839959</v>
      </c>
      <c r="AH137" s="123">
        <f t="shared" si="32"/>
        <v>9294.9853666666677</v>
      </c>
      <c r="AI137" s="123">
        <f t="shared" si="33"/>
        <v>-42894.985366666668</v>
      </c>
      <c r="AJ137" s="123">
        <f t="shared" si="34"/>
        <v>-18894.985366666668</v>
      </c>
      <c r="AK137" s="123">
        <f t="shared" si="35"/>
        <v>-18894.985366666668</v>
      </c>
      <c r="AL137" s="123">
        <f t="shared" si="36"/>
        <v>-24894.985366666668</v>
      </c>
      <c r="AM137" s="26">
        <f t="shared" si="37"/>
        <v>-18038.035826826708</v>
      </c>
      <c r="AN137" s="26">
        <f t="shared" si="38"/>
        <v>5961.9641731732918</v>
      </c>
      <c r="AO137" s="26">
        <f t="shared" si="39"/>
        <v>5961.9641731732918</v>
      </c>
      <c r="AP137" s="26">
        <f t="shared" si="40"/>
        <v>-38.035826826708217</v>
      </c>
      <c r="AQ137">
        <f t="shared" si="41"/>
        <v>0</v>
      </c>
    </row>
    <row r="138" spans="1:43" x14ac:dyDescent="0.5">
      <c r="A138" t="str">
        <f>'3 - Rent Optimization'!A138</f>
        <v>W22</v>
      </c>
      <c r="B138" t="str">
        <f>'3 - Rent Optimization'!B138</f>
        <v>L4765</v>
      </c>
      <c r="C138" t="str">
        <f>'3 - Rent Optimization'!C138</f>
        <v>house</v>
      </c>
      <c r="D138">
        <f>'3 - Rent Optimization'!D138</f>
        <v>2</v>
      </c>
      <c r="E138">
        <f>'3 - Rent Optimization'!E138</f>
        <v>2700</v>
      </c>
      <c r="F138" s="107">
        <f>'3 - Rent Optimization'!F138</f>
        <v>0.97299999999999998</v>
      </c>
      <c r="G138" s="26">
        <f>'3 - Rent Optimization'!G138</f>
        <v>31525.200000000001</v>
      </c>
      <c r="H138" s="26">
        <f>'3 - Rent Optimization'!H138</f>
        <v>389</v>
      </c>
      <c r="I138" s="107">
        <f>'3 - Rent Optimization'!I138</f>
        <v>0.51229999999999998</v>
      </c>
      <c r="J138" s="26">
        <f>'3 - Rent Optimization'!J138</f>
        <v>202</v>
      </c>
      <c r="K138" s="26">
        <f>'3 - Rent Optimization'!K138</f>
        <v>629</v>
      </c>
      <c r="L138" s="26">
        <f>'3 - Rent Optimization'!L138</f>
        <v>427</v>
      </c>
      <c r="M138" s="26">
        <f>'3 - Rent Optimization'!M138</f>
        <v>187</v>
      </c>
      <c r="N138" s="47">
        <f>'3 - Rent Optimization'!N138</f>
        <v>0.45035128805620606</v>
      </c>
      <c r="O138" s="47">
        <f>'3 - Rent Optimization'!O138</f>
        <v>0.51229999999999998</v>
      </c>
      <c r="Y138" s="26">
        <f>'3 - Rent Optimization'!Y138</f>
        <v>361.07587312113174</v>
      </c>
      <c r="Z138" s="26">
        <f>'3 - Rent Optimization'!Z138</f>
        <v>361.07587312113174</v>
      </c>
      <c r="AA138" s="47">
        <f>'3 - Rent Optimization'!AA138</f>
        <v>0.39803442270938028</v>
      </c>
      <c r="AB138" s="107">
        <f>'3 - Rent Optimization'!AB138</f>
        <v>0.5355761475409837</v>
      </c>
      <c r="AC138" s="26">
        <f t="shared" si="28"/>
        <v>70585.023160117664</v>
      </c>
      <c r="AD138" s="39">
        <f t="shared" si="29"/>
        <v>49409.516212082359</v>
      </c>
      <c r="AE138" s="26">
        <f t="shared" si="30"/>
        <v>31525.200000000001</v>
      </c>
      <c r="AF138" s="26">
        <f t="shared" si="31"/>
        <v>17884.316212082358</v>
      </c>
      <c r="AH138" s="123">
        <f t="shared" si="32"/>
        <v>6516.1764617486351</v>
      </c>
      <c r="AI138" s="123">
        <f t="shared" si="33"/>
        <v>-40116.176461748633</v>
      </c>
      <c r="AJ138" s="123">
        <f t="shared" si="34"/>
        <v>-16116.176461748635</v>
      </c>
      <c r="AK138" s="123">
        <f t="shared" si="35"/>
        <v>-16116.176461748635</v>
      </c>
      <c r="AL138" s="123">
        <f t="shared" si="36"/>
        <v>-22116.176461748633</v>
      </c>
      <c r="AM138" s="26">
        <f t="shared" si="37"/>
        <v>-22231.860249666275</v>
      </c>
      <c r="AN138" s="26">
        <f t="shared" si="38"/>
        <v>1768.139750333723</v>
      </c>
      <c r="AO138" s="26">
        <f t="shared" si="39"/>
        <v>1768.139750333723</v>
      </c>
      <c r="AP138" s="26">
        <f t="shared" si="40"/>
        <v>-4231.8602496662752</v>
      </c>
      <c r="AQ138">
        <f t="shared" si="41"/>
        <v>0</v>
      </c>
    </row>
    <row r="139" spans="1:43" x14ac:dyDescent="0.5">
      <c r="A139" t="str">
        <f>'3 - Rent Optimization'!A139</f>
        <v>W220</v>
      </c>
      <c r="B139" t="str">
        <f>'3 - Rent Optimization'!B139</f>
        <v>L16888</v>
      </c>
      <c r="C139" t="str">
        <f>'3 - Rent Optimization'!C139</f>
        <v>house</v>
      </c>
      <c r="D139">
        <f>'3 - Rent Optimization'!D139</f>
        <v>2</v>
      </c>
      <c r="E139">
        <f>'3 - Rent Optimization'!E139</f>
        <v>1600</v>
      </c>
      <c r="F139" s="107">
        <f>'3 - Rent Optimization'!F139</f>
        <v>0.97299999999999998</v>
      </c>
      <c r="G139" s="26">
        <f>'3 - Rent Optimization'!G139</f>
        <v>18681.599999999999</v>
      </c>
      <c r="H139" s="26">
        <f>'3 - Rent Optimization'!H139</f>
        <v>312</v>
      </c>
      <c r="I139" s="107">
        <f>'3 - Rent Optimization'!I139</f>
        <v>0.60819999999999996</v>
      </c>
      <c r="J139" s="26">
        <f>'3 - Rent Optimization'!J139</f>
        <v>220</v>
      </c>
      <c r="K139" s="26">
        <f>'3 - Rent Optimization'!K139</f>
        <v>418</v>
      </c>
      <c r="L139" s="26">
        <f>'3 - Rent Optimization'!L139</f>
        <v>198</v>
      </c>
      <c r="M139" s="26">
        <f>'3 - Rent Optimization'!M139</f>
        <v>92</v>
      </c>
      <c r="N139" s="47">
        <f>'3 - Rent Optimization'!N139</f>
        <v>0.47171717171717176</v>
      </c>
      <c r="O139" s="47">
        <f>'3 - Rent Optimization'!O139</f>
        <v>0.60819999999999996</v>
      </c>
      <c r="Y139" s="26">
        <f>'3 - Rent Optimization'!Y139</f>
        <v>230.59724327396745</v>
      </c>
      <c r="Z139" s="26">
        <f>'3 - Rent Optimization'!Z139</f>
        <v>230.59724327396745</v>
      </c>
      <c r="AA139" s="47">
        <f>'3 - Rent Optimization'!AA139</f>
        <v>0.14281714454128264</v>
      </c>
      <c r="AB139" s="107">
        <f>'3 - Rent Optimization'!AB139</f>
        <v>0.73763166666666657</v>
      </c>
      <c r="AC139" s="26">
        <f t="shared" si="28"/>
        <v>62084.977542994115</v>
      </c>
      <c r="AD139" s="39">
        <f t="shared" si="29"/>
        <v>43459.48428009588</v>
      </c>
      <c r="AE139" s="26">
        <f t="shared" si="30"/>
        <v>18681.599999999999</v>
      </c>
      <c r="AF139" s="26">
        <f t="shared" si="31"/>
        <v>24777.884280095881</v>
      </c>
      <c r="AH139" s="123">
        <f t="shared" si="32"/>
        <v>8974.5186111111088</v>
      </c>
      <c r="AI139" s="123">
        <f t="shared" si="33"/>
        <v>-42574.518611111111</v>
      </c>
      <c r="AJ139" s="123">
        <f t="shared" si="34"/>
        <v>-18574.518611111111</v>
      </c>
      <c r="AK139" s="123">
        <f t="shared" si="35"/>
        <v>-18574.518611111111</v>
      </c>
      <c r="AL139" s="123">
        <f t="shared" si="36"/>
        <v>-24574.518611111111</v>
      </c>
      <c r="AM139" s="26">
        <f t="shared" si="37"/>
        <v>-17796.63433101523</v>
      </c>
      <c r="AN139" s="26">
        <f t="shared" si="38"/>
        <v>6203.3656689847703</v>
      </c>
      <c r="AO139" s="26">
        <f t="shared" si="39"/>
        <v>6203.3656689847703</v>
      </c>
      <c r="AP139" s="26">
        <f t="shared" si="40"/>
        <v>203.36566898477031</v>
      </c>
      <c r="AQ139">
        <f t="shared" si="41"/>
        <v>0</v>
      </c>
    </row>
    <row r="140" spans="1:43" x14ac:dyDescent="0.5">
      <c r="A140" t="str">
        <f>'3 - Rent Optimization'!A140</f>
        <v>W221</v>
      </c>
      <c r="B140" t="str">
        <f>'3 - Rent Optimization'!B140</f>
        <v>L16887</v>
      </c>
      <c r="C140" t="str">
        <f>'3 - Rent Optimization'!C140</f>
        <v>apartment</v>
      </c>
      <c r="D140">
        <f>'3 - Rent Optimization'!D140</f>
        <v>2</v>
      </c>
      <c r="E140">
        <f>'3 - Rent Optimization'!E140</f>
        <v>1105</v>
      </c>
      <c r="F140" s="107">
        <f>'3 - Rent Optimization'!F140</f>
        <v>0.97299999999999998</v>
      </c>
      <c r="G140" s="26">
        <f>'3 - Rent Optimization'!G140</f>
        <v>12901.98</v>
      </c>
      <c r="H140" s="26">
        <f>'3 - Rent Optimization'!H140</f>
        <v>111</v>
      </c>
      <c r="I140" s="107">
        <f>'3 - Rent Optimization'!I140</f>
        <v>0.61099999999999999</v>
      </c>
      <c r="J140" s="26">
        <f>'3 - Rent Optimization'!J140</f>
        <v>82</v>
      </c>
      <c r="K140" s="26">
        <f>'3 - Rent Optimization'!K140</f>
        <v>235</v>
      </c>
      <c r="L140" s="26">
        <f>'3 - Rent Optimization'!L140</f>
        <v>153</v>
      </c>
      <c r="M140" s="26">
        <f>'3 - Rent Optimization'!M140</f>
        <v>29</v>
      </c>
      <c r="N140" s="47">
        <f>'3 - Rent Optimization'!N140</f>
        <v>0.25163398692810457</v>
      </c>
      <c r="O140" s="47">
        <f>'3 - Rent Optimization'!O140</f>
        <v>0.61099999999999999</v>
      </c>
      <c r="Y140" s="26">
        <f>'3 - Rent Optimization'!Y140</f>
        <v>134.18877889352027</v>
      </c>
      <c r="Z140" s="26">
        <f>'3 - Rent Optimization'!Z140</f>
        <v>134.18877889352027</v>
      </c>
      <c r="AA140" s="47">
        <f>'3 - Rent Optimization'!AA140</f>
        <v>0.37288250401840661</v>
      </c>
      <c r="AB140" s="107">
        <f>'3 - Rent Optimization'!AB140</f>
        <v>0.5554889215686275</v>
      </c>
      <c r="AC140" s="26">
        <f t="shared" si="28"/>
        <v>27207.238727072989</v>
      </c>
      <c r="AD140" s="39">
        <f t="shared" si="29"/>
        <v>19045.067108951091</v>
      </c>
      <c r="AE140" s="26">
        <f t="shared" si="30"/>
        <v>12901.98</v>
      </c>
      <c r="AF140" s="26">
        <f t="shared" si="31"/>
        <v>6143.0871089510911</v>
      </c>
      <c r="AH140" s="123">
        <f t="shared" si="32"/>
        <v>6758.4485457516348</v>
      </c>
      <c r="AI140" s="123">
        <f t="shared" si="33"/>
        <v>-40358.448545751635</v>
      </c>
      <c r="AJ140" s="123">
        <f t="shared" si="34"/>
        <v>-16358.448545751635</v>
      </c>
      <c r="AK140" s="123">
        <f t="shared" si="35"/>
        <v>-16358.448545751635</v>
      </c>
      <c r="AL140" s="123">
        <f t="shared" si="36"/>
        <v>-22358.448545751635</v>
      </c>
      <c r="AM140" s="26">
        <f t="shared" si="37"/>
        <v>-34215.361436800544</v>
      </c>
      <c r="AN140" s="26">
        <f t="shared" si="38"/>
        <v>-10215.361436800544</v>
      </c>
      <c r="AO140" s="26">
        <f t="shared" si="39"/>
        <v>-10215.361436800544</v>
      </c>
      <c r="AP140" s="26">
        <f t="shared" si="40"/>
        <v>-16215.361436800544</v>
      </c>
      <c r="AQ140">
        <f t="shared" si="41"/>
        <v>0</v>
      </c>
    </row>
    <row r="141" spans="1:43" x14ac:dyDescent="0.5">
      <c r="A141" t="str">
        <f>'3 - Rent Optimization'!A141</f>
        <v>W222</v>
      </c>
      <c r="B141" t="str">
        <f>'3 - Rent Optimization'!B141</f>
        <v>L16887</v>
      </c>
      <c r="C141" t="str">
        <f>'3 - Rent Optimization'!C141</f>
        <v>apartment</v>
      </c>
      <c r="D141">
        <f>'3 - Rent Optimization'!D141</f>
        <v>2</v>
      </c>
      <c r="E141">
        <f>'3 - Rent Optimization'!E141</f>
        <v>1665</v>
      </c>
      <c r="F141" s="107">
        <f>'3 - Rent Optimization'!F141</f>
        <v>0.97299999999999998</v>
      </c>
      <c r="G141" s="26">
        <f>'3 - Rent Optimization'!G141</f>
        <v>19440.54</v>
      </c>
      <c r="H141" s="26">
        <f>'3 - Rent Optimization'!H141</f>
        <v>169</v>
      </c>
      <c r="I141" s="107">
        <f>'3 - Rent Optimization'!I141</f>
        <v>0.30680000000000002</v>
      </c>
      <c r="J141" s="26">
        <f>'3 - Rent Optimization'!J141</f>
        <v>130</v>
      </c>
      <c r="K141" s="26">
        <f>'3 - Rent Optimization'!K141</f>
        <v>200</v>
      </c>
      <c r="L141" s="26">
        <f>'3 - Rent Optimization'!L141</f>
        <v>70</v>
      </c>
      <c r="M141" s="26">
        <f>'3 - Rent Optimization'!M141</f>
        <v>39</v>
      </c>
      <c r="N141" s="47">
        <f>'3 - Rent Optimization'!N141</f>
        <v>0.54571428571428571</v>
      </c>
      <c r="O141" s="47">
        <f>'3 - Rent Optimization'!O141</f>
        <v>0.30680000000000002</v>
      </c>
      <c r="Y141" s="26">
        <f>'3 - Rent Optimization'!Y141</f>
        <v>107.63538903625111</v>
      </c>
      <c r="Z141" s="26">
        <f>'3 - Rent Optimization'!Z141</f>
        <v>130</v>
      </c>
      <c r="AA141" s="47">
        <f>'3 - Rent Optimization'!AA141</f>
        <v>0.1</v>
      </c>
      <c r="AB141" s="107">
        <f>'3 - Rent Optimization'!AB141</f>
        <v>0.77153000000000005</v>
      </c>
      <c r="AC141" s="26">
        <f t="shared" si="28"/>
        <v>36609.0985</v>
      </c>
      <c r="AD141" s="39">
        <f t="shared" si="29"/>
        <v>25626.36895</v>
      </c>
      <c r="AE141" s="26">
        <f t="shared" si="30"/>
        <v>19440.54</v>
      </c>
      <c r="AF141" s="26">
        <f t="shared" si="31"/>
        <v>6185.8289499999992</v>
      </c>
      <c r="AH141" s="123">
        <f t="shared" si="32"/>
        <v>9386.9483333333337</v>
      </c>
      <c r="AI141" s="123">
        <f t="shared" si="33"/>
        <v>-42986.948333333334</v>
      </c>
      <c r="AJ141" s="123">
        <f t="shared" si="34"/>
        <v>-18986.948333333334</v>
      </c>
      <c r="AK141" s="123">
        <f t="shared" si="35"/>
        <v>-18986.948333333334</v>
      </c>
      <c r="AL141" s="123">
        <f t="shared" si="36"/>
        <v>-24986.948333333334</v>
      </c>
      <c r="AM141" s="26">
        <f t="shared" si="37"/>
        <v>-36801.119383333338</v>
      </c>
      <c r="AN141" s="26">
        <f t="shared" si="38"/>
        <v>-12801.119383333335</v>
      </c>
      <c r="AO141" s="26">
        <f t="shared" si="39"/>
        <v>-12801.119383333335</v>
      </c>
      <c r="AP141" s="26">
        <f t="shared" si="40"/>
        <v>-18801.119383333335</v>
      </c>
      <c r="AQ141">
        <f t="shared" si="41"/>
        <v>0</v>
      </c>
    </row>
    <row r="142" spans="1:43" x14ac:dyDescent="0.5">
      <c r="A142" t="str">
        <f>'3 - Rent Optimization'!A142</f>
        <v>W223</v>
      </c>
      <c r="B142" t="str">
        <f>'3 - Rent Optimization'!B142</f>
        <v>L16887</v>
      </c>
      <c r="C142" t="str">
        <f>'3 - Rent Optimization'!C142</f>
        <v>house</v>
      </c>
      <c r="D142">
        <f>'3 - Rent Optimization'!D142</f>
        <v>2</v>
      </c>
      <c r="E142">
        <f>'3 - Rent Optimization'!E142</f>
        <v>1175</v>
      </c>
      <c r="F142" s="107">
        <f>'3 - Rent Optimization'!F142</f>
        <v>0.97299999999999998</v>
      </c>
      <c r="G142" s="26">
        <f>'3 - Rent Optimization'!G142</f>
        <v>13719.3</v>
      </c>
      <c r="H142" s="26">
        <f>'3 - Rent Optimization'!H142</f>
        <v>201</v>
      </c>
      <c r="I142" s="107">
        <f>'3 - Rent Optimization'!I142</f>
        <v>0.52329999999999999</v>
      </c>
      <c r="J142" s="26">
        <f>'3 - Rent Optimization'!J142</f>
        <v>106</v>
      </c>
      <c r="K142" s="26">
        <f>'3 - Rent Optimization'!K142</f>
        <v>267</v>
      </c>
      <c r="L142" s="26">
        <f>'3 - Rent Optimization'!L142</f>
        <v>161</v>
      </c>
      <c r="M142" s="26">
        <f>'3 - Rent Optimization'!M142</f>
        <v>95</v>
      </c>
      <c r="N142" s="47">
        <f>'3 - Rent Optimization'!N142</f>
        <v>0.57204968944099377</v>
      </c>
      <c r="O142" s="47">
        <f>'3 - Rent Optimization'!O142</f>
        <v>0.52329999999999999</v>
      </c>
      <c r="Y142" s="26">
        <f>'3 - Rent Optimization'!Y142</f>
        <v>151.06139478337758</v>
      </c>
      <c r="Z142" s="26">
        <f>'3 - Rent Optimization'!Z142</f>
        <v>151.06139478337758</v>
      </c>
      <c r="AA142" s="47">
        <f>'3 - Rent Optimization'!AA142</f>
        <v>0.32390755171864638</v>
      </c>
      <c r="AB142" s="107">
        <f>'3 - Rent Optimization'!AB142</f>
        <v>0.59426239130434766</v>
      </c>
      <c r="AC142" s="26">
        <f t="shared" si="28"/>
        <v>32766.088579675124</v>
      </c>
      <c r="AD142" s="39">
        <f t="shared" si="29"/>
        <v>22936.262005772587</v>
      </c>
      <c r="AE142" s="26">
        <f t="shared" si="30"/>
        <v>13719.3</v>
      </c>
      <c r="AF142" s="26">
        <f t="shared" si="31"/>
        <v>9216.9620057725879</v>
      </c>
      <c r="AH142" s="123">
        <f t="shared" si="32"/>
        <v>7230.1924275362298</v>
      </c>
      <c r="AI142" s="123">
        <f t="shared" si="33"/>
        <v>-40830.192427536233</v>
      </c>
      <c r="AJ142" s="123">
        <f t="shared" si="34"/>
        <v>-16830.192427536229</v>
      </c>
      <c r="AK142" s="123">
        <f t="shared" si="35"/>
        <v>-16830.192427536229</v>
      </c>
      <c r="AL142" s="123">
        <f t="shared" si="36"/>
        <v>-22830.192427536229</v>
      </c>
      <c r="AM142" s="26">
        <f t="shared" si="37"/>
        <v>-31613.230421763645</v>
      </c>
      <c r="AN142" s="26">
        <f t="shared" si="38"/>
        <v>-7613.2304217636411</v>
      </c>
      <c r="AO142" s="26">
        <f t="shared" si="39"/>
        <v>-7613.2304217636411</v>
      </c>
      <c r="AP142" s="26">
        <f t="shared" si="40"/>
        <v>-13613.230421763641</v>
      </c>
      <c r="AQ142">
        <f t="shared" si="41"/>
        <v>0</v>
      </c>
    </row>
    <row r="143" spans="1:43" x14ac:dyDescent="0.5">
      <c r="A143" t="str">
        <f>'3 - Rent Optimization'!A143</f>
        <v>W224</v>
      </c>
      <c r="B143" t="str">
        <f>'3 - Rent Optimization'!B143</f>
        <v>L16887</v>
      </c>
      <c r="C143" t="str">
        <f>'3 - Rent Optimization'!C143</f>
        <v>house</v>
      </c>
      <c r="D143">
        <f>'3 - Rent Optimization'!D143</f>
        <v>2</v>
      </c>
      <c r="E143">
        <f>'3 - Rent Optimization'!E143</f>
        <v>1725</v>
      </c>
      <c r="F143" s="107">
        <f>'3 - Rent Optimization'!F143</f>
        <v>0.97299999999999998</v>
      </c>
      <c r="G143" s="26">
        <f>'3 - Rent Optimization'!G143</f>
        <v>20141.099999999999</v>
      </c>
      <c r="H143" s="26">
        <f>'3 - Rent Optimization'!H143</f>
        <v>242</v>
      </c>
      <c r="I143" s="107">
        <f>'3 - Rent Optimization'!I143</f>
        <v>0.48220000000000002</v>
      </c>
      <c r="J143" s="26">
        <f>'3 - Rent Optimization'!J143</f>
        <v>195</v>
      </c>
      <c r="K143" s="26">
        <f>'3 - Rent Optimization'!K143</f>
        <v>305</v>
      </c>
      <c r="L143" s="26">
        <f>'3 - Rent Optimization'!L143</f>
        <v>110</v>
      </c>
      <c r="M143" s="26">
        <f>'3 - Rent Optimization'!M143</f>
        <v>47</v>
      </c>
      <c r="N143" s="47">
        <f>'3 - Rent Optimization'!N143</f>
        <v>0.44181818181818189</v>
      </c>
      <c r="O143" s="47">
        <f>'3 - Rent Optimization'!O143</f>
        <v>0.48220000000000002</v>
      </c>
      <c r="Y143" s="26">
        <f>'3 - Rent Optimization'!Y143</f>
        <v>164.49846848553744</v>
      </c>
      <c r="Z143" s="26">
        <f>'3 - Rent Optimization'!Z143</f>
        <v>195</v>
      </c>
      <c r="AA143" s="47">
        <f>'3 - Rent Optimization'!AA143</f>
        <v>0.1</v>
      </c>
      <c r="AB143" s="107">
        <f>'3 - Rent Optimization'!AB143</f>
        <v>0.77153000000000005</v>
      </c>
      <c r="AC143" s="26">
        <f t="shared" si="28"/>
        <v>54913.647750000004</v>
      </c>
      <c r="AD143" s="39">
        <f t="shared" si="29"/>
        <v>38439.553424999998</v>
      </c>
      <c r="AE143" s="26">
        <f t="shared" si="30"/>
        <v>20141.099999999999</v>
      </c>
      <c r="AF143" s="26">
        <f t="shared" si="31"/>
        <v>18298.453425</v>
      </c>
      <c r="AH143" s="123">
        <f t="shared" si="32"/>
        <v>9386.9483333333337</v>
      </c>
      <c r="AI143" s="123">
        <f t="shared" si="33"/>
        <v>-42986.948333333334</v>
      </c>
      <c r="AJ143" s="123">
        <f t="shared" si="34"/>
        <v>-18986.948333333334</v>
      </c>
      <c r="AK143" s="123">
        <f t="shared" si="35"/>
        <v>-18986.948333333334</v>
      </c>
      <c r="AL143" s="123">
        <f t="shared" si="36"/>
        <v>-24986.948333333334</v>
      </c>
      <c r="AM143" s="26">
        <f t="shared" si="37"/>
        <v>-24688.494908333334</v>
      </c>
      <c r="AN143" s="26">
        <f t="shared" si="38"/>
        <v>-688.49490833333402</v>
      </c>
      <c r="AO143" s="26">
        <f t="shared" si="39"/>
        <v>-688.49490833333402</v>
      </c>
      <c r="AP143" s="26">
        <f t="shared" si="40"/>
        <v>-6688.494908333334</v>
      </c>
      <c r="AQ143">
        <f t="shared" si="41"/>
        <v>0</v>
      </c>
    </row>
    <row r="144" spans="1:43" x14ac:dyDescent="0.5">
      <c r="A144" t="str">
        <f>'3 - Rent Optimization'!A144</f>
        <v>W225</v>
      </c>
      <c r="B144" t="str">
        <f>'3 - Rent Optimization'!B144</f>
        <v>L16898</v>
      </c>
      <c r="C144" t="str">
        <f>'3 - Rent Optimization'!C144</f>
        <v>apartment</v>
      </c>
      <c r="D144">
        <f>'3 - Rent Optimization'!D144</f>
        <v>2</v>
      </c>
      <c r="E144">
        <f>'3 - Rent Optimization'!E144</f>
        <v>709</v>
      </c>
      <c r="F144" s="107">
        <f>'3 - Rent Optimization'!F144</f>
        <v>0.97299999999999998</v>
      </c>
      <c r="G144" s="26">
        <f>'3 - Rent Optimization'!G144</f>
        <v>8278.2839999999997</v>
      </c>
      <c r="H144" s="26">
        <f>'3 - Rent Optimization'!H144</f>
        <v>158</v>
      </c>
      <c r="I144" s="107">
        <f>'3 - Rent Optimization'!I144</f>
        <v>0.22189999999999999</v>
      </c>
      <c r="J144" s="26">
        <f>'3 - Rent Optimization'!J144</f>
        <v>86</v>
      </c>
      <c r="K144" s="26">
        <f>'3 - Rent Optimization'!K144</f>
        <v>192</v>
      </c>
      <c r="L144" s="26">
        <f>'3 - Rent Optimization'!L144</f>
        <v>106</v>
      </c>
      <c r="M144" s="26">
        <f>'3 - Rent Optimization'!M144</f>
        <v>72</v>
      </c>
      <c r="N144" s="47">
        <f>'3 - Rent Optimization'!N144</f>
        <v>0.64339622641509431</v>
      </c>
      <c r="O144" s="47">
        <f>'3 - Rent Optimization'!O144</f>
        <v>0.22189999999999999</v>
      </c>
      <c r="Y144" s="26">
        <f>'3 - Rent Optimization'!Y144</f>
        <v>107.56216054060883</v>
      </c>
      <c r="Z144" s="26">
        <f>'3 - Rent Optimization'!Z144</f>
        <v>107.56216054060883</v>
      </c>
      <c r="AA144" s="47">
        <f>'3 - Rent Optimization'!AA144</f>
        <v>0.26273328709893456</v>
      </c>
      <c r="AB144" s="107">
        <f>'3 - Rent Optimization'!AB144</f>
        <v>0.64269405660377354</v>
      </c>
      <c r="AC144" s="26">
        <f t="shared" si="28"/>
        <v>25232.289872642235</v>
      </c>
      <c r="AD144" s="39">
        <f t="shared" si="29"/>
        <v>17662.602910849564</v>
      </c>
      <c r="AE144" s="26">
        <f t="shared" si="30"/>
        <v>8278.2839999999997</v>
      </c>
      <c r="AF144" s="26">
        <f t="shared" si="31"/>
        <v>9384.3189108495644</v>
      </c>
      <c r="AH144" s="123">
        <f t="shared" si="32"/>
        <v>7819.4443553459123</v>
      </c>
      <c r="AI144" s="123">
        <f t="shared" si="33"/>
        <v>-41419.444355345913</v>
      </c>
      <c r="AJ144" s="123">
        <f t="shared" si="34"/>
        <v>-17419.444355345913</v>
      </c>
      <c r="AK144" s="123">
        <f t="shared" si="35"/>
        <v>-17419.444355345913</v>
      </c>
      <c r="AL144" s="123">
        <f t="shared" si="36"/>
        <v>-23419.444355345913</v>
      </c>
      <c r="AM144" s="26">
        <f t="shared" si="37"/>
        <v>-32035.125444496349</v>
      </c>
      <c r="AN144" s="26">
        <f t="shared" si="38"/>
        <v>-8035.1254444963488</v>
      </c>
      <c r="AO144" s="26">
        <f t="shared" si="39"/>
        <v>-8035.1254444963488</v>
      </c>
      <c r="AP144" s="26">
        <f t="shared" si="40"/>
        <v>-14035.125444496349</v>
      </c>
      <c r="AQ144">
        <f t="shared" si="41"/>
        <v>0</v>
      </c>
    </row>
    <row r="145" spans="1:43" x14ac:dyDescent="0.5">
      <c r="A145" t="str">
        <f>'3 - Rent Optimization'!A145</f>
        <v>W226</v>
      </c>
      <c r="B145" t="str">
        <f>'3 - Rent Optimization'!B145</f>
        <v>L16898</v>
      </c>
      <c r="C145" t="str">
        <f>'3 - Rent Optimization'!C145</f>
        <v>apartment</v>
      </c>
      <c r="D145">
        <f>'3 - Rent Optimization'!D145</f>
        <v>2</v>
      </c>
      <c r="E145">
        <f>'3 - Rent Optimization'!E145</f>
        <v>869</v>
      </c>
      <c r="F145" s="107">
        <f>'3 - Rent Optimization'!F145</f>
        <v>0.97299999999999998</v>
      </c>
      <c r="G145" s="26">
        <f>'3 - Rent Optimization'!G145</f>
        <v>10146.444</v>
      </c>
      <c r="H145" s="26">
        <f>'3 - Rent Optimization'!H145</f>
        <v>246</v>
      </c>
      <c r="I145" s="107">
        <f>'3 - Rent Optimization'!I145</f>
        <v>0.38900000000000001</v>
      </c>
      <c r="J145" s="26">
        <f>'3 - Rent Optimization'!J145</f>
        <v>135</v>
      </c>
      <c r="K145" s="26">
        <f>'3 - Rent Optimization'!K145</f>
        <v>305</v>
      </c>
      <c r="L145" s="26">
        <f>'3 - Rent Optimization'!L145</f>
        <v>170</v>
      </c>
      <c r="M145" s="26">
        <f>'3 - Rent Optimization'!M145</f>
        <v>111</v>
      </c>
      <c r="N145" s="47">
        <f>'3 - Rent Optimization'!N145</f>
        <v>0.62235294117647066</v>
      </c>
      <c r="O145" s="47">
        <f>'3 - Rent Optimization'!O145</f>
        <v>0.38900000000000001</v>
      </c>
      <c r="Y145" s="26">
        <f>'3 - Rent Optimization'!Y145</f>
        <v>171.04308765946698</v>
      </c>
      <c r="Z145" s="26">
        <f>'3 - Rent Optimization'!Z145</f>
        <v>171.04308765946698</v>
      </c>
      <c r="AA145" s="47">
        <f>'3 - Rent Optimization'!AA145</f>
        <v>0.26961453016219755</v>
      </c>
      <c r="AB145" s="107">
        <f>'3 - Rent Optimization'!AB145</f>
        <v>0.63724617647058823</v>
      </c>
      <c r="AC145" s="26">
        <f t="shared" si="28"/>
        <v>39783.742072292429</v>
      </c>
      <c r="AD145" s="39">
        <f t="shared" si="29"/>
        <v>27848.6194506047</v>
      </c>
      <c r="AE145" s="26">
        <f t="shared" si="30"/>
        <v>10146.444</v>
      </c>
      <c r="AF145" s="26">
        <f t="shared" si="31"/>
        <v>17702.1754506047</v>
      </c>
      <c r="AH145" s="123">
        <f t="shared" si="32"/>
        <v>7753.1618137254909</v>
      </c>
      <c r="AI145" s="123">
        <f t="shared" si="33"/>
        <v>-41353.161813725492</v>
      </c>
      <c r="AJ145" s="123">
        <f t="shared" si="34"/>
        <v>-17353.161813725492</v>
      </c>
      <c r="AK145" s="123">
        <f t="shared" si="35"/>
        <v>-17353.161813725492</v>
      </c>
      <c r="AL145" s="123">
        <f t="shared" si="36"/>
        <v>-23353.161813725492</v>
      </c>
      <c r="AM145" s="26">
        <f t="shared" si="37"/>
        <v>-23650.986363120792</v>
      </c>
      <c r="AN145" s="26">
        <f t="shared" si="38"/>
        <v>349.01363687920821</v>
      </c>
      <c r="AO145" s="26">
        <f t="shared" si="39"/>
        <v>349.01363687920821</v>
      </c>
      <c r="AP145" s="26">
        <f t="shared" si="40"/>
        <v>-5650.9863631207918</v>
      </c>
      <c r="AQ145">
        <f t="shared" si="41"/>
        <v>0</v>
      </c>
    </row>
    <row r="146" spans="1:43" x14ac:dyDescent="0.5">
      <c r="A146" t="str">
        <f>'3 - Rent Optimization'!A146</f>
        <v>W227</v>
      </c>
      <c r="B146" t="str">
        <f>'3 - Rent Optimization'!B146</f>
        <v>L16898</v>
      </c>
      <c r="C146" t="str">
        <f>'3 - Rent Optimization'!C146</f>
        <v>house</v>
      </c>
      <c r="D146">
        <f>'3 - Rent Optimization'!D146</f>
        <v>2</v>
      </c>
      <c r="E146">
        <f>'3 - Rent Optimization'!E146</f>
        <v>925</v>
      </c>
      <c r="F146" s="107">
        <f>'3 - Rent Optimization'!F146</f>
        <v>0.97299999999999998</v>
      </c>
      <c r="G146" s="26">
        <f>'3 - Rent Optimization'!G146</f>
        <v>10800.3</v>
      </c>
      <c r="H146" s="26">
        <f>'3 - Rent Optimization'!H146</f>
        <v>207</v>
      </c>
      <c r="I146" s="107">
        <f>'3 - Rent Optimization'!I146</f>
        <v>0.41639999999999999</v>
      </c>
      <c r="J146" s="26">
        <f>'3 - Rent Optimization'!J146</f>
        <v>125</v>
      </c>
      <c r="K146" s="26">
        <f>'3 - Rent Optimization'!K146</f>
        <v>288</v>
      </c>
      <c r="L146" s="26">
        <f>'3 - Rent Optimization'!L146</f>
        <v>163</v>
      </c>
      <c r="M146" s="26">
        <f>'3 - Rent Optimization'!M146</f>
        <v>82</v>
      </c>
      <c r="N146" s="47">
        <f>'3 - Rent Optimization'!N146</f>
        <v>0.50245398773006145</v>
      </c>
      <c r="O146" s="47">
        <f>'3 - Rent Optimization'!O146</f>
        <v>0.41639999999999999</v>
      </c>
      <c r="Y146" s="26">
        <f>'3 - Rent Optimization'!Y146</f>
        <v>161.77954875584183</v>
      </c>
      <c r="Z146" s="26">
        <f>'3 - Rent Optimization'!Z146</f>
        <v>161.77954875584183</v>
      </c>
      <c r="AA146" s="47">
        <f>'3 - Rent Optimization'!AA146</f>
        <v>0.28051312272805806</v>
      </c>
      <c r="AB146" s="107">
        <f>'3 - Rent Optimization'!AB146</f>
        <v>0.62861776073619646</v>
      </c>
      <c r="AC146" s="26">
        <f t="shared" si="28"/>
        <v>37119.586650210513</v>
      </c>
      <c r="AD146" s="39">
        <f t="shared" si="29"/>
        <v>25983.710655147359</v>
      </c>
      <c r="AE146" s="26">
        <f t="shared" si="30"/>
        <v>10800.3</v>
      </c>
      <c r="AF146" s="26">
        <f t="shared" si="31"/>
        <v>15183.41065514736</v>
      </c>
      <c r="AH146" s="123">
        <f t="shared" si="32"/>
        <v>7648.1827556237231</v>
      </c>
      <c r="AI146" s="123">
        <f t="shared" si="33"/>
        <v>-41248.182755623726</v>
      </c>
      <c r="AJ146" s="123">
        <f t="shared" si="34"/>
        <v>-17248.182755623722</v>
      </c>
      <c r="AK146" s="123">
        <f t="shared" si="35"/>
        <v>-17248.182755623722</v>
      </c>
      <c r="AL146" s="123">
        <f t="shared" si="36"/>
        <v>-23248.182755623722</v>
      </c>
      <c r="AM146" s="26">
        <f t="shared" si="37"/>
        <v>-26064.772100476366</v>
      </c>
      <c r="AN146" s="26">
        <f t="shared" si="38"/>
        <v>-2064.7721004763625</v>
      </c>
      <c r="AO146" s="26">
        <f t="shared" si="39"/>
        <v>-2064.7721004763625</v>
      </c>
      <c r="AP146" s="26">
        <f t="shared" si="40"/>
        <v>-8064.7721004763625</v>
      </c>
      <c r="AQ146">
        <f t="shared" si="41"/>
        <v>0</v>
      </c>
    </row>
    <row r="147" spans="1:43" x14ac:dyDescent="0.5">
      <c r="A147" t="str">
        <f>'3 - Rent Optimization'!A147</f>
        <v>W228</v>
      </c>
      <c r="B147" t="str">
        <f>'3 - Rent Optimization'!B147</f>
        <v>L16898</v>
      </c>
      <c r="C147" t="str">
        <f>'3 - Rent Optimization'!C147</f>
        <v>house</v>
      </c>
      <c r="D147">
        <f>'3 - Rent Optimization'!D147</f>
        <v>2</v>
      </c>
      <c r="E147">
        <f>'3 - Rent Optimization'!E147</f>
        <v>1350</v>
      </c>
      <c r="F147" s="107">
        <f>'3 - Rent Optimization'!F147</f>
        <v>0.97299999999999998</v>
      </c>
      <c r="G147" s="26">
        <f>'3 - Rent Optimization'!G147</f>
        <v>15762.6</v>
      </c>
      <c r="H147" s="26">
        <f>'3 - Rent Optimization'!H147</f>
        <v>224</v>
      </c>
      <c r="I147" s="107">
        <f>'3 - Rent Optimization'!I147</f>
        <v>0.4849</v>
      </c>
      <c r="J147" s="26">
        <f>'3 - Rent Optimization'!J147</f>
        <v>119</v>
      </c>
      <c r="K147" s="26">
        <f>'3 - Rent Optimization'!K147</f>
        <v>360</v>
      </c>
      <c r="L147" s="26">
        <f>'3 - Rent Optimization'!L147</f>
        <v>241</v>
      </c>
      <c r="M147" s="26">
        <f>'3 - Rent Optimization'!M147</f>
        <v>105</v>
      </c>
      <c r="N147" s="47">
        <f>'3 - Rent Optimization'!N147</f>
        <v>0.44854771784232361</v>
      </c>
      <c r="O147" s="47">
        <f>'3 - Rent Optimization'!O147</f>
        <v>0.4849</v>
      </c>
      <c r="Y147" s="26">
        <f>'3 - Rent Optimization'!Y147</f>
        <v>206.28755368195024</v>
      </c>
      <c r="Z147" s="26">
        <f>'3 - Rent Optimization'!Z147</f>
        <v>206.28755368195024</v>
      </c>
      <c r="AA147" s="47">
        <f>'3 - Rent Optimization'!AA147</f>
        <v>0.38975121554174352</v>
      </c>
      <c r="AB147" s="107">
        <f>'3 - Rent Optimization'!AB147</f>
        <v>0.54213396265560165</v>
      </c>
      <c r="AC147" s="26">
        <f t="shared" si="28"/>
        <v>40819.953457305928</v>
      </c>
      <c r="AD147" s="39">
        <f t="shared" si="29"/>
        <v>28573.96742011415</v>
      </c>
      <c r="AE147" s="26">
        <f t="shared" si="30"/>
        <v>15762.6</v>
      </c>
      <c r="AF147" s="26">
        <f t="shared" si="31"/>
        <v>12811.367420114149</v>
      </c>
      <c r="AH147" s="123">
        <f t="shared" si="32"/>
        <v>6595.9632123098199</v>
      </c>
      <c r="AI147" s="123">
        <f t="shared" si="33"/>
        <v>-40195.96321230982</v>
      </c>
      <c r="AJ147" s="123">
        <f t="shared" si="34"/>
        <v>-16195.96321230982</v>
      </c>
      <c r="AK147" s="123">
        <f t="shared" si="35"/>
        <v>-16195.96321230982</v>
      </c>
      <c r="AL147" s="123">
        <f t="shared" si="36"/>
        <v>-22195.96321230982</v>
      </c>
      <c r="AM147" s="26">
        <f t="shared" si="37"/>
        <v>-27384.595792195672</v>
      </c>
      <c r="AN147" s="26">
        <f t="shared" si="38"/>
        <v>-3384.5957921956706</v>
      </c>
      <c r="AO147" s="26">
        <f t="shared" si="39"/>
        <v>-3384.5957921956706</v>
      </c>
      <c r="AP147" s="26">
        <f t="shared" si="40"/>
        <v>-9384.5957921956706</v>
      </c>
      <c r="AQ147">
        <f t="shared" si="41"/>
        <v>0</v>
      </c>
    </row>
    <row r="148" spans="1:43" x14ac:dyDescent="0.5">
      <c r="A148" t="str">
        <f>'3 - Rent Optimization'!A148</f>
        <v>W229</v>
      </c>
      <c r="B148" t="str">
        <f>'3 - Rent Optimization'!B148</f>
        <v>L16890</v>
      </c>
      <c r="C148" t="str">
        <f>'3 - Rent Optimization'!C148</f>
        <v>apartment</v>
      </c>
      <c r="D148">
        <f>'3 - Rent Optimization'!D148</f>
        <v>2</v>
      </c>
      <c r="E148">
        <f>'3 - Rent Optimization'!E148</f>
        <v>900</v>
      </c>
      <c r="F148" s="107">
        <f>'3 - Rent Optimization'!F148</f>
        <v>0.97299999999999998</v>
      </c>
      <c r="G148" s="26">
        <f>'3 - Rent Optimization'!G148</f>
        <v>10508.4</v>
      </c>
      <c r="H148" s="26">
        <f>'3 - Rent Optimization'!H148</f>
        <v>139</v>
      </c>
      <c r="I148" s="107">
        <f>'3 - Rent Optimization'!I148</f>
        <v>0.55069999999999997</v>
      </c>
      <c r="J148" s="26">
        <f>'3 - Rent Optimization'!J148</f>
        <v>89</v>
      </c>
      <c r="K148" s="26">
        <f>'3 - Rent Optimization'!K148</f>
        <v>177</v>
      </c>
      <c r="L148" s="26">
        <f>'3 - Rent Optimization'!L148</f>
        <v>88</v>
      </c>
      <c r="M148" s="26">
        <f>'3 - Rent Optimization'!M148</f>
        <v>50</v>
      </c>
      <c r="N148" s="47">
        <f>'3 - Rent Optimization'!N148</f>
        <v>0.55454545454545456</v>
      </c>
      <c r="O148" s="47">
        <f>'3 - Rent Optimization'!O148</f>
        <v>0.55069999999999997</v>
      </c>
      <c r="Y148" s="26">
        <f>'3 - Rent Optimization'!Y148</f>
        <v>98.098774788429949</v>
      </c>
      <c r="Z148" s="26">
        <f>'3 - Rent Optimization'!Z148</f>
        <v>98.098774788429949</v>
      </c>
      <c r="AA148" s="47">
        <f>'3 - Rent Optimization'!AA148</f>
        <v>0.18271613444027227</v>
      </c>
      <c r="AB148" s="107">
        <f>'3 - Rent Optimization'!AB148</f>
        <v>0.70604363636363643</v>
      </c>
      <c r="AC148" s="26">
        <f t="shared" si="28"/>
        <v>25280.635721170784</v>
      </c>
      <c r="AD148" s="39">
        <f t="shared" si="29"/>
        <v>17696.445004819547</v>
      </c>
      <c r="AE148" s="26">
        <f t="shared" si="30"/>
        <v>10508.4</v>
      </c>
      <c r="AF148" s="26">
        <f t="shared" si="31"/>
        <v>7188.0450048195471</v>
      </c>
      <c r="AH148" s="123">
        <f t="shared" si="32"/>
        <v>8590.1975757575765</v>
      </c>
      <c r="AI148" s="123">
        <f t="shared" si="33"/>
        <v>-42190.197575757578</v>
      </c>
      <c r="AJ148" s="123">
        <f t="shared" si="34"/>
        <v>-18190.197575757578</v>
      </c>
      <c r="AK148" s="123">
        <f t="shared" si="35"/>
        <v>-18190.197575757578</v>
      </c>
      <c r="AL148" s="123">
        <f t="shared" si="36"/>
        <v>-24190.197575757578</v>
      </c>
      <c r="AM148" s="26">
        <f t="shared" si="37"/>
        <v>-35002.152570938029</v>
      </c>
      <c r="AN148" s="26">
        <f t="shared" si="38"/>
        <v>-11002.152570938031</v>
      </c>
      <c r="AO148" s="26">
        <f t="shared" si="39"/>
        <v>-11002.152570938031</v>
      </c>
      <c r="AP148" s="26">
        <f t="shared" si="40"/>
        <v>-17002.152570938029</v>
      </c>
      <c r="AQ148">
        <f t="shared" si="41"/>
        <v>0</v>
      </c>
    </row>
    <row r="149" spans="1:43" x14ac:dyDescent="0.5">
      <c r="A149" t="str">
        <f>'3 - Rent Optimization'!A149</f>
        <v>W23</v>
      </c>
      <c r="B149" t="str">
        <f>'3 - Rent Optimization'!B149</f>
        <v>L4765</v>
      </c>
      <c r="C149" t="str">
        <f>'3 - Rent Optimization'!C149</f>
        <v>house</v>
      </c>
      <c r="D149">
        <f>'3 - Rent Optimization'!D149</f>
        <v>2</v>
      </c>
      <c r="E149">
        <f>'3 - Rent Optimization'!E149</f>
        <v>3200</v>
      </c>
      <c r="F149" s="107">
        <f>'3 - Rent Optimization'!F149</f>
        <v>0.97299999999999998</v>
      </c>
      <c r="G149" s="26">
        <f>'3 - Rent Optimization'!G149</f>
        <v>37363.199999999997</v>
      </c>
      <c r="H149" s="26">
        <f>'3 - Rent Optimization'!H149</f>
        <v>325</v>
      </c>
      <c r="I149" s="107">
        <f>'3 - Rent Optimization'!I149</f>
        <v>0.81640000000000001</v>
      </c>
      <c r="J149" s="26">
        <f>'3 - Rent Optimization'!J149</f>
        <v>195</v>
      </c>
      <c r="K149" s="26">
        <f>'3 - Rent Optimization'!K149</f>
        <v>844</v>
      </c>
      <c r="L149" s="26">
        <f>'3 - Rent Optimization'!L149</f>
        <v>649</v>
      </c>
      <c r="M149" s="26">
        <f>'3 - Rent Optimization'!M149</f>
        <v>130</v>
      </c>
      <c r="N149" s="47">
        <f>'3 - Rent Optimization'!N149</f>
        <v>0.26024653312788903</v>
      </c>
      <c r="O149" s="47">
        <f>'3 - Rent Optimization'!O149</f>
        <v>0.81640000000000001</v>
      </c>
      <c r="Y149" s="26">
        <f>'3 - Rent Optimization'!Y149</f>
        <v>492.79096406467096</v>
      </c>
      <c r="Z149" s="26">
        <f>'3 - Rent Optimization'!Z149</f>
        <v>492.79096406467096</v>
      </c>
      <c r="AA149" s="47">
        <f>'3 - Rent Optimization'!AA149</f>
        <v>0.4670766891398101</v>
      </c>
      <c r="AB149" s="107">
        <f>'3 - Rent Optimization'!AB149</f>
        <v>0.48091538520801236</v>
      </c>
      <c r="AC149" s="26">
        <f t="shared" si="28"/>
        <v>86501.626053218992</v>
      </c>
      <c r="AD149" s="39">
        <f t="shared" si="29"/>
        <v>60551.13823725329</v>
      </c>
      <c r="AE149" s="26">
        <f t="shared" si="30"/>
        <v>37363.199999999997</v>
      </c>
      <c r="AF149" s="26">
        <f t="shared" si="31"/>
        <v>23187.938237253293</v>
      </c>
      <c r="AH149" s="123">
        <f t="shared" si="32"/>
        <v>5851.1371866974832</v>
      </c>
      <c r="AI149" s="123">
        <f t="shared" si="33"/>
        <v>-39451.137186697481</v>
      </c>
      <c r="AJ149" s="123">
        <f t="shared" si="34"/>
        <v>-15451.137186697484</v>
      </c>
      <c r="AK149" s="123">
        <f t="shared" si="35"/>
        <v>-15451.137186697484</v>
      </c>
      <c r="AL149" s="123">
        <f t="shared" si="36"/>
        <v>-21451.137186697484</v>
      </c>
      <c r="AM149" s="26">
        <f t="shared" si="37"/>
        <v>-16263.198949444188</v>
      </c>
      <c r="AN149" s="26">
        <f t="shared" si="38"/>
        <v>7736.8010505558086</v>
      </c>
      <c r="AO149" s="26">
        <f t="shared" si="39"/>
        <v>7736.8010505558086</v>
      </c>
      <c r="AP149" s="26">
        <f t="shared" si="40"/>
        <v>1736.8010505558086</v>
      </c>
      <c r="AQ149">
        <f t="shared" si="41"/>
        <v>0</v>
      </c>
    </row>
    <row r="150" spans="1:43" x14ac:dyDescent="0.5">
      <c r="A150" t="str">
        <f>'3 - Rent Optimization'!A150</f>
        <v>W230</v>
      </c>
      <c r="B150" t="str">
        <f>'3 - Rent Optimization'!B150</f>
        <v>L16890</v>
      </c>
      <c r="C150" t="str">
        <f>'3 - Rent Optimization'!C150</f>
        <v>apartment</v>
      </c>
      <c r="D150">
        <f>'3 - Rent Optimization'!D150</f>
        <v>2</v>
      </c>
      <c r="E150">
        <f>'3 - Rent Optimization'!E150</f>
        <v>1325</v>
      </c>
      <c r="F150" s="107">
        <f>'3 - Rent Optimization'!F150</f>
        <v>0.97299999999999998</v>
      </c>
      <c r="G150" s="26">
        <f>'3 - Rent Optimization'!G150</f>
        <v>15470.699999999999</v>
      </c>
      <c r="H150" s="26">
        <f>'3 - Rent Optimization'!H150</f>
        <v>283</v>
      </c>
      <c r="I150" s="107">
        <f>'3 - Rent Optimization'!I150</f>
        <v>0.29320000000000002</v>
      </c>
      <c r="J150" s="26">
        <f>'3 - Rent Optimization'!J150</f>
        <v>161</v>
      </c>
      <c r="K150" s="26">
        <f>'3 - Rent Optimization'!K150</f>
        <v>319</v>
      </c>
      <c r="L150" s="26">
        <f>'3 - Rent Optimization'!L150</f>
        <v>158</v>
      </c>
      <c r="M150" s="26">
        <f>'3 - Rent Optimization'!M150</f>
        <v>122</v>
      </c>
      <c r="N150" s="47">
        <f>'3 - Rent Optimization'!N150</f>
        <v>0.71772151898734182</v>
      </c>
      <c r="O150" s="47">
        <f>'3 - Rent Optimization'!O150</f>
        <v>0.29320000000000002</v>
      </c>
      <c r="Y150" s="26">
        <f>'3 - Rent Optimization'!Y150</f>
        <v>176.73416382468105</v>
      </c>
      <c r="Z150" s="26">
        <f>'3 - Rent Optimization'!Z150</f>
        <v>176.73416382468105</v>
      </c>
      <c r="AA150" s="47">
        <f>'3 - Rent Optimization'!AA150</f>
        <v>0.17966665227686607</v>
      </c>
      <c r="AB150" s="107">
        <f>'3 - Rent Optimization'!AB150</f>
        <v>0.70845791139240522</v>
      </c>
      <c r="AC150" s="26">
        <f t="shared" si="28"/>
        <v>45701.181549844601</v>
      </c>
      <c r="AD150" s="39">
        <f t="shared" si="29"/>
        <v>31990.827084891218</v>
      </c>
      <c r="AE150" s="26">
        <f t="shared" si="30"/>
        <v>15470.699999999999</v>
      </c>
      <c r="AF150" s="26">
        <f t="shared" si="31"/>
        <v>16520.127084891217</v>
      </c>
      <c r="AH150" s="123">
        <f t="shared" si="32"/>
        <v>8619.5712552742625</v>
      </c>
      <c r="AI150" s="123">
        <f t="shared" si="33"/>
        <v>-42219.571255274263</v>
      </c>
      <c r="AJ150" s="123">
        <f t="shared" si="34"/>
        <v>-18219.571255274263</v>
      </c>
      <c r="AK150" s="123">
        <f t="shared" si="35"/>
        <v>-18219.571255274263</v>
      </c>
      <c r="AL150" s="123">
        <f t="shared" si="36"/>
        <v>-24219.571255274263</v>
      </c>
      <c r="AM150" s="26">
        <f t="shared" si="37"/>
        <v>-25699.444170383045</v>
      </c>
      <c r="AN150" s="26">
        <f t="shared" si="38"/>
        <v>-1699.4441703830453</v>
      </c>
      <c r="AO150" s="26">
        <f t="shared" si="39"/>
        <v>-1699.4441703830453</v>
      </c>
      <c r="AP150" s="26">
        <f t="shared" si="40"/>
        <v>-7699.4441703830453</v>
      </c>
      <c r="AQ150">
        <f t="shared" si="41"/>
        <v>0</v>
      </c>
    </row>
    <row r="151" spans="1:43" x14ac:dyDescent="0.5">
      <c r="A151" t="str">
        <f>'3 - Rent Optimization'!A151</f>
        <v>W231</v>
      </c>
      <c r="B151" t="str">
        <f>'3 - Rent Optimization'!B151</f>
        <v>L16890</v>
      </c>
      <c r="C151" t="str">
        <f>'3 - Rent Optimization'!C151</f>
        <v>house</v>
      </c>
      <c r="D151">
        <f>'3 - Rent Optimization'!D151</f>
        <v>2</v>
      </c>
      <c r="E151">
        <f>'3 - Rent Optimization'!E151</f>
        <v>975</v>
      </c>
      <c r="F151" s="107">
        <f>'3 - Rent Optimization'!F151</f>
        <v>0.97299999999999998</v>
      </c>
      <c r="G151" s="26">
        <f>'3 - Rent Optimization'!G151</f>
        <v>11384.1</v>
      </c>
      <c r="H151" s="26">
        <f>'3 - Rent Optimization'!H151</f>
        <v>192</v>
      </c>
      <c r="I151" s="107">
        <f>'3 - Rent Optimization'!I151</f>
        <v>0.50139999999999996</v>
      </c>
      <c r="J151" s="26">
        <f>'3 - Rent Optimization'!J151</f>
        <v>145</v>
      </c>
      <c r="K151" s="26">
        <f>'3 - Rent Optimization'!K151</f>
        <v>300</v>
      </c>
      <c r="L151" s="26">
        <f>'3 - Rent Optimization'!L151</f>
        <v>155</v>
      </c>
      <c r="M151" s="26">
        <f>'3 - Rent Optimization'!M151</f>
        <v>47</v>
      </c>
      <c r="N151" s="47">
        <f>'3 - Rent Optimization'!N151</f>
        <v>0.34258064516129033</v>
      </c>
      <c r="O151" s="47">
        <f>'3 - Rent Optimization'!O151</f>
        <v>0.50139999999999996</v>
      </c>
      <c r="Y151" s="26">
        <f>'3 - Rent Optimization'!Y151</f>
        <v>166.9069328659846</v>
      </c>
      <c r="Z151" s="26">
        <f>'3 - Rent Optimization'!Z151</f>
        <v>166.9069328659846</v>
      </c>
      <c r="AA151" s="47">
        <f>'3 - Rent Optimization'!AA151</f>
        <v>0.21306804059863019</v>
      </c>
      <c r="AB151" s="107">
        <f>'3 - Rent Optimization'!AB151</f>
        <v>0.68201403225806456</v>
      </c>
      <c r="AC151" s="26">
        <f t="shared" si="28"/>
        <v>41548.997657951026</v>
      </c>
      <c r="AD151" s="39">
        <f t="shared" si="29"/>
        <v>29084.298360565717</v>
      </c>
      <c r="AE151" s="26">
        <f t="shared" si="30"/>
        <v>11384.1</v>
      </c>
      <c r="AF151" s="26">
        <f t="shared" si="31"/>
        <v>17700.198360565715</v>
      </c>
      <c r="AH151" s="123">
        <f t="shared" si="32"/>
        <v>8297.8373924731186</v>
      </c>
      <c r="AI151" s="123">
        <f t="shared" si="33"/>
        <v>-41897.83739247312</v>
      </c>
      <c r="AJ151" s="123">
        <f t="shared" si="34"/>
        <v>-17897.83739247312</v>
      </c>
      <c r="AK151" s="123">
        <f t="shared" si="35"/>
        <v>-17897.83739247312</v>
      </c>
      <c r="AL151" s="123">
        <f t="shared" si="36"/>
        <v>-23897.83739247312</v>
      </c>
      <c r="AM151" s="26">
        <f t="shared" si="37"/>
        <v>-24197.639031907405</v>
      </c>
      <c r="AN151" s="26">
        <f t="shared" si="38"/>
        <v>-197.6390319074053</v>
      </c>
      <c r="AO151" s="26">
        <f t="shared" si="39"/>
        <v>-197.6390319074053</v>
      </c>
      <c r="AP151" s="26">
        <f t="shared" si="40"/>
        <v>-6197.6390319074053</v>
      </c>
      <c r="AQ151">
        <f t="shared" si="41"/>
        <v>0</v>
      </c>
    </row>
    <row r="152" spans="1:43" x14ac:dyDescent="0.5">
      <c r="A152" t="str">
        <f>'3 - Rent Optimization'!A152</f>
        <v>W232</v>
      </c>
      <c r="B152" t="str">
        <f>'3 - Rent Optimization'!B152</f>
        <v>L16890</v>
      </c>
      <c r="C152" t="str">
        <f>'3 - Rent Optimization'!C152</f>
        <v>house</v>
      </c>
      <c r="D152">
        <f>'3 - Rent Optimization'!D152</f>
        <v>2</v>
      </c>
      <c r="E152">
        <f>'3 - Rent Optimization'!E152</f>
        <v>1550</v>
      </c>
      <c r="F152" s="107">
        <f>'3 - Rent Optimization'!F152</f>
        <v>0.97299999999999998</v>
      </c>
      <c r="G152" s="26">
        <f>'3 - Rent Optimization'!G152</f>
        <v>18097.8</v>
      </c>
      <c r="H152" s="26">
        <f>'3 - Rent Optimization'!H152</f>
        <v>307</v>
      </c>
      <c r="I152" s="107">
        <f>'3 - Rent Optimization'!I152</f>
        <v>0.3014</v>
      </c>
      <c r="J152" s="26">
        <f>'3 - Rent Optimization'!J152</f>
        <v>185</v>
      </c>
      <c r="K152" s="26">
        <f>'3 - Rent Optimization'!K152</f>
        <v>376</v>
      </c>
      <c r="L152" s="26">
        <f>'3 - Rent Optimization'!L152</f>
        <v>191</v>
      </c>
      <c r="M152" s="26">
        <f>'3 - Rent Optimization'!M152</f>
        <v>122</v>
      </c>
      <c r="N152" s="47">
        <f>'3 - Rent Optimization'!N152</f>
        <v>0.61099476439790579</v>
      </c>
      <c r="O152" s="47">
        <f>'3 - Rent Optimization'!O152</f>
        <v>0.3014</v>
      </c>
      <c r="Y152" s="26">
        <f>'3 - Rent Optimization'!Y152</f>
        <v>208.8337043703423</v>
      </c>
      <c r="Z152" s="26">
        <f>'3 - Rent Optimization'!Z152</f>
        <v>208.8337043703423</v>
      </c>
      <c r="AA152" s="47">
        <f>'3 - Rent Optimization'!AA152</f>
        <v>0.19982703401190494</v>
      </c>
      <c r="AB152" s="107">
        <f>'3 - Rent Optimization'!AB152</f>
        <v>0.69249693717277494</v>
      </c>
      <c r="AC152" s="26">
        <f t="shared" si="28"/>
        <v>52785.095739040982</v>
      </c>
      <c r="AD152" s="39">
        <f t="shared" si="29"/>
        <v>36949.567017328685</v>
      </c>
      <c r="AE152" s="26">
        <f t="shared" si="30"/>
        <v>18097.8</v>
      </c>
      <c r="AF152" s="26">
        <f t="shared" si="31"/>
        <v>18851.767017328686</v>
      </c>
      <c r="AH152" s="123">
        <f t="shared" si="32"/>
        <v>8425.3794022687616</v>
      </c>
      <c r="AI152" s="123">
        <f t="shared" si="33"/>
        <v>-42025.379402268765</v>
      </c>
      <c r="AJ152" s="123">
        <f t="shared" si="34"/>
        <v>-18025.379402268762</v>
      </c>
      <c r="AK152" s="123">
        <f t="shared" si="35"/>
        <v>-18025.379402268762</v>
      </c>
      <c r="AL152" s="123">
        <f t="shared" si="36"/>
        <v>-24025.379402268762</v>
      </c>
      <c r="AM152" s="26">
        <f t="shared" si="37"/>
        <v>-23173.612384940079</v>
      </c>
      <c r="AN152" s="26">
        <f t="shared" si="38"/>
        <v>826.38761505992443</v>
      </c>
      <c r="AO152" s="26">
        <f t="shared" si="39"/>
        <v>826.38761505992443</v>
      </c>
      <c r="AP152" s="26">
        <f t="shared" si="40"/>
        <v>-5173.6123849400756</v>
      </c>
      <c r="AQ152">
        <f t="shared" si="41"/>
        <v>0</v>
      </c>
    </row>
    <row r="153" spans="1:43" x14ac:dyDescent="0.5">
      <c r="A153" t="str">
        <f>'3 - Rent Optimization'!A153</f>
        <v>W233</v>
      </c>
      <c r="B153" t="str">
        <f>'3 - Rent Optimization'!B153</f>
        <v>L14416</v>
      </c>
      <c r="C153" t="str">
        <f>'3 - Rent Optimization'!C153</f>
        <v>apartment</v>
      </c>
      <c r="D153">
        <f>'3 - Rent Optimization'!D153</f>
        <v>2</v>
      </c>
      <c r="E153">
        <f>'3 - Rent Optimization'!E153</f>
        <v>1165</v>
      </c>
      <c r="F153" s="107">
        <f>'3 - Rent Optimization'!F153</f>
        <v>0.97299999999999998</v>
      </c>
      <c r="G153" s="26">
        <f>'3 - Rent Optimization'!G153</f>
        <v>13602.539999999999</v>
      </c>
      <c r="H153" s="26">
        <f>'3 - Rent Optimization'!H153</f>
        <v>180</v>
      </c>
      <c r="I153" s="107">
        <f>'3 - Rent Optimization'!I153</f>
        <v>0.34250000000000003</v>
      </c>
      <c r="J153" s="26">
        <f>'3 - Rent Optimization'!J153</f>
        <v>135</v>
      </c>
      <c r="K153" s="26">
        <f>'3 - Rent Optimization'!K153</f>
        <v>220</v>
      </c>
      <c r="L153" s="26">
        <f>'3 - Rent Optimization'!L153</f>
        <v>85</v>
      </c>
      <c r="M153" s="26">
        <f>'3 - Rent Optimization'!M153</f>
        <v>45</v>
      </c>
      <c r="N153" s="47">
        <f>'3 - Rent Optimization'!N153</f>
        <v>0.52352941176470591</v>
      </c>
      <c r="O153" s="47">
        <f>'3 - Rent Optimization'!O153</f>
        <v>0.34250000000000003</v>
      </c>
      <c r="Y153" s="26">
        <f>'3 - Rent Optimization'!Y153</f>
        <v>119.27154382973349</v>
      </c>
      <c r="Z153" s="26">
        <f>'3 - Rent Optimization'!Z153</f>
        <v>135</v>
      </c>
      <c r="AA153" s="47">
        <f>'3 - Rent Optimization'!AA153</f>
        <v>0.1</v>
      </c>
      <c r="AB153" s="107">
        <f>'3 - Rent Optimization'!AB153</f>
        <v>0.77153000000000005</v>
      </c>
      <c r="AC153" s="26">
        <f t="shared" si="28"/>
        <v>38017.140750000006</v>
      </c>
      <c r="AD153" s="39">
        <f t="shared" si="29"/>
        <v>26611.998525000003</v>
      </c>
      <c r="AE153" s="26">
        <f t="shared" si="30"/>
        <v>13602.539999999999</v>
      </c>
      <c r="AF153" s="26">
        <f t="shared" si="31"/>
        <v>13009.458525000004</v>
      </c>
      <c r="AH153" s="123">
        <f t="shared" si="32"/>
        <v>9386.9483333333337</v>
      </c>
      <c r="AI153" s="123">
        <f t="shared" si="33"/>
        <v>-42986.948333333334</v>
      </c>
      <c r="AJ153" s="123">
        <f t="shared" si="34"/>
        <v>-18986.948333333334</v>
      </c>
      <c r="AK153" s="123">
        <f t="shared" si="35"/>
        <v>-18986.948333333334</v>
      </c>
      <c r="AL153" s="123">
        <f t="shared" si="36"/>
        <v>-24986.948333333334</v>
      </c>
      <c r="AM153" s="26">
        <f t="shared" si="37"/>
        <v>-29977.489808333332</v>
      </c>
      <c r="AN153" s="26">
        <f t="shared" si="38"/>
        <v>-5977.4898083333301</v>
      </c>
      <c r="AO153" s="26">
        <f t="shared" si="39"/>
        <v>-5977.4898083333301</v>
      </c>
      <c r="AP153" s="26">
        <f t="shared" si="40"/>
        <v>-11977.48980833333</v>
      </c>
      <c r="AQ153">
        <f t="shared" si="41"/>
        <v>0</v>
      </c>
    </row>
    <row r="154" spans="1:43" x14ac:dyDescent="0.5">
      <c r="A154" t="str">
        <f>'3 - Rent Optimization'!A154</f>
        <v>W234</v>
      </c>
      <c r="B154" t="str">
        <f>'3 - Rent Optimization'!B154</f>
        <v>L14416</v>
      </c>
      <c r="C154" t="str">
        <f>'3 - Rent Optimization'!C154</f>
        <v>apartment</v>
      </c>
      <c r="D154">
        <f>'3 - Rent Optimization'!D154</f>
        <v>2</v>
      </c>
      <c r="E154">
        <f>'3 - Rent Optimization'!E154</f>
        <v>1625</v>
      </c>
      <c r="F154" s="107">
        <f>'3 - Rent Optimization'!F154</f>
        <v>0.97299999999999998</v>
      </c>
      <c r="G154" s="26">
        <f>'3 - Rent Optimization'!G154</f>
        <v>18973.5</v>
      </c>
      <c r="H154" s="26">
        <f>'3 - Rent Optimization'!H154</f>
        <v>260</v>
      </c>
      <c r="I154" s="107">
        <f>'3 - Rent Optimization'!I154</f>
        <v>0.6</v>
      </c>
      <c r="J154" s="26">
        <f>'3 - Rent Optimization'!J154</f>
        <v>220</v>
      </c>
      <c r="K154" s="26">
        <f>'3 - Rent Optimization'!K154</f>
        <v>312</v>
      </c>
      <c r="L154" s="26">
        <f>'3 - Rent Optimization'!L154</f>
        <v>92</v>
      </c>
      <c r="M154" s="26">
        <f>'3 - Rent Optimization'!M154</f>
        <v>40</v>
      </c>
      <c r="N154" s="47">
        <f>'3 - Rent Optimization'!N154</f>
        <v>0.44782608695652171</v>
      </c>
      <c r="O154" s="47">
        <f>'3 - Rent Optimization'!O154</f>
        <v>0.6</v>
      </c>
      <c r="Y154" s="26">
        <f>'3 - Rent Optimization'!Y154</f>
        <v>166.03508273335859</v>
      </c>
      <c r="Z154" s="26">
        <f>'3 - Rent Optimization'!Z154</f>
        <v>220</v>
      </c>
      <c r="AA154" s="47">
        <f>'3 - Rent Optimization'!AA154</f>
        <v>0.1</v>
      </c>
      <c r="AB154" s="107">
        <f>'3 - Rent Optimization'!AB154</f>
        <v>0.77153000000000005</v>
      </c>
      <c r="AC154" s="26">
        <f t="shared" si="28"/>
        <v>61953.859000000004</v>
      </c>
      <c r="AD154" s="39">
        <f t="shared" si="29"/>
        <v>43367.701300000001</v>
      </c>
      <c r="AE154" s="26">
        <f t="shared" si="30"/>
        <v>18973.5</v>
      </c>
      <c r="AF154" s="26">
        <f t="shared" si="31"/>
        <v>24394.201300000001</v>
      </c>
      <c r="AH154" s="123">
        <f t="shared" si="32"/>
        <v>9386.9483333333337</v>
      </c>
      <c r="AI154" s="123">
        <f t="shared" si="33"/>
        <v>-42986.948333333334</v>
      </c>
      <c r="AJ154" s="123">
        <f t="shared" si="34"/>
        <v>-18986.948333333334</v>
      </c>
      <c r="AK154" s="123">
        <f t="shared" si="35"/>
        <v>-18986.948333333334</v>
      </c>
      <c r="AL154" s="123">
        <f t="shared" si="36"/>
        <v>-24986.948333333334</v>
      </c>
      <c r="AM154" s="26">
        <f t="shared" si="37"/>
        <v>-18592.747033333333</v>
      </c>
      <c r="AN154" s="26">
        <f t="shared" si="38"/>
        <v>5407.2529666666669</v>
      </c>
      <c r="AO154" s="26">
        <f t="shared" si="39"/>
        <v>5407.2529666666669</v>
      </c>
      <c r="AP154" s="26">
        <f t="shared" si="40"/>
        <v>-592.74703333333309</v>
      </c>
      <c r="AQ154">
        <f t="shared" si="41"/>
        <v>0</v>
      </c>
    </row>
    <row r="155" spans="1:43" x14ac:dyDescent="0.5">
      <c r="A155" t="str">
        <f>'3 - Rent Optimization'!A155</f>
        <v>W235</v>
      </c>
      <c r="B155" t="str">
        <f>'3 - Rent Optimization'!B155</f>
        <v>L14416</v>
      </c>
      <c r="C155" t="str">
        <f>'3 - Rent Optimization'!C155</f>
        <v>house</v>
      </c>
      <c r="D155">
        <f>'3 - Rent Optimization'!D155</f>
        <v>2</v>
      </c>
      <c r="E155">
        <f>'3 - Rent Optimization'!E155</f>
        <v>1400</v>
      </c>
      <c r="F155" s="107">
        <f>'3 - Rent Optimization'!F155</f>
        <v>0.97299999999999998</v>
      </c>
      <c r="G155" s="26">
        <f>'3 - Rent Optimization'!G155</f>
        <v>16346.4</v>
      </c>
      <c r="H155" s="26">
        <f>'3 - Rent Optimization'!H155</f>
        <v>232</v>
      </c>
      <c r="I155" s="107">
        <f>'3 - Rent Optimization'!I155</f>
        <v>0.49859999999999999</v>
      </c>
      <c r="J155" s="26">
        <f>'3 - Rent Optimization'!J155</f>
        <v>135</v>
      </c>
      <c r="K155" s="26">
        <f>'3 - Rent Optimization'!K155</f>
        <v>287</v>
      </c>
      <c r="L155" s="26">
        <f>'3 - Rent Optimization'!L155</f>
        <v>152</v>
      </c>
      <c r="M155" s="26">
        <f>'3 - Rent Optimization'!M155</f>
        <v>97</v>
      </c>
      <c r="N155" s="47">
        <f>'3 - Rent Optimization'!N155</f>
        <v>0.61052631578947369</v>
      </c>
      <c r="O155" s="47">
        <f>'3 - Rent Optimization'!O155</f>
        <v>0.49859999999999999</v>
      </c>
      <c r="Y155" s="26">
        <f>'3 - Rent Optimization'!Y155</f>
        <v>160.07970190728813</v>
      </c>
      <c r="Z155" s="26">
        <f>'3 - Rent Optimization'!Z155</f>
        <v>160.07970190728813</v>
      </c>
      <c r="AA155" s="47">
        <f>'3 - Rent Optimization'!AA155</f>
        <v>0.23199843109099014</v>
      </c>
      <c r="AB155" s="107">
        <f>'3 - Rent Optimization'!AB155</f>
        <v>0.6670268421052632</v>
      </c>
      <c r="AC155" s="26">
        <f t="shared" si="28"/>
        <v>38973.772187655151</v>
      </c>
      <c r="AD155" s="39">
        <f t="shared" si="29"/>
        <v>27281.640531358604</v>
      </c>
      <c r="AE155" s="26">
        <f t="shared" si="30"/>
        <v>16346.4</v>
      </c>
      <c r="AF155" s="26">
        <f t="shared" si="31"/>
        <v>10935.240531358604</v>
      </c>
      <c r="AH155" s="123">
        <f t="shared" si="32"/>
        <v>8115.4932456140359</v>
      </c>
      <c r="AI155" s="123">
        <f t="shared" si="33"/>
        <v>-41715.493245614038</v>
      </c>
      <c r="AJ155" s="123">
        <f t="shared" si="34"/>
        <v>-17715.493245614038</v>
      </c>
      <c r="AK155" s="123">
        <f t="shared" si="35"/>
        <v>-17715.493245614038</v>
      </c>
      <c r="AL155" s="123">
        <f t="shared" si="36"/>
        <v>-23715.493245614038</v>
      </c>
      <c r="AM155" s="26">
        <f t="shared" si="37"/>
        <v>-30780.252714255432</v>
      </c>
      <c r="AN155" s="26">
        <f t="shared" si="38"/>
        <v>-6780.2527142554336</v>
      </c>
      <c r="AO155" s="26">
        <f t="shared" si="39"/>
        <v>-6780.2527142554336</v>
      </c>
      <c r="AP155" s="26">
        <f t="shared" si="40"/>
        <v>-12780.252714255434</v>
      </c>
      <c r="AQ155">
        <f t="shared" si="41"/>
        <v>0</v>
      </c>
    </row>
    <row r="156" spans="1:43" x14ac:dyDescent="0.5">
      <c r="A156" t="str">
        <f>'3 - Rent Optimization'!A156</f>
        <v>W236</v>
      </c>
      <c r="B156" t="str">
        <f>'3 - Rent Optimization'!B156</f>
        <v>L14416</v>
      </c>
      <c r="C156" t="str">
        <f>'3 - Rent Optimization'!C156</f>
        <v>house</v>
      </c>
      <c r="D156">
        <f>'3 - Rent Optimization'!D156</f>
        <v>2</v>
      </c>
      <c r="E156">
        <f>'3 - Rent Optimization'!E156</f>
        <v>1995</v>
      </c>
      <c r="F156" s="107">
        <f>'3 - Rent Optimization'!F156</f>
        <v>0.97299999999999998</v>
      </c>
      <c r="G156" s="26">
        <f>'3 - Rent Optimization'!G156</f>
        <v>23293.62</v>
      </c>
      <c r="H156" s="26">
        <f>'3 - Rent Optimization'!H156</f>
        <v>292</v>
      </c>
      <c r="I156" s="107">
        <f>'3 - Rent Optimization'!I156</f>
        <v>0.63839999999999997</v>
      </c>
      <c r="J156" s="26">
        <f>'3 - Rent Optimization'!J156</f>
        <v>224</v>
      </c>
      <c r="K156" s="26">
        <f>'3 - Rent Optimization'!K156</f>
        <v>331</v>
      </c>
      <c r="L156" s="26">
        <f>'3 - Rent Optimization'!L156</f>
        <v>107</v>
      </c>
      <c r="M156" s="26">
        <f>'3 - Rent Optimization'!M156</f>
        <v>68</v>
      </c>
      <c r="N156" s="47">
        <f>'3 - Rent Optimization'!N156</f>
        <v>0.60841121495327111</v>
      </c>
      <c r="O156" s="47">
        <f>'3 - Rent Optimization'!O156</f>
        <v>0.63839999999999997</v>
      </c>
      <c r="Y156" s="26">
        <f>'3 - Rent Optimization'!Y156</f>
        <v>177.17123752684097</v>
      </c>
      <c r="Z156" s="26">
        <f>'3 - Rent Optimization'!Z156</f>
        <v>224</v>
      </c>
      <c r="AA156" s="47">
        <f>'3 - Rent Optimization'!AA156</f>
        <v>0.1</v>
      </c>
      <c r="AB156" s="107">
        <f>'3 - Rent Optimization'!AB156</f>
        <v>0.77153000000000005</v>
      </c>
      <c r="AC156" s="26">
        <f t="shared" si="28"/>
        <v>63080.292800000003</v>
      </c>
      <c r="AD156" s="39">
        <f t="shared" si="29"/>
        <v>44156.204960000003</v>
      </c>
      <c r="AE156" s="26">
        <f t="shared" si="30"/>
        <v>23293.62</v>
      </c>
      <c r="AF156" s="26">
        <f t="shared" si="31"/>
        <v>20862.584960000004</v>
      </c>
      <c r="AH156" s="123">
        <f t="shared" si="32"/>
        <v>9386.9483333333337</v>
      </c>
      <c r="AI156" s="123">
        <f t="shared" si="33"/>
        <v>-42986.948333333334</v>
      </c>
      <c r="AJ156" s="123">
        <f t="shared" si="34"/>
        <v>-18986.948333333334</v>
      </c>
      <c r="AK156" s="123">
        <f t="shared" si="35"/>
        <v>-18986.948333333334</v>
      </c>
      <c r="AL156" s="123">
        <f t="shared" si="36"/>
        <v>-24986.948333333334</v>
      </c>
      <c r="AM156" s="26">
        <f t="shared" si="37"/>
        <v>-22124.36337333333</v>
      </c>
      <c r="AN156" s="26">
        <f t="shared" si="38"/>
        <v>1875.6366266666701</v>
      </c>
      <c r="AO156" s="26">
        <f t="shared" si="39"/>
        <v>1875.6366266666701</v>
      </c>
      <c r="AP156" s="26">
        <f t="shared" si="40"/>
        <v>-4124.3633733333299</v>
      </c>
      <c r="AQ156">
        <f t="shared" si="41"/>
        <v>0</v>
      </c>
    </row>
    <row r="157" spans="1:43" x14ac:dyDescent="0.5">
      <c r="A157" t="str">
        <f>'3 - Rent Optimization'!A157</f>
        <v>W237</v>
      </c>
      <c r="B157" t="str">
        <f>'3 - Rent Optimization'!B157</f>
        <v>L14418</v>
      </c>
      <c r="C157" t="str">
        <f>'3 - Rent Optimization'!C157</f>
        <v>apartment</v>
      </c>
      <c r="D157">
        <f>'3 - Rent Optimization'!D157</f>
        <v>2</v>
      </c>
      <c r="E157">
        <f>'3 - Rent Optimization'!E157</f>
        <v>760</v>
      </c>
      <c r="F157" s="107">
        <f>'3 - Rent Optimization'!F157</f>
        <v>0.97299999999999998</v>
      </c>
      <c r="G157" s="26">
        <f>'3 - Rent Optimization'!G157</f>
        <v>8873.76</v>
      </c>
      <c r="H157" s="26">
        <f>'3 - Rent Optimization'!H157</f>
        <v>169</v>
      </c>
      <c r="I157" s="107">
        <f>'3 - Rent Optimization'!I157</f>
        <v>0.29039999999999999</v>
      </c>
      <c r="J157" s="26">
        <f>'3 - Rent Optimization'!J157</f>
        <v>100</v>
      </c>
      <c r="K157" s="26">
        <f>'3 - Rent Optimization'!K157</f>
        <v>195</v>
      </c>
      <c r="L157" s="26">
        <f>'3 - Rent Optimization'!L157</f>
        <v>95</v>
      </c>
      <c r="M157" s="26">
        <f>'3 - Rent Optimization'!M157</f>
        <v>69</v>
      </c>
      <c r="N157" s="47">
        <f>'3 - Rent Optimization'!N157</f>
        <v>0.68105263157894735</v>
      </c>
      <c r="O157" s="47">
        <f>'3 - Rent Optimization'!O157</f>
        <v>0.29039999999999999</v>
      </c>
      <c r="Y157" s="26">
        <f>'3 - Rent Optimization'!Y157</f>
        <v>107.86231369205507</v>
      </c>
      <c r="Z157" s="26">
        <f>'3 - Rent Optimization'!Z157</f>
        <v>107.86231369205507</v>
      </c>
      <c r="AA157" s="47">
        <f>'3 - Rent Optimization'!AA157</f>
        <v>0.16620895740677952</v>
      </c>
      <c r="AB157" s="107">
        <f>'3 - Rent Optimization'!AB157</f>
        <v>0.71911236842105264</v>
      </c>
      <c r="AC157" s="26">
        <f t="shared" si="28"/>
        <v>28311.270209800914</v>
      </c>
      <c r="AD157" s="39">
        <f t="shared" si="29"/>
        <v>19817.889146860638</v>
      </c>
      <c r="AE157" s="26">
        <f t="shared" si="30"/>
        <v>8873.76</v>
      </c>
      <c r="AF157" s="26">
        <f t="shared" si="31"/>
        <v>10944.129146860638</v>
      </c>
      <c r="AH157" s="123">
        <f t="shared" si="32"/>
        <v>8749.2004824561391</v>
      </c>
      <c r="AI157" s="123">
        <f t="shared" si="33"/>
        <v>-42349.200482456137</v>
      </c>
      <c r="AJ157" s="123">
        <f t="shared" si="34"/>
        <v>-18349.200482456137</v>
      </c>
      <c r="AK157" s="123">
        <f t="shared" si="35"/>
        <v>-18349.200482456137</v>
      </c>
      <c r="AL157" s="123">
        <f t="shared" si="36"/>
        <v>-24349.200482456137</v>
      </c>
      <c r="AM157" s="26">
        <f t="shared" si="37"/>
        <v>-31405.071335595501</v>
      </c>
      <c r="AN157" s="26">
        <f t="shared" si="38"/>
        <v>-7405.0713355954995</v>
      </c>
      <c r="AO157" s="26">
        <f t="shared" si="39"/>
        <v>-7405.0713355954995</v>
      </c>
      <c r="AP157" s="26">
        <f t="shared" si="40"/>
        <v>-13405.071335595499</v>
      </c>
      <c r="AQ157">
        <f t="shared" si="41"/>
        <v>0</v>
      </c>
    </row>
    <row r="158" spans="1:43" x14ac:dyDescent="0.5">
      <c r="A158" t="str">
        <f>'3 - Rent Optimization'!A158</f>
        <v>W238</v>
      </c>
      <c r="B158" t="str">
        <f>'3 - Rent Optimization'!B158</f>
        <v>L14418</v>
      </c>
      <c r="C158" t="str">
        <f>'3 - Rent Optimization'!C158</f>
        <v>apartment</v>
      </c>
      <c r="D158">
        <f>'3 - Rent Optimization'!D158</f>
        <v>2</v>
      </c>
      <c r="E158">
        <f>'3 - Rent Optimization'!E158</f>
        <v>965</v>
      </c>
      <c r="F158" s="107">
        <f>'3 - Rent Optimization'!F158</f>
        <v>0.97299999999999998</v>
      </c>
      <c r="G158" s="26">
        <f>'3 - Rent Optimization'!G158</f>
        <v>11267.34</v>
      </c>
      <c r="H158" s="26">
        <f>'3 - Rent Optimization'!H158</f>
        <v>189</v>
      </c>
      <c r="I158" s="107">
        <f>'3 - Rent Optimization'!I158</f>
        <v>0.53969999999999996</v>
      </c>
      <c r="J158" s="26">
        <f>'3 - Rent Optimization'!J158</f>
        <v>135</v>
      </c>
      <c r="K158" s="26">
        <f>'3 - Rent Optimization'!K158</f>
        <v>284</v>
      </c>
      <c r="L158" s="26">
        <f>'3 - Rent Optimization'!L158</f>
        <v>149</v>
      </c>
      <c r="M158" s="26">
        <f>'3 - Rent Optimization'!M158</f>
        <v>54</v>
      </c>
      <c r="N158" s="47">
        <f>'3 - Rent Optimization'!N158</f>
        <v>0.38993288590604025</v>
      </c>
      <c r="O158" s="47">
        <f>'3 - Rent Optimization'!O158</f>
        <v>0.53969999999999996</v>
      </c>
      <c r="Y158" s="26">
        <f>'3 - Rent Optimization'!Y158</f>
        <v>158.25247094859165</v>
      </c>
      <c r="Z158" s="26">
        <f>'3 - Rent Optimization'!Z158</f>
        <v>158.25247094859165</v>
      </c>
      <c r="AA158" s="47">
        <f>'3 - Rent Optimization'!AA158</f>
        <v>0.22484548160317663</v>
      </c>
      <c r="AB158" s="107">
        <f>'3 - Rent Optimization'!AB158</f>
        <v>0.67268983221476508</v>
      </c>
      <c r="AC158" s="26">
        <f t="shared" si="28"/>
        <v>38856.01226744274</v>
      </c>
      <c r="AD158" s="39">
        <f t="shared" si="29"/>
        <v>27199.208587209916</v>
      </c>
      <c r="AE158" s="26">
        <f t="shared" si="30"/>
        <v>11267.34</v>
      </c>
      <c r="AF158" s="26">
        <f t="shared" si="31"/>
        <v>15931.868587209916</v>
      </c>
      <c r="AH158" s="123">
        <f t="shared" si="32"/>
        <v>8184.3929586129761</v>
      </c>
      <c r="AI158" s="123">
        <f t="shared" si="33"/>
        <v>-41784.392958612974</v>
      </c>
      <c r="AJ158" s="123">
        <f t="shared" si="34"/>
        <v>-17784.392958612974</v>
      </c>
      <c r="AK158" s="123">
        <f t="shared" si="35"/>
        <v>-17784.392958612974</v>
      </c>
      <c r="AL158" s="123">
        <f t="shared" si="36"/>
        <v>-23784.392958612974</v>
      </c>
      <c r="AM158" s="26">
        <f t="shared" si="37"/>
        <v>-25852.524371403058</v>
      </c>
      <c r="AN158" s="26">
        <f t="shared" si="38"/>
        <v>-1852.5243714030585</v>
      </c>
      <c r="AO158" s="26">
        <f t="shared" si="39"/>
        <v>-1852.5243714030585</v>
      </c>
      <c r="AP158" s="26">
        <f t="shared" si="40"/>
        <v>-7852.5243714030585</v>
      </c>
      <c r="AQ158">
        <f t="shared" si="41"/>
        <v>0</v>
      </c>
    </row>
    <row r="159" spans="1:43" x14ac:dyDescent="0.5">
      <c r="A159" t="str">
        <f>'3 - Rent Optimization'!A159</f>
        <v>W239</v>
      </c>
      <c r="B159" t="str">
        <f>'3 - Rent Optimization'!B159</f>
        <v>L14418</v>
      </c>
      <c r="C159" t="str">
        <f>'3 - Rent Optimization'!C159</f>
        <v>house</v>
      </c>
      <c r="D159">
        <f>'3 - Rent Optimization'!D159</f>
        <v>2</v>
      </c>
      <c r="E159">
        <f>'3 - Rent Optimization'!E159</f>
        <v>1185</v>
      </c>
      <c r="F159" s="107">
        <f>'3 - Rent Optimization'!F159</f>
        <v>0.97299999999999998</v>
      </c>
      <c r="G159" s="26">
        <f>'3 - Rent Optimization'!G159</f>
        <v>13836.06</v>
      </c>
      <c r="H159" s="26">
        <f>'3 - Rent Optimization'!H159</f>
        <v>289</v>
      </c>
      <c r="I159" s="107">
        <f>'3 - Rent Optimization'!I159</f>
        <v>0.27950000000000003</v>
      </c>
      <c r="J159" s="26">
        <f>'3 - Rent Optimization'!J159</f>
        <v>157</v>
      </c>
      <c r="K159" s="26">
        <f>'3 - Rent Optimization'!K159</f>
        <v>320</v>
      </c>
      <c r="L159" s="26">
        <f>'3 - Rent Optimization'!L159</f>
        <v>163</v>
      </c>
      <c r="M159" s="26">
        <f>'3 - Rent Optimization'!M159</f>
        <v>132</v>
      </c>
      <c r="N159" s="47">
        <f>'3 - Rent Optimization'!N159</f>
        <v>0.74785276073619633</v>
      </c>
      <c r="O159" s="47">
        <f>'3 - Rent Optimization'!O159</f>
        <v>0.27950000000000003</v>
      </c>
      <c r="Y159" s="26">
        <f>'3 - Rent Optimization'!Y159</f>
        <v>177.77954875584186</v>
      </c>
      <c r="Z159" s="26">
        <f>'3 - Rent Optimization'!Z159</f>
        <v>177.77954875584186</v>
      </c>
      <c r="AA159" s="47">
        <f>'3 - Rent Optimization'!AA159</f>
        <v>0.20198551536609502</v>
      </c>
      <c r="AB159" s="107">
        <f>'3 - Rent Optimization'!AB159</f>
        <v>0.69078806748466259</v>
      </c>
      <c r="AC159" s="26">
        <f t="shared" si="28"/>
        <v>44824.916687020326</v>
      </c>
      <c r="AD159" s="39">
        <f t="shared" si="29"/>
        <v>31377.441680914228</v>
      </c>
      <c r="AE159" s="26">
        <f t="shared" si="30"/>
        <v>13836.06</v>
      </c>
      <c r="AF159" s="26">
        <f t="shared" si="31"/>
        <v>17541.38168091423</v>
      </c>
      <c r="AH159" s="123">
        <f t="shared" si="32"/>
        <v>8404.588154396728</v>
      </c>
      <c r="AI159" s="123">
        <f t="shared" si="33"/>
        <v>-42004.588154396726</v>
      </c>
      <c r="AJ159" s="123">
        <f t="shared" si="34"/>
        <v>-18004.588154396726</v>
      </c>
      <c r="AK159" s="123">
        <f t="shared" si="35"/>
        <v>-18004.588154396726</v>
      </c>
      <c r="AL159" s="123">
        <f t="shared" si="36"/>
        <v>-24004.588154396726</v>
      </c>
      <c r="AM159" s="26">
        <f t="shared" si="37"/>
        <v>-24463.206473482496</v>
      </c>
      <c r="AN159" s="26">
        <f t="shared" si="38"/>
        <v>-463.20647348249622</v>
      </c>
      <c r="AO159" s="26">
        <f t="shared" si="39"/>
        <v>-463.20647348249622</v>
      </c>
      <c r="AP159" s="26">
        <f t="shared" si="40"/>
        <v>-6463.2064734824962</v>
      </c>
      <c r="AQ159">
        <f t="shared" si="41"/>
        <v>0</v>
      </c>
    </row>
    <row r="160" spans="1:43" x14ac:dyDescent="0.5">
      <c r="A160" t="str">
        <f>'3 - Rent Optimization'!A160</f>
        <v>W24</v>
      </c>
      <c r="B160" t="str">
        <f>'3 - Rent Optimization'!B160</f>
        <v>L4765</v>
      </c>
      <c r="C160" t="str">
        <f>'3 - Rent Optimization'!C160</f>
        <v>apartment</v>
      </c>
      <c r="D160">
        <f>'3 - Rent Optimization'!D160</f>
        <v>2</v>
      </c>
      <c r="E160">
        <f>'3 - Rent Optimization'!E160</f>
        <v>1700</v>
      </c>
      <c r="F160" s="107">
        <f>'3 - Rent Optimization'!F160</f>
        <v>0.97299999999999998</v>
      </c>
      <c r="G160" s="26">
        <f>'3 - Rent Optimization'!G160</f>
        <v>19849.2</v>
      </c>
      <c r="H160" s="26">
        <f>'3 - Rent Optimization'!H160</f>
        <v>239</v>
      </c>
      <c r="I160" s="107">
        <f>'3 - Rent Optimization'!I160</f>
        <v>0.67669999999999997</v>
      </c>
      <c r="J160" s="26">
        <f>'3 - Rent Optimization'!J160</f>
        <v>98</v>
      </c>
      <c r="K160" s="26">
        <f>'3 - Rent Optimization'!K160</f>
        <v>430</v>
      </c>
      <c r="L160" s="26">
        <f>'3 - Rent Optimization'!L160</f>
        <v>332</v>
      </c>
      <c r="M160" s="26">
        <f>'3 - Rent Optimization'!M160</f>
        <v>141</v>
      </c>
      <c r="N160" s="47">
        <f>'3 - Rent Optimization'!N160</f>
        <v>0.43975903614457834</v>
      </c>
      <c r="O160" s="47">
        <f>'3 - Rent Optimization'!O160</f>
        <v>0.67669999999999997</v>
      </c>
      <c r="Y160" s="26">
        <f>'3 - Rent Optimization'!Y160</f>
        <v>251.2135594290767</v>
      </c>
      <c r="Z160" s="26">
        <f>'3 - Rent Optimization'!Z160</f>
        <v>251.2135594290767</v>
      </c>
      <c r="AA160" s="47">
        <f>'3 - Rent Optimization'!AA160</f>
        <v>0.46918929982910046</v>
      </c>
      <c r="AB160" s="107">
        <f>'3 - Rent Optimization'!AB160</f>
        <v>0.47924283132530121</v>
      </c>
      <c r="AC160" s="26">
        <f t="shared" si="28"/>
        <v>43943.188583155599</v>
      </c>
      <c r="AD160" s="39">
        <f t="shared" si="29"/>
        <v>30760.232008208917</v>
      </c>
      <c r="AE160" s="26">
        <f t="shared" si="30"/>
        <v>19849.2</v>
      </c>
      <c r="AF160" s="26">
        <f t="shared" si="31"/>
        <v>10911.032008208917</v>
      </c>
      <c r="AH160" s="123">
        <f t="shared" si="32"/>
        <v>5830.7877811244989</v>
      </c>
      <c r="AI160" s="123">
        <f t="shared" si="33"/>
        <v>-39430.787781124498</v>
      </c>
      <c r="AJ160" s="123">
        <f t="shared" si="34"/>
        <v>-15430.787781124498</v>
      </c>
      <c r="AK160" s="123">
        <f t="shared" si="35"/>
        <v>-15430.787781124498</v>
      </c>
      <c r="AL160" s="123">
        <f t="shared" si="36"/>
        <v>-21430.787781124498</v>
      </c>
      <c r="AM160" s="26">
        <f t="shared" si="37"/>
        <v>-28519.755772915581</v>
      </c>
      <c r="AN160" s="26">
        <f t="shared" si="38"/>
        <v>-4519.7557729155815</v>
      </c>
      <c r="AO160" s="26">
        <f t="shared" si="39"/>
        <v>-4519.7557729155815</v>
      </c>
      <c r="AP160" s="26">
        <f t="shared" si="40"/>
        <v>-10519.755772915581</v>
      </c>
      <c r="AQ160">
        <f t="shared" si="41"/>
        <v>0</v>
      </c>
    </row>
    <row r="161" spans="1:43" x14ac:dyDescent="0.5">
      <c r="A161" t="str">
        <f>'3 - Rent Optimization'!A161</f>
        <v>W240</v>
      </c>
      <c r="B161" t="str">
        <f>'3 - Rent Optimization'!B161</f>
        <v>L14418</v>
      </c>
      <c r="C161" t="str">
        <f>'3 - Rent Optimization'!C161</f>
        <v>house</v>
      </c>
      <c r="D161">
        <f>'3 - Rent Optimization'!D161</f>
        <v>2</v>
      </c>
      <c r="E161">
        <f>'3 - Rent Optimization'!E161</f>
        <v>1340</v>
      </c>
      <c r="F161" s="107">
        <f>'3 - Rent Optimization'!F161</f>
        <v>0.97299999999999998</v>
      </c>
      <c r="G161" s="26">
        <f>'3 - Rent Optimization'!G161</f>
        <v>15645.84</v>
      </c>
      <c r="H161" s="26">
        <f>'3 - Rent Optimization'!H161</f>
        <v>278</v>
      </c>
      <c r="I161" s="107">
        <f>'3 - Rent Optimization'!I161</f>
        <v>0.38900000000000001</v>
      </c>
      <c r="J161" s="26">
        <f>'3 - Rent Optimization'!J161</f>
        <v>135</v>
      </c>
      <c r="K161" s="26">
        <f>'3 - Rent Optimization'!K161</f>
        <v>347</v>
      </c>
      <c r="L161" s="26">
        <f>'3 - Rent Optimization'!L161</f>
        <v>212</v>
      </c>
      <c r="M161" s="26">
        <f>'3 - Rent Optimization'!M161</f>
        <v>143</v>
      </c>
      <c r="N161" s="47">
        <f>'3 - Rent Optimization'!N161</f>
        <v>0.63962264150943393</v>
      </c>
      <c r="O161" s="47">
        <f>'3 - Rent Optimization'!O161</f>
        <v>0.38900000000000001</v>
      </c>
      <c r="Y161" s="26">
        <f>'3 - Rent Optimization'!Y161</f>
        <v>196.62432108121766</v>
      </c>
      <c r="Z161" s="26">
        <f>'3 - Rent Optimization'!Z161</f>
        <v>196.62432108121766</v>
      </c>
      <c r="AA161" s="47">
        <f>'3 - Rent Optimization'!AA161</f>
        <v>0.33254460785365153</v>
      </c>
      <c r="AB161" s="107">
        <f>'3 - Rent Optimization'!AB161</f>
        <v>0.58742443396226407</v>
      </c>
      <c r="AC161" s="26">
        <f t="shared" si="28"/>
        <v>42158.20463773729</v>
      </c>
      <c r="AD161" s="39">
        <f t="shared" si="29"/>
        <v>29510.743246416099</v>
      </c>
      <c r="AE161" s="26">
        <f t="shared" si="30"/>
        <v>15645.84</v>
      </c>
      <c r="AF161" s="26">
        <f t="shared" si="31"/>
        <v>13864.903246416099</v>
      </c>
      <c r="AH161" s="123">
        <f t="shared" si="32"/>
        <v>7146.9972798742119</v>
      </c>
      <c r="AI161" s="123">
        <f t="shared" si="33"/>
        <v>-40746.997279874209</v>
      </c>
      <c r="AJ161" s="123">
        <f t="shared" si="34"/>
        <v>-16746.997279874213</v>
      </c>
      <c r="AK161" s="123">
        <f t="shared" si="35"/>
        <v>-16746.997279874213</v>
      </c>
      <c r="AL161" s="123">
        <f t="shared" si="36"/>
        <v>-22746.997279874213</v>
      </c>
      <c r="AM161" s="26">
        <f t="shared" si="37"/>
        <v>-26882.09403345811</v>
      </c>
      <c r="AN161" s="26">
        <f t="shared" si="38"/>
        <v>-2882.0940334581137</v>
      </c>
      <c r="AO161" s="26">
        <f t="shared" si="39"/>
        <v>-2882.0940334581137</v>
      </c>
      <c r="AP161" s="26">
        <f t="shared" si="40"/>
        <v>-8882.0940334581137</v>
      </c>
      <c r="AQ161">
        <f t="shared" si="41"/>
        <v>0</v>
      </c>
    </row>
    <row r="162" spans="1:43" x14ac:dyDescent="0.5">
      <c r="A162" t="str">
        <f>'3 - Rent Optimization'!A162</f>
        <v>W241</v>
      </c>
      <c r="B162" t="str">
        <f>'3 - Rent Optimization'!B162</f>
        <v>L14419</v>
      </c>
      <c r="C162" t="str">
        <f>'3 - Rent Optimization'!C162</f>
        <v>apartment</v>
      </c>
      <c r="D162">
        <f>'3 - Rent Optimization'!D162</f>
        <v>2</v>
      </c>
      <c r="E162">
        <f>'3 - Rent Optimization'!E162</f>
        <v>1150</v>
      </c>
      <c r="F162" s="107">
        <f>'3 - Rent Optimization'!F162</f>
        <v>0.97299999999999998</v>
      </c>
      <c r="G162" s="26">
        <f>'3 - Rent Optimization'!G162</f>
        <v>13427.4</v>
      </c>
      <c r="H162" s="26">
        <f>'3 - Rent Optimization'!H162</f>
        <v>183</v>
      </c>
      <c r="I162" s="107">
        <f>'3 - Rent Optimization'!I162</f>
        <v>0.57530000000000003</v>
      </c>
      <c r="J162" s="26">
        <f>'3 - Rent Optimization'!J162</f>
        <v>80</v>
      </c>
      <c r="K162" s="26">
        <f>'3 - Rent Optimization'!K162</f>
        <v>267</v>
      </c>
      <c r="L162" s="26">
        <f>'3 - Rent Optimization'!L162</f>
        <v>187</v>
      </c>
      <c r="M162" s="26">
        <f>'3 - Rent Optimization'!M162</f>
        <v>103</v>
      </c>
      <c r="N162" s="47">
        <f>'3 - Rent Optimization'!N162</f>
        <v>0.54064171122994653</v>
      </c>
      <c r="O162" s="47">
        <f>'3 - Rent Optimization'!O162</f>
        <v>0.57530000000000003</v>
      </c>
      <c r="Y162" s="26">
        <f>'3 - Rent Optimization'!Y162</f>
        <v>153.89739642541366</v>
      </c>
      <c r="Z162" s="26">
        <f>'3 - Rent Optimization'!Z162</f>
        <v>153.89739642541366</v>
      </c>
      <c r="AA162" s="47">
        <f>'3 - Rent Optimization'!AA162</f>
        <v>0.41613859433332046</v>
      </c>
      <c r="AB162" s="107">
        <f>'3 - Rent Optimization'!AB162</f>
        <v>0.52124307486631016</v>
      </c>
      <c r="AC162" s="26">
        <f t="shared" si="28"/>
        <v>29279.552526246269</v>
      </c>
      <c r="AD162" s="39">
        <f t="shared" si="29"/>
        <v>20495.686768372387</v>
      </c>
      <c r="AE162" s="26">
        <f t="shared" si="30"/>
        <v>13427.4</v>
      </c>
      <c r="AF162" s="26">
        <f t="shared" si="31"/>
        <v>7068.2867683723871</v>
      </c>
      <c r="AH162" s="123">
        <f t="shared" si="32"/>
        <v>6341.7907442067735</v>
      </c>
      <c r="AI162" s="123">
        <f t="shared" si="33"/>
        <v>-39941.790744206774</v>
      </c>
      <c r="AJ162" s="123">
        <f t="shared" si="34"/>
        <v>-15941.790744206774</v>
      </c>
      <c r="AK162" s="123">
        <f t="shared" si="35"/>
        <v>-15941.790744206774</v>
      </c>
      <c r="AL162" s="123">
        <f t="shared" si="36"/>
        <v>-21941.790744206774</v>
      </c>
      <c r="AM162" s="26">
        <f t="shared" si="37"/>
        <v>-32873.503975834385</v>
      </c>
      <c r="AN162" s="26">
        <f t="shared" si="38"/>
        <v>-8873.5039758343864</v>
      </c>
      <c r="AO162" s="26">
        <f t="shared" si="39"/>
        <v>-8873.5039758343864</v>
      </c>
      <c r="AP162" s="26">
        <f t="shared" si="40"/>
        <v>-14873.503975834386</v>
      </c>
      <c r="AQ162">
        <f t="shared" si="41"/>
        <v>0</v>
      </c>
    </row>
    <row r="163" spans="1:43" x14ac:dyDescent="0.5">
      <c r="A163" t="str">
        <f>'3 - Rent Optimization'!A163</f>
        <v>W242</v>
      </c>
      <c r="B163" t="str">
        <f>'3 - Rent Optimization'!B163</f>
        <v>L14419</v>
      </c>
      <c r="C163" t="str">
        <f>'3 - Rent Optimization'!C163</f>
        <v>apartment</v>
      </c>
      <c r="D163">
        <f>'3 - Rent Optimization'!D163</f>
        <v>2</v>
      </c>
      <c r="E163">
        <f>'3 - Rent Optimization'!E163</f>
        <v>2000</v>
      </c>
      <c r="F163" s="107">
        <f>'3 - Rent Optimization'!F163</f>
        <v>0.97299999999999998</v>
      </c>
      <c r="G163" s="26">
        <f>'3 - Rent Optimization'!G163</f>
        <v>23352</v>
      </c>
      <c r="H163" s="26">
        <f>'3 - Rent Optimization'!H163</f>
        <v>237</v>
      </c>
      <c r="I163" s="107">
        <f>'3 - Rent Optimization'!I163</f>
        <v>0.31230000000000002</v>
      </c>
      <c r="J163" s="26">
        <f>'3 - Rent Optimization'!J163</f>
        <v>160</v>
      </c>
      <c r="K163" s="26">
        <f>'3 - Rent Optimization'!K163</f>
        <v>323</v>
      </c>
      <c r="L163" s="26">
        <f>'3 - Rent Optimization'!L163</f>
        <v>163</v>
      </c>
      <c r="M163" s="26">
        <f>'3 - Rent Optimization'!M163</f>
        <v>77</v>
      </c>
      <c r="N163" s="47">
        <f>'3 - Rent Optimization'!N163</f>
        <v>0.47791411042944787</v>
      </c>
      <c r="O163" s="47">
        <f>'3 - Rent Optimization'!O163</f>
        <v>0.31230000000000002</v>
      </c>
      <c r="Y163" s="26">
        <f>'3 - Rent Optimization'!Y163</f>
        <v>179.27954875584186</v>
      </c>
      <c r="Z163" s="26">
        <f>'3 - Rent Optimization'!Z163</f>
        <v>179.27954875584186</v>
      </c>
      <c r="AA163" s="47">
        <f>'3 - Rent Optimization'!AA163</f>
        <v>0.19462355217591096</v>
      </c>
      <c r="AB163" s="107">
        <f>'3 - Rent Optimization'!AB163</f>
        <v>0.69661653374233135</v>
      </c>
      <c r="AC163" s="26">
        <f t="shared" si="28"/>
        <v>45584.52070619211</v>
      </c>
      <c r="AD163" s="39">
        <f t="shared" si="29"/>
        <v>31909.164494334476</v>
      </c>
      <c r="AE163" s="26">
        <f t="shared" si="30"/>
        <v>23352</v>
      </c>
      <c r="AF163" s="26">
        <f t="shared" si="31"/>
        <v>8557.1644943344763</v>
      </c>
      <c r="AH163" s="123">
        <f t="shared" si="32"/>
        <v>8475.5011605316977</v>
      </c>
      <c r="AI163" s="123">
        <f t="shared" si="33"/>
        <v>-42075.501160531698</v>
      </c>
      <c r="AJ163" s="123">
        <f t="shared" si="34"/>
        <v>-18075.501160531698</v>
      </c>
      <c r="AK163" s="123">
        <f t="shared" si="35"/>
        <v>-18075.501160531698</v>
      </c>
      <c r="AL163" s="123">
        <f t="shared" si="36"/>
        <v>-24075.501160531698</v>
      </c>
      <c r="AM163" s="26">
        <f t="shared" si="37"/>
        <v>-33518.336666197225</v>
      </c>
      <c r="AN163" s="26">
        <f t="shared" si="38"/>
        <v>-9518.3366661972213</v>
      </c>
      <c r="AO163" s="26">
        <f t="shared" si="39"/>
        <v>-9518.3366661972213</v>
      </c>
      <c r="AP163" s="26">
        <f t="shared" si="40"/>
        <v>-15518.336666197221</v>
      </c>
      <c r="AQ163">
        <f t="shared" si="41"/>
        <v>0</v>
      </c>
    </row>
    <row r="164" spans="1:43" x14ac:dyDescent="0.5">
      <c r="A164" t="str">
        <f>'3 - Rent Optimization'!A164</f>
        <v>W243</v>
      </c>
      <c r="B164" t="str">
        <f>'3 - Rent Optimization'!B164</f>
        <v>L14419</v>
      </c>
      <c r="C164" t="str">
        <f>'3 - Rent Optimization'!C164</f>
        <v>house</v>
      </c>
      <c r="D164">
        <f>'3 - Rent Optimization'!D164</f>
        <v>2</v>
      </c>
      <c r="E164">
        <f>'3 - Rent Optimization'!E164</f>
        <v>1600</v>
      </c>
      <c r="F164" s="107">
        <f>'3 - Rent Optimization'!F164</f>
        <v>0.97299999999999998</v>
      </c>
      <c r="G164" s="26">
        <f>'3 - Rent Optimization'!G164</f>
        <v>18681.599999999999</v>
      </c>
      <c r="H164" s="26">
        <f>'3 - Rent Optimization'!H164</f>
        <v>297</v>
      </c>
      <c r="I164" s="107">
        <f>'3 - Rent Optimization'!I164</f>
        <v>0.4521</v>
      </c>
      <c r="J164" s="26">
        <f>'3 - Rent Optimization'!J164</f>
        <v>225</v>
      </c>
      <c r="K164" s="26">
        <f>'3 - Rent Optimization'!K164</f>
        <v>406</v>
      </c>
      <c r="L164" s="26">
        <f>'3 - Rent Optimization'!L164</f>
        <v>181</v>
      </c>
      <c r="M164" s="26">
        <f>'3 - Rent Optimization'!M164</f>
        <v>72</v>
      </c>
      <c r="N164" s="47">
        <f>'3 - Rent Optimization'!N164</f>
        <v>0.41823204419889504</v>
      </c>
      <c r="O164" s="47">
        <f>'3 - Rent Optimization'!O164</f>
        <v>0.4521</v>
      </c>
      <c r="Y164" s="26">
        <f>'3 - Rent Optimization'!Y164</f>
        <v>222.74293450802068</v>
      </c>
      <c r="Z164" s="26">
        <f>'3 - Rent Optimization'!Z164</f>
        <v>225</v>
      </c>
      <c r="AA164" s="47">
        <f>'3 - Rent Optimization'!AA164</f>
        <v>0.1</v>
      </c>
      <c r="AB164" s="107">
        <f>'3 - Rent Optimization'!AB164</f>
        <v>0.77153000000000005</v>
      </c>
      <c r="AC164" s="26">
        <f t="shared" si="28"/>
        <v>63361.901250000003</v>
      </c>
      <c r="AD164" s="39">
        <f t="shared" si="29"/>
        <v>44353.330875</v>
      </c>
      <c r="AE164" s="26">
        <f t="shared" si="30"/>
        <v>18681.599999999999</v>
      </c>
      <c r="AF164" s="26">
        <f t="shared" si="31"/>
        <v>25671.730875000001</v>
      </c>
      <c r="AH164" s="123">
        <f t="shared" si="32"/>
        <v>9386.9483333333337</v>
      </c>
      <c r="AI164" s="123">
        <f t="shared" si="33"/>
        <v>-42986.948333333334</v>
      </c>
      <c r="AJ164" s="123">
        <f t="shared" si="34"/>
        <v>-18986.948333333334</v>
      </c>
      <c r="AK164" s="123">
        <f t="shared" si="35"/>
        <v>-18986.948333333334</v>
      </c>
      <c r="AL164" s="123">
        <f t="shared" si="36"/>
        <v>-24986.948333333334</v>
      </c>
      <c r="AM164" s="26">
        <f t="shared" si="37"/>
        <v>-17315.217458333333</v>
      </c>
      <c r="AN164" s="26">
        <f t="shared" si="38"/>
        <v>6684.7825416666674</v>
      </c>
      <c r="AO164" s="26">
        <f t="shared" si="39"/>
        <v>6684.7825416666674</v>
      </c>
      <c r="AP164" s="26">
        <f t="shared" si="40"/>
        <v>684.78254166666738</v>
      </c>
      <c r="AQ164">
        <f t="shared" si="41"/>
        <v>0</v>
      </c>
    </row>
    <row r="165" spans="1:43" x14ac:dyDescent="0.5">
      <c r="A165" t="str">
        <f>'3 - Rent Optimization'!A165</f>
        <v>W244</v>
      </c>
      <c r="B165" t="str">
        <f>'3 - Rent Optimization'!B165</f>
        <v>L14419</v>
      </c>
      <c r="C165" t="str">
        <f>'3 - Rent Optimization'!C165</f>
        <v>house</v>
      </c>
      <c r="D165">
        <f>'3 - Rent Optimization'!D165</f>
        <v>2</v>
      </c>
      <c r="E165">
        <f>'3 - Rent Optimization'!E165</f>
        <v>2150</v>
      </c>
      <c r="F165" s="107">
        <f>'3 - Rent Optimization'!F165</f>
        <v>0.97299999999999998</v>
      </c>
      <c r="G165" s="26">
        <f>'3 - Rent Optimization'!G165</f>
        <v>25103.399999999998</v>
      </c>
      <c r="H165" s="26">
        <f>'3 - Rent Optimization'!H165</f>
        <v>360</v>
      </c>
      <c r="I165" s="107">
        <f>'3 - Rent Optimization'!I165</f>
        <v>0.53149999999999997</v>
      </c>
      <c r="J165" s="26">
        <f>'3 - Rent Optimization'!J165</f>
        <v>170</v>
      </c>
      <c r="K165" s="26">
        <f>'3 - Rent Optimization'!K165</f>
        <v>447</v>
      </c>
      <c r="L165" s="26">
        <f>'3 - Rent Optimization'!L165</f>
        <v>277</v>
      </c>
      <c r="M165" s="26">
        <f>'3 - Rent Optimization'!M165</f>
        <v>190</v>
      </c>
      <c r="N165" s="47">
        <f>'3 - Rent Optimization'!N165</f>
        <v>0.64873646209386282</v>
      </c>
      <c r="O165" s="47">
        <f>'3 - Rent Optimization'!O165</f>
        <v>0.53149999999999997</v>
      </c>
      <c r="Y165" s="26">
        <f>'3 - Rent Optimization'!Y165</f>
        <v>253.71432518630792</v>
      </c>
      <c r="Z165" s="26">
        <f>'3 - Rent Optimization'!Z165</f>
        <v>253.71432518630792</v>
      </c>
      <c r="AA165" s="47">
        <f>'3 - Rent Optimization'!AA165</f>
        <v>0.34177422436478821</v>
      </c>
      <c r="AB165" s="107">
        <f>'3 - Rent Optimization'!AB165</f>
        <v>0.58011734657039726</v>
      </c>
      <c r="AC165" s="26">
        <f t="shared" si="28"/>
        <v>53722.189606602646</v>
      </c>
      <c r="AD165" s="39">
        <f t="shared" si="29"/>
        <v>37605.532724621851</v>
      </c>
      <c r="AE165" s="26">
        <f t="shared" si="30"/>
        <v>25103.399999999998</v>
      </c>
      <c r="AF165" s="26">
        <f t="shared" si="31"/>
        <v>12502.132724621853</v>
      </c>
      <c r="AH165" s="123">
        <f t="shared" si="32"/>
        <v>7058.0943832731664</v>
      </c>
      <c r="AI165" s="123">
        <f t="shared" si="33"/>
        <v>-40658.094383273165</v>
      </c>
      <c r="AJ165" s="123">
        <f t="shared" si="34"/>
        <v>-16658.094383273165</v>
      </c>
      <c r="AK165" s="123">
        <f t="shared" si="35"/>
        <v>-16658.094383273165</v>
      </c>
      <c r="AL165" s="123">
        <f t="shared" si="36"/>
        <v>-22658.094383273165</v>
      </c>
      <c r="AM165" s="26">
        <f t="shared" si="37"/>
        <v>-28155.961658651311</v>
      </c>
      <c r="AN165" s="26">
        <f t="shared" si="38"/>
        <v>-4155.9616586513112</v>
      </c>
      <c r="AO165" s="26">
        <f t="shared" si="39"/>
        <v>-4155.9616586513112</v>
      </c>
      <c r="AP165" s="26">
        <f t="shared" si="40"/>
        <v>-10155.961658651311</v>
      </c>
      <c r="AQ165">
        <f t="shared" si="41"/>
        <v>0</v>
      </c>
    </row>
    <row r="166" spans="1:43" x14ac:dyDescent="0.5">
      <c r="A166" t="str">
        <f>'3 - Rent Optimization'!A166</f>
        <v>W25</v>
      </c>
      <c r="B166" t="str">
        <f>'3 - Rent Optimization'!B166</f>
        <v>L4770</v>
      </c>
      <c r="C166" t="str">
        <f>'3 - Rent Optimization'!C166</f>
        <v>apartment</v>
      </c>
      <c r="D166">
        <f>'3 - Rent Optimization'!D166</f>
        <v>2</v>
      </c>
      <c r="E166">
        <f>'3 - Rent Optimization'!E166</f>
        <v>1600</v>
      </c>
      <c r="F166" s="107">
        <f>'3 - Rent Optimization'!F166</f>
        <v>0.97299999999999998</v>
      </c>
      <c r="G166" s="26">
        <f>'3 - Rent Optimization'!G166</f>
        <v>18681.599999999999</v>
      </c>
      <c r="H166" s="26">
        <f>'3 - Rent Optimization'!H166</f>
        <v>209</v>
      </c>
      <c r="I166" s="107">
        <f>'3 - Rent Optimization'!I166</f>
        <v>0.53969999999999996</v>
      </c>
      <c r="J166" s="26">
        <f>'3 - Rent Optimization'!J166</f>
        <v>94</v>
      </c>
      <c r="K166" s="26">
        <f>'3 - Rent Optimization'!K166</f>
        <v>411</v>
      </c>
      <c r="L166" s="26">
        <f>'3 - Rent Optimization'!L166</f>
        <v>317</v>
      </c>
      <c r="M166" s="26">
        <f>'3 - Rent Optimization'!M166</f>
        <v>115</v>
      </c>
      <c r="N166" s="47">
        <f>'3 - Rent Optimization'!N166</f>
        <v>0.39022082018927451</v>
      </c>
      <c r="O166" s="47">
        <f>'3 - Rent Optimization'!O166</f>
        <v>0.53969999999999996</v>
      </c>
      <c r="Y166" s="26">
        <f>'3 - Rent Optimization'!Y166</f>
        <v>240.07740463559432</v>
      </c>
      <c r="Z166" s="26">
        <f>'3 - Rent Optimization'!Z166</f>
        <v>240.07740463559432</v>
      </c>
      <c r="AA166" s="47">
        <f>'3 - Rent Optimization'!AA166</f>
        <v>0.46864960160402352</v>
      </c>
      <c r="AB166" s="107">
        <f>'3 - Rent Optimization'!AB166</f>
        <v>0.47967011041009461</v>
      </c>
      <c r="AC166" s="26">
        <f t="shared" si="28"/>
        <v>42032.653643811434</v>
      </c>
      <c r="AD166" s="39">
        <f t="shared" si="29"/>
        <v>29422.857550668003</v>
      </c>
      <c r="AE166" s="26">
        <f t="shared" si="30"/>
        <v>18681.599999999999</v>
      </c>
      <c r="AF166" s="26">
        <f t="shared" si="31"/>
        <v>10741.257550668004</v>
      </c>
      <c r="AH166" s="123">
        <f t="shared" si="32"/>
        <v>5835.9863433228174</v>
      </c>
      <c r="AI166" s="123">
        <f t="shared" si="33"/>
        <v>-39435.986343322817</v>
      </c>
      <c r="AJ166" s="123">
        <f t="shared" si="34"/>
        <v>-15435.986343322817</v>
      </c>
      <c r="AK166" s="123">
        <f t="shared" si="35"/>
        <v>-15435.986343322817</v>
      </c>
      <c r="AL166" s="123">
        <f t="shared" si="36"/>
        <v>-21435.986343322817</v>
      </c>
      <c r="AM166" s="26">
        <f t="shared" si="37"/>
        <v>-28694.728792654812</v>
      </c>
      <c r="AN166" s="26">
        <f t="shared" si="38"/>
        <v>-4694.7287926548124</v>
      </c>
      <c r="AO166" s="26">
        <f t="shared" si="39"/>
        <v>-4694.7287926548124</v>
      </c>
      <c r="AP166" s="26">
        <f t="shared" si="40"/>
        <v>-10694.728792654812</v>
      </c>
      <c r="AQ166">
        <f t="shared" si="41"/>
        <v>0</v>
      </c>
    </row>
    <row r="167" spans="1:43" x14ac:dyDescent="0.5">
      <c r="A167" t="str">
        <f>'3 - Rent Optimization'!A167</f>
        <v>W26</v>
      </c>
      <c r="B167" t="str">
        <f>'3 - Rent Optimization'!B167</f>
        <v>L4770</v>
      </c>
      <c r="C167" t="str">
        <f>'3 - Rent Optimization'!C167</f>
        <v>apartment</v>
      </c>
      <c r="D167">
        <f>'3 - Rent Optimization'!D167</f>
        <v>2</v>
      </c>
      <c r="E167">
        <f>'3 - Rent Optimization'!E167</f>
        <v>2100</v>
      </c>
      <c r="F167" s="107">
        <f>'3 - Rent Optimization'!F167</f>
        <v>0.97299999999999998</v>
      </c>
      <c r="G167" s="26">
        <f>'3 - Rent Optimization'!G167</f>
        <v>24519.599999999999</v>
      </c>
      <c r="H167" s="26">
        <f>'3 - Rent Optimization'!H167</f>
        <v>265</v>
      </c>
      <c r="I167" s="107">
        <f>'3 - Rent Optimization'!I167</f>
        <v>0.4027</v>
      </c>
      <c r="J167" s="26">
        <f>'3 - Rent Optimization'!J167</f>
        <v>130</v>
      </c>
      <c r="K167" s="26">
        <f>'3 - Rent Optimization'!K167</f>
        <v>438</v>
      </c>
      <c r="L167" s="26">
        <f>'3 - Rent Optimization'!L167</f>
        <v>308</v>
      </c>
      <c r="M167" s="26">
        <f>'3 - Rent Optimization'!M167</f>
        <v>135</v>
      </c>
      <c r="N167" s="47">
        <f>'3 - Rent Optimization'!N167</f>
        <v>0.45064935064935063</v>
      </c>
      <c r="O167" s="47">
        <f>'3 - Rent Optimization'!O167</f>
        <v>0.4027</v>
      </c>
      <c r="Y167" s="26">
        <f>'3 - Rent Optimization'!Y167</f>
        <v>252.59571175950487</v>
      </c>
      <c r="Z167" s="26">
        <f>'3 - Rent Optimization'!Z167</f>
        <v>252.59571175950487</v>
      </c>
      <c r="AA167" s="47">
        <f>'3 - Rent Optimization'!AA167</f>
        <v>0.41843042015455811</v>
      </c>
      <c r="AB167" s="107">
        <f>'3 - Rent Optimization'!AB167</f>
        <v>0.51942863636363634</v>
      </c>
      <c r="AC167" s="26">
        <f t="shared" si="28"/>
        <v>47889.987830347738</v>
      </c>
      <c r="AD167" s="39">
        <f t="shared" si="29"/>
        <v>33522.991481243414</v>
      </c>
      <c r="AE167" s="26">
        <f t="shared" si="30"/>
        <v>24519.599999999999</v>
      </c>
      <c r="AF167" s="26">
        <f t="shared" si="31"/>
        <v>9003.3914812434159</v>
      </c>
      <c r="AH167" s="123">
        <f t="shared" si="32"/>
        <v>6319.7150757575746</v>
      </c>
      <c r="AI167" s="123">
        <f t="shared" si="33"/>
        <v>-39919.715075757573</v>
      </c>
      <c r="AJ167" s="123">
        <f t="shared" si="34"/>
        <v>-15919.715075757575</v>
      </c>
      <c r="AK167" s="123">
        <f t="shared" si="35"/>
        <v>-15919.715075757575</v>
      </c>
      <c r="AL167" s="123">
        <f t="shared" si="36"/>
        <v>-21919.715075757573</v>
      </c>
      <c r="AM167" s="26">
        <f t="shared" si="37"/>
        <v>-30916.323594514157</v>
      </c>
      <c r="AN167" s="26">
        <f t="shared" si="38"/>
        <v>-6916.3235945141587</v>
      </c>
      <c r="AO167" s="26">
        <f t="shared" si="39"/>
        <v>-6916.3235945141587</v>
      </c>
      <c r="AP167" s="26">
        <f t="shared" si="40"/>
        <v>-12916.323594514157</v>
      </c>
      <c r="AQ167">
        <f t="shared" si="41"/>
        <v>0</v>
      </c>
    </row>
    <row r="168" spans="1:43" x14ac:dyDescent="0.5">
      <c r="A168" t="str">
        <f>'3 - Rent Optimization'!A168</f>
        <v>W27</v>
      </c>
      <c r="B168" t="str">
        <f>'3 - Rent Optimization'!B168</f>
        <v>L4770</v>
      </c>
      <c r="C168" t="str">
        <f>'3 - Rent Optimization'!C168</f>
        <v>house</v>
      </c>
      <c r="D168">
        <f>'3 - Rent Optimization'!D168</f>
        <v>2</v>
      </c>
      <c r="E168">
        <f>'3 - Rent Optimization'!E168</f>
        <v>1200</v>
      </c>
      <c r="F168" s="107">
        <f>'3 - Rent Optimization'!F168</f>
        <v>0.97299999999999998</v>
      </c>
      <c r="G168" s="26">
        <f>'3 - Rent Optimization'!G168</f>
        <v>14011.199999999999</v>
      </c>
      <c r="H168" s="26">
        <f>'3 - Rent Optimization'!H168</f>
        <v>435</v>
      </c>
      <c r="I168" s="107">
        <f>'3 - Rent Optimization'!I168</f>
        <v>0.4</v>
      </c>
      <c r="J168" s="26">
        <f>'3 - Rent Optimization'!J168</f>
        <v>162</v>
      </c>
      <c r="K168" s="26">
        <f>'3 - Rent Optimization'!K168</f>
        <v>504</v>
      </c>
      <c r="L168" s="26">
        <f>'3 - Rent Optimization'!L168</f>
        <v>342</v>
      </c>
      <c r="M168" s="26">
        <f>'3 - Rent Optimization'!M168</f>
        <v>273</v>
      </c>
      <c r="N168" s="47">
        <f>'3 - Rent Optimization'!N168</f>
        <v>0.73859649122807014</v>
      </c>
      <c r="O168" s="47">
        <f>'3 - Rent Optimization'!O168</f>
        <v>0.4</v>
      </c>
      <c r="Y168" s="26">
        <f>'3 - Rent Optimization'!Y168</f>
        <v>289.30432929139829</v>
      </c>
      <c r="Z168" s="26">
        <f>'3 - Rent Optimization'!Z168</f>
        <v>289.30432929139829</v>
      </c>
      <c r="AA168" s="47">
        <f>'3 - Rent Optimization'!AA168</f>
        <v>0.39778790477520065</v>
      </c>
      <c r="AB168" s="107">
        <f>'3 - Rent Optimization'!AB168</f>
        <v>0.53577131578947368</v>
      </c>
      <c r="AC168" s="26">
        <f t="shared" si="28"/>
        <v>56575.350826335925</v>
      </c>
      <c r="AD168" s="39">
        <f t="shared" si="29"/>
        <v>39602.745578435148</v>
      </c>
      <c r="AE168" s="26">
        <f t="shared" si="30"/>
        <v>14011.199999999999</v>
      </c>
      <c r="AF168" s="26">
        <f t="shared" si="31"/>
        <v>25591.545578435151</v>
      </c>
      <c r="AH168" s="123">
        <f t="shared" si="32"/>
        <v>6518.5510087719294</v>
      </c>
      <c r="AI168" s="123">
        <f t="shared" si="33"/>
        <v>-40118.55100877193</v>
      </c>
      <c r="AJ168" s="123">
        <f t="shared" si="34"/>
        <v>-16118.55100877193</v>
      </c>
      <c r="AK168" s="123">
        <f t="shared" si="35"/>
        <v>-16118.55100877193</v>
      </c>
      <c r="AL168" s="123">
        <f t="shared" si="36"/>
        <v>-22118.55100877193</v>
      </c>
      <c r="AM168" s="26">
        <f t="shared" si="37"/>
        <v>-14527.00543033678</v>
      </c>
      <c r="AN168" s="26">
        <f t="shared" si="38"/>
        <v>9472.9945696632203</v>
      </c>
      <c r="AO168" s="26">
        <f t="shared" si="39"/>
        <v>9472.9945696632203</v>
      </c>
      <c r="AP168" s="26">
        <f t="shared" si="40"/>
        <v>3472.9945696632203</v>
      </c>
      <c r="AQ168">
        <f t="shared" si="41"/>
        <v>0</v>
      </c>
    </row>
    <row r="169" spans="1:43" x14ac:dyDescent="0.5">
      <c r="A169" t="str">
        <f>'3 - Rent Optimization'!A169</f>
        <v>W28</v>
      </c>
      <c r="B169" t="str">
        <f>'3 - Rent Optimization'!B169</f>
        <v>L4770</v>
      </c>
      <c r="C169" t="str">
        <f>'3 - Rent Optimization'!C169</f>
        <v>house</v>
      </c>
      <c r="D169">
        <f>'3 - Rent Optimization'!D169</f>
        <v>2</v>
      </c>
      <c r="E169">
        <f>'3 - Rent Optimization'!E169</f>
        <v>2100</v>
      </c>
      <c r="F169" s="107">
        <f>'3 - Rent Optimization'!F169</f>
        <v>0.97299999999999998</v>
      </c>
      <c r="G169" s="26">
        <f>'3 - Rent Optimization'!G169</f>
        <v>24519.599999999999</v>
      </c>
      <c r="H169" s="26">
        <f>'3 - Rent Optimization'!H169</f>
        <v>487</v>
      </c>
      <c r="I169" s="107">
        <f>'3 - Rent Optimization'!I169</f>
        <v>0.43009999999999998</v>
      </c>
      <c r="J169" s="26">
        <f>'3 - Rent Optimization'!J169</f>
        <v>175</v>
      </c>
      <c r="K169" s="26">
        <f>'3 - Rent Optimization'!K169</f>
        <v>755</v>
      </c>
      <c r="L169" s="26">
        <f>'3 - Rent Optimization'!L169</f>
        <v>580</v>
      </c>
      <c r="M169" s="26">
        <f>'3 - Rent Optimization'!M169</f>
        <v>312</v>
      </c>
      <c r="N169" s="47">
        <f>'3 - Rent Optimization'!N169</f>
        <v>0.53034482758620693</v>
      </c>
      <c r="O169" s="47">
        <f>'3 - Rent Optimization'!O169</f>
        <v>0.43009999999999998</v>
      </c>
      <c r="Y169" s="26">
        <f>'3 - Rent Optimization'!Y169</f>
        <v>440.76465201465203</v>
      </c>
      <c r="Z169" s="26">
        <f>'3 - Rent Optimization'!Z169</f>
        <v>440.76465201465203</v>
      </c>
      <c r="AA169" s="47">
        <f>'3 - Rent Optimization'!AA169</f>
        <v>0.46657193381331313</v>
      </c>
      <c r="AB169" s="107">
        <f>'3 - Rent Optimization'!AB169</f>
        <v>0.48131500000000005</v>
      </c>
      <c r="AC169" s="26">
        <f t="shared" si="28"/>
        <v>77433.523046817776</v>
      </c>
      <c r="AD169" s="39">
        <f t="shared" si="29"/>
        <v>54203.466132772439</v>
      </c>
      <c r="AE169" s="26">
        <f t="shared" si="30"/>
        <v>24519.599999999999</v>
      </c>
      <c r="AF169" s="26">
        <f t="shared" si="31"/>
        <v>29683.86613277244</v>
      </c>
      <c r="AH169" s="123">
        <f t="shared" si="32"/>
        <v>5855.9991666666665</v>
      </c>
      <c r="AI169" s="123">
        <f t="shared" si="33"/>
        <v>-39455.999166666668</v>
      </c>
      <c r="AJ169" s="123">
        <f t="shared" si="34"/>
        <v>-15455.999166666666</v>
      </c>
      <c r="AK169" s="123">
        <f t="shared" si="35"/>
        <v>-15455.999166666666</v>
      </c>
      <c r="AL169" s="123">
        <f t="shared" si="36"/>
        <v>-21455.999166666668</v>
      </c>
      <c r="AM169" s="26">
        <f t="shared" si="37"/>
        <v>-9772.133033894228</v>
      </c>
      <c r="AN169" s="26">
        <f t="shared" si="38"/>
        <v>14227.866966105774</v>
      </c>
      <c r="AO169" s="26">
        <f t="shared" si="39"/>
        <v>14227.866966105774</v>
      </c>
      <c r="AP169" s="26">
        <f t="shared" si="40"/>
        <v>8227.866966105772</v>
      </c>
      <c r="AQ169">
        <f t="shared" si="41"/>
        <v>1</v>
      </c>
    </row>
    <row r="170" spans="1:43" x14ac:dyDescent="0.5">
      <c r="A170" t="str">
        <f>'3 - Rent Optimization'!A170</f>
        <v>W29</v>
      </c>
      <c r="B170" t="str">
        <f>'3 - Rent Optimization'!B170</f>
        <v>L4794</v>
      </c>
      <c r="C170" t="str">
        <f>'3 - Rent Optimization'!C170</f>
        <v>apartment</v>
      </c>
      <c r="D170">
        <f>'3 - Rent Optimization'!D170</f>
        <v>2</v>
      </c>
      <c r="E170">
        <f>'3 - Rent Optimization'!E170</f>
        <v>2500</v>
      </c>
      <c r="F170" s="107">
        <f>'3 - Rent Optimization'!F170</f>
        <v>0.97299999999999998</v>
      </c>
      <c r="G170" s="26">
        <f>'3 - Rent Optimization'!G170</f>
        <v>29190</v>
      </c>
      <c r="H170" s="26">
        <f>'3 - Rent Optimization'!H170</f>
        <v>231</v>
      </c>
      <c r="I170" s="107">
        <f>'3 - Rent Optimization'!I170</f>
        <v>0.4027</v>
      </c>
      <c r="J170" s="26">
        <f>'3 - Rent Optimization'!J170</f>
        <v>129</v>
      </c>
      <c r="K170" s="26">
        <f>'3 - Rent Optimization'!K170</f>
        <v>431</v>
      </c>
      <c r="L170" s="26">
        <f>'3 - Rent Optimization'!L170</f>
        <v>302</v>
      </c>
      <c r="M170" s="26">
        <f>'3 - Rent Optimization'!M170</f>
        <v>102</v>
      </c>
      <c r="N170" s="47">
        <f>'3 - Rent Optimization'!N170</f>
        <v>0.37019867549668872</v>
      </c>
      <c r="O170" s="47">
        <f>'3 - Rent Optimization'!O170</f>
        <v>0.4027</v>
      </c>
      <c r="Y170" s="26">
        <f>'3 - Rent Optimization'!Y170</f>
        <v>248.44124984211194</v>
      </c>
      <c r="Z170" s="26">
        <f>'3 - Rent Optimization'!Z170</f>
        <v>248.44124984211194</v>
      </c>
      <c r="AA170" s="47">
        <f>'3 - Rent Optimization'!AA170</f>
        <v>0.41640066183340912</v>
      </c>
      <c r="AB170" s="107">
        <f>'3 - Rent Optimization'!AB170</f>
        <v>0.52103559602649008</v>
      </c>
      <c r="AC170" s="26">
        <f t="shared" si="28"/>
        <v>47248.058161503592</v>
      </c>
      <c r="AD170" s="39">
        <f t="shared" si="29"/>
        <v>33073.640713052511</v>
      </c>
      <c r="AE170" s="26">
        <f t="shared" si="30"/>
        <v>29190</v>
      </c>
      <c r="AF170" s="26">
        <f t="shared" si="31"/>
        <v>3883.6407130525113</v>
      </c>
      <c r="AH170" s="123">
        <f t="shared" si="32"/>
        <v>6339.266418322296</v>
      </c>
      <c r="AI170" s="123">
        <f t="shared" si="33"/>
        <v>-39939.266418322295</v>
      </c>
      <c r="AJ170" s="123">
        <f t="shared" si="34"/>
        <v>-15939.266418322295</v>
      </c>
      <c r="AK170" s="123">
        <f t="shared" si="35"/>
        <v>-15939.266418322295</v>
      </c>
      <c r="AL170" s="123">
        <f t="shared" si="36"/>
        <v>-21939.266418322295</v>
      </c>
      <c r="AM170" s="26">
        <f t="shared" si="37"/>
        <v>-36055.625705269784</v>
      </c>
      <c r="AN170" s="26">
        <f t="shared" si="38"/>
        <v>-12055.625705269784</v>
      </c>
      <c r="AO170" s="26">
        <f t="shared" si="39"/>
        <v>-12055.625705269784</v>
      </c>
      <c r="AP170" s="26">
        <f t="shared" si="40"/>
        <v>-18055.625705269784</v>
      </c>
      <c r="AQ170">
        <f t="shared" si="41"/>
        <v>0</v>
      </c>
    </row>
    <row r="171" spans="1:43" x14ac:dyDescent="0.5">
      <c r="A171" t="str">
        <f>'3 - Rent Optimization'!A171</f>
        <v>W3</v>
      </c>
      <c r="B171" t="str">
        <f>'3 - Rent Optimization'!B171</f>
        <v>L9531</v>
      </c>
      <c r="C171" t="str">
        <f>'3 - Rent Optimization'!C171</f>
        <v>house</v>
      </c>
      <c r="D171">
        <f>'3 - Rent Optimization'!D171</f>
        <v>2</v>
      </c>
      <c r="E171">
        <f>'3 - Rent Optimization'!E171</f>
        <v>2000</v>
      </c>
      <c r="F171" s="107">
        <f>'3 - Rent Optimization'!F171</f>
        <v>0.97299999999999998</v>
      </c>
      <c r="G171" s="26">
        <f>'3 - Rent Optimization'!G171</f>
        <v>23352</v>
      </c>
      <c r="H171" s="26">
        <f>'3 - Rent Optimization'!H171</f>
        <v>199</v>
      </c>
      <c r="I171" s="107">
        <f>'3 - Rent Optimization'!I171</f>
        <v>0.31230000000000002</v>
      </c>
      <c r="J171" s="26">
        <f>'3 - Rent Optimization'!J171</f>
        <v>97</v>
      </c>
      <c r="K171" s="26">
        <f>'3 - Rent Optimization'!K171</f>
        <v>240</v>
      </c>
      <c r="L171" s="26">
        <f>'3 - Rent Optimization'!L171</f>
        <v>143</v>
      </c>
      <c r="M171" s="26">
        <f>'3 - Rent Optimization'!M171</f>
        <v>102</v>
      </c>
      <c r="N171" s="47">
        <f>'3 - Rent Optimization'!N171</f>
        <v>0.67062937062937067</v>
      </c>
      <c r="O171" s="47">
        <f>'3 - Rent Optimization'!O171</f>
        <v>0.31230000000000002</v>
      </c>
      <c r="Y171" s="26">
        <f>'3 - Rent Optimization'!Y171</f>
        <v>135.59800903119867</v>
      </c>
      <c r="Z171" s="26">
        <f>'3 - Rent Optimization'!Z171</f>
        <v>135.59800903119867</v>
      </c>
      <c r="AA171" s="47">
        <f>'3 - Rent Optimization'!AA171</f>
        <v>0.3159329176570555</v>
      </c>
      <c r="AB171" s="107">
        <f>'3 - Rent Optimization'!AB171</f>
        <v>0.60057590909090919</v>
      </c>
      <c r="AC171" s="26">
        <f t="shared" si="28"/>
        <v>29724.467603862755</v>
      </c>
      <c r="AD171" s="39">
        <f t="shared" si="29"/>
        <v>20807.127322703927</v>
      </c>
      <c r="AE171" s="26">
        <f t="shared" si="30"/>
        <v>23352</v>
      </c>
      <c r="AF171" s="26">
        <f t="shared" si="31"/>
        <v>-2544.8726772960727</v>
      </c>
      <c r="AH171" s="123">
        <f t="shared" si="32"/>
        <v>7307.006893939395</v>
      </c>
      <c r="AI171" s="123">
        <f t="shared" si="33"/>
        <v>-40907.006893939397</v>
      </c>
      <c r="AJ171" s="123">
        <f t="shared" si="34"/>
        <v>-16907.006893939397</v>
      </c>
      <c r="AK171" s="123">
        <f t="shared" si="35"/>
        <v>-16907.006893939397</v>
      </c>
      <c r="AL171" s="123">
        <f t="shared" si="36"/>
        <v>-22907.006893939397</v>
      </c>
      <c r="AM171" s="26">
        <f t="shared" si="37"/>
        <v>-43451.879571235469</v>
      </c>
      <c r="AN171" s="26">
        <f t="shared" si="38"/>
        <v>-19451.879571235469</v>
      </c>
      <c r="AO171" s="26">
        <f t="shared" si="39"/>
        <v>-19451.879571235469</v>
      </c>
      <c r="AP171" s="26">
        <f t="shared" si="40"/>
        <v>-25451.879571235469</v>
      </c>
      <c r="AQ171">
        <f t="shared" si="41"/>
        <v>0</v>
      </c>
    </row>
    <row r="172" spans="1:43" x14ac:dyDescent="0.5">
      <c r="A172" t="str">
        <f>'3 - Rent Optimization'!A172</f>
        <v>W30</v>
      </c>
      <c r="B172" t="str">
        <f>'3 - Rent Optimization'!B172</f>
        <v>L4794</v>
      </c>
      <c r="C172" t="str">
        <f>'3 - Rent Optimization'!C172</f>
        <v>house</v>
      </c>
      <c r="D172">
        <f>'3 - Rent Optimization'!D172</f>
        <v>2</v>
      </c>
      <c r="E172">
        <f>'3 - Rent Optimization'!E172</f>
        <v>2500</v>
      </c>
      <c r="F172" s="107">
        <f>'3 - Rent Optimization'!F172</f>
        <v>0.97299999999999998</v>
      </c>
      <c r="G172" s="26">
        <f>'3 - Rent Optimization'!G172</f>
        <v>29190</v>
      </c>
      <c r="H172" s="26">
        <f>'3 - Rent Optimization'!H172</f>
        <v>490</v>
      </c>
      <c r="I172" s="107">
        <f>'3 - Rent Optimization'!I172</f>
        <v>0.2301</v>
      </c>
      <c r="J172" s="26">
        <f>'3 - Rent Optimization'!J172</f>
        <v>186</v>
      </c>
      <c r="K172" s="26">
        <f>'3 - Rent Optimization'!K172</f>
        <v>578</v>
      </c>
      <c r="L172" s="26">
        <f>'3 - Rent Optimization'!L172</f>
        <v>392</v>
      </c>
      <c r="M172" s="26">
        <f>'3 - Rent Optimization'!M172</f>
        <v>304</v>
      </c>
      <c r="N172" s="47">
        <f>'3 - Rent Optimization'!N172</f>
        <v>0.7204081632653061</v>
      </c>
      <c r="O172" s="47">
        <f>'3 - Rent Optimization'!O172</f>
        <v>0.2301</v>
      </c>
      <c r="Y172" s="26">
        <f>'3 - Rent Optimization'!Y172</f>
        <v>331.75817860300617</v>
      </c>
      <c r="Z172" s="26">
        <f>'3 - Rent Optimization'!Z172</f>
        <v>331.75817860300617</v>
      </c>
      <c r="AA172" s="47">
        <f>'3 - Rent Optimization'!AA172</f>
        <v>0.39746567061837995</v>
      </c>
      <c r="AB172" s="107">
        <f>'3 - Rent Optimization'!AB172</f>
        <v>0.53602642857142868</v>
      </c>
      <c r="AC172" s="26">
        <f t="shared" si="28"/>
        <v>64908.370343465023</v>
      </c>
      <c r="AD172" s="39">
        <f t="shared" si="29"/>
        <v>45435.859240425511</v>
      </c>
      <c r="AE172" s="26">
        <f t="shared" si="30"/>
        <v>29190</v>
      </c>
      <c r="AF172" s="26">
        <f t="shared" si="31"/>
        <v>16245.859240425511</v>
      </c>
      <c r="AH172" s="123">
        <f t="shared" si="32"/>
        <v>6521.6548809523811</v>
      </c>
      <c r="AI172" s="123">
        <f t="shared" si="33"/>
        <v>-40121.654880952381</v>
      </c>
      <c r="AJ172" s="123">
        <f t="shared" si="34"/>
        <v>-16121.654880952381</v>
      </c>
      <c r="AK172" s="123">
        <f t="shared" si="35"/>
        <v>-16121.654880952381</v>
      </c>
      <c r="AL172" s="123">
        <f t="shared" si="36"/>
        <v>-22121.654880952381</v>
      </c>
      <c r="AM172" s="26">
        <f t="shared" si="37"/>
        <v>-23875.795640526871</v>
      </c>
      <c r="AN172" s="26">
        <f t="shared" si="38"/>
        <v>124.20435947312944</v>
      </c>
      <c r="AO172" s="26">
        <f t="shared" si="39"/>
        <v>124.20435947312944</v>
      </c>
      <c r="AP172" s="26">
        <f t="shared" si="40"/>
        <v>-5875.7956405268706</v>
      </c>
      <c r="AQ172">
        <f t="shared" si="41"/>
        <v>0</v>
      </c>
    </row>
    <row r="173" spans="1:43" x14ac:dyDescent="0.5">
      <c r="A173" t="str">
        <f>'3 - Rent Optimization'!A173</f>
        <v>W31</v>
      </c>
      <c r="B173" t="str">
        <f>'3 - Rent Optimization'!B173</f>
        <v>L4794</v>
      </c>
      <c r="C173" t="str">
        <f>'3 - Rent Optimization'!C173</f>
        <v>house</v>
      </c>
      <c r="D173">
        <f>'3 - Rent Optimization'!D173</f>
        <v>2</v>
      </c>
      <c r="E173">
        <f>'3 - Rent Optimization'!E173</f>
        <v>2750</v>
      </c>
      <c r="F173" s="107">
        <f>'3 - Rent Optimization'!F173</f>
        <v>0.97299999999999998</v>
      </c>
      <c r="G173" s="26">
        <f>'3 - Rent Optimization'!G173</f>
        <v>32109</v>
      </c>
      <c r="H173" s="26">
        <f>'3 - Rent Optimization'!H173</f>
        <v>538</v>
      </c>
      <c r="I173" s="107">
        <f>'3 - Rent Optimization'!I173</f>
        <v>0.6</v>
      </c>
      <c r="J173" s="26">
        <f>'3 - Rent Optimization'!J173</f>
        <v>188</v>
      </c>
      <c r="K173" s="26">
        <f>'3 - Rent Optimization'!K173</f>
        <v>810</v>
      </c>
      <c r="L173" s="26">
        <f>'3 - Rent Optimization'!L173</f>
        <v>622</v>
      </c>
      <c r="M173" s="26">
        <f>'3 - Rent Optimization'!M173</f>
        <v>350</v>
      </c>
      <c r="N173" s="47">
        <f>'3 - Rent Optimization'!N173</f>
        <v>0.5501607717041801</v>
      </c>
      <c r="O173" s="47">
        <f>'3 - Rent Optimization'!O173</f>
        <v>0.6</v>
      </c>
      <c r="Y173" s="26">
        <f>'3 - Rent Optimization'!Y173</f>
        <v>472.84588543640268</v>
      </c>
      <c r="Z173" s="26">
        <f>'3 - Rent Optimization'!Z173</f>
        <v>472.84588543640268</v>
      </c>
      <c r="AA173" s="47">
        <f>'3 - Rent Optimization'!AA173</f>
        <v>0.46636126744231854</v>
      </c>
      <c r="AB173" s="107">
        <f>'3 - Rent Optimization'!AB173</f>
        <v>0.48148178456591645</v>
      </c>
      <c r="AC173" s="26">
        <f t="shared" si="28"/>
        <v>83098.33847176806</v>
      </c>
      <c r="AD173" s="39">
        <f t="shared" si="29"/>
        <v>58168.836930237638</v>
      </c>
      <c r="AE173" s="26">
        <f t="shared" si="30"/>
        <v>32109</v>
      </c>
      <c r="AF173" s="26">
        <f t="shared" si="31"/>
        <v>26059.836930237638</v>
      </c>
      <c r="AH173" s="123">
        <f t="shared" si="32"/>
        <v>5858.0283788853167</v>
      </c>
      <c r="AI173" s="123">
        <f t="shared" si="33"/>
        <v>-39458.028378885319</v>
      </c>
      <c r="AJ173" s="123">
        <f t="shared" si="34"/>
        <v>-15458.028378885316</v>
      </c>
      <c r="AK173" s="123">
        <f t="shared" si="35"/>
        <v>-15458.028378885316</v>
      </c>
      <c r="AL173" s="123">
        <f t="shared" si="36"/>
        <v>-21458.028378885316</v>
      </c>
      <c r="AM173" s="26">
        <f t="shared" si="37"/>
        <v>-13398.191448647682</v>
      </c>
      <c r="AN173" s="26">
        <f t="shared" si="38"/>
        <v>10601.808551352322</v>
      </c>
      <c r="AO173" s="26">
        <f t="shared" si="39"/>
        <v>10601.808551352322</v>
      </c>
      <c r="AP173" s="26">
        <f t="shared" si="40"/>
        <v>4601.808551352322</v>
      </c>
      <c r="AQ173">
        <f t="shared" si="41"/>
        <v>0</v>
      </c>
    </row>
    <row r="174" spans="1:43" x14ac:dyDescent="0.5">
      <c r="A174" t="str">
        <f>'3 - Rent Optimization'!A174</f>
        <v>W32</v>
      </c>
      <c r="B174" t="str">
        <f>'3 - Rent Optimization'!B174</f>
        <v>L4794</v>
      </c>
      <c r="C174" t="str">
        <f>'3 - Rent Optimization'!C174</f>
        <v>apartment</v>
      </c>
      <c r="D174">
        <f>'3 - Rent Optimization'!D174</f>
        <v>2</v>
      </c>
      <c r="E174">
        <f>'3 - Rent Optimization'!E174</f>
        <v>1800</v>
      </c>
      <c r="F174" s="107">
        <f>'3 - Rent Optimization'!F174</f>
        <v>0.97299999999999998</v>
      </c>
      <c r="G174" s="26">
        <f>'3 - Rent Optimization'!G174</f>
        <v>21016.799999999999</v>
      </c>
      <c r="H174" s="26">
        <f>'3 - Rent Optimization'!H174</f>
        <v>288</v>
      </c>
      <c r="I174" s="107">
        <f>'3 - Rent Optimization'!I174</f>
        <v>0.2329</v>
      </c>
      <c r="J174" s="26">
        <f>'3 - Rent Optimization'!J174</f>
        <v>89</v>
      </c>
      <c r="K174" s="26">
        <f>'3 - Rent Optimization'!K174</f>
        <v>390</v>
      </c>
      <c r="L174" s="26">
        <f>'3 - Rent Optimization'!L174</f>
        <v>301</v>
      </c>
      <c r="M174" s="26">
        <f>'3 - Rent Optimization'!M174</f>
        <v>199</v>
      </c>
      <c r="N174" s="47">
        <f>'3 - Rent Optimization'!N174</f>
        <v>0.62890365448504992</v>
      </c>
      <c r="O174" s="47">
        <f>'3 - Rent Optimization'!O174</f>
        <v>0.2329</v>
      </c>
      <c r="Y174" s="26">
        <f>'3 - Rent Optimization'!Y174</f>
        <v>227.83217285587975</v>
      </c>
      <c r="Z174" s="26">
        <f>'3 - Rent Optimization'!Z174</f>
        <v>227.83217285587975</v>
      </c>
      <c r="AA174" s="47">
        <f>'3 - Rent Optimization'!AA174</f>
        <v>0.46898916373655747</v>
      </c>
      <c r="AB174" s="107">
        <f>'3 - Rent Optimization'!AB174</f>
        <v>0.47940127906976748</v>
      </c>
      <c r="AC174" s="26">
        <f t="shared" si="28"/>
        <v>39866.40780432889</v>
      </c>
      <c r="AD174" s="39">
        <f t="shared" si="29"/>
        <v>27906.485463030222</v>
      </c>
      <c r="AE174" s="26">
        <f t="shared" si="30"/>
        <v>21016.799999999999</v>
      </c>
      <c r="AF174" s="26">
        <f t="shared" si="31"/>
        <v>6889.6854630302223</v>
      </c>
      <c r="AH174" s="123">
        <f t="shared" si="32"/>
        <v>5832.7155620155045</v>
      </c>
      <c r="AI174" s="123">
        <f t="shared" si="33"/>
        <v>-39432.715562015503</v>
      </c>
      <c r="AJ174" s="123">
        <f t="shared" si="34"/>
        <v>-15432.715562015504</v>
      </c>
      <c r="AK174" s="123">
        <f t="shared" si="35"/>
        <v>-15432.715562015504</v>
      </c>
      <c r="AL174" s="123">
        <f t="shared" si="36"/>
        <v>-21432.715562015503</v>
      </c>
      <c r="AM174" s="26">
        <f t="shared" si="37"/>
        <v>-32543.03009898528</v>
      </c>
      <c r="AN174" s="26">
        <f t="shared" si="38"/>
        <v>-8543.0300989852822</v>
      </c>
      <c r="AO174" s="26">
        <f t="shared" si="39"/>
        <v>-8543.0300989852822</v>
      </c>
      <c r="AP174" s="26">
        <f t="shared" si="40"/>
        <v>-14543.03009898528</v>
      </c>
      <c r="AQ174">
        <f t="shared" si="41"/>
        <v>0</v>
      </c>
    </row>
    <row r="175" spans="1:43" x14ac:dyDescent="0.5">
      <c r="A175" t="str">
        <f>'3 - Rent Optimization'!A175</f>
        <v>W33</v>
      </c>
      <c r="B175" t="str">
        <f>'3 - Rent Optimization'!B175</f>
        <v>L4804</v>
      </c>
      <c r="C175" t="str">
        <f>'3 - Rent Optimization'!C175</f>
        <v>apartment</v>
      </c>
      <c r="D175">
        <f>'3 - Rent Optimization'!D175</f>
        <v>2</v>
      </c>
      <c r="E175">
        <f>'3 - Rent Optimization'!E175</f>
        <v>3000</v>
      </c>
      <c r="F175" s="107">
        <f>'3 - Rent Optimization'!F175</f>
        <v>0.97299999999999998</v>
      </c>
      <c r="G175" s="26">
        <f>'3 - Rent Optimization'!G175</f>
        <v>35028</v>
      </c>
      <c r="H175" s="26">
        <f>'3 - Rent Optimization'!H175</f>
        <v>415</v>
      </c>
      <c r="I175" s="107">
        <f>'3 - Rent Optimization'!I175</f>
        <v>0.40820000000000001</v>
      </c>
      <c r="J175" s="26">
        <f>'3 - Rent Optimization'!J175</f>
        <v>193</v>
      </c>
      <c r="K175" s="26">
        <f>'3 - Rent Optimization'!K175</f>
        <v>648</v>
      </c>
      <c r="L175" s="26">
        <f>'3 - Rent Optimization'!L175</f>
        <v>455</v>
      </c>
      <c r="M175" s="26">
        <f>'3 - Rent Optimization'!M175</f>
        <v>222</v>
      </c>
      <c r="N175" s="47">
        <f>'3 - Rent Optimization'!N175</f>
        <v>0.49032967032967034</v>
      </c>
      <c r="O175" s="47">
        <f>'3 - Rent Optimization'!O175</f>
        <v>0.40820000000000001</v>
      </c>
      <c r="Y175" s="26">
        <f>'3 - Rent Optimization'!Y175</f>
        <v>373.63002873563221</v>
      </c>
      <c r="Z175" s="26">
        <f>'3 - Rent Optimization'!Z175</f>
        <v>373.63002873563221</v>
      </c>
      <c r="AA175" s="47">
        <f>'3 - Rent Optimization'!AA175</f>
        <v>0.41759125931539731</v>
      </c>
      <c r="AB175" s="107">
        <f>'3 - Rent Optimization'!AB175</f>
        <v>0.52009299999999992</v>
      </c>
      <c r="AC175" s="26">
        <f t="shared" si="28"/>
        <v>70927.662325348414</v>
      </c>
      <c r="AD175" s="39">
        <f t="shared" si="29"/>
        <v>49649.363627743885</v>
      </c>
      <c r="AE175" s="26">
        <f t="shared" si="30"/>
        <v>35028</v>
      </c>
      <c r="AF175" s="26">
        <f t="shared" si="31"/>
        <v>14621.363627743885</v>
      </c>
      <c r="AH175" s="123">
        <f t="shared" si="32"/>
        <v>6327.7981666666656</v>
      </c>
      <c r="AI175" s="123">
        <f t="shared" si="33"/>
        <v>-39927.798166666667</v>
      </c>
      <c r="AJ175" s="123">
        <f t="shared" si="34"/>
        <v>-15927.798166666666</v>
      </c>
      <c r="AK175" s="123">
        <f t="shared" si="35"/>
        <v>-15927.798166666666</v>
      </c>
      <c r="AL175" s="123">
        <f t="shared" si="36"/>
        <v>-21927.798166666667</v>
      </c>
      <c r="AM175" s="26">
        <f t="shared" si="37"/>
        <v>-25306.434538922782</v>
      </c>
      <c r="AN175" s="26">
        <f t="shared" si="38"/>
        <v>-1306.4345389227801</v>
      </c>
      <c r="AO175" s="26">
        <f t="shared" si="39"/>
        <v>-1306.4345389227801</v>
      </c>
      <c r="AP175" s="26">
        <f t="shared" si="40"/>
        <v>-7306.4345389227819</v>
      </c>
      <c r="AQ175">
        <f t="shared" si="41"/>
        <v>0</v>
      </c>
    </row>
    <row r="176" spans="1:43" x14ac:dyDescent="0.5">
      <c r="A176" t="str">
        <f>'3 - Rent Optimization'!A176</f>
        <v>W34</v>
      </c>
      <c r="B176" t="str">
        <f>'3 - Rent Optimization'!B176</f>
        <v>L4804</v>
      </c>
      <c r="C176" t="str">
        <f>'3 - Rent Optimization'!C176</f>
        <v>house</v>
      </c>
      <c r="D176">
        <f>'3 - Rent Optimization'!D176</f>
        <v>2</v>
      </c>
      <c r="E176">
        <f>'3 - Rent Optimization'!E176</f>
        <v>2000</v>
      </c>
      <c r="F176" s="107">
        <f>'3 - Rent Optimization'!F176</f>
        <v>0.97299999999999998</v>
      </c>
      <c r="G176" s="26">
        <f>'3 - Rent Optimization'!G176</f>
        <v>23352</v>
      </c>
      <c r="H176" s="26">
        <f>'3 - Rent Optimization'!H176</f>
        <v>387</v>
      </c>
      <c r="I176" s="107">
        <f>'3 - Rent Optimization'!I176</f>
        <v>0.32600000000000001</v>
      </c>
      <c r="J176" s="26">
        <f>'3 - Rent Optimization'!J176</f>
        <v>193</v>
      </c>
      <c r="K176" s="26">
        <f>'3 - Rent Optimization'!K176</f>
        <v>600</v>
      </c>
      <c r="L176" s="26">
        <f>'3 - Rent Optimization'!L176</f>
        <v>407</v>
      </c>
      <c r="M176" s="26">
        <f>'3 - Rent Optimization'!M176</f>
        <v>194</v>
      </c>
      <c r="N176" s="47">
        <f>'3 - Rent Optimization'!N176</f>
        <v>0.48132678132678142</v>
      </c>
      <c r="O176" s="47">
        <f>'3 - Rent Optimization'!O176</f>
        <v>0.32600000000000001</v>
      </c>
      <c r="Y176" s="26">
        <f>'3 - Rent Optimization'!Y176</f>
        <v>344.39433339648855</v>
      </c>
      <c r="Z176" s="26">
        <f>'3 - Rent Optimization'!Z176</f>
        <v>344.39433339648855</v>
      </c>
      <c r="AA176" s="47">
        <f>'3 - Rent Optimization'!AA176</f>
        <v>0.39758099930513718</v>
      </c>
      <c r="AB176" s="107">
        <f>'3 - Rent Optimization'!AB176</f>
        <v>0.5359351228501229</v>
      </c>
      <c r="AC176" s="26">
        <f t="shared" si="28"/>
        <v>67369.152072872646</v>
      </c>
      <c r="AD176" s="39">
        <f t="shared" si="29"/>
        <v>47158.406451010851</v>
      </c>
      <c r="AE176" s="26">
        <f t="shared" si="30"/>
        <v>23352</v>
      </c>
      <c r="AF176" s="26">
        <f t="shared" si="31"/>
        <v>23806.406451010851</v>
      </c>
      <c r="AH176" s="123">
        <f t="shared" si="32"/>
        <v>6520.5439946764955</v>
      </c>
      <c r="AI176" s="123">
        <f t="shared" si="33"/>
        <v>-40120.543994676496</v>
      </c>
      <c r="AJ176" s="123">
        <f t="shared" si="34"/>
        <v>-16120.543994676496</v>
      </c>
      <c r="AK176" s="123">
        <f t="shared" si="35"/>
        <v>-16120.543994676496</v>
      </c>
      <c r="AL176" s="123">
        <f t="shared" si="36"/>
        <v>-22120.543994676496</v>
      </c>
      <c r="AM176" s="26">
        <f t="shared" si="37"/>
        <v>-16314.137543665645</v>
      </c>
      <c r="AN176" s="26">
        <f t="shared" si="38"/>
        <v>7685.8624563343546</v>
      </c>
      <c r="AO176" s="26">
        <f t="shared" si="39"/>
        <v>7685.8624563343546</v>
      </c>
      <c r="AP176" s="26">
        <f t="shared" si="40"/>
        <v>1685.8624563343546</v>
      </c>
      <c r="AQ176">
        <f t="shared" si="41"/>
        <v>0</v>
      </c>
    </row>
    <row r="177" spans="1:43" x14ac:dyDescent="0.5">
      <c r="A177" t="str">
        <f>'3 - Rent Optimization'!A177</f>
        <v>W35</v>
      </c>
      <c r="B177" t="str">
        <f>'3 - Rent Optimization'!B177</f>
        <v>L4804</v>
      </c>
      <c r="C177" t="str">
        <f>'3 - Rent Optimization'!C177</f>
        <v>house</v>
      </c>
      <c r="D177">
        <f>'3 - Rent Optimization'!D177</f>
        <v>2</v>
      </c>
      <c r="E177">
        <f>'3 - Rent Optimization'!E177</f>
        <v>2950</v>
      </c>
      <c r="F177" s="107">
        <f>'3 - Rent Optimization'!F177</f>
        <v>0.97299999999999998</v>
      </c>
      <c r="G177" s="26">
        <f>'3 - Rent Optimization'!G177</f>
        <v>34444.199999999997</v>
      </c>
      <c r="H177" s="26">
        <f>'3 - Rent Optimization'!H177</f>
        <v>575</v>
      </c>
      <c r="I177" s="107">
        <f>'3 - Rent Optimization'!I177</f>
        <v>0.38900000000000001</v>
      </c>
      <c r="J177" s="26">
        <f>'3 - Rent Optimization'!J177</f>
        <v>192</v>
      </c>
      <c r="K177" s="26">
        <f>'3 - Rent Optimization'!K177</f>
        <v>829</v>
      </c>
      <c r="L177" s="26">
        <f>'3 - Rent Optimization'!L177</f>
        <v>637</v>
      </c>
      <c r="M177" s="26">
        <f>'3 - Rent Optimization'!M177</f>
        <v>383</v>
      </c>
      <c r="N177" s="47">
        <f>'3 - Rent Optimization'!N177</f>
        <v>0.58100470957613826</v>
      </c>
      <c r="O177" s="47">
        <f>'3 - Rent Optimization'!O177</f>
        <v>0.38900000000000001</v>
      </c>
      <c r="Y177" s="26">
        <f>'3 - Rent Optimization'!Y177</f>
        <v>483.98204022988506</v>
      </c>
      <c r="Z177" s="26">
        <f>'3 - Rent Optimization'!Z177</f>
        <v>483.98204022988506</v>
      </c>
      <c r="AA177" s="47">
        <f>'3 - Rent Optimization'!AA177</f>
        <v>0.46669643984914921</v>
      </c>
      <c r="AB177" s="107">
        <f>'3 - Rent Optimization'!AB177</f>
        <v>0.4812164285714286</v>
      </c>
      <c r="AC177" s="26">
        <f t="shared" si="28"/>
        <v>85008.539745630653</v>
      </c>
      <c r="AD177" s="39">
        <f t="shared" si="29"/>
        <v>59505.977821941451</v>
      </c>
      <c r="AE177" s="26">
        <f t="shared" si="30"/>
        <v>34444.199999999997</v>
      </c>
      <c r="AF177" s="26">
        <f t="shared" si="31"/>
        <v>25061.777821941454</v>
      </c>
      <c r="AH177" s="123">
        <f t="shared" si="32"/>
        <v>5854.7998809523815</v>
      </c>
      <c r="AI177" s="123">
        <f t="shared" si="33"/>
        <v>-39454.799880952385</v>
      </c>
      <c r="AJ177" s="123">
        <f t="shared" si="34"/>
        <v>-15454.799880952381</v>
      </c>
      <c r="AK177" s="123">
        <f t="shared" si="35"/>
        <v>-15454.799880952381</v>
      </c>
      <c r="AL177" s="123">
        <f t="shared" si="36"/>
        <v>-21454.799880952381</v>
      </c>
      <c r="AM177" s="26">
        <f t="shared" si="37"/>
        <v>-14393.022059010931</v>
      </c>
      <c r="AN177" s="26">
        <f t="shared" si="38"/>
        <v>9606.9779409890725</v>
      </c>
      <c r="AO177" s="26">
        <f t="shared" si="39"/>
        <v>9606.9779409890725</v>
      </c>
      <c r="AP177" s="26">
        <f t="shared" si="40"/>
        <v>3606.9779409890725</v>
      </c>
      <c r="AQ177">
        <f t="shared" si="41"/>
        <v>0</v>
      </c>
    </row>
    <row r="178" spans="1:43" x14ac:dyDescent="0.5">
      <c r="A178" t="str">
        <f>'3 - Rent Optimization'!A178</f>
        <v>W36</v>
      </c>
      <c r="B178" t="str">
        <f>'3 - Rent Optimization'!B178</f>
        <v>L4804</v>
      </c>
      <c r="C178" t="str">
        <f>'3 - Rent Optimization'!C178</f>
        <v>apartment</v>
      </c>
      <c r="D178">
        <f>'3 - Rent Optimization'!D178</f>
        <v>2</v>
      </c>
      <c r="E178">
        <f>'3 - Rent Optimization'!E178</f>
        <v>1700</v>
      </c>
      <c r="F178" s="107">
        <f>'3 - Rent Optimization'!F178</f>
        <v>0.97299999999999998</v>
      </c>
      <c r="G178" s="26">
        <f>'3 - Rent Optimization'!G178</f>
        <v>19849.2</v>
      </c>
      <c r="H178" s="26">
        <f>'3 - Rent Optimization'!H178</f>
        <v>228</v>
      </c>
      <c r="I178" s="107">
        <f>'3 - Rent Optimization'!I178</f>
        <v>0.52049999999999996</v>
      </c>
      <c r="J178" s="26">
        <f>'3 - Rent Optimization'!J178</f>
        <v>98</v>
      </c>
      <c r="K178" s="26">
        <f>'3 - Rent Optimization'!K178</f>
        <v>432</v>
      </c>
      <c r="L178" s="26">
        <f>'3 - Rent Optimization'!L178</f>
        <v>334</v>
      </c>
      <c r="M178" s="26">
        <f>'3 - Rent Optimization'!M178</f>
        <v>130</v>
      </c>
      <c r="N178" s="47">
        <f>'3 - Rent Optimization'!N178</f>
        <v>0.41137724550898203</v>
      </c>
      <c r="O178" s="47">
        <f>'3 - Rent Optimization'!O178</f>
        <v>0.52049999999999996</v>
      </c>
      <c r="Y178" s="26">
        <f>'3 - Rent Optimization'!Y178</f>
        <v>252.43171340154097</v>
      </c>
      <c r="Z178" s="26">
        <f>'3 - Rent Optimization'!Z178</f>
        <v>252.43171340154097</v>
      </c>
      <c r="AA178" s="47">
        <f>'3 - Rent Optimization'!AA178</f>
        <v>0.46989631952464905</v>
      </c>
      <c r="AB178" s="107">
        <f>'3 - Rent Optimization'!AB178</f>
        <v>0.47868308383233538</v>
      </c>
      <c r="AC178" s="26">
        <f t="shared" si="28"/>
        <v>44104.698725267415</v>
      </c>
      <c r="AD178" s="39">
        <f t="shared" si="29"/>
        <v>30873.289107687189</v>
      </c>
      <c r="AE178" s="26">
        <f t="shared" si="30"/>
        <v>19849.2</v>
      </c>
      <c r="AF178" s="26">
        <f t="shared" si="31"/>
        <v>11024.089107687189</v>
      </c>
      <c r="AH178" s="123">
        <f t="shared" si="32"/>
        <v>5823.9775199600808</v>
      </c>
      <c r="AI178" s="123">
        <f t="shared" si="33"/>
        <v>-39423.977519960084</v>
      </c>
      <c r="AJ178" s="123">
        <f t="shared" si="34"/>
        <v>-15423.977519960081</v>
      </c>
      <c r="AK178" s="123">
        <f t="shared" si="35"/>
        <v>-15423.977519960081</v>
      </c>
      <c r="AL178" s="123">
        <f t="shared" si="36"/>
        <v>-21423.977519960081</v>
      </c>
      <c r="AM178" s="26">
        <f t="shared" si="37"/>
        <v>-28399.888412272896</v>
      </c>
      <c r="AN178" s="26">
        <f t="shared" si="38"/>
        <v>-4399.8884122728923</v>
      </c>
      <c r="AO178" s="26">
        <f t="shared" si="39"/>
        <v>-4399.8884122728923</v>
      </c>
      <c r="AP178" s="26">
        <f t="shared" si="40"/>
        <v>-10399.888412272892</v>
      </c>
      <c r="AQ178">
        <f t="shared" si="41"/>
        <v>0</v>
      </c>
    </row>
    <row r="179" spans="1:43" x14ac:dyDescent="0.5">
      <c r="A179" t="str">
        <f>'3 - Rent Optimization'!A179</f>
        <v>W37</v>
      </c>
      <c r="B179" t="str">
        <f>'3 - Rent Optimization'!B179</f>
        <v>L11419</v>
      </c>
      <c r="C179" t="str">
        <f>'3 - Rent Optimization'!C179</f>
        <v>apartment</v>
      </c>
      <c r="D179">
        <f>'3 - Rent Optimization'!D179</f>
        <v>2</v>
      </c>
      <c r="E179">
        <f>'3 - Rent Optimization'!E179</f>
        <v>3000</v>
      </c>
      <c r="F179" s="107">
        <f>'3 - Rent Optimization'!F179</f>
        <v>0.97299999999999998</v>
      </c>
      <c r="G179" s="26">
        <f>'3 - Rent Optimization'!G179</f>
        <v>35028</v>
      </c>
      <c r="H179" s="26">
        <f>'3 - Rent Optimization'!H179</f>
        <v>337</v>
      </c>
      <c r="I179" s="107">
        <f>'3 - Rent Optimization'!I179</f>
        <v>0.46300000000000002</v>
      </c>
      <c r="J179" s="26">
        <f>'3 - Rent Optimization'!J179</f>
        <v>87</v>
      </c>
      <c r="K179" s="26">
        <f>'3 - Rent Optimization'!K179</f>
        <v>512</v>
      </c>
      <c r="L179" s="26">
        <f>'3 - Rent Optimization'!L179</f>
        <v>425</v>
      </c>
      <c r="M179" s="26">
        <f>'3 - Rent Optimization'!M179</f>
        <v>250</v>
      </c>
      <c r="N179" s="47">
        <f>'3 - Rent Optimization'!N179</f>
        <v>0.57058823529411762</v>
      </c>
      <c r="O179" s="47">
        <f>'3 - Rent Optimization'!O179</f>
        <v>0.46300000000000002</v>
      </c>
      <c r="Y179" s="26">
        <f>'3 - Rent Optimization'!Y179</f>
        <v>302.3577191486674</v>
      </c>
      <c r="Z179" s="26">
        <f>'3 - Rent Optimization'!Z179</f>
        <v>302.3577191486674</v>
      </c>
      <c r="AA179" s="47">
        <f>'3 - Rent Optimization'!AA179</f>
        <v>0.50537923604455037</v>
      </c>
      <c r="AB179" s="107">
        <f>'3 - Rent Optimization'!AB179</f>
        <v>0.45059125882352952</v>
      </c>
      <c r="AC179" s="26">
        <f t="shared" si="28"/>
        <v>49727.507029466367</v>
      </c>
      <c r="AD179" s="39">
        <f t="shared" si="29"/>
        <v>34809.254920626452</v>
      </c>
      <c r="AE179" s="26">
        <f t="shared" si="30"/>
        <v>35028</v>
      </c>
      <c r="AF179" s="26">
        <f t="shared" si="31"/>
        <v>-218.74507937354792</v>
      </c>
      <c r="AH179" s="123">
        <f t="shared" si="32"/>
        <v>5482.1936490196094</v>
      </c>
      <c r="AI179" s="123">
        <f t="shared" si="33"/>
        <v>-39082.193649019609</v>
      </c>
      <c r="AJ179" s="123">
        <f t="shared" si="34"/>
        <v>-15082.193649019609</v>
      </c>
      <c r="AK179" s="123">
        <f t="shared" si="35"/>
        <v>-15082.193649019609</v>
      </c>
      <c r="AL179" s="123">
        <f t="shared" si="36"/>
        <v>-21082.193649019609</v>
      </c>
      <c r="AM179" s="26">
        <f t="shared" si="37"/>
        <v>-39300.938728393157</v>
      </c>
      <c r="AN179" s="26">
        <f t="shared" si="38"/>
        <v>-15300.938728393157</v>
      </c>
      <c r="AO179" s="26">
        <f t="shared" si="39"/>
        <v>-15300.938728393157</v>
      </c>
      <c r="AP179" s="26">
        <f t="shared" si="40"/>
        <v>-21300.938728393157</v>
      </c>
      <c r="AQ179">
        <f t="shared" si="41"/>
        <v>0</v>
      </c>
    </row>
    <row r="180" spans="1:43" x14ac:dyDescent="0.5">
      <c r="A180" t="str">
        <f>'3 - Rent Optimization'!A180</f>
        <v>W38</v>
      </c>
      <c r="B180" t="str">
        <f>'3 - Rent Optimization'!B180</f>
        <v>L11419</v>
      </c>
      <c r="C180" t="str">
        <f>'3 - Rent Optimization'!C180</f>
        <v>apartment</v>
      </c>
      <c r="D180">
        <f>'3 - Rent Optimization'!D180</f>
        <v>2</v>
      </c>
      <c r="E180">
        <f>'3 - Rent Optimization'!E180</f>
        <v>3200</v>
      </c>
      <c r="F180" s="107">
        <f>'3 - Rent Optimization'!F180</f>
        <v>0.97299999999999998</v>
      </c>
      <c r="G180" s="26">
        <f>'3 - Rent Optimization'!G180</f>
        <v>37363.199999999997</v>
      </c>
      <c r="H180" s="26">
        <f>'3 - Rent Optimization'!H180</f>
        <v>154</v>
      </c>
      <c r="I180" s="107">
        <f>'3 - Rent Optimization'!I180</f>
        <v>0.67949999999999999</v>
      </c>
      <c r="J180" s="26">
        <f>'3 - Rent Optimization'!J180</f>
        <v>154</v>
      </c>
      <c r="K180" s="26">
        <f>'3 - Rent Optimization'!K180</f>
        <v>480</v>
      </c>
      <c r="L180" s="26">
        <f>'3 - Rent Optimization'!L180</f>
        <v>326</v>
      </c>
      <c r="M180" s="26">
        <f>'3 - Rent Optimization'!M180</f>
        <v>0</v>
      </c>
      <c r="N180" s="47">
        <f>'3 - Rent Optimization'!N180</f>
        <v>0.1</v>
      </c>
      <c r="O180" s="47">
        <f>'3 - Rent Optimization'!O180</f>
        <v>0.67949999999999999</v>
      </c>
      <c r="Y180" s="26">
        <f>'3 - Rent Optimization'!Y180</f>
        <v>275.55909751168366</v>
      </c>
      <c r="Z180" s="26">
        <f>'3 - Rent Optimization'!Z180</f>
        <v>275.55909751168366</v>
      </c>
      <c r="AA180" s="47">
        <f>'3 - Rent Optimization'!AA180</f>
        <v>0.39830453377100283</v>
      </c>
      <c r="AB180" s="107">
        <f>'3 - Rent Optimization'!AB180</f>
        <v>0.5353623006134971</v>
      </c>
      <c r="AC180" s="26">
        <f t="shared" si="28"/>
        <v>53846.242625574392</v>
      </c>
      <c r="AD180" s="39">
        <f t="shared" si="29"/>
        <v>37692.369837902072</v>
      </c>
      <c r="AE180" s="26">
        <f t="shared" si="30"/>
        <v>37363.199999999997</v>
      </c>
      <c r="AF180" s="26">
        <f t="shared" si="31"/>
        <v>329.16983790207451</v>
      </c>
      <c r="AH180" s="123">
        <f t="shared" si="32"/>
        <v>6513.5746574642144</v>
      </c>
      <c r="AI180" s="123">
        <f t="shared" si="33"/>
        <v>-40113.574657464211</v>
      </c>
      <c r="AJ180" s="123">
        <f t="shared" si="34"/>
        <v>-16113.574657464214</v>
      </c>
      <c r="AK180" s="123">
        <f t="shared" si="35"/>
        <v>-16113.574657464214</v>
      </c>
      <c r="AL180" s="123">
        <f t="shared" si="36"/>
        <v>-22113.574657464214</v>
      </c>
      <c r="AM180" s="26">
        <f t="shared" si="37"/>
        <v>-39784.404819562136</v>
      </c>
      <c r="AN180" s="26">
        <f t="shared" si="38"/>
        <v>-15784.40481956214</v>
      </c>
      <c r="AO180" s="26">
        <f t="shared" si="39"/>
        <v>-15784.40481956214</v>
      </c>
      <c r="AP180" s="26">
        <f t="shared" si="40"/>
        <v>-21784.40481956214</v>
      </c>
      <c r="AQ180">
        <f t="shared" si="41"/>
        <v>0</v>
      </c>
    </row>
    <row r="181" spans="1:43" x14ac:dyDescent="0.5">
      <c r="A181" t="str">
        <f>'3 - Rent Optimization'!A181</f>
        <v>W39</v>
      </c>
      <c r="B181" t="str">
        <f>'3 - Rent Optimization'!B181</f>
        <v>L11421</v>
      </c>
      <c r="C181" t="str">
        <f>'3 - Rent Optimization'!C181</f>
        <v>apartment</v>
      </c>
      <c r="D181">
        <f>'3 - Rent Optimization'!D181</f>
        <v>2</v>
      </c>
      <c r="E181">
        <f>'3 - Rent Optimization'!E181</f>
        <v>4500</v>
      </c>
      <c r="F181" s="107">
        <f>'3 - Rent Optimization'!F181</f>
        <v>0.97299999999999998</v>
      </c>
      <c r="G181" s="26">
        <f>'3 - Rent Optimization'!G181</f>
        <v>52542</v>
      </c>
      <c r="H181" s="26">
        <f>'3 - Rent Optimization'!H181</f>
        <v>432</v>
      </c>
      <c r="I181" s="107">
        <f>'3 - Rent Optimization'!I181</f>
        <v>0.68220000000000003</v>
      </c>
      <c r="J181" s="26">
        <f>'3 - Rent Optimization'!J181</f>
        <v>273</v>
      </c>
      <c r="K181" s="26">
        <f>'3 - Rent Optimization'!K181</f>
        <v>853</v>
      </c>
      <c r="L181" s="26">
        <f>'3 - Rent Optimization'!L181</f>
        <v>580</v>
      </c>
      <c r="M181" s="26">
        <f>'3 - Rent Optimization'!M181</f>
        <v>159</v>
      </c>
      <c r="N181" s="47">
        <f>'3 - Rent Optimization'!N181</f>
        <v>0.31931034482758625</v>
      </c>
      <c r="O181" s="47">
        <f>'3 - Rent Optimization'!O181</f>
        <v>0.68220000000000003</v>
      </c>
      <c r="Y181" s="26">
        <f>'3 - Rent Optimization'!Y181</f>
        <v>489.76465201465209</v>
      </c>
      <c r="Z181" s="26">
        <f>'3 - Rent Optimization'!Z181</f>
        <v>489.76465201465209</v>
      </c>
      <c r="AA181" s="47">
        <f>'3 - Rent Optimization'!AA181</f>
        <v>0.39898572691676149</v>
      </c>
      <c r="AB181" s="107">
        <f>'3 - Rent Optimization'!AB181</f>
        <v>0.53482299999999994</v>
      </c>
      <c r="AC181" s="26">
        <f t="shared" si="28"/>
        <v>95607.151176817773</v>
      </c>
      <c r="AD181" s="39">
        <f t="shared" si="29"/>
        <v>66925.005823772444</v>
      </c>
      <c r="AE181" s="26">
        <f t="shared" si="30"/>
        <v>52542</v>
      </c>
      <c r="AF181" s="26">
        <f t="shared" si="31"/>
        <v>14383.005823772444</v>
      </c>
      <c r="AH181" s="123">
        <f t="shared" si="32"/>
        <v>6507.0131666666657</v>
      </c>
      <c r="AI181" s="123">
        <f t="shared" si="33"/>
        <v>-40107.013166666664</v>
      </c>
      <c r="AJ181" s="123">
        <f t="shared" si="34"/>
        <v>-16107.013166666666</v>
      </c>
      <c r="AK181" s="123">
        <f t="shared" si="35"/>
        <v>-16107.013166666666</v>
      </c>
      <c r="AL181" s="123">
        <f t="shared" si="36"/>
        <v>-22107.013166666664</v>
      </c>
      <c r="AM181" s="26">
        <f t="shared" si="37"/>
        <v>-25724.00734289422</v>
      </c>
      <c r="AN181" s="26">
        <f t="shared" si="38"/>
        <v>-1724.0073428942214</v>
      </c>
      <c r="AO181" s="26">
        <f t="shared" si="39"/>
        <v>-1724.0073428942214</v>
      </c>
      <c r="AP181" s="26">
        <f t="shared" si="40"/>
        <v>-7724.0073428942196</v>
      </c>
      <c r="AQ181">
        <f t="shared" si="41"/>
        <v>0</v>
      </c>
    </row>
    <row r="182" spans="1:43" x14ac:dyDescent="0.5">
      <c r="A182" t="str">
        <f>'3 - Rent Optimization'!A182</f>
        <v>W4</v>
      </c>
      <c r="B182" t="str">
        <f>'3 - Rent Optimization'!B182</f>
        <v>L9531</v>
      </c>
      <c r="C182" t="str">
        <f>'3 - Rent Optimization'!C182</f>
        <v>apartment</v>
      </c>
      <c r="D182">
        <f>'3 - Rent Optimization'!D182</f>
        <v>2</v>
      </c>
      <c r="E182">
        <f>'3 - Rent Optimization'!E182</f>
        <v>800</v>
      </c>
      <c r="F182" s="107">
        <f>'3 - Rent Optimization'!F182</f>
        <v>0.97299999999999998</v>
      </c>
      <c r="G182" s="26">
        <f>'3 - Rent Optimization'!G182</f>
        <v>9340.7999999999993</v>
      </c>
      <c r="H182" s="26">
        <f>'3 - Rent Optimization'!H182</f>
        <v>104</v>
      </c>
      <c r="I182" s="107">
        <f>'3 - Rent Optimization'!I182</f>
        <v>0.56989999999999996</v>
      </c>
      <c r="J182" s="26">
        <f>'3 - Rent Optimization'!J182</f>
        <v>53</v>
      </c>
      <c r="K182" s="26">
        <f>'3 - Rent Optimization'!K182</f>
        <v>188</v>
      </c>
      <c r="L182" s="26">
        <f>'3 - Rent Optimization'!L182</f>
        <v>135</v>
      </c>
      <c r="M182" s="26">
        <f>'3 - Rent Optimization'!M182</f>
        <v>51</v>
      </c>
      <c r="N182" s="47">
        <f>'3 - Rent Optimization'!N182</f>
        <v>0.40222222222222226</v>
      </c>
      <c r="O182" s="47">
        <f>'3 - Rent Optimization'!O182</f>
        <v>0.56989999999999996</v>
      </c>
      <c r="Y182" s="26">
        <f>'3 - Rent Optimization'!Y182</f>
        <v>108.72539314134143</v>
      </c>
      <c r="Z182" s="26">
        <f>'3 - Rent Optimization'!Z182</f>
        <v>108.72539314134143</v>
      </c>
      <c r="AA182" s="47">
        <f>'3 - Rent Optimization'!AA182</f>
        <v>0.43022455194868997</v>
      </c>
      <c r="AB182" s="107">
        <f>'3 - Rent Optimization'!AB182</f>
        <v>0.51009122222222225</v>
      </c>
      <c r="AC182" s="26">
        <f t="shared" si="28"/>
        <v>20242.852066031341</v>
      </c>
      <c r="AD182" s="39">
        <f t="shared" si="29"/>
        <v>14169.996446221938</v>
      </c>
      <c r="AE182" s="26">
        <f t="shared" si="30"/>
        <v>9340.7999999999993</v>
      </c>
      <c r="AF182" s="26">
        <f t="shared" si="31"/>
        <v>4829.1964462219385</v>
      </c>
      <c r="AH182" s="123">
        <f t="shared" si="32"/>
        <v>6206.109870370371</v>
      </c>
      <c r="AI182" s="123">
        <f t="shared" si="33"/>
        <v>-39806.109870370368</v>
      </c>
      <c r="AJ182" s="123">
        <f t="shared" si="34"/>
        <v>-15806.109870370372</v>
      </c>
      <c r="AK182" s="123">
        <f t="shared" si="35"/>
        <v>-15806.109870370372</v>
      </c>
      <c r="AL182" s="123">
        <f t="shared" si="36"/>
        <v>-21806.109870370372</v>
      </c>
      <c r="AM182" s="26">
        <f t="shared" si="37"/>
        <v>-34976.913424148428</v>
      </c>
      <c r="AN182" s="26">
        <f t="shared" si="38"/>
        <v>-10976.913424148433</v>
      </c>
      <c r="AO182" s="26">
        <f t="shared" si="39"/>
        <v>-10976.913424148433</v>
      </c>
      <c r="AP182" s="26">
        <f t="shared" si="40"/>
        <v>-16976.913424148435</v>
      </c>
      <c r="AQ182">
        <f t="shared" si="41"/>
        <v>0</v>
      </c>
    </row>
    <row r="183" spans="1:43" x14ac:dyDescent="0.5">
      <c r="A183" t="str">
        <f>'3 - Rent Optimization'!A183</f>
        <v>W40</v>
      </c>
      <c r="B183" t="str">
        <f>'3 - Rent Optimization'!B183</f>
        <v>L11421</v>
      </c>
      <c r="C183" t="str">
        <f>'3 - Rent Optimization'!C183</f>
        <v>house</v>
      </c>
      <c r="D183">
        <f>'3 - Rent Optimization'!D183</f>
        <v>2</v>
      </c>
      <c r="E183">
        <f>'3 - Rent Optimization'!E183</f>
        <v>4500</v>
      </c>
      <c r="F183" s="107">
        <f>'3 - Rent Optimization'!F183</f>
        <v>0.97299999999999998</v>
      </c>
      <c r="G183" s="26">
        <f>'3 - Rent Optimization'!G183</f>
        <v>52542</v>
      </c>
      <c r="H183" s="26">
        <f>'3 - Rent Optimization'!H183</f>
        <v>200</v>
      </c>
      <c r="I183" s="107">
        <f>'3 - Rent Optimization'!I183</f>
        <v>0.86850000000000005</v>
      </c>
      <c r="J183" s="26">
        <f>'3 - Rent Optimization'!J183</f>
        <v>103</v>
      </c>
      <c r="K183" s="26">
        <f>'3 - Rent Optimization'!K183</f>
        <v>807</v>
      </c>
      <c r="L183" s="26">
        <f>'3 - Rent Optimization'!L183</f>
        <v>704</v>
      </c>
      <c r="M183" s="26">
        <f>'3 - Rent Optimization'!M183</f>
        <v>97</v>
      </c>
      <c r="N183" s="47">
        <f>'3 - Rent Optimization'!N183</f>
        <v>0.21022727272727276</v>
      </c>
      <c r="O183" s="47">
        <f>'3 - Rent Optimization'!O183</f>
        <v>0.86850000000000005</v>
      </c>
      <c r="Y183" s="26">
        <f>'3 - Rent Optimization'!Y183</f>
        <v>480.29019830743971</v>
      </c>
      <c r="Z183" s="26">
        <f>'3 - Rent Optimization'!Z183</f>
        <v>480.29019830743971</v>
      </c>
      <c r="AA183" s="47">
        <f>'3 - Rent Optimization'!AA183</f>
        <v>0.52873886171299966</v>
      </c>
      <c r="AB183" s="107">
        <f>'3 - Rent Optimization'!AB183</f>
        <v>0.4320974431818182</v>
      </c>
      <c r="AC183" s="26">
        <f t="shared" si="28"/>
        <v>75749.240835985591</v>
      </c>
      <c r="AD183" s="39">
        <f t="shared" si="29"/>
        <v>53024.468585189912</v>
      </c>
      <c r="AE183" s="26">
        <f t="shared" si="30"/>
        <v>52542</v>
      </c>
      <c r="AF183" s="26">
        <f t="shared" si="31"/>
        <v>482.46858518991212</v>
      </c>
      <c r="AH183" s="123">
        <f t="shared" si="32"/>
        <v>5257.1855587121217</v>
      </c>
      <c r="AI183" s="123">
        <f t="shared" si="33"/>
        <v>-38857.185558712124</v>
      </c>
      <c r="AJ183" s="123">
        <f t="shared" si="34"/>
        <v>-14857.185558712121</v>
      </c>
      <c r="AK183" s="123">
        <f t="shared" si="35"/>
        <v>-14857.185558712121</v>
      </c>
      <c r="AL183" s="123">
        <f t="shared" si="36"/>
        <v>-20857.185558712121</v>
      </c>
      <c r="AM183" s="26">
        <f t="shared" si="37"/>
        <v>-38374.716973522212</v>
      </c>
      <c r="AN183" s="26">
        <f t="shared" si="38"/>
        <v>-14374.716973522209</v>
      </c>
      <c r="AO183" s="26">
        <f t="shared" si="39"/>
        <v>-14374.716973522209</v>
      </c>
      <c r="AP183" s="26">
        <f t="shared" si="40"/>
        <v>-20374.716973522209</v>
      </c>
      <c r="AQ183">
        <f t="shared" si="41"/>
        <v>0</v>
      </c>
    </row>
    <row r="184" spans="1:43" x14ac:dyDescent="0.5">
      <c r="A184" t="str">
        <f>'3 - Rent Optimization'!A184</f>
        <v>W41</v>
      </c>
      <c r="B184" t="str">
        <f>'3 - Rent Optimization'!B184</f>
        <v>L11421</v>
      </c>
      <c r="C184" t="str">
        <f>'3 - Rent Optimization'!C184</f>
        <v>house</v>
      </c>
      <c r="D184">
        <f>'3 - Rent Optimization'!D184</f>
        <v>2</v>
      </c>
      <c r="E184">
        <f>'3 - Rent Optimization'!E184</f>
        <v>5500</v>
      </c>
      <c r="F184" s="107">
        <f>'3 - Rent Optimization'!F184</f>
        <v>0.97299999999999998</v>
      </c>
      <c r="G184" s="26">
        <f>'3 - Rent Optimization'!G184</f>
        <v>64218</v>
      </c>
      <c r="H184" s="26">
        <f>'3 - Rent Optimization'!H184</f>
        <v>428</v>
      </c>
      <c r="I184" s="107">
        <f>'3 - Rent Optimization'!I184</f>
        <v>0.52329999999999999</v>
      </c>
      <c r="J184" s="26">
        <f>'3 - Rent Optimization'!J184</f>
        <v>200</v>
      </c>
      <c r="K184" s="26">
        <f>'3 - Rent Optimization'!K184</f>
        <v>770</v>
      </c>
      <c r="L184" s="26">
        <f>'3 - Rent Optimization'!L184</f>
        <v>570</v>
      </c>
      <c r="M184" s="26">
        <f>'3 - Rent Optimization'!M184</f>
        <v>228</v>
      </c>
      <c r="N184" s="47">
        <f>'3 - Rent Optimization'!N184</f>
        <v>0.42000000000000004</v>
      </c>
      <c r="O184" s="47">
        <f>'3 - Rent Optimization'!O184</f>
        <v>0.52329999999999999</v>
      </c>
      <c r="Y184" s="26">
        <f>'3 - Rent Optimization'!Y184</f>
        <v>447.17388215233046</v>
      </c>
      <c r="Z184" s="26">
        <f>'3 - Rent Optimization'!Z184</f>
        <v>447.17388215233046</v>
      </c>
      <c r="AA184" s="47">
        <f>'3 - Rent Optimization'!AA184</f>
        <v>0.4469107117927445</v>
      </c>
      <c r="AB184" s="107">
        <f>'3 - Rent Optimization'!AB184</f>
        <v>0.49688078947368419</v>
      </c>
      <c r="AC184" s="26">
        <f t="shared" si="28"/>
        <v>81100.120732489697</v>
      </c>
      <c r="AD184" s="39">
        <f t="shared" si="29"/>
        <v>56770.084512742782</v>
      </c>
      <c r="AE184" s="26">
        <f t="shared" si="30"/>
        <v>64218</v>
      </c>
      <c r="AF184" s="26">
        <f t="shared" si="31"/>
        <v>-7447.915487257218</v>
      </c>
      <c r="AH184" s="123">
        <f t="shared" si="32"/>
        <v>6045.3829385964918</v>
      </c>
      <c r="AI184" s="123">
        <f t="shared" si="33"/>
        <v>-39645.382938596493</v>
      </c>
      <c r="AJ184" s="123">
        <f t="shared" si="34"/>
        <v>-15645.382938596493</v>
      </c>
      <c r="AK184" s="123">
        <f t="shared" si="35"/>
        <v>-15645.382938596493</v>
      </c>
      <c r="AL184" s="123">
        <f t="shared" si="36"/>
        <v>-21645.382938596493</v>
      </c>
      <c r="AM184" s="26">
        <f t="shared" si="37"/>
        <v>-47093.298425853711</v>
      </c>
      <c r="AN184" s="26">
        <f t="shared" si="38"/>
        <v>-23093.298425853711</v>
      </c>
      <c r="AO184" s="26">
        <f t="shared" si="39"/>
        <v>-23093.298425853711</v>
      </c>
      <c r="AP184" s="26">
        <f t="shared" si="40"/>
        <v>-29093.298425853711</v>
      </c>
      <c r="AQ184">
        <f t="shared" si="41"/>
        <v>0</v>
      </c>
    </row>
    <row r="185" spans="1:43" x14ac:dyDescent="0.5">
      <c r="A185" t="str">
        <f>'3 - Rent Optimization'!A185</f>
        <v>W42</v>
      </c>
      <c r="B185" t="str">
        <f>'3 - Rent Optimization'!B185</f>
        <v>L11421</v>
      </c>
      <c r="C185" t="str">
        <f>'3 - Rent Optimization'!C185</f>
        <v>apartment</v>
      </c>
      <c r="D185">
        <f>'3 - Rent Optimization'!D185</f>
        <v>2</v>
      </c>
      <c r="E185">
        <f>'3 - Rent Optimization'!E185</f>
        <v>3500</v>
      </c>
      <c r="F185" s="107">
        <f>'3 - Rent Optimization'!F185</f>
        <v>0.97299999999999998</v>
      </c>
      <c r="G185" s="26">
        <f>'3 - Rent Optimization'!G185</f>
        <v>40866</v>
      </c>
      <c r="H185" s="26">
        <f>'3 - Rent Optimization'!H185</f>
        <v>576</v>
      </c>
      <c r="I185" s="107">
        <f>'3 - Rent Optimization'!I185</f>
        <v>0.46029999999999999</v>
      </c>
      <c r="J185" s="26">
        <f>'3 - Rent Optimization'!J185</f>
        <v>151</v>
      </c>
      <c r="K185" s="26">
        <f>'3 - Rent Optimization'!K185</f>
        <v>890</v>
      </c>
      <c r="L185" s="26">
        <f>'3 - Rent Optimization'!L185</f>
        <v>739</v>
      </c>
      <c r="M185" s="26">
        <f>'3 - Rent Optimization'!M185</f>
        <v>425</v>
      </c>
      <c r="N185" s="47">
        <f>'3 - Rent Optimization'!N185</f>
        <v>0.56008119079837615</v>
      </c>
      <c r="O185" s="47">
        <f>'3 - Rent Optimization'!O185</f>
        <v>0.46029999999999999</v>
      </c>
      <c r="Y185" s="26">
        <f>'3 - Rent Optimization'!Y185</f>
        <v>525.60789282556527</v>
      </c>
      <c r="Z185" s="26">
        <f>'3 - Rent Optimization'!Z185</f>
        <v>525.60789282556527</v>
      </c>
      <c r="AA185" s="47">
        <f>'3 - Rent Optimization'!AA185</f>
        <v>0.50552951862036832</v>
      </c>
      <c r="AB185" s="107">
        <f>'3 - Rent Optimization'!AB185</f>
        <v>0.45047228010825441</v>
      </c>
      <c r="AC185" s="26">
        <f t="shared" si="28"/>
        <v>86421.701862269998</v>
      </c>
      <c r="AD185" s="39">
        <f t="shared" si="29"/>
        <v>60495.191303588996</v>
      </c>
      <c r="AE185" s="26">
        <f t="shared" si="30"/>
        <v>40866</v>
      </c>
      <c r="AF185" s="26">
        <f t="shared" si="31"/>
        <v>19629.191303588996</v>
      </c>
      <c r="AH185" s="123">
        <f t="shared" si="32"/>
        <v>5480.7460746504294</v>
      </c>
      <c r="AI185" s="123">
        <f t="shared" si="33"/>
        <v>-39080.746074650429</v>
      </c>
      <c r="AJ185" s="123">
        <f t="shared" si="34"/>
        <v>-15080.746074650429</v>
      </c>
      <c r="AK185" s="123">
        <f t="shared" si="35"/>
        <v>-15080.746074650429</v>
      </c>
      <c r="AL185" s="123">
        <f t="shared" si="36"/>
        <v>-21080.746074650429</v>
      </c>
      <c r="AM185" s="26">
        <f t="shared" si="37"/>
        <v>-19451.554771061434</v>
      </c>
      <c r="AN185" s="26">
        <f t="shared" si="38"/>
        <v>4548.4452289385663</v>
      </c>
      <c r="AO185" s="26">
        <f t="shared" si="39"/>
        <v>4548.4452289385663</v>
      </c>
      <c r="AP185" s="26">
        <f t="shared" si="40"/>
        <v>-1451.5547710614337</v>
      </c>
      <c r="AQ185">
        <f t="shared" si="41"/>
        <v>0</v>
      </c>
    </row>
    <row r="186" spans="1:43" x14ac:dyDescent="0.5">
      <c r="A186" t="str">
        <f>'3 - Rent Optimization'!A186</f>
        <v>W43</v>
      </c>
      <c r="B186" t="str">
        <f>'3 - Rent Optimization'!B186</f>
        <v>L11427</v>
      </c>
      <c r="C186" t="str">
        <f>'3 - Rent Optimization'!C186</f>
        <v>apartment</v>
      </c>
      <c r="D186">
        <f>'3 - Rent Optimization'!D186</f>
        <v>2</v>
      </c>
      <c r="E186">
        <f>'3 - Rent Optimization'!E186</f>
        <v>4000</v>
      </c>
      <c r="F186" s="107">
        <f>'3 - Rent Optimization'!F186</f>
        <v>0.97299999999999998</v>
      </c>
      <c r="G186" s="26">
        <f>'3 - Rent Optimization'!G186</f>
        <v>46704</v>
      </c>
      <c r="H186" s="26">
        <f>'3 - Rent Optimization'!H186</f>
        <v>560</v>
      </c>
      <c r="I186" s="107">
        <f>'3 - Rent Optimization'!I186</f>
        <v>0.35339999999999999</v>
      </c>
      <c r="J186" s="26">
        <f>'3 - Rent Optimization'!J186</f>
        <v>218</v>
      </c>
      <c r="K186" s="26">
        <f>'3 - Rent Optimization'!K186</f>
        <v>681</v>
      </c>
      <c r="L186" s="26">
        <f>'3 - Rent Optimization'!L186</f>
        <v>463</v>
      </c>
      <c r="M186" s="26">
        <f>'3 - Rent Optimization'!M186</f>
        <v>342</v>
      </c>
      <c r="N186" s="47">
        <f>'3 - Rent Optimization'!N186</f>
        <v>0.69092872570194386</v>
      </c>
      <c r="O186" s="47">
        <f>'3 - Rent Optimization'!O186</f>
        <v>0.35339999999999999</v>
      </c>
      <c r="Y186" s="26">
        <f>'3 - Rent Optimization'!Y186</f>
        <v>391.00264462548949</v>
      </c>
      <c r="Z186" s="26">
        <f>'3 - Rent Optimization'!Z186</f>
        <v>391.00264462548949</v>
      </c>
      <c r="AA186" s="47">
        <f>'3 - Rent Optimization'!AA186</f>
        <v>0.39892465594037063</v>
      </c>
      <c r="AB186" s="107">
        <f>'3 - Rent Optimization'!AB186</f>
        <v>0.53487134989200857</v>
      </c>
      <c r="AC186" s="26">
        <f t="shared" si="28"/>
        <v>76334.681004896018</v>
      </c>
      <c r="AD186" s="39">
        <f t="shared" si="29"/>
        <v>53434.276703427211</v>
      </c>
      <c r="AE186" s="26">
        <f t="shared" si="30"/>
        <v>46704</v>
      </c>
      <c r="AF186" s="26">
        <f t="shared" si="31"/>
        <v>6730.276703427211</v>
      </c>
      <c r="AH186" s="123">
        <f t="shared" si="32"/>
        <v>6507.6014236861038</v>
      </c>
      <c r="AI186" s="123">
        <f t="shared" si="33"/>
        <v>-40107.601423686101</v>
      </c>
      <c r="AJ186" s="123">
        <f t="shared" si="34"/>
        <v>-16107.601423686105</v>
      </c>
      <c r="AK186" s="123">
        <f t="shared" si="35"/>
        <v>-16107.601423686105</v>
      </c>
      <c r="AL186" s="123">
        <f t="shared" si="36"/>
        <v>-22107.601423686105</v>
      </c>
      <c r="AM186" s="26">
        <f t="shared" si="37"/>
        <v>-33377.32472025889</v>
      </c>
      <c r="AN186" s="26">
        <f t="shared" si="38"/>
        <v>-9377.3247202588936</v>
      </c>
      <c r="AO186" s="26">
        <f t="shared" si="39"/>
        <v>-9377.3247202588936</v>
      </c>
      <c r="AP186" s="26">
        <f t="shared" si="40"/>
        <v>-15377.324720258894</v>
      </c>
      <c r="AQ186">
        <f t="shared" si="41"/>
        <v>0</v>
      </c>
    </row>
    <row r="187" spans="1:43" x14ac:dyDescent="0.5">
      <c r="A187" t="str">
        <f>'3 - Rent Optimization'!A187</f>
        <v>W44</v>
      </c>
      <c r="B187" t="str">
        <f>'3 - Rent Optimization'!B187</f>
        <v>L11427</v>
      </c>
      <c r="C187" t="str">
        <f>'3 - Rent Optimization'!C187</f>
        <v>apartment</v>
      </c>
      <c r="D187">
        <f>'3 - Rent Optimization'!D187</f>
        <v>2</v>
      </c>
      <c r="E187">
        <f>'3 - Rent Optimization'!E187</f>
        <v>3000</v>
      </c>
      <c r="F187" s="107">
        <f>'3 - Rent Optimization'!F187</f>
        <v>0.97299999999999998</v>
      </c>
      <c r="G187" s="26">
        <f>'3 - Rent Optimization'!G187</f>
        <v>35028</v>
      </c>
      <c r="H187" s="26">
        <f>'3 - Rent Optimization'!H187</f>
        <v>288</v>
      </c>
      <c r="I187" s="107">
        <f>'3 - Rent Optimization'!I187</f>
        <v>0.49859999999999999</v>
      </c>
      <c r="J187" s="26">
        <f>'3 - Rent Optimization'!J187</f>
        <v>109</v>
      </c>
      <c r="K187" s="26">
        <f>'3 - Rent Optimization'!K187</f>
        <v>640</v>
      </c>
      <c r="L187" s="26">
        <f>'3 - Rent Optimization'!L187</f>
        <v>531</v>
      </c>
      <c r="M187" s="26">
        <f>'3 - Rent Optimization'!M187</f>
        <v>179</v>
      </c>
      <c r="N187" s="47">
        <f>'3 - Rent Optimization'!N187</f>
        <v>0.36967984934086628</v>
      </c>
      <c r="O187" s="47">
        <f>'3 - Rent Optimization'!O187</f>
        <v>0.49859999999999999</v>
      </c>
      <c r="Y187" s="26">
        <f>'3 - Rent Optimization'!Y187</f>
        <v>377.91987968927629</v>
      </c>
      <c r="Z187" s="26">
        <f>'3 - Rent Optimization'!Z187</f>
        <v>377.91987968927629</v>
      </c>
      <c r="AA187" s="47">
        <f>'3 - Rent Optimization'!AA187</f>
        <v>0.50515236111378725</v>
      </c>
      <c r="AB187" s="107">
        <f>'3 - Rent Optimization'!AB187</f>
        <v>0.45077087570621466</v>
      </c>
      <c r="AC187" s="26">
        <f t="shared" si="28"/>
        <v>62179.675416727659</v>
      </c>
      <c r="AD187" s="39">
        <f t="shared" si="29"/>
        <v>43525.772791709358</v>
      </c>
      <c r="AE187" s="26">
        <f t="shared" si="30"/>
        <v>35028</v>
      </c>
      <c r="AF187" s="26">
        <f t="shared" si="31"/>
        <v>8497.772791709358</v>
      </c>
      <c r="AH187" s="123">
        <f t="shared" si="32"/>
        <v>5484.3789877589452</v>
      </c>
      <c r="AI187" s="123">
        <f t="shared" si="33"/>
        <v>-39084.378987758944</v>
      </c>
      <c r="AJ187" s="123">
        <f t="shared" si="34"/>
        <v>-15084.378987758944</v>
      </c>
      <c r="AK187" s="123">
        <f t="shared" si="35"/>
        <v>-15084.378987758944</v>
      </c>
      <c r="AL187" s="123">
        <f t="shared" si="36"/>
        <v>-21084.378987758944</v>
      </c>
      <c r="AM187" s="26">
        <f t="shared" si="37"/>
        <v>-30586.606196049586</v>
      </c>
      <c r="AN187" s="26">
        <f t="shared" si="38"/>
        <v>-6586.6061960495863</v>
      </c>
      <c r="AO187" s="26">
        <f t="shared" si="39"/>
        <v>-6586.6061960495863</v>
      </c>
      <c r="AP187" s="26">
        <f t="shared" si="40"/>
        <v>-12586.606196049586</v>
      </c>
      <c r="AQ187">
        <f t="shared" si="41"/>
        <v>0</v>
      </c>
    </row>
    <row r="188" spans="1:43" x14ac:dyDescent="0.5">
      <c r="A188" t="str">
        <f>'3 - Rent Optimization'!A188</f>
        <v>W45</v>
      </c>
      <c r="B188" t="str">
        <f>'3 - Rent Optimization'!B188</f>
        <v>L11431</v>
      </c>
      <c r="C188" t="str">
        <f>'3 - Rent Optimization'!C188</f>
        <v>apartment</v>
      </c>
      <c r="D188">
        <f>'3 - Rent Optimization'!D188</f>
        <v>2</v>
      </c>
      <c r="E188">
        <f>'3 - Rent Optimization'!E188</f>
        <v>5600</v>
      </c>
      <c r="F188" s="107">
        <f>'3 - Rent Optimization'!F188</f>
        <v>0.97299999999999998</v>
      </c>
      <c r="G188" s="26">
        <f>'3 - Rent Optimization'!G188</f>
        <v>65385.599999999999</v>
      </c>
      <c r="H188" s="26">
        <f>'3 - Rent Optimization'!H188</f>
        <v>373</v>
      </c>
      <c r="I188" s="107">
        <f>'3 - Rent Optimization'!I188</f>
        <v>0.5151</v>
      </c>
      <c r="J188" s="26">
        <f>'3 - Rent Optimization'!J188</f>
        <v>196</v>
      </c>
      <c r="K188" s="26">
        <f>'3 - Rent Optimization'!K188</f>
        <v>612</v>
      </c>
      <c r="L188" s="26">
        <f>'3 - Rent Optimization'!L188</f>
        <v>416</v>
      </c>
      <c r="M188" s="26">
        <f>'3 - Rent Optimization'!M188</f>
        <v>177</v>
      </c>
      <c r="N188" s="47">
        <f>'3 - Rent Optimization'!N188</f>
        <v>0.44038461538461537</v>
      </c>
      <c r="O188" s="47">
        <f>'3 - Rent Optimization'!O188</f>
        <v>0.5151</v>
      </c>
      <c r="Y188" s="26">
        <f>'3 - Rent Optimization'!Y188</f>
        <v>351.37602627257797</v>
      </c>
      <c r="Z188" s="26">
        <f>'3 - Rent Optimization'!Z188</f>
        <v>351.37602627257797</v>
      </c>
      <c r="AA188" s="47">
        <f>'3 - Rent Optimization'!AA188</f>
        <v>0.39880005052418843</v>
      </c>
      <c r="AB188" s="107">
        <f>'3 - Rent Optimization'!AB188</f>
        <v>0.53497000000000006</v>
      </c>
      <c r="AC188" s="26">
        <f t="shared" si="28"/>
        <v>68611.105962889982</v>
      </c>
      <c r="AD188" s="39">
        <f t="shared" si="29"/>
        <v>48027.774174022983</v>
      </c>
      <c r="AE188" s="26">
        <f t="shared" si="30"/>
        <v>65385.599999999999</v>
      </c>
      <c r="AF188" s="26">
        <f t="shared" si="31"/>
        <v>-17357.825825977015</v>
      </c>
      <c r="AH188" s="123">
        <f t="shared" si="32"/>
        <v>6508.8016666666672</v>
      </c>
      <c r="AI188" s="123">
        <f t="shared" si="33"/>
        <v>-40108.801666666666</v>
      </c>
      <c r="AJ188" s="123">
        <f t="shared" si="34"/>
        <v>-16108.801666666666</v>
      </c>
      <c r="AK188" s="123">
        <f t="shared" si="35"/>
        <v>-16108.801666666666</v>
      </c>
      <c r="AL188" s="123">
        <f t="shared" si="36"/>
        <v>-22108.801666666666</v>
      </c>
      <c r="AM188" s="26">
        <f t="shared" si="37"/>
        <v>-57466.627492643682</v>
      </c>
      <c r="AN188" s="26">
        <f t="shared" si="38"/>
        <v>-33466.627492643682</v>
      </c>
      <c r="AO188" s="26">
        <f t="shared" si="39"/>
        <v>-33466.627492643682</v>
      </c>
      <c r="AP188" s="26">
        <f t="shared" si="40"/>
        <v>-39466.627492643682</v>
      </c>
      <c r="AQ188">
        <f t="shared" si="41"/>
        <v>0</v>
      </c>
    </row>
    <row r="189" spans="1:43" x14ac:dyDescent="0.5">
      <c r="A189" t="str">
        <f>'3 - Rent Optimization'!A189</f>
        <v>W46</v>
      </c>
      <c r="B189" t="str">
        <f>'3 - Rent Optimization'!B189</f>
        <v>L11431</v>
      </c>
      <c r="C189" t="str">
        <f>'3 - Rent Optimization'!C189</f>
        <v>house</v>
      </c>
      <c r="D189">
        <f>'3 - Rent Optimization'!D189</f>
        <v>2</v>
      </c>
      <c r="E189">
        <f>'3 - Rent Optimization'!E189</f>
        <v>3200</v>
      </c>
      <c r="F189" s="107">
        <f>'3 - Rent Optimization'!F189</f>
        <v>0.97299999999999998</v>
      </c>
      <c r="G189" s="26">
        <f>'3 - Rent Optimization'!G189</f>
        <v>37363.199999999997</v>
      </c>
      <c r="H189" s="26">
        <f>'3 - Rent Optimization'!H189</f>
        <v>420</v>
      </c>
      <c r="I189" s="107">
        <f>'3 - Rent Optimization'!I189</f>
        <v>0.87119999999999997</v>
      </c>
      <c r="J189" s="26">
        <f>'3 - Rent Optimization'!J189</f>
        <v>165</v>
      </c>
      <c r="K189" s="26">
        <f>'3 - Rent Optimization'!K189</f>
        <v>1296</v>
      </c>
      <c r="L189" s="26">
        <f>'3 - Rent Optimization'!L189</f>
        <v>1131</v>
      </c>
      <c r="M189" s="26">
        <f>'3 - Rent Optimization'!M189</f>
        <v>255</v>
      </c>
      <c r="N189" s="47">
        <f>'3 - Rent Optimization'!N189</f>
        <v>0.28037135278514591</v>
      </c>
      <c r="O189" s="47">
        <f>'3 - Rent Optimization'!O189</f>
        <v>0.87119999999999997</v>
      </c>
      <c r="Y189" s="26">
        <f>'3 - Rent Optimization'!Y189</f>
        <v>771.36607142857144</v>
      </c>
      <c r="Z189" s="26">
        <f>'3 - Rent Optimization'!Z189</f>
        <v>771.36607142857144</v>
      </c>
      <c r="AA189" s="47">
        <f>'3 - Rent Optimization'!AA189</f>
        <v>0.52890615131994445</v>
      </c>
      <c r="AB189" s="107">
        <f>'3 - Rent Optimization'!AB189</f>
        <v>0.43196499999999999</v>
      </c>
      <c r="AC189" s="26">
        <f t="shared" si="28"/>
        <v>121619.14794129464</v>
      </c>
      <c r="AD189" s="39">
        <f t="shared" si="29"/>
        <v>85133.403558906241</v>
      </c>
      <c r="AE189" s="26">
        <f t="shared" si="30"/>
        <v>37363.199999999997</v>
      </c>
      <c r="AF189" s="26">
        <f t="shared" si="31"/>
        <v>47770.203558906243</v>
      </c>
      <c r="AH189" s="123">
        <f t="shared" si="32"/>
        <v>5255.5741666666672</v>
      </c>
      <c r="AI189" s="123">
        <f t="shared" si="33"/>
        <v>-38855.574166666665</v>
      </c>
      <c r="AJ189" s="123">
        <f t="shared" si="34"/>
        <v>-14855.574166666667</v>
      </c>
      <c r="AK189" s="123">
        <f t="shared" si="35"/>
        <v>-14855.574166666667</v>
      </c>
      <c r="AL189" s="123">
        <f t="shared" si="36"/>
        <v>-20855.574166666665</v>
      </c>
      <c r="AM189" s="26">
        <f t="shared" si="37"/>
        <v>8914.629392239578</v>
      </c>
      <c r="AN189" s="26">
        <f t="shared" si="38"/>
        <v>32914.629392239578</v>
      </c>
      <c r="AO189" s="26">
        <f t="shared" si="39"/>
        <v>32914.629392239578</v>
      </c>
      <c r="AP189" s="26">
        <f t="shared" si="40"/>
        <v>26914.629392239578</v>
      </c>
      <c r="AQ189">
        <f t="shared" si="41"/>
        <v>1</v>
      </c>
    </row>
    <row r="190" spans="1:43" x14ac:dyDescent="0.5">
      <c r="A190" t="str">
        <f>'3 - Rent Optimization'!A190</f>
        <v>W47</v>
      </c>
      <c r="B190" t="str">
        <f>'3 - Rent Optimization'!B190</f>
        <v>L11431</v>
      </c>
      <c r="C190" t="str">
        <f>'3 - Rent Optimization'!C190</f>
        <v>house</v>
      </c>
      <c r="D190">
        <f>'3 - Rent Optimization'!D190</f>
        <v>2</v>
      </c>
      <c r="E190">
        <f>'3 - Rent Optimization'!E190</f>
        <v>3500</v>
      </c>
      <c r="F190" s="107">
        <f>'3 - Rent Optimization'!F190</f>
        <v>0.97299999999999998</v>
      </c>
      <c r="G190" s="26">
        <f>'3 - Rent Optimization'!G190</f>
        <v>40866</v>
      </c>
      <c r="H190" s="26">
        <f>'3 - Rent Optimization'!H190</f>
        <v>593</v>
      </c>
      <c r="I190" s="107">
        <f>'3 - Rent Optimization'!I190</f>
        <v>0.50680000000000003</v>
      </c>
      <c r="J190" s="26">
        <f>'3 - Rent Optimization'!J190</f>
        <v>268</v>
      </c>
      <c r="K190" s="26">
        <f>'3 - Rent Optimization'!K190</f>
        <v>1032</v>
      </c>
      <c r="L190" s="26">
        <f>'3 - Rent Optimization'!L190</f>
        <v>764</v>
      </c>
      <c r="M190" s="26">
        <f>'3 - Rent Optimization'!M190</f>
        <v>325</v>
      </c>
      <c r="N190" s="47">
        <f>'3 - Rent Optimization'!N190</f>
        <v>0.44031413612565451</v>
      </c>
      <c r="O190" s="47">
        <f>'3 - Rent Optimization'!O190</f>
        <v>0.50680000000000003</v>
      </c>
      <c r="Y190" s="26">
        <f>'3 - Rent Optimization'!Y190</f>
        <v>599.33481748136921</v>
      </c>
      <c r="Z190" s="26">
        <f>'3 - Rent Optimization'!Z190</f>
        <v>599.33481748136921</v>
      </c>
      <c r="AA190" s="47">
        <f>'3 - Rent Optimization'!AA190</f>
        <v>0.44694745286007248</v>
      </c>
      <c r="AB190" s="107">
        <f>'3 - Rent Optimization'!AB190</f>
        <v>0.49685170157068065</v>
      </c>
      <c r="AC190" s="26">
        <f t="shared" si="28"/>
        <v>108689.89121480264</v>
      </c>
      <c r="AD190" s="39">
        <f t="shared" si="29"/>
        <v>76082.92385036184</v>
      </c>
      <c r="AE190" s="26">
        <f t="shared" si="30"/>
        <v>40866</v>
      </c>
      <c r="AF190" s="26">
        <f t="shared" si="31"/>
        <v>35216.92385036184</v>
      </c>
      <c r="AH190" s="123">
        <f t="shared" si="32"/>
        <v>6045.0290357766144</v>
      </c>
      <c r="AI190" s="123">
        <f t="shared" si="33"/>
        <v>-39645.029035776613</v>
      </c>
      <c r="AJ190" s="123">
        <f t="shared" si="34"/>
        <v>-15645.029035776613</v>
      </c>
      <c r="AK190" s="123">
        <f t="shared" si="35"/>
        <v>-15645.029035776613</v>
      </c>
      <c r="AL190" s="123">
        <f t="shared" si="36"/>
        <v>-21645.029035776613</v>
      </c>
      <c r="AM190" s="26">
        <f t="shared" si="37"/>
        <v>-4428.1051854147736</v>
      </c>
      <c r="AN190" s="26">
        <f t="shared" si="38"/>
        <v>19571.894814585226</v>
      </c>
      <c r="AO190" s="26">
        <f t="shared" si="39"/>
        <v>19571.894814585226</v>
      </c>
      <c r="AP190" s="26">
        <f t="shared" si="40"/>
        <v>13571.894814585226</v>
      </c>
      <c r="AQ190">
        <f t="shared" si="41"/>
        <v>1</v>
      </c>
    </row>
    <row r="191" spans="1:43" x14ac:dyDescent="0.5">
      <c r="A191" t="str">
        <f>'3 - Rent Optimization'!A191</f>
        <v>W48</v>
      </c>
      <c r="B191" t="str">
        <f>'3 - Rent Optimization'!B191</f>
        <v>L11431</v>
      </c>
      <c r="C191" t="str">
        <f>'3 - Rent Optimization'!C191</f>
        <v>apartment</v>
      </c>
      <c r="D191">
        <f>'3 - Rent Optimization'!D191</f>
        <v>2</v>
      </c>
      <c r="E191">
        <f>'3 - Rent Optimization'!E191</f>
        <v>3400</v>
      </c>
      <c r="F191" s="107">
        <f>'3 - Rent Optimization'!F191</f>
        <v>0.97299999999999998</v>
      </c>
      <c r="G191" s="26">
        <f>'3 - Rent Optimization'!G191</f>
        <v>39698.400000000001</v>
      </c>
      <c r="H191" s="26">
        <f>'3 - Rent Optimization'!H191</f>
        <v>436</v>
      </c>
      <c r="I191" s="107">
        <f>'3 - Rent Optimization'!I191</f>
        <v>0.28220000000000001</v>
      </c>
      <c r="J191" s="26">
        <f>'3 - Rent Optimization'!J191</f>
        <v>106</v>
      </c>
      <c r="K191" s="26">
        <f>'3 - Rent Optimization'!K191</f>
        <v>624</v>
      </c>
      <c r="L191" s="26">
        <f>'3 - Rent Optimization'!L191</f>
        <v>518</v>
      </c>
      <c r="M191" s="26">
        <f>'3 - Rent Optimization'!M191</f>
        <v>330</v>
      </c>
      <c r="N191" s="47">
        <f>'3 - Rent Optimization'!N191</f>
        <v>0.60965250965250961</v>
      </c>
      <c r="O191" s="47">
        <f>'3 - Rent Optimization'!O191</f>
        <v>0.28220000000000001</v>
      </c>
      <c r="Y191" s="26">
        <f>'3 - Rent Optimization'!Y191</f>
        <v>368.50187886825819</v>
      </c>
      <c r="Z191" s="26">
        <f>'3 - Rent Optimization'!Z191</f>
        <v>368.50187886825819</v>
      </c>
      <c r="AA191" s="47">
        <f>'3 - Rent Optimization'!AA191</f>
        <v>0.50540830713244511</v>
      </c>
      <c r="AB191" s="107">
        <f>'3 - Rent Optimization'!AB191</f>
        <v>0.45056824324324324</v>
      </c>
      <c r="AC191" s="26">
        <f t="shared" si="28"/>
        <v>60602.864130629518</v>
      </c>
      <c r="AD191" s="39">
        <f t="shared" si="29"/>
        <v>42422.004891440658</v>
      </c>
      <c r="AE191" s="26">
        <f t="shared" si="30"/>
        <v>39698.400000000001</v>
      </c>
      <c r="AF191" s="26">
        <f t="shared" si="31"/>
        <v>2723.6048914406565</v>
      </c>
      <c r="AH191" s="123">
        <f t="shared" si="32"/>
        <v>5481.9136261261265</v>
      </c>
      <c r="AI191" s="123">
        <f t="shared" si="33"/>
        <v>-39081.91362612613</v>
      </c>
      <c r="AJ191" s="123">
        <f t="shared" si="34"/>
        <v>-15081.913626126126</v>
      </c>
      <c r="AK191" s="123">
        <f t="shared" si="35"/>
        <v>-15081.913626126126</v>
      </c>
      <c r="AL191" s="123">
        <f t="shared" si="36"/>
        <v>-21081.913626126126</v>
      </c>
      <c r="AM191" s="26">
        <f t="shared" si="37"/>
        <v>-36358.308734685474</v>
      </c>
      <c r="AN191" s="26">
        <f t="shared" si="38"/>
        <v>-12358.30873468547</v>
      </c>
      <c r="AO191" s="26">
        <f t="shared" si="39"/>
        <v>-12358.30873468547</v>
      </c>
      <c r="AP191" s="26">
        <f t="shared" si="40"/>
        <v>-18358.30873468547</v>
      </c>
      <c r="AQ191">
        <f t="shared" si="41"/>
        <v>0</v>
      </c>
    </row>
    <row r="192" spans="1:43" x14ac:dyDescent="0.5">
      <c r="A192" t="str">
        <f>'3 - Rent Optimization'!A192</f>
        <v>W49</v>
      </c>
      <c r="B192" t="str">
        <f>'3 - Rent Optimization'!B192</f>
        <v>L11434</v>
      </c>
      <c r="C192" t="str">
        <f>'3 - Rent Optimization'!C192</f>
        <v>apartment</v>
      </c>
      <c r="D192">
        <f>'3 - Rent Optimization'!D192</f>
        <v>2</v>
      </c>
      <c r="E192">
        <f>'3 - Rent Optimization'!E192</f>
        <v>4200</v>
      </c>
      <c r="F192" s="107">
        <f>'3 - Rent Optimization'!F192</f>
        <v>0.97299999999999998</v>
      </c>
      <c r="G192" s="26">
        <f>'3 - Rent Optimization'!G192</f>
        <v>49039.199999999997</v>
      </c>
      <c r="H192" s="26">
        <f>'3 - Rent Optimization'!H192</f>
        <v>426</v>
      </c>
      <c r="I192" s="107">
        <f>'3 - Rent Optimization'!I192</f>
        <v>0.54249999999999998</v>
      </c>
      <c r="J192" s="26">
        <f>'3 - Rent Optimization'!J192</f>
        <v>210</v>
      </c>
      <c r="K192" s="26">
        <f>'3 - Rent Optimization'!K192</f>
        <v>654</v>
      </c>
      <c r="L192" s="26">
        <f>'3 - Rent Optimization'!L192</f>
        <v>444</v>
      </c>
      <c r="M192" s="26">
        <f>'3 - Rent Optimization'!M192</f>
        <v>216</v>
      </c>
      <c r="N192" s="47">
        <f>'3 - Rent Optimization'!N192</f>
        <v>0.48918918918918919</v>
      </c>
      <c r="O192" s="47">
        <f>'3 - Rent Optimization'!O192</f>
        <v>0.54249999999999998</v>
      </c>
      <c r="Y192" s="26">
        <f>'3 - Rent Optimization'!Y192</f>
        <v>375.43018188707839</v>
      </c>
      <c r="Z192" s="26">
        <f>'3 - Rent Optimization'!Z192</f>
        <v>375.43018188707839</v>
      </c>
      <c r="AA192" s="47">
        <f>'3 - Rent Optimization'!AA192</f>
        <v>0.39807239979653763</v>
      </c>
      <c r="AB192" s="107">
        <f>'3 - Rent Optimization'!AB192</f>
        <v>0.53554608108108126</v>
      </c>
      <c r="AC192" s="26">
        <f t="shared" si="28"/>
        <v>73386.959359651562</v>
      </c>
      <c r="AD192" s="39">
        <f t="shared" si="29"/>
        <v>51370.871551756092</v>
      </c>
      <c r="AE192" s="26">
        <f t="shared" si="30"/>
        <v>49039.199999999997</v>
      </c>
      <c r="AF192" s="26">
        <f t="shared" si="31"/>
        <v>2331.6715517560951</v>
      </c>
      <c r="AH192" s="123">
        <f t="shared" si="32"/>
        <v>6515.8106531531548</v>
      </c>
      <c r="AI192" s="123">
        <f t="shared" si="33"/>
        <v>-40115.810653153152</v>
      </c>
      <c r="AJ192" s="123">
        <f t="shared" si="34"/>
        <v>-16115.810653153156</v>
      </c>
      <c r="AK192" s="123">
        <f t="shared" si="35"/>
        <v>-16115.810653153156</v>
      </c>
      <c r="AL192" s="123">
        <f t="shared" si="36"/>
        <v>-22115.810653153156</v>
      </c>
      <c r="AM192" s="26">
        <f t="shared" si="37"/>
        <v>-37784.139101397057</v>
      </c>
      <c r="AN192" s="26">
        <f t="shared" si="38"/>
        <v>-13784.139101397061</v>
      </c>
      <c r="AO192" s="26">
        <f t="shared" si="39"/>
        <v>-13784.139101397061</v>
      </c>
      <c r="AP192" s="26">
        <f t="shared" si="40"/>
        <v>-19784.139101397061</v>
      </c>
      <c r="AQ192">
        <f t="shared" si="41"/>
        <v>0</v>
      </c>
    </row>
    <row r="193" spans="1:43" x14ac:dyDescent="0.5">
      <c r="A193" t="str">
        <f>'3 - Rent Optimization'!A193</f>
        <v>W5</v>
      </c>
      <c r="B193" t="str">
        <f>'3 - Rent Optimization'!B193</f>
        <v>L9532</v>
      </c>
      <c r="C193" t="str">
        <f>'3 - Rent Optimization'!C193</f>
        <v>apartment</v>
      </c>
      <c r="D193">
        <f>'3 - Rent Optimization'!D193</f>
        <v>2</v>
      </c>
      <c r="E193">
        <f>'3 - Rent Optimization'!E193</f>
        <v>1100</v>
      </c>
      <c r="F193" s="107">
        <f>'3 - Rent Optimization'!F193</f>
        <v>0.97299999999999998</v>
      </c>
      <c r="G193" s="26">
        <f>'3 - Rent Optimization'!G193</f>
        <v>12843.6</v>
      </c>
      <c r="H193" s="26">
        <f>'3 - Rent Optimization'!H193</f>
        <v>142</v>
      </c>
      <c r="I193" s="107">
        <f>'3 - Rent Optimization'!I193</f>
        <v>8.2199999999999995E-2</v>
      </c>
      <c r="J193" s="26">
        <f>'3 - Rent Optimization'!J193</f>
        <v>111</v>
      </c>
      <c r="K193" s="26">
        <f>'3 - Rent Optimization'!K193</f>
        <v>148</v>
      </c>
      <c r="L193" s="26">
        <f>'3 - Rent Optimization'!L193</f>
        <v>37</v>
      </c>
      <c r="M193" s="26">
        <f>'3 - Rent Optimization'!M193</f>
        <v>31</v>
      </c>
      <c r="N193" s="47">
        <f>'3 - Rent Optimization'!N193</f>
        <v>0.77027027027027029</v>
      </c>
      <c r="O193" s="47">
        <f>'3 - Rent Optimization'!O193</f>
        <v>8.2199999999999995E-2</v>
      </c>
      <c r="Y193" s="26">
        <f>'3 - Rent Optimization'!Y193</f>
        <v>78.035848490589871</v>
      </c>
      <c r="Z193" s="26">
        <f>'3 - Rent Optimization'!Z193</f>
        <v>111</v>
      </c>
      <c r="AA193" s="47">
        <f>'3 - Rent Optimization'!AA193</f>
        <v>0.1</v>
      </c>
      <c r="AB193" s="107">
        <f>'3 - Rent Optimization'!AB193</f>
        <v>0.77153000000000005</v>
      </c>
      <c r="AC193" s="26">
        <f t="shared" si="28"/>
        <v>31258.537950000002</v>
      </c>
      <c r="AD193" s="39">
        <f t="shared" si="29"/>
        <v>21880.976565000001</v>
      </c>
      <c r="AE193" s="26">
        <f t="shared" si="30"/>
        <v>12843.6</v>
      </c>
      <c r="AF193" s="26">
        <f t="shared" si="31"/>
        <v>9037.3765650000005</v>
      </c>
      <c r="AH193" s="123">
        <f t="shared" si="32"/>
        <v>9386.9483333333337</v>
      </c>
      <c r="AI193" s="123">
        <f t="shared" si="33"/>
        <v>-42986.948333333334</v>
      </c>
      <c r="AJ193" s="123">
        <f t="shared" si="34"/>
        <v>-18986.948333333334</v>
      </c>
      <c r="AK193" s="123">
        <f t="shared" si="35"/>
        <v>-18986.948333333334</v>
      </c>
      <c r="AL193" s="123">
        <f t="shared" si="36"/>
        <v>-24986.948333333334</v>
      </c>
      <c r="AM193" s="26">
        <f t="shared" si="37"/>
        <v>-33949.571768333335</v>
      </c>
      <c r="AN193" s="26">
        <f t="shared" si="38"/>
        <v>-9949.5717683333332</v>
      </c>
      <c r="AO193" s="26">
        <f t="shared" si="39"/>
        <v>-9949.5717683333332</v>
      </c>
      <c r="AP193" s="26">
        <f t="shared" si="40"/>
        <v>-15949.571768333333</v>
      </c>
      <c r="AQ193">
        <f t="shared" si="41"/>
        <v>0</v>
      </c>
    </row>
    <row r="194" spans="1:43" x14ac:dyDescent="0.5">
      <c r="A194" t="str">
        <f>'3 - Rent Optimization'!A194</f>
        <v>W50</v>
      </c>
      <c r="B194" t="str">
        <f>'3 - Rent Optimization'!B194</f>
        <v>L11434</v>
      </c>
      <c r="C194" t="str">
        <f>'3 - Rent Optimization'!C194</f>
        <v>house</v>
      </c>
      <c r="D194">
        <f>'3 - Rent Optimization'!D194</f>
        <v>2</v>
      </c>
      <c r="E194">
        <f>'3 - Rent Optimization'!E194</f>
        <v>3000</v>
      </c>
      <c r="F194" s="107">
        <f>'3 - Rent Optimization'!F194</f>
        <v>0.97299999999999998</v>
      </c>
      <c r="G194" s="26">
        <f>'3 - Rent Optimization'!G194</f>
        <v>35028</v>
      </c>
      <c r="H194" s="26">
        <f>'3 - Rent Optimization'!H194</f>
        <v>621</v>
      </c>
      <c r="I194" s="107">
        <f>'3 - Rent Optimization'!I194</f>
        <v>0.34789999999999999</v>
      </c>
      <c r="J194" s="26">
        <f>'3 - Rent Optimization'!J194</f>
        <v>133</v>
      </c>
      <c r="K194" s="26">
        <f>'3 - Rent Optimization'!K194</f>
        <v>1040</v>
      </c>
      <c r="L194" s="26">
        <f>'3 - Rent Optimization'!L194</f>
        <v>907</v>
      </c>
      <c r="M194" s="26">
        <f>'3 - Rent Optimization'!M194</f>
        <v>488</v>
      </c>
      <c r="N194" s="47">
        <f>'3 - Rent Optimization'!N194</f>
        <v>0.53042998897464166</v>
      </c>
      <c r="O194" s="47">
        <f>'3 - Rent Optimization'!O194</f>
        <v>0.34789999999999999</v>
      </c>
      <c r="Y194" s="26">
        <f>'3 - Rent Optimization'!Y194</f>
        <v>618.93282651256789</v>
      </c>
      <c r="Z194" s="26">
        <f>'3 - Rent Optimization'!Z194</f>
        <v>618.93282651256789</v>
      </c>
      <c r="AA194" s="47">
        <f>'3 - Rent Optimization'!AA194</f>
        <v>0.52860668270127265</v>
      </c>
      <c r="AB194" s="107">
        <f>'3 - Rent Optimization'!AB194</f>
        <v>0.43220208930540249</v>
      </c>
      <c r="AC194" s="26">
        <f t="shared" si="28"/>
        <v>97638.982176826976</v>
      </c>
      <c r="AD194" s="39">
        <f t="shared" si="29"/>
        <v>68347.287523778883</v>
      </c>
      <c r="AE194" s="26">
        <f t="shared" si="30"/>
        <v>35028</v>
      </c>
      <c r="AF194" s="26">
        <f t="shared" si="31"/>
        <v>33319.287523778883</v>
      </c>
      <c r="AH194" s="123">
        <f t="shared" si="32"/>
        <v>5258.4587532157311</v>
      </c>
      <c r="AI194" s="123">
        <f t="shared" si="33"/>
        <v>-38858.458753215731</v>
      </c>
      <c r="AJ194" s="123">
        <f t="shared" si="34"/>
        <v>-14858.458753215731</v>
      </c>
      <c r="AK194" s="123">
        <f t="shared" si="35"/>
        <v>-14858.458753215731</v>
      </c>
      <c r="AL194" s="123">
        <f t="shared" si="36"/>
        <v>-20858.458753215731</v>
      </c>
      <c r="AM194" s="26">
        <f t="shared" si="37"/>
        <v>-5539.1712294368481</v>
      </c>
      <c r="AN194" s="26">
        <f t="shared" si="38"/>
        <v>18460.828770563152</v>
      </c>
      <c r="AO194" s="26">
        <f t="shared" si="39"/>
        <v>18460.828770563152</v>
      </c>
      <c r="AP194" s="26">
        <f t="shared" si="40"/>
        <v>12460.828770563152</v>
      </c>
      <c r="AQ194">
        <f t="shared" si="41"/>
        <v>1</v>
      </c>
    </row>
    <row r="195" spans="1:43" x14ac:dyDescent="0.5">
      <c r="A195" t="str">
        <f>'3 - Rent Optimization'!A195</f>
        <v>W51</v>
      </c>
      <c r="B195" t="str">
        <f>'3 - Rent Optimization'!B195</f>
        <v>L11434</v>
      </c>
      <c r="C195" t="str">
        <f>'3 - Rent Optimization'!C195</f>
        <v>house</v>
      </c>
      <c r="D195">
        <f>'3 - Rent Optimization'!D195</f>
        <v>2</v>
      </c>
      <c r="E195">
        <f>'3 - Rent Optimization'!E195</f>
        <v>3900</v>
      </c>
      <c r="F195" s="107">
        <f>'3 - Rent Optimization'!F195</f>
        <v>0.97299999999999998</v>
      </c>
      <c r="G195" s="26">
        <f>'3 - Rent Optimization'!G195</f>
        <v>45536.4</v>
      </c>
      <c r="H195" s="26">
        <f>'3 - Rent Optimization'!H195</f>
        <v>535</v>
      </c>
      <c r="I195" s="107">
        <f>'3 - Rent Optimization'!I195</f>
        <v>0.47670000000000001</v>
      </c>
      <c r="J195" s="26">
        <f>'3 - Rent Optimization'!J195</f>
        <v>231</v>
      </c>
      <c r="K195" s="26">
        <f>'3 - Rent Optimization'!K195</f>
        <v>888</v>
      </c>
      <c r="L195" s="26">
        <f>'3 - Rent Optimization'!L195</f>
        <v>657</v>
      </c>
      <c r="M195" s="26">
        <f>'3 - Rent Optimization'!M195</f>
        <v>304</v>
      </c>
      <c r="N195" s="47">
        <f>'3 - Rent Optimization'!N195</f>
        <v>0.4701674277016743</v>
      </c>
      <c r="O195" s="47">
        <f>'3 - Rent Optimization'!O195</f>
        <v>0.47670000000000001</v>
      </c>
      <c r="Y195" s="26">
        <f>'3 - Rent Optimization'!Y195</f>
        <v>515.66357995452825</v>
      </c>
      <c r="Z195" s="26">
        <f>'3 - Rent Optimization'!Z195</f>
        <v>515.66357995452825</v>
      </c>
      <c r="AA195" s="47">
        <f>'3 - Rent Optimization'!AA195</f>
        <v>0.44662231957933424</v>
      </c>
      <c r="AB195" s="107">
        <f>'3 - Rent Optimization'!AB195</f>
        <v>0.49710910958904109</v>
      </c>
      <c r="AC195" s="26">
        <f t="shared" si="28"/>
        <v>93564.488023722894</v>
      </c>
      <c r="AD195" s="39">
        <f t="shared" si="29"/>
        <v>65495.141616606023</v>
      </c>
      <c r="AE195" s="26">
        <f t="shared" si="30"/>
        <v>45536.4</v>
      </c>
      <c r="AF195" s="26">
        <f t="shared" si="31"/>
        <v>19958.741616606021</v>
      </c>
      <c r="AH195" s="123">
        <f t="shared" si="32"/>
        <v>6048.1608333333334</v>
      </c>
      <c r="AI195" s="123">
        <f t="shared" si="33"/>
        <v>-39648.160833333335</v>
      </c>
      <c r="AJ195" s="123">
        <f t="shared" si="34"/>
        <v>-15648.160833333333</v>
      </c>
      <c r="AK195" s="123">
        <f t="shared" si="35"/>
        <v>-15648.160833333333</v>
      </c>
      <c r="AL195" s="123">
        <f t="shared" si="36"/>
        <v>-21648.160833333335</v>
      </c>
      <c r="AM195" s="26">
        <f t="shared" si="37"/>
        <v>-19689.419216727314</v>
      </c>
      <c r="AN195" s="26">
        <f t="shared" si="38"/>
        <v>4310.5807832726878</v>
      </c>
      <c r="AO195" s="26">
        <f t="shared" si="39"/>
        <v>4310.5807832726878</v>
      </c>
      <c r="AP195" s="26">
        <f t="shared" si="40"/>
        <v>-1689.4192167273141</v>
      </c>
      <c r="AQ195">
        <f t="shared" si="41"/>
        <v>0</v>
      </c>
    </row>
    <row r="196" spans="1:43" x14ac:dyDescent="0.5">
      <c r="A196" t="str">
        <f>'3 - Rent Optimization'!A196</f>
        <v>W52</v>
      </c>
      <c r="B196" t="str">
        <f>'3 - Rent Optimization'!B196</f>
        <v>L11434</v>
      </c>
      <c r="C196" t="str">
        <f>'3 - Rent Optimization'!C196</f>
        <v>apartment</v>
      </c>
      <c r="D196">
        <f>'3 - Rent Optimization'!D196</f>
        <v>2</v>
      </c>
      <c r="E196">
        <f>'3 - Rent Optimization'!E196</f>
        <v>3600</v>
      </c>
      <c r="F196" s="107">
        <f>'3 - Rent Optimization'!F196</f>
        <v>0.97299999999999998</v>
      </c>
      <c r="G196" s="26">
        <f>'3 - Rent Optimization'!G196</f>
        <v>42033.599999999999</v>
      </c>
      <c r="H196" s="26">
        <f>'3 - Rent Optimization'!H196</f>
        <v>196</v>
      </c>
      <c r="I196" s="107">
        <f>'3 - Rent Optimization'!I196</f>
        <v>0.77810000000000001</v>
      </c>
      <c r="J196" s="26">
        <f>'3 - Rent Optimization'!J196</f>
        <v>137</v>
      </c>
      <c r="K196" s="26">
        <f>'3 - Rent Optimization'!K196</f>
        <v>808</v>
      </c>
      <c r="L196" s="26">
        <f>'3 - Rent Optimization'!L196</f>
        <v>671</v>
      </c>
      <c r="M196" s="26">
        <f>'3 - Rent Optimization'!M196</f>
        <v>59</v>
      </c>
      <c r="N196" s="47">
        <f>'3 - Rent Optimization'!N196</f>
        <v>0.17034277198211625</v>
      </c>
      <c r="O196" s="47">
        <f>'3 - Rent Optimization'!O196</f>
        <v>0.77810000000000001</v>
      </c>
      <c r="Y196" s="26">
        <f>'3 - Rent Optimization'!Y196</f>
        <v>477.19065776177843</v>
      </c>
      <c r="Z196" s="26">
        <f>'3 - Rent Optimization'!Z196</f>
        <v>477.19065776177843</v>
      </c>
      <c r="AA196" s="47">
        <f>'3 - Rent Optimization'!AA196</f>
        <v>0.50559243846411739</v>
      </c>
      <c r="AB196" s="107">
        <f>'3 - Rent Optimization'!AB196</f>
        <v>0.4504224664679583</v>
      </c>
      <c r="AC196" s="26">
        <f t="shared" si="28"/>
        <v>78452.148461252567</v>
      </c>
      <c r="AD196" s="39">
        <f t="shared" si="29"/>
        <v>54916.503922876793</v>
      </c>
      <c r="AE196" s="26">
        <f t="shared" si="30"/>
        <v>42033.599999999999</v>
      </c>
      <c r="AF196" s="26">
        <f t="shared" si="31"/>
        <v>12882.903922876794</v>
      </c>
      <c r="AH196" s="123">
        <f t="shared" si="32"/>
        <v>5480.1400086934927</v>
      </c>
      <c r="AI196" s="123">
        <f t="shared" si="33"/>
        <v>-39080.140008693495</v>
      </c>
      <c r="AJ196" s="123">
        <f t="shared" si="34"/>
        <v>-15080.140008693492</v>
      </c>
      <c r="AK196" s="123">
        <f t="shared" si="35"/>
        <v>-15080.140008693492</v>
      </c>
      <c r="AL196" s="123">
        <f t="shared" si="36"/>
        <v>-21080.140008693492</v>
      </c>
      <c r="AM196" s="26">
        <f t="shared" si="37"/>
        <v>-26197.236085816701</v>
      </c>
      <c r="AN196" s="26">
        <f t="shared" si="38"/>
        <v>-2197.2360858166976</v>
      </c>
      <c r="AO196" s="26">
        <f t="shared" si="39"/>
        <v>-2197.2360858166976</v>
      </c>
      <c r="AP196" s="26">
        <f t="shared" si="40"/>
        <v>-8197.2360858166976</v>
      </c>
      <c r="AQ196">
        <f t="shared" si="41"/>
        <v>0</v>
      </c>
    </row>
    <row r="197" spans="1:43" x14ac:dyDescent="0.5">
      <c r="A197" t="str">
        <f>'3 - Rent Optimization'!A197</f>
        <v>W53</v>
      </c>
      <c r="B197" t="str">
        <f>'3 - Rent Optimization'!B197</f>
        <v>L11480</v>
      </c>
      <c r="C197" t="str">
        <f>'3 - Rent Optimization'!C197</f>
        <v>apartment</v>
      </c>
      <c r="D197">
        <f>'3 - Rent Optimization'!D197</f>
        <v>2</v>
      </c>
      <c r="E197">
        <f>'3 - Rent Optimization'!E197</f>
        <v>3500</v>
      </c>
      <c r="F197" s="107">
        <f>'3 - Rent Optimization'!F197</f>
        <v>0.97299999999999998</v>
      </c>
      <c r="G197" s="26">
        <f>'3 - Rent Optimization'!G197</f>
        <v>40866</v>
      </c>
      <c r="H197" s="26">
        <f>'3 - Rent Optimization'!H197</f>
        <v>294</v>
      </c>
      <c r="I197" s="107">
        <f>'3 - Rent Optimization'!I197</f>
        <v>0.39729999999999999</v>
      </c>
      <c r="J197" s="26">
        <f>'3 - Rent Optimization'!J197</f>
        <v>155</v>
      </c>
      <c r="K197" s="26">
        <f>'3 - Rent Optimization'!K197</f>
        <v>483</v>
      </c>
      <c r="L197" s="26">
        <f>'3 - Rent Optimization'!L197</f>
        <v>328</v>
      </c>
      <c r="M197" s="26">
        <f>'3 - Rent Optimization'!M197</f>
        <v>139</v>
      </c>
      <c r="N197" s="47">
        <f>'3 - Rent Optimization'!N197</f>
        <v>0.4390243902439025</v>
      </c>
      <c r="O197" s="47">
        <f>'3 - Rent Optimization'!O197</f>
        <v>0.39729999999999999</v>
      </c>
      <c r="Y197" s="26">
        <f>'3 - Rent Optimization'!Y197</f>
        <v>277.27725148414805</v>
      </c>
      <c r="Z197" s="26">
        <f>'3 - Rent Optimization'!Z197</f>
        <v>277.27725148414805</v>
      </c>
      <c r="AA197" s="47">
        <f>'3 - Rent Optimization'!AA197</f>
        <v>0.39823719874182451</v>
      </c>
      <c r="AB197" s="107">
        <f>'3 - Rent Optimization'!AB197</f>
        <v>0.53541560975609759</v>
      </c>
      <c r="AC197" s="26">
        <f t="shared" ref="AC197:AC247" si="42">AB197*Z197*365</f>
        <v>54187.377566331183</v>
      </c>
      <c r="AD197" s="39">
        <f t="shared" ref="AD197:AD247" si="43">AC197*0.7</f>
        <v>37931.164296431823</v>
      </c>
      <c r="AE197" s="26">
        <f t="shared" ref="AE197:AE247" si="44">G197</f>
        <v>40866</v>
      </c>
      <c r="AF197" s="26">
        <f t="shared" ref="AF197:AF247" si="45">AD197-AE197</f>
        <v>-2934.8357035681765</v>
      </c>
      <c r="AH197" s="123">
        <f t="shared" ref="AH197:AH247" si="46">AB197*365/$AG$23*$AG$21</f>
        <v>6514.2232520325206</v>
      </c>
      <c r="AI197" s="123">
        <f t="shared" ref="AI197:AI247" si="47">-$AG$7-$AG$13-AH197</f>
        <v>-40114.22325203252</v>
      </c>
      <c r="AJ197" s="123">
        <f t="shared" ref="AJ197:AJ247" si="48">-$AG$13-AH197-$AG$18</f>
        <v>-16114.22325203252</v>
      </c>
      <c r="AK197" s="123">
        <f t="shared" ref="AK197:AK247" si="49">-$AG$7/$AG$9-$AG$13-AH197</f>
        <v>-16114.22325203252</v>
      </c>
      <c r="AL197" s="123">
        <f t="shared" ref="AL197:AL247" si="50">-$AG$7/$AG$9-$AG$13-AH197-$AG$18</f>
        <v>-22114.22325203252</v>
      </c>
      <c r="AM197" s="26">
        <f t="shared" ref="AM197:AM247" si="51">AF197+AI197</f>
        <v>-43049.058955600696</v>
      </c>
      <c r="AN197" s="26">
        <f t="shared" ref="AN197:AN247" si="52">AF197+AJ197</f>
        <v>-19049.058955600696</v>
      </c>
      <c r="AO197" s="26">
        <f t="shared" ref="AO197:AO247" si="53">AF197+AK197</f>
        <v>-19049.058955600696</v>
      </c>
      <c r="AP197" s="26">
        <f t="shared" ref="AP197:AP247" si="54">AF197+AL197</f>
        <v>-25049.058955600696</v>
      </c>
      <c r="AQ197">
        <f t="shared" ref="AQ197:AQ247" si="55">IF(AP197&gt;6000,1,0)</f>
        <v>0</v>
      </c>
    </row>
    <row r="198" spans="1:43" x14ac:dyDescent="0.5">
      <c r="A198" t="str">
        <f>'3 - Rent Optimization'!A198</f>
        <v>W54</v>
      </c>
      <c r="B198" t="str">
        <f>'3 - Rent Optimization'!B198</f>
        <v>L11480</v>
      </c>
      <c r="C198" t="str">
        <f>'3 - Rent Optimization'!C198</f>
        <v>house</v>
      </c>
      <c r="D198">
        <f>'3 - Rent Optimization'!D198</f>
        <v>2</v>
      </c>
      <c r="E198">
        <f>'3 - Rent Optimization'!E198</f>
        <v>2500</v>
      </c>
      <c r="F198" s="107">
        <f>'3 - Rent Optimization'!F198</f>
        <v>0.97299999999999998</v>
      </c>
      <c r="G198" s="26">
        <f>'3 - Rent Optimization'!G198</f>
        <v>29190</v>
      </c>
      <c r="H198" s="26">
        <f>'3 - Rent Optimization'!H198</f>
        <v>471</v>
      </c>
      <c r="I198" s="107">
        <f>'3 - Rent Optimization'!I198</f>
        <v>0.6</v>
      </c>
      <c r="J198" s="26">
        <f>'3 - Rent Optimization'!J198</f>
        <v>111</v>
      </c>
      <c r="K198" s="26">
        <f>'3 - Rent Optimization'!K198</f>
        <v>868</v>
      </c>
      <c r="L198" s="26">
        <f>'3 - Rent Optimization'!L198</f>
        <v>757</v>
      </c>
      <c r="M198" s="26">
        <f>'3 - Rent Optimization'!M198</f>
        <v>360</v>
      </c>
      <c r="N198" s="47">
        <f>'3 - Rent Optimization'!N198</f>
        <v>0.480449141347424</v>
      </c>
      <c r="O198" s="47">
        <f>'3 - Rent Optimization'!O198</f>
        <v>0.6</v>
      </c>
      <c r="Y198" s="26">
        <f>'3 - Rent Optimization'!Y198</f>
        <v>516.57127857774424</v>
      </c>
      <c r="Z198" s="26">
        <f>'3 - Rent Optimization'!Z198</f>
        <v>516.57127857774424</v>
      </c>
      <c r="AA198" s="47">
        <f>'3 - Rent Optimization'!AA198</f>
        <v>0.52860901302799923</v>
      </c>
      <c r="AB198" s="107">
        <f>'3 - Rent Optimization'!AB198</f>
        <v>0.43220024438573307</v>
      </c>
      <c r="AC198" s="26">
        <f t="shared" si="42"/>
        <v>81490.714988042353</v>
      </c>
      <c r="AD198" s="39">
        <f t="shared" si="43"/>
        <v>57043.500491629646</v>
      </c>
      <c r="AE198" s="26">
        <f t="shared" si="44"/>
        <v>29190</v>
      </c>
      <c r="AF198" s="26">
        <f t="shared" si="45"/>
        <v>27853.500491629646</v>
      </c>
      <c r="AH198" s="123">
        <f t="shared" si="46"/>
        <v>5258.4363066930855</v>
      </c>
      <c r="AI198" s="123">
        <f t="shared" si="47"/>
        <v>-38858.436306693082</v>
      </c>
      <c r="AJ198" s="123">
        <f t="shared" si="48"/>
        <v>-14858.436306693085</v>
      </c>
      <c r="AK198" s="123">
        <f t="shared" si="49"/>
        <v>-14858.436306693085</v>
      </c>
      <c r="AL198" s="123">
        <f t="shared" si="50"/>
        <v>-20858.436306693085</v>
      </c>
      <c r="AM198" s="26">
        <f t="shared" si="51"/>
        <v>-11004.935815063436</v>
      </c>
      <c r="AN198" s="26">
        <f t="shared" si="52"/>
        <v>12995.06418493656</v>
      </c>
      <c r="AO198" s="26">
        <f t="shared" si="53"/>
        <v>12995.06418493656</v>
      </c>
      <c r="AP198" s="26">
        <f t="shared" si="54"/>
        <v>6995.0641849365602</v>
      </c>
      <c r="AQ198">
        <f t="shared" si="55"/>
        <v>1</v>
      </c>
    </row>
    <row r="199" spans="1:43" x14ac:dyDescent="0.5">
      <c r="A199" t="str">
        <f>'3 - Rent Optimization'!A199</f>
        <v>W55</v>
      </c>
      <c r="B199" t="str">
        <f>'3 - Rent Optimization'!B199</f>
        <v>L11480</v>
      </c>
      <c r="C199" t="str">
        <f>'3 - Rent Optimization'!C199</f>
        <v>house</v>
      </c>
      <c r="D199">
        <f>'3 - Rent Optimization'!D199</f>
        <v>2</v>
      </c>
      <c r="E199">
        <f>'3 - Rent Optimization'!E199</f>
        <v>3000</v>
      </c>
      <c r="F199" s="107">
        <f>'3 - Rent Optimization'!F199</f>
        <v>0.97299999999999998</v>
      </c>
      <c r="G199" s="26">
        <f>'3 - Rent Optimization'!G199</f>
        <v>35028</v>
      </c>
      <c r="H199" s="26">
        <f>'3 - Rent Optimization'!H199</f>
        <v>620</v>
      </c>
      <c r="I199" s="107">
        <f>'3 - Rent Optimization'!I199</f>
        <v>0.29320000000000002</v>
      </c>
      <c r="J199" s="26">
        <f>'3 - Rent Optimization'!J199</f>
        <v>195</v>
      </c>
      <c r="K199" s="26">
        <f>'3 - Rent Optimization'!K199</f>
        <v>752</v>
      </c>
      <c r="L199" s="26">
        <f>'3 - Rent Optimization'!L199</f>
        <v>557</v>
      </c>
      <c r="M199" s="26">
        <f>'3 - Rent Optimization'!M199</f>
        <v>425</v>
      </c>
      <c r="N199" s="47">
        <f>'3 - Rent Optimization'!N199</f>
        <v>0.71041292639138243</v>
      </c>
      <c r="O199" s="47">
        <f>'3 - Rent Optimization'!O199</f>
        <v>0.29320000000000002</v>
      </c>
      <c r="Y199" s="26">
        <f>'3 - Rent Optimization'!Y199</f>
        <v>436.75588133131237</v>
      </c>
      <c r="Z199" s="26">
        <f>'3 - Rent Optimization'!Z199</f>
        <v>436.75588133131237</v>
      </c>
      <c r="AA199" s="47">
        <f>'3 - Rent Optimization'!AA199</f>
        <v>0.44722568234299803</v>
      </c>
      <c r="AB199" s="107">
        <f>'3 - Rent Optimization'!AB199</f>
        <v>0.49663142728904847</v>
      </c>
      <c r="AC199" s="26">
        <f t="shared" si="42"/>
        <v>79170.944303696422</v>
      </c>
      <c r="AD199" s="39">
        <f t="shared" si="43"/>
        <v>55419.661012587494</v>
      </c>
      <c r="AE199" s="26">
        <f t="shared" si="44"/>
        <v>35028</v>
      </c>
      <c r="AF199" s="26">
        <f t="shared" si="45"/>
        <v>20391.661012587494</v>
      </c>
      <c r="AH199" s="123">
        <f t="shared" si="46"/>
        <v>6042.3490320167557</v>
      </c>
      <c r="AI199" s="123">
        <f t="shared" si="47"/>
        <v>-39642.349032016755</v>
      </c>
      <c r="AJ199" s="123">
        <f t="shared" si="48"/>
        <v>-15642.349032016755</v>
      </c>
      <c r="AK199" s="123">
        <f t="shared" si="49"/>
        <v>-15642.349032016755</v>
      </c>
      <c r="AL199" s="123">
        <f t="shared" si="50"/>
        <v>-21642.349032016755</v>
      </c>
      <c r="AM199" s="26">
        <f t="shared" si="51"/>
        <v>-19250.688019429261</v>
      </c>
      <c r="AN199" s="26">
        <f t="shared" si="52"/>
        <v>4749.3119805707393</v>
      </c>
      <c r="AO199" s="26">
        <f t="shared" si="53"/>
        <v>4749.3119805707393</v>
      </c>
      <c r="AP199" s="26">
        <f t="shared" si="54"/>
        <v>-1250.6880194292607</v>
      </c>
      <c r="AQ199">
        <f t="shared" si="55"/>
        <v>0</v>
      </c>
    </row>
    <row r="200" spans="1:43" x14ac:dyDescent="0.5">
      <c r="A200" t="str">
        <f>'3 - Rent Optimization'!A200</f>
        <v>W56</v>
      </c>
      <c r="B200" t="str">
        <f>'3 - Rent Optimization'!B200</f>
        <v>L11480</v>
      </c>
      <c r="C200" t="str">
        <f>'3 - Rent Optimization'!C200</f>
        <v>apartment</v>
      </c>
      <c r="D200">
        <f>'3 - Rent Optimization'!D200</f>
        <v>2</v>
      </c>
      <c r="E200">
        <f>'3 - Rent Optimization'!E200</f>
        <v>3000</v>
      </c>
      <c r="F200" s="107">
        <f>'3 - Rent Optimization'!F200</f>
        <v>0.97299999999999998</v>
      </c>
      <c r="G200" s="26">
        <f>'3 - Rent Optimization'!G200</f>
        <v>35028</v>
      </c>
      <c r="H200" s="26">
        <f>'3 - Rent Optimization'!H200</f>
        <v>235</v>
      </c>
      <c r="I200" s="107">
        <f>'3 - Rent Optimization'!I200</f>
        <v>0.6411</v>
      </c>
      <c r="J200" s="26">
        <f>'3 - Rent Optimization'!J200</f>
        <v>80</v>
      </c>
      <c r="K200" s="26">
        <f>'3 - Rent Optimization'!K200</f>
        <v>469</v>
      </c>
      <c r="L200" s="26">
        <f>'3 - Rent Optimization'!L200</f>
        <v>389</v>
      </c>
      <c r="M200" s="26">
        <f>'3 - Rent Optimization'!M200</f>
        <v>155</v>
      </c>
      <c r="N200" s="47">
        <f>'3 - Rent Optimization'!N200</f>
        <v>0.41876606683804629</v>
      </c>
      <c r="O200" s="47">
        <f>'3 - Rent Optimization'!O200</f>
        <v>0.6411</v>
      </c>
      <c r="Y200" s="26">
        <f>'3 - Rent Optimization'!Y200</f>
        <v>276.9309476443097</v>
      </c>
      <c r="Z200" s="26">
        <f>'3 - Rent Optimization'!Z200</f>
        <v>276.9309476443097</v>
      </c>
      <c r="AA200" s="47">
        <f>'3 - Rent Optimization'!AA200</f>
        <v>0.50499937818881169</v>
      </c>
      <c r="AB200" s="107">
        <f>'3 - Rent Optimization'!AB200</f>
        <v>0.45089199228791782</v>
      </c>
      <c r="AC200" s="26">
        <f t="shared" si="42"/>
        <v>45576.070548976211</v>
      </c>
      <c r="AD200" s="39">
        <f t="shared" si="43"/>
        <v>31903.249384283346</v>
      </c>
      <c r="AE200" s="26">
        <f t="shared" si="44"/>
        <v>35028</v>
      </c>
      <c r="AF200" s="26">
        <f t="shared" si="45"/>
        <v>-3124.7506157166536</v>
      </c>
      <c r="AH200" s="123">
        <f t="shared" si="46"/>
        <v>5485.8525728363329</v>
      </c>
      <c r="AI200" s="123">
        <f t="shared" si="47"/>
        <v>-39085.852572836331</v>
      </c>
      <c r="AJ200" s="123">
        <f t="shared" si="48"/>
        <v>-15085.852572836333</v>
      </c>
      <c r="AK200" s="123">
        <f t="shared" si="49"/>
        <v>-15085.852572836333</v>
      </c>
      <c r="AL200" s="123">
        <f t="shared" si="50"/>
        <v>-21085.852572836331</v>
      </c>
      <c r="AM200" s="26">
        <f t="shared" si="51"/>
        <v>-42210.603188552981</v>
      </c>
      <c r="AN200" s="26">
        <f t="shared" si="52"/>
        <v>-18210.603188552988</v>
      </c>
      <c r="AO200" s="26">
        <f t="shared" si="53"/>
        <v>-18210.603188552988</v>
      </c>
      <c r="AP200" s="26">
        <f t="shared" si="54"/>
        <v>-24210.603188552985</v>
      </c>
      <c r="AQ200">
        <f t="shared" si="55"/>
        <v>0</v>
      </c>
    </row>
    <row r="201" spans="1:43" x14ac:dyDescent="0.5">
      <c r="A201" t="str">
        <f>'3 - Rent Optimization'!A201</f>
        <v>W57</v>
      </c>
      <c r="B201" t="str">
        <f>'3 - Rent Optimization'!B201</f>
        <v>L11495</v>
      </c>
      <c r="C201" t="str">
        <f>'3 - Rent Optimization'!C201</f>
        <v>apartment</v>
      </c>
      <c r="D201">
        <f>'3 - Rent Optimization'!D201</f>
        <v>2</v>
      </c>
      <c r="E201">
        <f>'3 - Rent Optimization'!E201</f>
        <v>3900</v>
      </c>
      <c r="F201" s="107">
        <f>'3 - Rent Optimization'!F201</f>
        <v>0.97299999999999998</v>
      </c>
      <c r="G201" s="26">
        <f>'3 - Rent Optimization'!G201</f>
        <v>45536.4</v>
      </c>
      <c r="H201" s="26">
        <f>'3 - Rent Optimization'!H201</f>
        <v>284</v>
      </c>
      <c r="I201" s="107">
        <f>'3 - Rent Optimization'!I201</f>
        <v>0.50409999999999999</v>
      </c>
      <c r="J201" s="26">
        <f>'3 - Rent Optimization'!J201</f>
        <v>116</v>
      </c>
      <c r="K201" s="26">
        <f>'3 - Rent Optimization'!K201</f>
        <v>361</v>
      </c>
      <c r="L201" s="26">
        <f>'3 - Rent Optimization'!L201</f>
        <v>245</v>
      </c>
      <c r="M201" s="26">
        <f>'3 - Rent Optimization'!M201</f>
        <v>168</v>
      </c>
      <c r="N201" s="47">
        <f>'3 - Rent Optimization'!N201</f>
        <v>0.64857142857142858</v>
      </c>
      <c r="O201" s="47">
        <f>'3 - Rent Optimization'!O201</f>
        <v>0.50409999999999999</v>
      </c>
      <c r="Y201" s="26">
        <f>'3 - Rent Optimization'!Y201</f>
        <v>207.22386162687886</v>
      </c>
      <c r="Z201" s="26">
        <f>'3 - Rent Optimization'!Z201</f>
        <v>207.22386162687886</v>
      </c>
      <c r="AA201" s="47">
        <f>'3 - Rent Optimization'!AA201</f>
        <v>0.39787383388368608</v>
      </c>
      <c r="AB201" s="107">
        <f>'3 - Rent Optimization'!AB201</f>
        <v>0.53570328571428583</v>
      </c>
      <c r="AC201" s="26">
        <f t="shared" si="42"/>
        <v>40518.833796451356</v>
      </c>
      <c r="AD201" s="39">
        <f t="shared" si="43"/>
        <v>28363.183657515947</v>
      </c>
      <c r="AE201" s="26">
        <f t="shared" si="44"/>
        <v>45536.4</v>
      </c>
      <c r="AF201" s="26">
        <f t="shared" si="45"/>
        <v>-17173.216342484055</v>
      </c>
      <c r="AH201" s="123">
        <f t="shared" si="46"/>
        <v>6517.7233095238107</v>
      </c>
      <c r="AI201" s="123">
        <f t="shared" si="47"/>
        <v>-40117.723309523812</v>
      </c>
      <c r="AJ201" s="123">
        <f t="shared" si="48"/>
        <v>-16117.723309523812</v>
      </c>
      <c r="AK201" s="123">
        <f t="shared" si="49"/>
        <v>-16117.723309523812</v>
      </c>
      <c r="AL201" s="123">
        <f t="shared" si="50"/>
        <v>-22117.723309523812</v>
      </c>
      <c r="AM201" s="26">
        <f t="shared" si="51"/>
        <v>-57290.939652007866</v>
      </c>
      <c r="AN201" s="26">
        <f t="shared" si="52"/>
        <v>-33290.939652007866</v>
      </c>
      <c r="AO201" s="26">
        <f t="shared" si="53"/>
        <v>-33290.939652007866</v>
      </c>
      <c r="AP201" s="26">
        <f t="shared" si="54"/>
        <v>-39290.939652007866</v>
      </c>
      <c r="AQ201">
        <f t="shared" si="55"/>
        <v>0</v>
      </c>
    </row>
    <row r="202" spans="1:43" x14ac:dyDescent="0.5">
      <c r="A202" t="str">
        <f>'3 - Rent Optimization'!A202</f>
        <v>W58</v>
      </c>
      <c r="B202" t="str">
        <f>'3 - Rent Optimization'!B202</f>
        <v>L11495</v>
      </c>
      <c r="C202" t="str">
        <f>'3 - Rent Optimization'!C202</f>
        <v>house</v>
      </c>
      <c r="D202">
        <f>'3 - Rent Optimization'!D202</f>
        <v>2</v>
      </c>
      <c r="E202">
        <f>'3 - Rent Optimization'!E202</f>
        <v>2800</v>
      </c>
      <c r="F202" s="107">
        <f>'3 - Rent Optimization'!F202</f>
        <v>0.97299999999999998</v>
      </c>
      <c r="G202" s="26">
        <f>'3 - Rent Optimization'!G202</f>
        <v>32692.799999999999</v>
      </c>
      <c r="H202" s="26">
        <f>'3 - Rent Optimization'!H202</f>
        <v>355</v>
      </c>
      <c r="I202" s="107">
        <f>'3 - Rent Optimization'!I202</f>
        <v>0.4027</v>
      </c>
      <c r="J202" s="26">
        <f>'3 - Rent Optimization'!J202</f>
        <v>102</v>
      </c>
      <c r="K202" s="26">
        <f>'3 - Rent Optimization'!K202</f>
        <v>799</v>
      </c>
      <c r="L202" s="26">
        <f>'3 - Rent Optimization'!L202</f>
        <v>697</v>
      </c>
      <c r="M202" s="26">
        <f>'3 - Rent Optimization'!M202</f>
        <v>253</v>
      </c>
      <c r="N202" s="47">
        <f>'3 - Rent Optimization'!N202</f>
        <v>0.39038737446197991</v>
      </c>
      <c r="O202" s="47">
        <f>'3 - Rent Optimization'!O202</f>
        <v>0.4027</v>
      </c>
      <c r="Y202" s="26">
        <f>'3 - Rent Optimization'!Y202</f>
        <v>475.52665940381462</v>
      </c>
      <c r="Z202" s="26">
        <f>'3 - Rent Optimization'!Z202</f>
        <v>475.52665940381462</v>
      </c>
      <c r="AA202" s="47">
        <f>'3 - Rent Optimization'!AA202</f>
        <v>0.52872500361987329</v>
      </c>
      <c r="AB202" s="107">
        <f>'3 - Rent Optimization'!AB202</f>
        <v>0.43210841463414634</v>
      </c>
      <c r="AC202" s="26">
        <f t="shared" si="42"/>
        <v>74999.860882607711</v>
      </c>
      <c r="AD202" s="39">
        <f t="shared" si="43"/>
        <v>52499.902617825392</v>
      </c>
      <c r="AE202" s="26">
        <f t="shared" si="44"/>
        <v>32692.799999999999</v>
      </c>
      <c r="AF202" s="26">
        <f t="shared" si="45"/>
        <v>19807.102617825392</v>
      </c>
      <c r="AH202" s="123">
        <f t="shared" si="46"/>
        <v>5257.3190447154475</v>
      </c>
      <c r="AI202" s="123">
        <f t="shared" si="47"/>
        <v>-38857.319044715448</v>
      </c>
      <c r="AJ202" s="123">
        <f t="shared" si="48"/>
        <v>-14857.319044715448</v>
      </c>
      <c r="AK202" s="123">
        <f t="shared" si="49"/>
        <v>-14857.319044715448</v>
      </c>
      <c r="AL202" s="123">
        <f t="shared" si="50"/>
        <v>-20857.319044715448</v>
      </c>
      <c r="AM202" s="26">
        <f t="shared" si="51"/>
        <v>-19050.216426890056</v>
      </c>
      <c r="AN202" s="26">
        <f t="shared" si="52"/>
        <v>4949.783573109944</v>
      </c>
      <c r="AO202" s="26">
        <f t="shared" si="53"/>
        <v>4949.783573109944</v>
      </c>
      <c r="AP202" s="26">
        <f t="shared" si="54"/>
        <v>-1050.216426890056</v>
      </c>
      <c r="AQ202">
        <f t="shared" si="55"/>
        <v>0</v>
      </c>
    </row>
    <row r="203" spans="1:43" x14ac:dyDescent="0.5">
      <c r="A203" t="str">
        <f>'3 - Rent Optimization'!A203</f>
        <v>W59</v>
      </c>
      <c r="B203" t="str">
        <f>'3 - Rent Optimization'!B203</f>
        <v>L11495</v>
      </c>
      <c r="C203" t="str">
        <f>'3 - Rent Optimization'!C203</f>
        <v>house</v>
      </c>
      <c r="D203">
        <f>'3 - Rent Optimization'!D203</f>
        <v>2</v>
      </c>
      <c r="E203">
        <f>'3 - Rent Optimization'!E203</f>
        <v>3500</v>
      </c>
      <c r="F203" s="107">
        <f>'3 - Rent Optimization'!F203</f>
        <v>0.97299999999999998</v>
      </c>
      <c r="G203" s="26">
        <f>'3 - Rent Optimization'!G203</f>
        <v>40866</v>
      </c>
      <c r="H203" s="26">
        <f>'3 - Rent Optimization'!H203</f>
        <v>436</v>
      </c>
      <c r="I203" s="107">
        <f>'3 - Rent Optimization'!I203</f>
        <v>0.50680000000000003</v>
      </c>
      <c r="J203" s="26">
        <f>'3 - Rent Optimization'!J203</f>
        <v>188</v>
      </c>
      <c r="K203" s="26">
        <f>'3 - Rent Optimization'!K203</f>
        <v>724</v>
      </c>
      <c r="L203" s="26">
        <f>'3 - Rent Optimization'!L203</f>
        <v>536</v>
      </c>
      <c r="M203" s="26">
        <f>'3 - Rent Optimization'!M203</f>
        <v>248</v>
      </c>
      <c r="N203" s="47">
        <f>'3 - Rent Optimization'!N203</f>
        <v>0.47014925373134331</v>
      </c>
      <c r="O203" s="47">
        <f>'3 - Rent Optimization'!O203</f>
        <v>0.50680000000000003</v>
      </c>
      <c r="Y203" s="26">
        <f>'3 - Rent Optimization'!Y203</f>
        <v>420.46526462043704</v>
      </c>
      <c r="Z203" s="26">
        <f>'3 - Rent Optimization'!Z203</f>
        <v>420.46526462043704</v>
      </c>
      <c r="AA203" s="47">
        <f>'3 - Rent Optimization'!AA203</f>
        <v>0.44696308152304037</v>
      </c>
      <c r="AB203" s="107">
        <f>'3 - Rent Optimization'!AB203</f>
        <v>0.49683932835820899</v>
      </c>
      <c r="AC203" s="26">
        <f t="shared" si="42"/>
        <v>76249.843080270715</v>
      </c>
      <c r="AD203" s="39">
        <f t="shared" si="43"/>
        <v>53374.890156189496</v>
      </c>
      <c r="AE203" s="26">
        <f t="shared" si="44"/>
        <v>40866</v>
      </c>
      <c r="AF203" s="26">
        <f t="shared" si="45"/>
        <v>12508.890156189496</v>
      </c>
      <c r="AH203" s="123">
        <f t="shared" si="46"/>
        <v>6044.8784950248755</v>
      </c>
      <c r="AI203" s="123">
        <f t="shared" si="47"/>
        <v>-39644.878495024874</v>
      </c>
      <c r="AJ203" s="123">
        <f t="shared" si="48"/>
        <v>-15644.878495024876</v>
      </c>
      <c r="AK203" s="123">
        <f t="shared" si="49"/>
        <v>-15644.878495024876</v>
      </c>
      <c r="AL203" s="123">
        <f t="shared" si="50"/>
        <v>-21644.878495024874</v>
      </c>
      <c r="AM203" s="26">
        <f t="shared" si="51"/>
        <v>-27135.988338835377</v>
      </c>
      <c r="AN203" s="26">
        <f t="shared" si="52"/>
        <v>-3135.9883388353792</v>
      </c>
      <c r="AO203" s="26">
        <f t="shared" si="53"/>
        <v>-3135.9883388353792</v>
      </c>
      <c r="AP203" s="26">
        <f t="shared" si="54"/>
        <v>-9135.9883388353774</v>
      </c>
      <c r="AQ203">
        <f t="shared" si="55"/>
        <v>0</v>
      </c>
    </row>
    <row r="204" spans="1:43" x14ac:dyDescent="0.5">
      <c r="A204" t="str">
        <f>'3 - Rent Optimization'!A204</f>
        <v>W6</v>
      </c>
      <c r="B204" t="str">
        <f>'3 - Rent Optimization'!B204</f>
        <v>L9532</v>
      </c>
      <c r="C204" t="str">
        <f>'3 - Rent Optimization'!C204</f>
        <v>house</v>
      </c>
      <c r="D204">
        <f>'3 - Rent Optimization'!D204</f>
        <v>2</v>
      </c>
      <c r="E204">
        <f>'3 - Rent Optimization'!E204</f>
        <v>900</v>
      </c>
      <c r="F204" s="107">
        <f>'3 - Rent Optimization'!F204</f>
        <v>0.97299999999999998</v>
      </c>
      <c r="G204" s="26">
        <f>'3 - Rent Optimization'!G204</f>
        <v>10508.4</v>
      </c>
      <c r="H204" s="26">
        <f>'3 - Rent Optimization'!H204</f>
        <v>141</v>
      </c>
      <c r="I204" s="107">
        <f>'3 - Rent Optimization'!I204</f>
        <v>0.54790000000000005</v>
      </c>
      <c r="J204" s="26">
        <f>'3 - Rent Optimization'!J204</f>
        <v>116</v>
      </c>
      <c r="K204" s="26">
        <f>'3 - Rent Optimization'!K204</f>
        <v>296</v>
      </c>
      <c r="L204" s="26">
        <f>'3 - Rent Optimization'!L204</f>
        <v>180</v>
      </c>
      <c r="M204" s="26">
        <f>'3 - Rent Optimization'!M204</f>
        <v>25</v>
      </c>
      <c r="N204" s="47">
        <f>'3 - Rent Optimization'!N204</f>
        <v>0.21111111111111111</v>
      </c>
      <c r="O204" s="47">
        <f>'3 - Rent Optimization'!O204</f>
        <v>0.54790000000000005</v>
      </c>
      <c r="Y204" s="26">
        <f>'3 - Rent Optimization'!Y204</f>
        <v>167.63385752178857</v>
      </c>
      <c r="Z204" s="26">
        <f>'3 - Rent Optimization'!Z204</f>
        <v>167.63385752178857</v>
      </c>
      <c r="AA204" s="47">
        <f>'3 - Rent Optimization'!AA204</f>
        <v>0.32948381120794923</v>
      </c>
      <c r="AB204" s="107">
        <f>'3 - Rent Optimization'!AB204</f>
        <v>0.58984766666666655</v>
      </c>
      <c r="AC204" s="26">
        <f t="shared" si="42"/>
        <v>36090.630495449186</v>
      </c>
      <c r="AD204" s="39">
        <f t="shared" si="43"/>
        <v>25263.44134681443</v>
      </c>
      <c r="AE204" s="26">
        <f t="shared" si="44"/>
        <v>10508.4</v>
      </c>
      <c r="AF204" s="26">
        <f t="shared" si="45"/>
        <v>14755.041346814431</v>
      </c>
      <c r="AH204" s="123">
        <f t="shared" si="46"/>
        <v>7176.4799444444425</v>
      </c>
      <c r="AI204" s="123">
        <f t="shared" si="47"/>
        <v>-40776.479944444443</v>
      </c>
      <c r="AJ204" s="123">
        <f t="shared" si="48"/>
        <v>-16776.479944444443</v>
      </c>
      <c r="AK204" s="123">
        <f t="shared" si="49"/>
        <v>-16776.479944444443</v>
      </c>
      <c r="AL204" s="123">
        <f t="shared" si="50"/>
        <v>-22776.479944444443</v>
      </c>
      <c r="AM204" s="26">
        <f t="shared" si="51"/>
        <v>-26021.438597630011</v>
      </c>
      <c r="AN204" s="26">
        <f t="shared" si="52"/>
        <v>-2021.4385976300127</v>
      </c>
      <c r="AO204" s="26">
        <f t="shared" si="53"/>
        <v>-2021.4385976300127</v>
      </c>
      <c r="AP204" s="26">
        <f t="shared" si="54"/>
        <v>-8021.4385976300127</v>
      </c>
      <c r="AQ204">
        <f t="shared" si="55"/>
        <v>0</v>
      </c>
    </row>
    <row r="205" spans="1:43" x14ac:dyDescent="0.5">
      <c r="A205" t="str">
        <f>'3 - Rent Optimization'!A205</f>
        <v>W60</v>
      </c>
      <c r="B205" t="str">
        <f>'3 - Rent Optimization'!B205</f>
        <v>L11495</v>
      </c>
      <c r="C205" t="str">
        <f>'3 - Rent Optimization'!C205</f>
        <v>apartment</v>
      </c>
      <c r="D205">
        <f>'3 - Rent Optimization'!D205</f>
        <v>2</v>
      </c>
      <c r="E205">
        <f>'3 - Rent Optimization'!E205</f>
        <v>2600</v>
      </c>
      <c r="F205" s="107">
        <f>'3 - Rent Optimization'!F205</f>
        <v>0.97299999999999998</v>
      </c>
      <c r="G205" s="26">
        <f>'3 - Rent Optimization'!G205</f>
        <v>30357.599999999999</v>
      </c>
      <c r="H205" s="26">
        <f>'3 - Rent Optimization'!H205</f>
        <v>250</v>
      </c>
      <c r="I205" s="107">
        <f>'3 - Rent Optimization'!I205</f>
        <v>0.36990000000000001</v>
      </c>
      <c r="J205" s="26">
        <f>'3 - Rent Optimization'!J205</f>
        <v>69</v>
      </c>
      <c r="K205" s="26">
        <f>'3 - Rent Optimization'!K205</f>
        <v>406</v>
      </c>
      <c r="L205" s="26">
        <f>'3 - Rent Optimization'!L205</f>
        <v>337</v>
      </c>
      <c r="M205" s="26">
        <f>'3 - Rent Optimization'!M205</f>
        <v>181</v>
      </c>
      <c r="N205" s="47">
        <f>'3 - Rent Optimization'!N205</f>
        <v>0.52967359050445106</v>
      </c>
      <c r="O205" s="47">
        <f>'3 - Rent Optimization'!O205</f>
        <v>0.36990000000000001</v>
      </c>
      <c r="Y205" s="26">
        <f>'3 - Rent Optimization'!Y205</f>
        <v>239.75894436023748</v>
      </c>
      <c r="Z205" s="26">
        <f>'3 - Rent Optimization'!Z205</f>
        <v>239.75894436023748</v>
      </c>
      <c r="AA205" s="47">
        <f>'3 - Rent Optimization'!AA205</f>
        <v>0.50536247919344213</v>
      </c>
      <c r="AB205" s="107">
        <f>'3 - Rent Optimization'!AB205</f>
        <v>0.4506045252225519</v>
      </c>
      <c r="AC205" s="26">
        <f t="shared" si="42"/>
        <v>39433.30983132634</v>
      </c>
      <c r="AD205" s="39">
        <f t="shared" si="43"/>
        <v>27603.316881928436</v>
      </c>
      <c r="AE205" s="26">
        <f t="shared" si="44"/>
        <v>30357.599999999999</v>
      </c>
      <c r="AF205" s="26">
        <f t="shared" si="45"/>
        <v>-2754.2831180715621</v>
      </c>
      <c r="AH205" s="123">
        <f t="shared" si="46"/>
        <v>5482.3550568743822</v>
      </c>
      <c r="AI205" s="123">
        <f t="shared" si="47"/>
        <v>-39082.355056874381</v>
      </c>
      <c r="AJ205" s="123">
        <f t="shared" si="48"/>
        <v>-15082.355056874381</v>
      </c>
      <c r="AK205" s="123">
        <f t="shared" si="49"/>
        <v>-15082.355056874381</v>
      </c>
      <c r="AL205" s="123">
        <f t="shared" si="50"/>
        <v>-21082.355056874381</v>
      </c>
      <c r="AM205" s="26">
        <f t="shared" si="51"/>
        <v>-41836.63817494594</v>
      </c>
      <c r="AN205" s="26">
        <f t="shared" si="52"/>
        <v>-17836.638174945943</v>
      </c>
      <c r="AO205" s="26">
        <f t="shared" si="53"/>
        <v>-17836.638174945943</v>
      </c>
      <c r="AP205" s="26">
        <f t="shared" si="54"/>
        <v>-23836.638174945943</v>
      </c>
      <c r="AQ205">
        <f t="shared" si="55"/>
        <v>0</v>
      </c>
    </row>
    <row r="206" spans="1:43" x14ac:dyDescent="0.5">
      <c r="A206" t="str">
        <f>'3 - Rent Optimization'!A206</f>
        <v>W61</v>
      </c>
      <c r="B206" t="str">
        <f>'3 - Rent Optimization'!B206</f>
        <v>L1734</v>
      </c>
      <c r="C206" t="str">
        <f>'3 - Rent Optimization'!C206</f>
        <v>apartment</v>
      </c>
      <c r="D206">
        <f>'3 - Rent Optimization'!D206</f>
        <v>2</v>
      </c>
      <c r="E206">
        <f>'3 - Rent Optimization'!E206</f>
        <v>2695</v>
      </c>
      <c r="F206" s="107">
        <f>'3 - Rent Optimization'!F206</f>
        <v>0.97299999999999998</v>
      </c>
      <c r="G206" s="26">
        <f>'3 - Rent Optimization'!G206</f>
        <v>31466.82</v>
      </c>
      <c r="H206" s="26">
        <f>'3 - Rent Optimization'!H206</f>
        <v>443</v>
      </c>
      <c r="I206" s="107">
        <f>'3 - Rent Optimization'!I206</f>
        <v>0.2356</v>
      </c>
      <c r="J206" s="26">
        <f>'3 - Rent Optimization'!J206</f>
        <v>265</v>
      </c>
      <c r="K206" s="26">
        <f>'3 - Rent Optimization'!K206</f>
        <v>534</v>
      </c>
      <c r="L206" s="26">
        <f>'3 - Rent Optimization'!L206</f>
        <v>269</v>
      </c>
      <c r="M206" s="26">
        <f>'3 - Rent Optimization'!M206</f>
        <v>178</v>
      </c>
      <c r="N206" s="47">
        <f>'3 - Rent Optimization'!N206</f>
        <v>0.6293680297397769</v>
      </c>
      <c r="O206" s="47">
        <f>'3 - Rent Optimization'!O206</f>
        <v>0.2356</v>
      </c>
      <c r="Y206" s="26">
        <f>'3 - Rent Optimization'!Y206</f>
        <v>296.34170929645069</v>
      </c>
      <c r="Z206" s="26">
        <f>'3 - Rent Optimization'!Z206</f>
        <v>296.34170929645069</v>
      </c>
      <c r="AA206" s="47">
        <f>'3 - Rent Optimization'!AA206</f>
        <v>0.19320954437606153</v>
      </c>
      <c r="AB206" s="107">
        <f>'3 - Rent Optimization'!AB206</f>
        <v>0.69773600371747213</v>
      </c>
      <c r="AC206" s="26">
        <f t="shared" si="42"/>
        <v>75470.422192448284</v>
      </c>
      <c r="AD206" s="39">
        <f t="shared" si="43"/>
        <v>52829.295534713798</v>
      </c>
      <c r="AE206" s="26">
        <f t="shared" si="44"/>
        <v>31466.82</v>
      </c>
      <c r="AF206" s="26">
        <f t="shared" si="45"/>
        <v>21362.475534713798</v>
      </c>
      <c r="AH206" s="123">
        <f t="shared" si="46"/>
        <v>8489.1213785625787</v>
      </c>
      <c r="AI206" s="123">
        <f t="shared" si="47"/>
        <v>-42089.121378562581</v>
      </c>
      <c r="AJ206" s="123">
        <f t="shared" si="48"/>
        <v>-18089.121378562581</v>
      </c>
      <c r="AK206" s="123">
        <f t="shared" si="49"/>
        <v>-18089.121378562581</v>
      </c>
      <c r="AL206" s="123">
        <f t="shared" si="50"/>
        <v>-24089.121378562581</v>
      </c>
      <c r="AM206" s="26">
        <f t="shared" si="51"/>
        <v>-20726.645843848783</v>
      </c>
      <c r="AN206" s="26">
        <f t="shared" si="52"/>
        <v>3273.3541561512175</v>
      </c>
      <c r="AO206" s="26">
        <f t="shared" si="53"/>
        <v>3273.3541561512175</v>
      </c>
      <c r="AP206" s="26">
        <f t="shared" si="54"/>
        <v>-2726.6458438487825</v>
      </c>
      <c r="AQ206">
        <f t="shared" si="55"/>
        <v>0</v>
      </c>
    </row>
    <row r="207" spans="1:43" x14ac:dyDescent="0.5">
      <c r="A207" t="str">
        <f>'3 - Rent Optimization'!A207</f>
        <v>W62</v>
      </c>
      <c r="B207" t="str">
        <f>'3 - Rent Optimization'!B207</f>
        <v>L1734</v>
      </c>
      <c r="C207" t="str">
        <f>'3 - Rent Optimization'!C207</f>
        <v>house</v>
      </c>
      <c r="D207">
        <f>'3 - Rent Optimization'!D207</f>
        <v>2</v>
      </c>
      <c r="E207">
        <f>'3 - Rent Optimization'!E207</f>
        <v>3000</v>
      </c>
      <c r="F207" s="107">
        <f>'3 - Rent Optimization'!F207</f>
        <v>0.97299999999999998</v>
      </c>
      <c r="G207" s="26">
        <f>'3 - Rent Optimization'!G207</f>
        <v>35028</v>
      </c>
      <c r="H207" s="26">
        <f>'3 - Rent Optimization'!H207</f>
        <v>343</v>
      </c>
      <c r="I207" s="107">
        <f>'3 - Rent Optimization'!I207</f>
        <v>0.58079999999999998</v>
      </c>
      <c r="J207" s="26">
        <f>'3 - Rent Optimization'!J207</f>
        <v>158</v>
      </c>
      <c r="K207" s="26">
        <f>'3 - Rent Optimization'!K207</f>
        <v>706</v>
      </c>
      <c r="L207" s="26">
        <f>'3 - Rent Optimization'!L207</f>
        <v>548</v>
      </c>
      <c r="M207" s="26">
        <f>'3 - Rent Optimization'!M207</f>
        <v>185</v>
      </c>
      <c r="N207" s="47">
        <f>'3 - Rent Optimization'!N207</f>
        <v>0.37007299270072991</v>
      </c>
      <c r="O207" s="47">
        <f>'3 - Rent Optimization'!O207</f>
        <v>0.58079999999999998</v>
      </c>
      <c r="Y207" s="26">
        <f>'3 - Rent Optimization'!Y207</f>
        <v>412.77418845522294</v>
      </c>
      <c r="Z207" s="26">
        <f>'3 - Rent Optimization'!Z207</f>
        <v>412.77418845522294</v>
      </c>
      <c r="AA207" s="47">
        <f>'3 - Rent Optimization'!AA207</f>
        <v>0.47193312183244224</v>
      </c>
      <c r="AB207" s="107">
        <f>'3 - Rent Optimization'!AB207</f>
        <v>0.47707054744525551</v>
      </c>
      <c r="AC207" s="26">
        <f t="shared" si="42"/>
        <v>71876.678941025559</v>
      </c>
      <c r="AD207" s="39">
        <f t="shared" si="43"/>
        <v>50313.675258717885</v>
      </c>
      <c r="AE207" s="26">
        <f t="shared" si="44"/>
        <v>35028</v>
      </c>
      <c r="AF207" s="26">
        <f t="shared" si="45"/>
        <v>15285.675258717885</v>
      </c>
      <c r="AH207" s="123">
        <f t="shared" si="46"/>
        <v>5804.3583272506085</v>
      </c>
      <c r="AI207" s="123">
        <f t="shared" si="47"/>
        <v>-39404.358327250608</v>
      </c>
      <c r="AJ207" s="123">
        <f t="shared" si="48"/>
        <v>-15404.358327250608</v>
      </c>
      <c r="AK207" s="123">
        <f t="shared" si="49"/>
        <v>-15404.358327250608</v>
      </c>
      <c r="AL207" s="123">
        <f t="shared" si="50"/>
        <v>-21404.358327250608</v>
      </c>
      <c r="AM207" s="26">
        <f t="shared" si="51"/>
        <v>-24118.683068532722</v>
      </c>
      <c r="AN207" s="26">
        <f t="shared" si="52"/>
        <v>-118.68306853272225</v>
      </c>
      <c r="AO207" s="26">
        <f t="shared" si="53"/>
        <v>-118.68306853272225</v>
      </c>
      <c r="AP207" s="26">
        <f t="shared" si="54"/>
        <v>-6118.6830685327222</v>
      </c>
      <c r="AQ207">
        <f t="shared" si="55"/>
        <v>0</v>
      </c>
    </row>
    <row r="208" spans="1:43" x14ac:dyDescent="0.5">
      <c r="A208" t="str">
        <f>'3 - Rent Optimization'!A208</f>
        <v>W63</v>
      </c>
      <c r="B208" t="str">
        <f>'3 - Rent Optimization'!B208</f>
        <v>L1734</v>
      </c>
      <c r="C208" t="str">
        <f>'3 - Rent Optimization'!C208</f>
        <v>house</v>
      </c>
      <c r="D208">
        <f>'3 - Rent Optimization'!D208</f>
        <v>2</v>
      </c>
      <c r="E208">
        <f>'3 - Rent Optimization'!E208</f>
        <v>4000</v>
      </c>
      <c r="F208" s="107">
        <f>'3 - Rent Optimization'!F208</f>
        <v>0.97299999999999998</v>
      </c>
      <c r="G208" s="26">
        <f>'3 - Rent Optimization'!G208</f>
        <v>46704</v>
      </c>
      <c r="H208" s="26">
        <f>'3 - Rent Optimization'!H208</f>
        <v>739</v>
      </c>
      <c r="I208" s="107">
        <f>'3 - Rent Optimization'!I208</f>
        <v>1.9199999999999998E-2</v>
      </c>
      <c r="J208" s="26">
        <f>'3 - Rent Optimization'!J208</f>
        <v>306</v>
      </c>
      <c r="K208" s="26">
        <f>'3 - Rent Optimization'!K208</f>
        <v>781</v>
      </c>
      <c r="L208" s="26">
        <f>'3 - Rent Optimization'!L208</f>
        <v>475</v>
      </c>
      <c r="M208" s="26">
        <f>'3 - Rent Optimization'!M208</f>
        <v>433</v>
      </c>
      <c r="N208" s="47">
        <f>'3 - Rent Optimization'!N208</f>
        <v>0.82926315789473692</v>
      </c>
      <c r="O208" s="47">
        <f>'3 - Rent Optimization'!O208</f>
        <v>1.9199999999999998E-2</v>
      </c>
      <c r="Y208" s="26">
        <f>'3 - Rent Optimization'!Y208</f>
        <v>442.31156846027534</v>
      </c>
      <c r="Z208" s="26">
        <f>'3 - Rent Optimization'!Z208</f>
        <v>442.31156846027534</v>
      </c>
      <c r="AA208" s="47">
        <f>'3 - Rent Optimization'!AA208</f>
        <v>0.3295773784594111</v>
      </c>
      <c r="AB208" s="107">
        <f>'3 - Rent Optimization'!AB208</f>
        <v>0.58977358947368419</v>
      </c>
      <c r="AC208" s="26">
        <f t="shared" si="42"/>
        <v>95215.243709741408</v>
      </c>
      <c r="AD208" s="39">
        <f t="shared" si="43"/>
        <v>66650.670596818978</v>
      </c>
      <c r="AE208" s="26">
        <f t="shared" si="44"/>
        <v>46704</v>
      </c>
      <c r="AF208" s="26">
        <f t="shared" si="45"/>
        <v>19946.670596818978</v>
      </c>
      <c r="AH208" s="123">
        <f t="shared" si="46"/>
        <v>7175.5786719298239</v>
      </c>
      <c r="AI208" s="123">
        <f t="shared" si="47"/>
        <v>-40775.578671929827</v>
      </c>
      <c r="AJ208" s="123">
        <f t="shared" si="48"/>
        <v>-16775.578671929823</v>
      </c>
      <c r="AK208" s="123">
        <f t="shared" si="49"/>
        <v>-16775.578671929823</v>
      </c>
      <c r="AL208" s="123">
        <f t="shared" si="50"/>
        <v>-22775.578671929823</v>
      </c>
      <c r="AM208" s="26">
        <f t="shared" si="51"/>
        <v>-20828.908075110849</v>
      </c>
      <c r="AN208" s="26">
        <f t="shared" si="52"/>
        <v>3171.0919248891551</v>
      </c>
      <c r="AO208" s="26">
        <f t="shared" si="53"/>
        <v>3171.0919248891551</v>
      </c>
      <c r="AP208" s="26">
        <f t="shared" si="54"/>
        <v>-2828.9080751108449</v>
      </c>
      <c r="AQ208">
        <f t="shared" si="55"/>
        <v>0</v>
      </c>
    </row>
    <row r="209" spans="1:43" x14ac:dyDescent="0.5">
      <c r="A209" t="str">
        <f>'3 - Rent Optimization'!A209</f>
        <v>W64</v>
      </c>
      <c r="B209" t="str">
        <f>'3 - Rent Optimization'!B209</f>
        <v>L1734</v>
      </c>
      <c r="C209" t="str">
        <f>'3 - Rent Optimization'!C209</f>
        <v>apartment</v>
      </c>
      <c r="D209">
        <f>'3 - Rent Optimization'!D209</f>
        <v>2</v>
      </c>
      <c r="E209">
        <f>'3 - Rent Optimization'!E209</f>
        <v>2295</v>
      </c>
      <c r="F209" s="107">
        <f>'3 - Rent Optimization'!F209</f>
        <v>0.97299999999999998</v>
      </c>
      <c r="G209" s="26">
        <f>'3 - Rent Optimization'!G209</f>
        <v>26796.42</v>
      </c>
      <c r="H209" s="26">
        <f>'3 - Rent Optimization'!H209</f>
        <v>270</v>
      </c>
      <c r="I209" s="107">
        <f>'3 - Rent Optimization'!I209</f>
        <v>0.46850000000000003</v>
      </c>
      <c r="J209" s="26">
        <f>'3 - Rent Optimization'!J209</f>
        <v>100</v>
      </c>
      <c r="K209" s="26">
        <f>'3 - Rent Optimization'!K209</f>
        <v>469</v>
      </c>
      <c r="L209" s="26">
        <f>'3 - Rent Optimization'!L209</f>
        <v>369</v>
      </c>
      <c r="M209" s="26">
        <f>'3 - Rent Optimization'!M209</f>
        <v>170</v>
      </c>
      <c r="N209" s="47">
        <f>'3 - Rent Optimization'!N209</f>
        <v>0.46856368563685635</v>
      </c>
      <c r="O209" s="47">
        <f>'3 - Rent Optimization'!O209</f>
        <v>0.46850000000000003</v>
      </c>
      <c r="Y209" s="26">
        <f>'3 - Rent Optimization'!Y209</f>
        <v>274.74940791966657</v>
      </c>
      <c r="Z209" s="26">
        <f>'3 - Rent Optimization'!Z209</f>
        <v>274.74940791966657</v>
      </c>
      <c r="AA209" s="47">
        <f>'3 - Rent Optimization'!AA209</f>
        <v>0.47886050497488686</v>
      </c>
      <c r="AB209" s="107">
        <f>'3 - Rent Optimization'!AB209</f>
        <v>0.47158613821138212</v>
      </c>
      <c r="AC209" s="26">
        <f t="shared" si="42"/>
        <v>47292.32447369524</v>
      </c>
      <c r="AD209" s="39">
        <f t="shared" si="43"/>
        <v>33104.627131586669</v>
      </c>
      <c r="AE209" s="26">
        <f t="shared" si="44"/>
        <v>26796.42</v>
      </c>
      <c r="AF209" s="26">
        <f t="shared" si="45"/>
        <v>6308.2071315866706</v>
      </c>
      <c r="AH209" s="123">
        <f t="shared" si="46"/>
        <v>5737.6313482384821</v>
      </c>
      <c r="AI209" s="123">
        <f t="shared" si="47"/>
        <v>-39337.631348238479</v>
      </c>
      <c r="AJ209" s="123">
        <f t="shared" si="48"/>
        <v>-15337.631348238483</v>
      </c>
      <c r="AK209" s="123">
        <f t="shared" si="49"/>
        <v>-15337.631348238483</v>
      </c>
      <c r="AL209" s="123">
        <f t="shared" si="50"/>
        <v>-21337.631348238483</v>
      </c>
      <c r="AM209" s="26">
        <f t="shared" si="51"/>
        <v>-33029.424216651809</v>
      </c>
      <c r="AN209" s="26">
        <f t="shared" si="52"/>
        <v>-9029.4242166518125</v>
      </c>
      <c r="AO209" s="26">
        <f t="shared" si="53"/>
        <v>-9029.4242166518125</v>
      </c>
      <c r="AP209" s="26">
        <f t="shared" si="54"/>
        <v>-15029.424216651812</v>
      </c>
      <c r="AQ209">
        <f t="shared" si="55"/>
        <v>0</v>
      </c>
    </row>
    <row r="210" spans="1:43" x14ac:dyDescent="0.5">
      <c r="A210" t="str">
        <f>'3 - Rent Optimization'!A210</f>
        <v>W65</v>
      </c>
      <c r="B210" t="str">
        <f>'3 - Rent Optimization'!B210</f>
        <v>L1735</v>
      </c>
      <c r="C210" t="str">
        <f>'3 - Rent Optimization'!C210</f>
        <v>apartment</v>
      </c>
      <c r="D210">
        <f>'3 - Rent Optimization'!D210</f>
        <v>2</v>
      </c>
      <c r="E210">
        <f>'3 - Rent Optimization'!E210</f>
        <v>3000</v>
      </c>
      <c r="F210" s="107">
        <f>'3 - Rent Optimization'!F210</f>
        <v>0.97299999999999998</v>
      </c>
      <c r="G210" s="26">
        <f>'3 - Rent Optimization'!G210</f>
        <v>35028</v>
      </c>
      <c r="H210" s="26">
        <f>'3 - Rent Optimization'!H210</f>
        <v>424</v>
      </c>
      <c r="I210" s="107">
        <f>'3 - Rent Optimization'!I210</f>
        <v>0.34250000000000003</v>
      </c>
      <c r="J210" s="26">
        <f>'3 - Rent Optimization'!J210</f>
        <v>270</v>
      </c>
      <c r="K210" s="26">
        <f>'3 - Rent Optimization'!K210</f>
        <v>543</v>
      </c>
      <c r="L210" s="26">
        <f>'3 - Rent Optimization'!L210</f>
        <v>273</v>
      </c>
      <c r="M210" s="26">
        <f>'3 - Rent Optimization'!M210</f>
        <v>154</v>
      </c>
      <c r="N210" s="47">
        <f>'3 - Rent Optimization'!N210</f>
        <v>0.55128205128205132</v>
      </c>
      <c r="O210" s="47">
        <f>'3 - Rent Optimization'!O210</f>
        <v>0.34250000000000003</v>
      </c>
      <c r="Y210" s="26">
        <f>'3 - Rent Optimization'!Y210</f>
        <v>301.27801724137936</v>
      </c>
      <c r="Z210" s="26">
        <f>'3 - Rent Optimization'!Z210</f>
        <v>301.27801724137936</v>
      </c>
      <c r="AA210" s="47">
        <f>'3 - Rent Optimization'!AA210</f>
        <v>0.19165719338133144</v>
      </c>
      <c r="AB210" s="107">
        <f>'3 - Rent Optimization'!AB210</f>
        <v>0.69896499999999995</v>
      </c>
      <c r="AC210" s="26">
        <f t="shared" si="42"/>
        <v>76862.718102209066</v>
      </c>
      <c r="AD210" s="39">
        <f t="shared" si="43"/>
        <v>53803.902671546341</v>
      </c>
      <c r="AE210" s="26">
        <f t="shared" si="44"/>
        <v>35028</v>
      </c>
      <c r="AF210" s="26">
        <f t="shared" si="45"/>
        <v>18775.902671546341</v>
      </c>
      <c r="AH210" s="123">
        <f t="shared" si="46"/>
        <v>8504.0741666666654</v>
      </c>
      <c r="AI210" s="123">
        <f t="shared" si="47"/>
        <v>-42104.074166666665</v>
      </c>
      <c r="AJ210" s="123">
        <f t="shared" si="48"/>
        <v>-18104.074166666665</v>
      </c>
      <c r="AK210" s="123">
        <f t="shared" si="49"/>
        <v>-18104.074166666665</v>
      </c>
      <c r="AL210" s="123">
        <f t="shared" si="50"/>
        <v>-24104.074166666665</v>
      </c>
      <c r="AM210" s="26">
        <f t="shared" si="51"/>
        <v>-23328.171495120325</v>
      </c>
      <c r="AN210" s="26">
        <f t="shared" si="52"/>
        <v>671.82850487967517</v>
      </c>
      <c r="AO210" s="26">
        <f t="shared" si="53"/>
        <v>671.82850487967517</v>
      </c>
      <c r="AP210" s="26">
        <f t="shared" si="54"/>
        <v>-5328.1714951203248</v>
      </c>
      <c r="AQ210">
        <f t="shared" si="55"/>
        <v>0</v>
      </c>
    </row>
    <row r="211" spans="1:43" x14ac:dyDescent="0.5">
      <c r="A211" t="str">
        <f>'3 - Rent Optimization'!A211</f>
        <v>W66</v>
      </c>
      <c r="B211" t="str">
        <f>'3 - Rent Optimization'!B211</f>
        <v>L1735</v>
      </c>
      <c r="C211" t="str">
        <f>'3 - Rent Optimization'!C211</f>
        <v>house</v>
      </c>
      <c r="D211">
        <f>'3 - Rent Optimization'!D211</f>
        <v>2</v>
      </c>
      <c r="E211">
        <f>'3 - Rent Optimization'!E211</f>
        <v>3300</v>
      </c>
      <c r="F211" s="107">
        <f>'3 - Rent Optimization'!F211</f>
        <v>0.97299999999999998</v>
      </c>
      <c r="G211" s="26">
        <f>'3 - Rent Optimization'!G211</f>
        <v>38530.799999999996</v>
      </c>
      <c r="H211" s="26">
        <f>'3 - Rent Optimization'!H211</f>
        <v>980</v>
      </c>
      <c r="I211" s="107">
        <f>'3 - Rent Optimization'!I211</f>
        <v>0.2712</v>
      </c>
      <c r="J211" s="26">
        <f>'3 - Rent Optimization'!J211</f>
        <v>283</v>
      </c>
      <c r="K211" s="26">
        <f>'3 - Rent Optimization'!K211</f>
        <v>1261</v>
      </c>
      <c r="L211" s="26">
        <f>'3 - Rent Optimization'!L211</f>
        <v>978</v>
      </c>
      <c r="M211" s="26">
        <f>'3 - Rent Optimization'!M211</f>
        <v>697</v>
      </c>
      <c r="N211" s="47">
        <f>'3 - Rent Optimization'!N211</f>
        <v>0.67014314928425356</v>
      </c>
      <c r="O211" s="47">
        <f>'3 - Rent Optimization'!O211</f>
        <v>0.2712</v>
      </c>
      <c r="Y211" s="26">
        <f>'3 - Rent Optimization'!Y211</f>
        <v>737.17729253505115</v>
      </c>
      <c r="Z211" s="26">
        <f>'3 - Rent Optimization'!Z211</f>
        <v>737.17729253505115</v>
      </c>
      <c r="AA211" s="47">
        <f>'3 - Rent Optimization'!AA211</f>
        <v>0.47151516771783325</v>
      </c>
      <c r="AB211" s="107">
        <f>'3 - Rent Optimization'!AB211</f>
        <v>0.47740144171779142</v>
      </c>
      <c r="AC211" s="26">
        <f t="shared" si="42"/>
        <v>128454.26832411579</v>
      </c>
      <c r="AD211" s="39">
        <f t="shared" si="43"/>
        <v>89917.987826881057</v>
      </c>
      <c r="AE211" s="26">
        <f t="shared" si="44"/>
        <v>38530.799999999996</v>
      </c>
      <c r="AF211" s="26">
        <f t="shared" si="45"/>
        <v>51387.187826881061</v>
      </c>
      <c r="AH211" s="123">
        <f t="shared" si="46"/>
        <v>5808.3842075664616</v>
      </c>
      <c r="AI211" s="123">
        <f t="shared" si="47"/>
        <v>-39408.384207566458</v>
      </c>
      <c r="AJ211" s="123">
        <f t="shared" si="48"/>
        <v>-15408.384207566462</v>
      </c>
      <c r="AK211" s="123">
        <f t="shared" si="49"/>
        <v>-15408.384207566462</v>
      </c>
      <c r="AL211" s="123">
        <f t="shared" si="50"/>
        <v>-21408.384207566462</v>
      </c>
      <c r="AM211" s="26">
        <f t="shared" si="51"/>
        <v>11978.803619314604</v>
      </c>
      <c r="AN211" s="26">
        <f t="shared" si="52"/>
        <v>35978.803619314596</v>
      </c>
      <c r="AO211" s="26">
        <f t="shared" si="53"/>
        <v>35978.803619314596</v>
      </c>
      <c r="AP211" s="26">
        <f t="shared" si="54"/>
        <v>29978.8036193146</v>
      </c>
      <c r="AQ211">
        <f t="shared" si="55"/>
        <v>1</v>
      </c>
    </row>
    <row r="212" spans="1:43" x14ac:dyDescent="0.5">
      <c r="A212" t="str">
        <f>'3 - Rent Optimization'!A212</f>
        <v>W67</v>
      </c>
      <c r="B212" t="str">
        <f>'3 - Rent Optimization'!B212</f>
        <v>L1735</v>
      </c>
      <c r="C212" t="str">
        <f>'3 - Rent Optimization'!C212</f>
        <v>house</v>
      </c>
      <c r="D212">
        <f>'3 - Rent Optimization'!D212</f>
        <v>2</v>
      </c>
      <c r="E212">
        <f>'3 - Rent Optimization'!E212</f>
        <v>4500</v>
      </c>
      <c r="F212" s="107">
        <f>'3 - Rent Optimization'!F212</f>
        <v>0.97299999999999998</v>
      </c>
      <c r="G212" s="26">
        <f>'3 - Rent Optimization'!G212</f>
        <v>52542</v>
      </c>
      <c r="H212" s="26">
        <f>'3 - Rent Optimization'!H212</f>
        <v>994</v>
      </c>
      <c r="I212" s="107">
        <f>'3 - Rent Optimization'!I212</f>
        <v>0.43009999999999998</v>
      </c>
      <c r="J212" s="26">
        <f>'3 - Rent Optimization'!J212</f>
        <v>530</v>
      </c>
      <c r="K212" s="26">
        <f>'3 - Rent Optimization'!K212</f>
        <v>1354</v>
      </c>
      <c r="L212" s="26">
        <f>'3 - Rent Optimization'!L212</f>
        <v>824</v>
      </c>
      <c r="M212" s="26">
        <f>'3 - Rent Optimization'!M212</f>
        <v>464</v>
      </c>
      <c r="N212" s="47">
        <f>'3 - Rent Optimization'!N212</f>
        <v>0.55048543689320395</v>
      </c>
      <c r="O212" s="47">
        <f>'3 - Rent Optimization'!O212</f>
        <v>0.43009999999999998</v>
      </c>
      <c r="Y212" s="26">
        <f>'3 - Rent Optimization'!Y212</f>
        <v>766.87943665529872</v>
      </c>
      <c r="Z212" s="26">
        <f>'3 - Rent Optimization'!Z212</f>
        <v>766.87943665529872</v>
      </c>
      <c r="AA212" s="47">
        <f>'3 - Rent Optimization'!AA212</f>
        <v>0.32998003558766864</v>
      </c>
      <c r="AB212" s="107">
        <f>'3 - Rent Optimization'!AB212</f>
        <v>0.58945480582524279</v>
      </c>
      <c r="AC212" s="26">
        <f t="shared" si="42"/>
        <v>164994.88084013257</v>
      </c>
      <c r="AD212" s="39">
        <f t="shared" si="43"/>
        <v>115496.41658809279</v>
      </c>
      <c r="AE212" s="26">
        <f t="shared" si="44"/>
        <v>52542</v>
      </c>
      <c r="AF212" s="26">
        <f t="shared" si="45"/>
        <v>62954.41658809279</v>
      </c>
      <c r="AH212" s="123">
        <f t="shared" si="46"/>
        <v>7171.7001375404534</v>
      </c>
      <c r="AI212" s="123">
        <f t="shared" si="47"/>
        <v>-40771.700137540451</v>
      </c>
      <c r="AJ212" s="123">
        <f t="shared" si="48"/>
        <v>-16771.700137540454</v>
      </c>
      <c r="AK212" s="123">
        <f t="shared" si="49"/>
        <v>-16771.700137540454</v>
      </c>
      <c r="AL212" s="123">
        <f t="shared" si="50"/>
        <v>-22771.700137540454</v>
      </c>
      <c r="AM212" s="26">
        <f t="shared" si="51"/>
        <v>22182.71645055234</v>
      </c>
      <c r="AN212" s="26">
        <f t="shared" si="52"/>
        <v>46182.71645055234</v>
      </c>
      <c r="AO212" s="26">
        <f t="shared" si="53"/>
        <v>46182.71645055234</v>
      </c>
      <c r="AP212" s="26">
        <f t="shared" si="54"/>
        <v>40182.71645055234</v>
      </c>
      <c r="AQ212">
        <f t="shared" si="55"/>
        <v>1</v>
      </c>
    </row>
    <row r="213" spans="1:43" x14ac:dyDescent="0.5">
      <c r="A213" t="str">
        <f>'3 - Rent Optimization'!A213</f>
        <v>W68</v>
      </c>
      <c r="B213" t="str">
        <f>'3 - Rent Optimization'!B213</f>
        <v>L1735</v>
      </c>
      <c r="C213" t="str">
        <f>'3 - Rent Optimization'!C213</f>
        <v>apartment</v>
      </c>
      <c r="D213">
        <f>'3 - Rent Optimization'!D213</f>
        <v>2</v>
      </c>
      <c r="E213">
        <f>'3 - Rent Optimization'!E213</f>
        <v>2700</v>
      </c>
      <c r="F213" s="107">
        <f>'3 - Rent Optimization'!F213</f>
        <v>0.97299999999999998</v>
      </c>
      <c r="G213" s="26">
        <f>'3 - Rent Optimization'!G213</f>
        <v>31525.200000000001</v>
      </c>
      <c r="H213" s="26">
        <f>'3 - Rent Optimization'!H213</f>
        <v>284</v>
      </c>
      <c r="I213" s="107">
        <f>'3 - Rent Optimization'!I213</f>
        <v>0.60550000000000004</v>
      </c>
      <c r="J213" s="26">
        <f>'3 - Rent Optimization'!J213</f>
        <v>103</v>
      </c>
      <c r="K213" s="26">
        <f>'3 - Rent Optimization'!K213</f>
        <v>483</v>
      </c>
      <c r="L213" s="26">
        <f>'3 - Rent Optimization'!L213</f>
        <v>380</v>
      </c>
      <c r="M213" s="26">
        <f>'3 - Rent Optimization'!M213</f>
        <v>181</v>
      </c>
      <c r="N213" s="47">
        <f>'3 - Rent Optimization'!N213</f>
        <v>0.4810526315789474</v>
      </c>
      <c r="O213" s="47">
        <f>'3 - Rent Optimization'!O213</f>
        <v>0.60550000000000004</v>
      </c>
      <c r="Y213" s="26">
        <f>'3 - Rent Optimization'!Y213</f>
        <v>282.94925476822027</v>
      </c>
      <c r="Z213" s="26">
        <f>'3 - Rent Optimization'!Z213</f>
        <v>282.94925476822027</v>
      </c>
      <c r="AA213" s="47">
        <f>'3 - Rent Optimization'!AA213</f>
        <v>0.47884053635414792</v>
      </c>
      <c r="AB213" s="107">
        <f>'3 - Rent Optimization'!AB213</f>
        <v>0.47160194736842115</v>
      </c>
      <c r="AC213" s="26">
        <f t="shared" si="42"/>
        <v>48705.388137624715</v>
      </c>
      <c r="AD213" s="39">
        <f t="shared" si="43"/>
        <v>34093.771696337302</v>
      </c>
      <c r="AE213" s="26">
        <f t="shared" si="44"/>
        <v>31525.200000000001</v>
      </c>
      <c r="AF213" s="26">
        <f t="shared" si="45"/>
        <v>2568.5716963373015</v>
      </c>
      <c r="AH213" s="123">
        <f t="shared" si="46"/>
        <v>5737.823692982457</v>
      </c>
      <c r="AI213" s="123">
        <f t="shared" si="47"/>
        <v>-39337.823692982456</v>
      </c>
      <c r="AJ213" s="123">
        <f t="shared" si="48"/>
        <v>-15337.823692982456</v>
      </c>
      <c r="AK213" s="123">
        <f t="shared" si="49"/>
        <v>-15337.823692982456</v>
      </c>
      <c r="AL213" s="123">
        <f t="shared" si="50"/>
        <v>-21337.823692982456</v>
      </c>
      <c r="AM213" s="26">
        <f t="shared" si="51"/>
        <v>-36769.251996645151</v>
      </c>
      <c r="AN213" s="26">
        <f t="shared" si="52"/>
        <v>-12769.251996645155</v>
      </c>
      <c r="AO213" s="26">
        <f t="shared" si="53"/>
        <v>-12769.251996645155</v>
      </c>
      <c r="AP213" s="26">
        <f t="shared" si="54"/>
        <v>-18769.251996645155</v>
      </c>
      <c r="AQ213">
        <f t="shared" si="55"/>
        <v>0</v>
      </c>
    </row>
    <row r="214" spans="1:43" x14ac:dyDescent="0.5">
      <c r="A214" t="str">
        <f>'3 - Rent Optimization'!A214</f>
        <v>W69</v>
      </c>
      <c r="B214" t="str">
        <f>'3 - Rent Optimization'!B214</f>
        <v>L1736</v>
      </c>
      <c r="C214" t="str">
        <f>'3 - Rent Optimization'!C214</f>
        <v>apartment</v>
      </c>
      <c r="D214">
        <f>'3 - Rent Optimization'!D214</f>
        <v>2</v>
      </c>
      <c r="E214">
        <f>'3 - Rent Optimization'!E214</f>
        <v>2700</v>
      </c>
      <c r="F214" s="107">
        <f>'3 - Rent Optimization'!F214</f>
        <v>0.97299999999999998</v>
      </c>
      <c r="G214" s="26">
        <f>'3 - Rent Optimization'!G214</f>
        <v>31525.200000000001</v>
      </c>
      <c r="H214" s="26">
        <f>'3 - Rent Optimization'!H214</f>
        <v>236</v>
      </c>
      <c r="I214" s="107">
        <f>'3 - Rent Optimization'!I214</f>
        <v>0.56710000000000005</v>
      </c>
      <c r="J214" s="26">
        <f>'3 - Rent Optimization'!J214</f>
        <v>110</v>
      </c>
      <c r="K214" s="26">
        <f>'3 - Rent Optimization'!K214</f>
        <v>515</v>
      </c>
      <c r="L214" s="26">
        <f>'3 - Rent Optimization'!L214</f>
        <v>405</v>
      </c>
      <c r="M214" s="26">
        <f>'3 - Rent Optimization'!M214</f>
        <v>126</v>
      </c>
      <c r="N214" s="47">
        <f>'3 - Rent Optimization'!N214</f>
        <v>0.34888888888888892</v>
      </c>
      <c r="O214" s="47">
        <f>'3 - Rent Optimization'!O214</f>
        <v>0.56710000000000005</v>
      </c>
      <c r="Y214" s="26">
        <f>'3 - Rent Optimization'!Y214</f>
        <v>301.67617942402427</v>
      </c>
      <c r="Z214" s="26">
        <f>'3 - Rent Optimization'!Z214</f>
        <v>301.67617942402427</v>
      </c>
      <c r="AA214" s="47">
        <f>'3 - Rent Optimization'!AA214</f>
        <v>0.478619613677085</v>
      </c>
      <c r="AB214" s="107">
        <f>'3 - Rent Optimization'!AB214</f>
        <v>0.47177685185185186</v>
      </c>
      <c r="AC214" s="26">
        <f t="shared" si="42"/>
        <v>51948.200945686614</v>
      </c>
      <c r="AD214" s="39">
        <f t="shared" si="43"/>
        <v>36363.740661980628</v>
      </c>
      <c r="AE214" s="26">
        <f t="shared" si="44"/>
        <v>31525.200000000001</v>
      </c>
      <c r="AF214" s="26">
        <f t="shared" si="45"/>
        <v>4838.5406619806272</v>
      </c>
      <c r="AH214" s="123">
        <f t="shared" si="46"/>
        <v>5739.9516975308643</v>
      </c>
      <c r="AI214" s="123">
        <f t="shared" si="47"/>
        <v>-39339.951697530865</v>
      </c>
      <c r="AJ214" s="123">
        <f t="shared" si="48"/>
        <v>-15339.951697530865</v>
      </c>
      <c r="AK214" s="123">
        <f t="shared" si="49"/>
        <v>-15339.951697530865</v>
      </c>
      <c r="AL214" s="123">
        <f t="shared" si="50"/>
        <v>-21339.951697530865</v>
      </c>
      <c r="AM214" s="26">
        <f t="shared" si="51"/>
        <v>-34501.411035550234</v>
      </c>
      <c r="AN214" s="26">
        <f t="shared" si="52"/>
        <v>-10501.411035550238</v>
      </c>
      <c r="AO214" s="26">
        <f t="shared" si="53"/>
        <v>-10501.411035550238</v>
      </c>
      <c r="AP214" s="26">
        <f t="shared" si="54"/>
        <v>-16501.411035550238</v>
      </c>
      <c r="AQ214">
        <f t="shared" si="55"/>
        <v>0</v>
      </c>
    </row>
    <row r="215" spans="1:43" x14ac:dyDescent="0.5">
      <c r="A215" t="str">
        <f>'3 - Rent Optimization'!A215</f>
        <v>W7</v>
      </c>
      <c r="B215" t="str">
        <f>'3 - Rent Optimization'!B215</f>
        <v>L9532</v>
      </c>
      <c r="C215" t="str">
        <f>'3 - Rent Optimization'!C215</f>
        <v>house</v>
      </c>
      <c r="D215">
        <f>'3 - Rent Optimization'!D215</f>
        <v>2</v>
      </c>
      <c r="E215">
        <f>'3 - Rent Optimization'!E215</f>
        <v>1100</v>
      </c>
      <c r="F215" s="107">
        <f>'3 - Rent Optimization'!F215</f>
        <v>0.97299999999999998</v>
      </c>
      <c r="G215" s="26">
        <f>'3 - Rent Optimization'!G215</f>
        <v>12843.6</v>
      </c>
      <c r="H215" s="26">
        <f>'3 - Rent Optimization'!H215</f>
        <v>188</v>
      </c>
      <c r="I215" s="107">
        <f>'3 - Rent Optimization'!I215</f>
        <v>0.61919999999999997</v>
      </c>
      <c r="J215" s="26">
        <f>'3 - Rent Optimization'!J215</f>
        <v>136</v>
      </c>
      <c r="K215" s="26">
        <f>'3 - Rent Optimization'!K215</f>
        <v>335</v>
      </c>
      <c r="L215" s="26">
        <f>'3 - Rent Optimization'!L215</f>
        <v>199</v>
      </c>
      <c r="M215" s="26">
        <f>'3 - Rent Optimization'!M215</f>
        <v>52</v>
      </c>
      <c r="N215" s="47">
        <f>'3 - Rent Optimization'!N215</f>
        <v>0.30904522613065327</v>
      </c>
      <c r="O215" s="47">
        <f>'3 - Rent Optimization'!O215</f>
        <v>0.61919999999999997</v>
      </c>
      <c r="Y215" s="26">
        <f>'3 - Rent Optimization'!Y215</f>
        <v>189.20632026019956</v>
      </c>
      <c r="Z215" s="26">
        <f>'3 - Rent Optimization'!Z215</f>
        <v>189.20632026019956</v>
      </c>
      <c r="AA215" s="47">
        <f>'3 - Rent Optimization'!AA215</f>
        <v>0.31389475481487261</v>
      </c>
      <c r="AB215" s="107">
        <f>'3 - Rent Optimization'!AB215</f>
        <v>0.60218952261306535</v>
      </c>
      <c r="AC215" s="26">
        <f t="shared" si="42"/>
        <v>41587.393240595484</v>
      </c>
      <c r="AD215" s="39">
        <f t="shared" si="43"/>
        <v>29111.175268416835</v>
      </c>
      <c r="AE215" s="26">
        <f t="shared" si="44"/>
        <v>12843.6</v>
      </c>
      <c r="AF215" s="26">
        <f t="shared" si="45"/>
        <v>16267.575268416835</v>
      </c>
      <c r="AH215" s="123">
        <f t="shared" si="46"/>
        <v>7326.6391917922947</v>
      </c>
      <c r="AI215" s="123">
        <f t="shared" si="47"/>
        <v>-40926.639191792296</v>
      </c>
      <c r="AJ215" s="123">
        <f t="shared" si="48"/>
        <v>-16926.639191792296</v>
      </c>
      <c r="AK215" s="123">
        <f t="shared" si="49"/>
        <v>-16926.639191792296</v>
      </c>
      <c r="AL215" s="123">
        <f t="shared" si="50"/>
        <v>-22926.639191792296</v>
      </c>
      <c r="AM215" s="26">
        <f t="shared" si="51"/>
        <v>-24659.063923375463</v>
      </c>
      <c r="AN215" s="26">
        <f t="shared" si="52"/>
        <v>-659.06392337546094</v>
      </c>
      <c r="AO215" s="26">
        <f t="shared" si="53"/>
        <v>-659.06392337546094</v>
      </c>
      <c r="AP215" s="26">
        <f t="shared" si="54"/>
        <v>-6659.0639233754609</v>
      </c>
      <c r="AQ215">
        <f t="shared" si="55"/>
        <v>0</v>
      </c>
    </row>
    <row r="216" spans="1:43" x14ac:dyDescent="0.5">
      <c r="A216" t="str">
        <f>'3 - Rent Optimization'!A216</f>
        <v>W70</v>
      </c>
      <c r="B216" t="str">
        <f>'3 - Rent Optimization'!B216</f>
        <v>L1736</v>
      </c>
      <c r="C216" t="str">
        <f>'3 - Rent Optimization'!C216</f>
        <v>apartment</v>
      </c>
      <c r="D216">
        <f>'3 - Rent Optimization'!D216</f>
        <v>2</v>
      </c>
      <c r="E216">
        <f>'3 - Rent Optimization'!E216</f>
        <v>3000</v>
      </c>
      <c r="F216" s="107">
        <f>'3 - Rent Optimization'!F216</f>
        <v>0.97299999999999998</v>
      </c>
      <c r="G216" s="26">
        <f>'3 - Rent Optimization'!G216</f>
        <v>35028</v>
      </c>
      <c r="H216" s="26">
        <f>'3 - Rent Optimization'!H216</f>
        <v>329</v>
      </c>
      <c r="I216" s="107">
        <f>'3 - Rent Optimization'!I216</f>
        <v>0.70409999999999995</v>
      </c>
      <c r="J216" s="26">
        <f>'3 - Rent Optimization'!J216</f>
        <v>270</v>
      </c>
      <c r="K216" s="26">
        <f>'3 - Rent Optimization'!K216</f>
        <v>544</v>
      </c>
      <c r="L216" s="26">
        <f>'3 - Rent Optimization'!L216</f>
        <v>274</v>
      </c>
      <c r="M216" s="26">
        <f>'3 - Rent Optimization'!M216</f>
        <v>59</v>
      </c>
      <c r="N216" s="47">
        <f>'3 - Rent Optimization'!N216</f>
        <v>0.27226277372262775</v>
      </c>
      <c r="O216" s="47">
        <f>'3 - Rent Optimization'!O216</f>
        <v>0.70409999999999995</v>
      </c>
      <c r="Y216" s="26">
        <f>'3 - Rent Optimization'!Y216</f>
        <v>301.8870942276115</v>
      </c>
      <c r="Z216" s="26">
        <f>'3 - Rent Optimization'!Z216</f>
        <v>301.8870942276115</v>
      </c>
      <c r="AA216" s="47">
        <f>'3 - Rent Optimization'!AA216</f>
        <v>0.19310100504412117</v>
      </c>
      <c r="AB216" s="107">
        <f>'3 - Rent Optimization'!AB216</f>
        <v>0.69782193430656925</v>
      </c>
      <c r="AC216" s="26">
        <f t="shared" si="42"/>
        <v>76892.154153177005</v>
      </c>
      <c r="AD216" s="39">
        <f t="shared" si="43"/>
        <v>53824.507907223902</v>
      </c>
      <c r="AE216" s="26">
        <f t="shared" si="44"/>
        <v>35028</v>
      </c>
      <c r="AF216" s="26">
        <f t="shared" si="45"/>
        <v>18796.507907223902</v>
      </c>
      <c r="AH216" s="123">
        <f t="shared" si="46"/>
        <v>8490.1668673965924</v>
      </c>
      <c r="AI216" s="123">
        <f t="shared" si="47"/>
        <v>-42090.166867396591</v>
      </c>
      <c r="AJ216" s="123">
        <f t="shared" si="48"/>
        <v>-18090.166867396591</v>
      </c>
      <c r="AK216" s="123">
        <f t="shared" si="49"/>
        <v>-18090.166867396591</v>
      </c>
      <c r="AL216" s="123">
        <f t="shared" si="50"/>
        <v>-24090.166867396591</v>
      </c>
      <c r="AM216" s="26">
        <f t="shared" si="51"/>
        <v>-23293.658960172688</v>
      </c>
      <c r="AN216" s="26">
        <f t="shared" si="52"/>
        <v>706.34103982731176</v>
      </c>
      <c r="AO216" s="26">
        <f t="shared" si="53"/>
        <v>706.34103982731176</v>
      </c>
      <c r="AP216" s="26">
        <f t="shared" si="54"/>
        <v>-5293.6589601726882</v>
      </c>
      <c r="AQ216">
        <f t="shared" si="55"/>
        <v>0</v>
      </c>
    </row>
    <row r="217" spans="1:43" x14ac:dyDescent="0.5">
      <c r="A217" t="str">
        <f>'3 - Rent Optimization'!A217</f>
        <v>W71</v>
      </c>
      <c r="B217" t="str">
        <f>'3 - Rent Optimization'!B217</f>
        <v>L1736</v>
      </c>
      <c r="C217" t="str">
        <f>'3 - Rent Optimization'!C217</f>
        <v>house</v>
      </c>
      <c r="D217">
        <f>'3 - Rent Optimization'!D217</f>
        <v>2</v>
      </c>
      <c r="E217">
        <f>'3 - Rent Optimization'!E217</f>
        <v>4500</v>
      </c>
      <c r="F217" s="107">
        <f>'3 - Rent Optimization'!F217</f>
        <v>0.97299999999999998</v>
      </c>
      <c r="G217" s="26">
        <f>'3 - Rent Optimization'!G217</f>
        <v>52542</v>
      </c>
      <c r="H217" s="26">
        <f>'3 - Rent Optimization'!H217</f>
        <v>549</v>
      </c>
      <c r="I217" s="107">
        <f>'3 - Rent Optimization'!I217</f>
        <v>0.44379999999999997</v>
      </c>
      <c r="J217" s="26">
        <f>'3 - Rent Optimization'!J217</f>
        <v>231</v>
      </c>
      <c r="K217" s="26">
        <f>'3 - Rent Optimization'!K217</f>
        <v>1027</v>
      </c>
      <c r="L217" s="26">
        <f>'3 - Rent Optimization'!L217</f>
        <v>796</v>
      </c>
      <c r="M217" s="26">
        <f>'3 - Rent Optimization'!M217</f>
        <v>318</v>
      </c>
      <c r="N217" s="47">
        <f>'3 - Rent Optimization'!N217</f>
        <v>0.41959798994974873</v>
      </c>
      <c r="O217" s="47">
        <f>'3 - Rent Optimization'!O217</f>
        <v>0.44379999999999997</v>
      </c>
      <c r="Y217" s="26">
        <f>'3 - Rent Optimization'!Y217</f>
        <v>600.32528104079825</v>
      </c>
      <c r="Z217" s="26">
        <f>'3 - Rent Optimization'!Z217</f>
        <v>600.32528104079825</v>
      </c>
      <c r="AA217" s="47">
        <f>'3 - Rent Optimization'!AA217</f>
        <v>0.47118118697567662</v>
      </c>
      <c r="AB217" s="107">
        <f>'3 - Rent Optimization'!AB217</f>
        <v>0.47766585427135683</v>
      </c>
      <c r="AC217" s="26">
        <f t="shared" si="42"/>
        <v>104665.53419630151</v>
      </c>
      <c r="AD217" s="39">
        <f t="shared" si="43"/>
        <v>73265.873937411045</v>
      </c>
      <c r="AE217" s="26">
        <f t="shared" si="44"/>
        <v>52542</v>
      </c>
      <c r="AF217" s="26">
        <f t="shared" si="45"/>
        <v>20723.873937411045</v>
      </c>
      <c r="AH217" s="123">
        <f t="shared" si="46"/>
        <v>5811.6012269681751</v>
      </c>
      <c r="AI217" s="123">
        <f t="shared" si="47"/>
        <v>-39411.601226968174</v>
      </c>
      <c r="AJ217" s="123">
        <f t="shared" si="48"/>
        <v>-15411.601226968174</v>
      </c>
      <c r="AK217" s="123">
        <f t="shared" si="49"/>
        <v>-15411.601226968174</v>
      </c>
      <c r="AL217" s="123">
        <f t="shared" si="50"/>
        <v>-21411.601226968174</v>
      </c>
      <c r="AM217" s="26">
        <f t="shared" si="51"/>
        <v>-18687.72728955713</v>
      </c>
      <c r="AN217" s="26">
        <f t="shared" si="52"/>
        <v>5312.2727104428704</v>
      </c>
      <c r="AO217" s="26">
        <f t="shared" si="53"/>
        <v>5312.2727104428704</v>
      </c>
      <c r="AP217" s="26">
        <f t="shared" si="54"/>
        <v>-687.72728955712955</v>
      </c>
      <c r="AQ217">
        <f t="shared" si="55"/>
        <v>0</v>
      </c>
    </row>
    <row r="218" spans="1:43" x14ac:dyDescent="0.5">
      <c r="A218" t="str">
        <f>'3 - Rent Optimization'!A218</f>
        <v>W72</v>
      </c>
      <c r="B218" t="str">
        <f>'3 - Rent Optimization'!B218</f>
        <v>L1736</v>
      </c>
      <c r="C218" t="str">
        <f>'3 - Rent Optimization'!C218</f>
        <v>house</v>
      </c>
      <c r="D218">
        <f>'3 - Rent Optimization'!D218</f>
        <v>2</v>
      </c>
      <c r="E218">
        <f>'3 - Rent Optimization'!E218</f>
        <v>4900</v>
      </c>
      <c r="F218" s="107">
        <f>'3 - Rent Optimization'!F218</f>
        <v>0.97299999999999998</v>
      </c>
      <c r="G218" s="26">
        <f>'3 - Rent Optimization'!G218</f>
        <v>57212.4</v>
      </c>
      <c r="H218" s="26">
        <f>'3 - Rent Optimization'!H218</f>
        <v>652</v>
      </c>
      <c r="I218" s="107">
        <f>'3 - Rent Optimization'!I218</f>
        <v>0.4466</v>
      </c>
      <c r="J218" s="26">
        <f>'3 - Rent Optimization'!J218</f>
        <v>379</v>
      </c>
      <c r="K218" s="26">
        <f>'3 - Rent Optimization'!K218</f>
        <v>969</v>
      </c>
      <c r="L218" s="26">
        <f>'3 - Rent Optimization'!L218</f>
        <v>590</v>
      </c>
      <c r="M218" s="26">
        <f>'3 - Rent Optimization'!M218</f>
        <v>273</v>
      </c>
      <c r="N218" s="47">
        <f>'3 - Rent Optimization'!N218</f>
        <v>0.47016949152542376</v>
      </c>
      <c r="O218" s="47">
        <f>'3 - Rent Optimization'!O218</f>
        <v>0.4466</v>
      </c>
      <c r="Y218" s="26">
        <f>'3 - Rent Optimization'!Y218</f>
        <v>548.85542187697354</v>
      </c>
      <c r="Z218" s="26">
        <f>'3 - Rent Optimization'!Z218</f>
        <v>548.85542187697354</v>
      </c>
      <c r="AA218" s="47">
        <f>'3 - Rent Optimization'!AA218</f>
        <v>0.33031243644335395</v>
      </c>
      <c r="AB218" s="107">
        <f>'3 - Rent Optimization'!AB218</f>
        <v>0.58919164406779667</v>
      </c>
      <c r="AC218" s="26">
        <f t="shared" si="42"/>
        <v>118034.07535549464</v>
      </c>
      <c r="AD218" s="39">
        <f t="shared" si="43"/>
        <v>82623.852748846242</v>
      </c>
      <c r="AE218" s="26">
        <f t="shared" si="44"/>
        <v>57212.4</v>
      </c>
      <c r="AF218" s="26">
        <f t="shared" si="45"/>
        <v>25411.452748846241</v>
      </c>
      <c r="AH218" s="123">
        <f t="shared" si="46"/>
        <v>7168.4983361581926</v>
      </c>
      <c r="AI218" s="123">
        <f t="shared" si="47"/>
        <v>-40768.498336158191</v>
      </c>
      <c r="AJ218" s="123">
        <f t="shared" si="48"/>
        <v>-16768.498336158191</v>
      </c>
      <c r="AK218" s="123">
        <f t="shared" si="49"/>
        <v>-16768.498336158191</v>
      </c>
      <c r="AL218" s="123">
        <f t="shared" si="50"/>
        <v>-22768.498336158191</v>
      </c>
      <c r="AM218" s="26">
        <f t="shared" si="51"/>
        <v>-15357.04558731195</v>
      </c>
      <c r="AN218" s="26">
        <f t="shared" si="52"/>
        <v>8642.9544126880501</v>
      </c>
      <c r="AO218" s="26">
        <f t="shared" si="53"/>
        <v>8642.9544126880501</v>
      </c>
      <c r="AP218" s="26">
        <f t="shared" si="54"/>
        <v>2642.9544126880501</v>
      </c>
      <c r="AQ218">
        <f t="shared" si="55"/>
        <v>0</v>
      </c>
    </row>
    <row r="219" spans="1:43" x14ac:dyDescent="0.5">
      <c r="A219" t="str">
        <f>'3 - Rent Optimization'!A219</f>
        <v>W73</v>
      </c>
      <c r="B219" t="str">
        <f>'3 - Rent Optimization'!B219</f>
        <v>L1737</v>
      </c>
      <c r="C219" t="str">
        <f>'3 - Rent Optimization'!C219</f>
        <v>apartment</v>
      </c>
      <c r="D219">
        <f>'3 - Rent Optimization'!D219</f>
        <v>2</v>
      </c>
      <c r="E219">
        <f>'3 - Rent Optimization'!E219</f>
        <v>3300</v>
      </c>
      <c r="F219" s="107">
        <f>'3 - Rent Optimization'!F219</f>
        <v>0.97299999999999998</v>
      </c>
      <c r="G219" s="26">
        <f>'3 - Rent Optimization'!G219</f>
        <v>38530.799999999996</v>
      </c>
      <c r="H219" s="26">
        <f>'3 - Rent Optimization'!H219</f>
        <v>378</v>
      </c>
      <c r="I219" s="107">
        <f>'3 - Rent Optimization'!I219</f>
        <v>0.4219</v>
      </c>
      <c r="J219" s="26">
        <f>'3 - Rent Optimization'!J219</f>
        <v>264</v>
      </c>
      <c r="K219" s="26">
        <f>'3 - Rent Optimization'!K219</f>
        <v>532</v>
      </c>
      <c r="L219" s="26">
        <f>'3 - Rent Optimization'!L219</f>
        <v>268</v>
      </c>
      <c r="M219" s="26">
        <f>'3 - Rent Optimization'!M219</f>
        <v>114</v>
      </c>
      <c r="N219" s="47">
        <f>'3 - Rent Optimization'!N219</f>
        <v>0.44029850746268662</v>
      </c>
      <c r="O219" s="47">
        <f>'3 - Rent Optimization'!O219</f>
        <v>0.4219</v>
      </c>
      <c r="Y219" s="26">
        <f>'3 - Rent Optimization'!Y219</f>
        <v>295.23263231021855</v>
      </c>
      <c r="Z219" s="26">
        <f>'3 - Rent Optimization'!Z219</f>
        <v>295.23263231021855</v>
      </c>
      <c r="AA219" s="47">
        <f>'3 - Rent Optimization'!AA219</f>
        <v>0.19323173823945836</v>
      </c>
      <c r="AB219" s="107">
        <f>'3 - Rent Optimization'!AB219</f>
        <v>0.6977184328358208</v>
      </c>
      <c r="AC219" s="26">
        <f t="shared" si="42"/>
        <v>75186.07608118013</v>
      </c>
      <c r="AD219" s="39">
        <f t="shared" si="43"/>
        <v>52630.253256826087</v>
      </c>
      <c r="AE219" s="26">
        <f t="shared" si="44"/>
        <v>38530.799999999996</v>
      </c>
      <c r="AF219" s="26">
        <f t="shared" si="45"/>
        <v>14099.453256826091</v>
      </c>
      <c r="AH219" s="123">
        <f t="shared" si="46"/>
        <v>8488.9075995024868</v>
      </c>
      <c r="AI219" s="123">
        <f t="shared" si="47"/>
        <v>-42088.90759950249</v>
      </c>
      <c r="AJ219" s="123">
        <f t="shared" si="48"/>
        <v>-18088.907599502487</v>
      </c>
      <c r="AK219" s="123">
        <f t="shared" si="49"/>
        <v>-18088.907599502487</v>
      </c>
      <c r="AL219" s="123">
        <f t="shared" si="50"/>
        <v>-24088.907599502487</v>
      </c>
      <c r="AM219" s="26">
        <f t="shared" si="51"/>
        <v>-27989.454342676399</v>
      </c>
      <c r="AN219" s="26">
        <f t="shared" si="52"/>
        <v>-3989.4543426763958</v>
      </c>
      <c r="AO219" s="26">
        <f t="shared" si="53"/>
        <v>-3989.4543426763958</v>
      </c>
      <c r="AP219" s="26">
        <f t="shared" si="54"/>
        <v>-9989.4543426763958</v>
      </c>
      <c r="AQ219">
        <f t="shared" si="55"/>
        <v>0</v>
      </c>
    </row>
    <row r="220" spans="1:43" x14ac:dyDescent="0.5">
      <c r="A220" t="str">
        <f>'3 - Rent Optimization'!A220</f>
        <v>W74</v>
      </c>
      <c r="B220" t="str">
        <f>'3 - Rent Optimization'!B220</f>
        <v>L1737</v>
      </c>
      <c r="C220" t="str">
        <f>'3 - Rent Optimization'!C220</f>
        <v>house</v>
      </c>
      <c r="D220">
        <f>'3 - Rent Optimization'!D220</f>
        <v>2</v>
      </c>
      <c r="E220">
        <f>'3 - Rent Optimization'!E220</f>
        <v>4500</v>
      </c>
      <c r="F220" s="107">
        <f>'3 - Rent Optimization'!F220</f>
        <v>0.97299999999999998</v>
      </c>
      <c r="G220" s="26">
        <f>'3 - Rent Optimization'!G220</f>
        <v>52542</v>
      </c>
      <c r="H220" s="26">
        <f>'3 - Rent Optimization'!H220</f>
        <v>255</v>
      </c>
      <c r="I220" s="107">
        <f>'3 - Rent Optimization'!I220</f>
        <v>0.59179999999999999</v>
      </c>
      <c r="J220" s="26">
        <f>'3 - Rent Optimization'!J220</f>
        <v>151</v>
      </c>
      <c r="K220" s="26">
        <f>'3 - Rent Optimization'!K220</f>
        <v>673</v>
      </c>
      <c r="L220" s="26">
        <f>'3 - Rent Optimization'!L220</f>
        <v>522</v>
      </c>
      <c r="M220" s="26">
        <f>'3 - Rent Optimization'!M220</f>
        <v>104</v>
      </c>
      <c r="N220" s="47">
        <f>'3 - Rent Optimization'!N220</f>
        <v>0.25938697318007664</v>
      </c>
      <c r="O220" s="47">
        <f>'3 - Rent Optimization'!O220</f>
        <v>0.59179999999999999</v>
      </c>
      <c r="Y220" s="26">
        <f>'3 - Rent Optimization'!Y220</f>
        <v>393.4381868131868</v>
      </c>
      <c r="Z220" s="26">
        <f>'3 - Rent Optimization'!Z220</f>
        <v>393.4381868131868</v>
      </c>
      <c r="AA220" s="47">
        <f>'3 - Rent Optimization'!AA220</f>
        <v>0.47155277672519053</v>
      </c>
      <c r="AB220" s="107">
        <f>'3 - Rent Optimization'!AB220</f>
        <v>0.47737166666666669</v>
      </c>
      <c r="AC220" s="26">
        <f t="shared" si="42"/>
        <v>68552.92868380266</v>
      </c>
      <c r="AD220" s="39">
        <f t="shared" si="43"/>
        <v>47987.050078661858</v>
      </c>
      <c r="AE220" s="26">
        <f t="shared" si="44"/>
        <v>52542</v>
      </c>
      <c r="AF220" s="26">
        <f t="shared" si="45"/>
        <v>-4554.9499213381423</v>
      </c>
      <c r="AH220" s="123">
        <f t="shared" si="46"/>
        <v>5808.0219444444456</v>
      </c>
      <c r="AI220" s="123">
        <f t="shared" si="47"/>
        <v>-39408.021944444445</v>
      </c>
      <c r="AJ220" s="123">
        <f t="shared" si="48"/>
        <v>-15408.021944444445</v>
      </c>
      <c r="AK220" s="123">
        <f t="shared" si="49"/>
        <v>-15408.021944444445</v>
      </c>
      <c r="AL220" s="123">
        <f t="shared" si="50"/>
        <v>-21408.021944444445</v>
      </c>
      <c r="AM220" s="26">
        <f t="shared" si="51"/>
        <v>-43962.971865782587</v>
      </c>
      <c r="AN220" s="26">
        <f t="shared" si="52"/>
        <v>-19962.971865782587</v>
      </c>
      <c r="AO220" s="26">
        <f t="shared" si="53"/>
        <v>-19962.971865782587</v>
      </c>
      <c r="AP220" s="26">
        <f t="shared" si="54"/>
        <v>-25962.971865782587</v>
      </c>
      <c r="AQ220">
        <f t="shared" si="55"/>
        <v>0</v>
      </c>
    </row>
    <row r="221" spans="1:43" x14ac:dyDescent="0.5">
      <c r="A221" t="str">
        <f>'3 - Rent Optimization'!A221</f>
        <v>W75</v>
      </c>
      <c r="B221" t="str">
        <f>'3 - Rent Optimization'!B221</f>
        <v>L1737</v>
      </c>
      <c r="C221" t="str">
        <f>'3 - Rent Optimization'!C221</f>
        <v>house</v>
      </c>
      <c r="D221">
        <f>'3 - Rent Optimization'!D221</f>
        <v>2</v>
      </c>
      <c r="E221">
        <f>'3 - Rent Optimization'!E221</f>
        <v>4200</v>
      </c>
      <c r="F221" s="107">
        <f>'3 - Rent Optimization'!F221</f>
        <v>0.97299999999999998</v>
      </c>
      <c r="G221" s="26">
        <f>'3 - Rent Optimization'!G221</f>
        <v>49039.199999999997</v>
      </c>
      <c r="H221" s="26">
        <f>'3 - Rent Optimization'!H221</f>
        <v>441</v>
      </c>
      <c r="I221" s="107">
        <f>'3 - Rent Optimization'!I221</f>
        <v>0.5726</v>
      </c>
      <c r="J221" s="26">
        <f>'3 - Rent Optimization'!J221</f>
        <v>278</v>
      </c>
      <c r="K221" s="26">
        <f>'3 - Rent Optimization'!K221</f>
        <v>711</v>
      </c>
      <c r="L221" s="26">
        <f>'3 - Rent Optimization'!L221</f>
        <v>433</v>
      </c>
      <c r="M221" s="26">
        <f>'3 - Rent Optimization'!M221</f>
        <v>163</v>
      </c>
      <c r="N221" s="47">
        <f>'3 - Rent Optimization'!N221</f>
        <v>0.40115473441108551</v>
      </c>
      <c r="O221" s="47">
        <f>'3 - Rent Optimization'!O221</f>
        <v>0.5726</v>
      </c>
      <c r="Y221" s="26">
        <f>'3 - Rent Optimization'!Y221</f>
        <v>402.73033503852474</v>
      </c>
      <c r="Z221" s="26">
        <f>'3 - Rent Optimization'!Z221</f>
        <v>402.73033503852474</v>
      </c>
      <c r="AA221" s="47">
        <f>'3 - Rent Optimization'!AA221</f>
        <v>0.33044865596032286</v>
      </c>
      <c r="AB221" s="107">
        <f>'3 - Rent Optimization'!AB221</f>
        <v>0.58908379907621244</v>
      </c>
      <c r="AC221" s="26">
        <f t="shared" si="42"/>
        <v>86593.299255221456</v>
      </c>
      <c r="AD221" s="39">
        <f t="shared" si="43"/>
        <v>60615.309478655014</v>
      </c>
      <c r="AE221" s="26">
        <f t="shared" si="44"/>
        <v>49039.199999999997</v>
      </c>
      <c r="AF221" s="26">
        <f t="shared" si="45"/>
        <v>11576.109478655017</v>
      </c>
      <c r="AH221" s="123">
        <f t="shared" si="46"/>
        <v>7167.1862220939192</v>
      </c>
      <c r="AI221" s="123">
        <f t="shared" si="47"/>
        <v>-40767.186222093922</v>
      </c>
      <c r="AJ221" s="123">
        <f t="shared" si="48"/>
        <v>-16767.186222093918</v>
      </c>
      <c r="AK221" s="123">
        <f t="shared" si="49"/>
        <v>-16767.186222093918</v>
      </c>
      <c r="AL221" s="123">
        <f t="shared" si="50"/>
        <v>-22767.186222093918</v>
      </c>
      <c r="AM221" s="26">
        <f t="shared" si="51"/>
        <v>-29191.076743438905</v>
      </c>
      <c r="AN221" s="26">
        <f t="shared" si="52"/>
        <v>-5191.0767434389018</v>
      </c>
      <c r="AO221" s="26">
        <f t="shared" si="53"/>
        <v>-5191.0767434389018</v>
      </c>
      <c r="AP221" s="26">
        <f t="shared" si="54"/>
        <v>-11191.076743438902</v>
      </c>
      <c r="AQ221">
        <f t="shared" si="55"/>
        <v>0</v>
      </c>
    </row>
    <row r="222" spans="1:43" x14ac:dyDescent="0.5">
      <c r="A222" t="str">
        <f>'3 - Rent Optimization'!A222</f>
        <v>W76</v>
      </c>
      <c r="B222" t="str">
        <f>'3 - Rent Optimization'!B222</f>
        <v>L1737</v>
      </c>
      <c r="C222" t="str">
        <f>'3 - Rent Optimization'!C222</f>
        <v>apartment</v>
      </c>
      <c r="D222">
        <f>'3 - Rent Optimization'!D222</f>
        <v>2</v>
      </c>
      <c r="E222">
        <f>'3 - Rent Optimization'!E222</f>
        <v>2500</v>
      </c>
      <c r="F222" s="107">
        <f>'3 - Rent Optimization'!F222</f>
        <v>0.97299999999999998</v>
      </c>
      <c r="G222" s="26">
        <f>'3 - Rent Optimization'!G222</f>
        <v>29190</v>
      </c>
      <c r="H222" s="26">
        <f>'3 - Rent Optimization'!H222</f>
        <v>356</v>
      </c>
      <c r="I222" s="107">
        <f>'3 - Rent Optimization'!I222</f>
        <v>0.42470000000000002</v>
      </c>
      <c r="J222" s="26">
        <f>'3 - Rent Optimization'!J222</f>
        <v>98</v>
      </c>
      <c r="K222" s="26">
        <f>'3 - Rent Optimization'!K222</f>
        <v>460</v>
      </c>
      <c r="L222" s="26">
        <f>'3 - Rent Optimization'!L222</f>
        <v>362</v>
      </c>
      <c r="M222" s="26">
        <f>'3 - Rent Optimization'!M222</f>
        <v>258</v>
      </c>
      <c r="N222" s="47">
        <f>'3 - Rent Optimization'!N222</f>
        <v>0.67016574585635358</v>
      </c>
      <c r="O222" s="47">
        <f>'3 - Rent Optimization'!O222</f>
        <v>0.42470000000000002</v>
      </c>
      <c r="Y222" s="26">
        <f>'3 - Rent Optimization'!Y222</f>
        <v>269.48586901604142</v>
      </c>
      <c r="Z222" s="26">
        <f>'3 - Rent Optimization'!Z222</f>
        <v>269.48586901604142</v>
      </c>
      <c r="AA222" s="47">
        <f>'3 - Rent Optimization'!AA222</f>
        <v>0.47897429616804732</v>
      </c>
      <c r="AB222" s="107">
        <f>'3 - Rent Optimization'!AB222</f>
        <v>0.47149604972375697</v>
      </c>
      <c r="AC222" s="26">
        <f t="shared" si="42"/>
        <v>46377.455784564627</v>
      </c>
      <c r="AD222" s="39">
        <f t="shared" si="43"/>
        <v>32464.219049195235</v>
      </c>
      <c r="AE222" s="26">
        <f t="shared" si="44"/>
        <v>29190</v>
      </c>
      <c r="AF222" s="26">
        <f t="shared" si="45"/>
        <v>3274.2190491952351</v>
      </c>
      <c r="AH222" s="123">
        <f t="shared" si="46"/>
        <v>5736.5352716390425</v>
      </c>
      <c r="AI222" s="123">
        <f t="shared" si="47"/>
        <v>-39336.535271639041</v>
      </c>
      <c r="AJ222" s="123">
        <f t="shared" si="48"/>
        <v>-15336.535271639043</v>
      </c>
      <c r="AK222" s="123">
        <f t="shared" si="49"/>
        <v>-15336.535271639043</v>
      </c>
      <c r="AL222" s="123">
        <f t="shared" si="50"/>
        <v>-21336.535271639041</v>
      </c>
      <c r="AM222" s="26">
        <f t="shared" si="51"/>
        <v>-36062.316222443806</v>
      </c>
      <c r="AN222" s="26">
        <f t="shared" si="52"/>
        <v>-12062.316222443807</v>
      </c>
      <c r="AO222" s="26">
        <f t="shared" si="53"/>
        <v>-12062.316222443807</v>
      </c>
      <c r="AP222" s="26">
        <f t="shared" si="54"/>
        <v>-18062.316222443806</v>
      </c>
      <c r="AQ222">
        <f t="shared" si="55"/>
        <v>0</v>
      </c>
    </row>
    <row r="223" spans="1:43" x14ac:dyDescent="0.5">
      <c r="A223" t="str">
        <f>'3 - Rent Optimization'!A223</f>
        <v>W77</v>
      </c>
      <c r="B223" t="str">
        <f>'3 - Rent Optimization'!B223</f>
        <v>L1738</v>
      </c>
      <c r="C223" t="str">
        <f>'3 - Rent Optimization'!C223</f>
        <v>apartment</v>
      </c>
      <c r="D223">
        <f>'3 - Rent Optimization'!D223</f>
        <v>2</v>
      </c>
      <c r="E223">
        <f>'3 - Rent Optimization'!E223</f>
        <v>2500</v>
      </c>
      <c r="F223" s="107">
        <f>'3 - Rent Optimization'!F223</f>
        <v>0.97299999999999998</v>
      </c>
      <c r="G223" s="26">
        <f>'3 - Rent Optimization'!G223</f>
        <v>29190</v>
      </c>
      <c r="H223" s="26">
        <f>'3 - Rent Optimization'!H223</f>
        <v>437</v>
      </c>
      <c r="I223" s="107">
        <f>'3 - Rent Optimization'!I223</f>
        <v>7.9500000000000001E-2</v>
      </c>
      <c r="J223" s="26">
        <f>'3 - Rent Optimization'!J223</f>
        <v>108</v>
      </c>
      <c r="K223" s="26">
        <f>'3 - Rent Optimization'!K223</f>
        <v>507</v>
      </c>
      <c r="L223" s="26">
        <f>'3 - Rent Optimization'!L223</f>
        <v>399</v>
      </c>
      <c r="M223" s="26">
        <f>'3 - Rent Optimization'!M223</f>
        <v>329</v>
      </c>
      <c r="N223" s="47">
        <f>'3 - Rent Optimization'!N223</f>
        <v>0.75964912280701746</v>
      </c>
      <c r="O223" s="47">
        <f>'3 - Rent Optimization'!O223</f>
        <v>7.9500000000000001E-2</v>
      </c>
      <c r="Y223" s="26">
        <f>'3 - Rent Optimization'!Y223</f>
        <v>297.02171750663132</v>
      </c>
      <c r="Z223" s="26">
        <f>'3 - Rent Optimization'!Z223</f>
        <v>297.02171750663132</v>
      </c>
      <c r="AA223" s="47">
        <f>'3 - Rent Optimization'!AA223</f>
        <v>0.47899091229399765</v>
      </c>
      <c r="AB223" s="107">
        <f>'3 - Rent Optimization'!AB223</f>
        <v>0.47148289473684207</v>
      </c>
      <c r="AC223" s="26">
        <f t="shared" si="42"/>
        <v>51114.840596953312</v>
      </c>
      <c r="AD223" s="39">
        <f t="shared" si="43"/>
        <v>35780.388417867318</v>
      </c>
      <c r="AE223" s="26">
        <f t="shared" si="44"/>
        <v>29190</v>
      </c>
      <c r="AF223" s="26">
        <f t="shared" si="45"/>
        <v>6590.3884178673179</v>
      </c>
      <c r="AH223" s="123">
        <f t="shared" si="46"/>
        <v>5736.3752192982456</v>
      </c>
      <c r="AI223" s="123">
        <f t="shared" si="47"/>
        <v>-39336.375219298243</v>
      </c>
      <c r="AJ223" s="123">
        <f t="shared" si="48"/>
        <v>-15336.375219298247</v>
      </c>
      <c r="AK223" s="123">
        <f t="shared" si="49"/>
        <v>-15336.375219298247</v>
      </c>
      <c r="AL223" s="123">
        <f t="shared" si="50"/>
        <v>-21336.375219298247</v>
      </c>
      <c r="AM223" s="26">
        <f t="shared" si="51"/>
        <v>-32745.986801430925</v>
      </c>
      <c r="AN223" s="26">
        <f t="shared" si="52"/>
        <v>-8745.9868014309286</v>
      </c>
      <c r="AO223" s="26">
        <f t="shared" si="53"/>
        <v>-8745.9868014309286</v>
      </c>
      <c r="AP223" s="26">
        <f t="shared" si="54"/>
        <v>-14745.986801430929</v>
      </c>
      <c r="AQ223">
        <f t="shared" si="55"/>
        <v>0</v>
      </c>
    </row>
    <row r="224" spans="1:43" x14ac:dyDescent="0.5">
      <c r="A224" t="str">
        <f>'3 - Rent Optimization'!A224</f>
        <v>W78</v>
      </c>
      <c r="B224" t="str">
        <f>'3 - Rent Optimization'!B224</f>
        <v>L1738</v>
      </c>
      <c r="C224" t="str">
        <f>'3 - Rent Optimization'!C224</f>
        <v>apartment</v>
      </c>
      <c r="D224">
        <f>'3 - Rent Optimization'!D224</f>
        <v>2</v>
      </c>
      <c r="E224">
        <f>'3 - Rent Optimization'!E224</f>
        <v>3300</v>
      </c>
      <c r="F224" s="107">
        <f>'3 - Rent Optimization'!F224</f>
        <v>0.97299999999999998</v>
      </c>
      <c r="G224" s="26">
        <f>'3 - Rent Optimization'!G224</f>
        <v>38530.799999999996</v>
      </c>
      <c r="H224" s="26">
        <f>'3 - Rent Optimization'!H224</f>
        <v>461</v>
      </c>
      <c r="I224" s="107">
        <f>'3 - Rent Optimization'!I224</f>
        <v>0.31780000000000003</v>
      </c>
      <c r="J224" s="26">
        <f>'3 - Rent Optimization'!J224</f>
        <v>270</v>
      </c>
      <c r="K224" s="26">
        <f>'3 - Rent Optimization'!K224</f>
        <v>543</v>
      </c>
      <c r="L224" s="26">
        <f>'3 - Rent Optimization'!L224</f>
        <v>273</v>
      </c>
      <c r="M224" s="26">
        <f>'3 - Rent Optimization'!M224</f>
        <v>191</v>
      </c>
      <c r="N224" s="47">
        <f>'3 - Rent Optimization'!N224</f>
        <v>0.65970695970695969</v>
      </c>
      <c r="O224" s="47">
        <f>'3 - Rent Optimization'!O224</f>
        <v>0.31780000000000003</v>
      </c>
      <c r="Y224" s="26">
        <f>'3 - Rent Optimization'!Y224</f>
        <v>301.27801724137936</v>
      </c>
      <c r="Z224" s="26">
        <f>'3 - Rent Optimization'!Z224</f>
        <v>301.27801724137936</v>
      </c>
      <c r="AA224" s="47">
        <f>'3 - Rent Optimization'!AA224</f>
        <v>0.19165719338133144</v>
      </c>
      <c r="AB224" s="107">
        <f>'3 - Rent Optimization'!AB224</f>
        <v>0.69896499999999995</v>
      </c>
      <c r="AC224" s="26">
        <f t="shared" si="42"/>
        <v>76862.718102209066</v>
      </c>
      <c r="AD224" s="39">
        <f t="shared" si="43"/>
        <v>53803.902671546341</v>
      </c>
      <c r="AE224" s="26">
        <f t="shared" si="44"/>
        <v>38530.799999999996</v>
      </c>
      <c r="AF224" s="26">
        <f t="shared" si="45"/>
        <v>15273.102671546345</v>
      </c>
      <c r="AH224" s="123">
        <f t="shared" si="46"/>
        <v>8504.0741666666654</v>
      </c>
      <c r="AI224" s="123">
        <f t="shared" si="47"/>
        <v>-42104.074166666665</v>
      </c>
      <c r="AJ224" s="123">
        <f t="shared" si="48"/>
        <v>-18104.074166666665</v>
      </c>
      <c r="AK224" s="123">
        <f t="shared" si="49"/>
        <v>-18104.074166666665</v>
      </c>
      <c r="AL224" s="123">
        <f t="shared" si="50"/>
        <v>-24104.074166666665</v>
      </c>
      <c r="AM224" s="26">
        <f t="shared" si="51"/>
        <v>-26830.97149512032</v>
      </c>
      <c r="AN224" s="26">
        <f t="shared" si="52"/>
        <v>-2830.9714951203205</v>
      </c>
      <c r="AO224" s="26">
        <f t="shared" si="53"/>
        <v>-2830.9714951203205</v>
      </c>
      <c r="AP224" s="26">
        <f t="shared" si="54"/>
        <v>-8830.9714951203205</v>
      </c>
      <c r="AQ224">
        <f t="shared" si="55"/>
        <v>0</v>
      </c>
    </row>
    <row r="225" spans="1:43" x14ac:dyDescent="0.5">
      <c r="A225" t="str">
        <f>'3 - Rent Optimization'!A225</f>
        <v>W79</v>
      </c>
      <c r="B225" t="str">
        <f>'3 - Rent Optimization'!B225</f>
        <v>L1738</v>
      </c>
      <c r="C225" t="str">
        <f>'3 - Rent Optimization'!C225</f>
        <v>house</v>
      </c>
      <c r="D225">
        <f>'3 - Rent Optimization'!D225</f>
        <v>2</v>
      </c>
      <c r="E225">
        <f>'3 - Rent Optimization'!E225</f>
        <v>4500</v>
      </c>
      <c r="F225" s="107">
        <f>'3 - Rent Optimization'!F225</f>
        <v>0.97299999999999998</v>
      </c>
      <c r="G225" s="26">
        <f>'3 - Rent Optimization'!G225</f>
        <v>52542</v>
      </c>
      <c r="H225" s="26">
        <f>'3 - Rent Optimization'!H225</f>
        <v>669</v>
      </c>
      <c r="I225" s="107">
        <f>'3 - Rent Optimization'!I225</f>
        <v>0.31230000000000002</v>
      </c>
      <c r="J225" s="26">
        <f>'3 - Rent Optimization'!J225</f>
        <v>186</v>
      </c>
      <c r="K225" s="26">
        <f>'3 - Rent Optimization'!K225</f>
        <v>829</v>
      </c>
      <c r="L225" s="26">
        <f>'3 - Rent Optimization'!L225</f>
        <v>643</v>
      </c>
      <c r="M225" s="26">
        <f>'3 - Rent Optimization'!M225</f>
        <v>483</v>
      </c>
      <c r="N225" s="47">
        <f>'3 - Rent Optimization'!N225</f>
        <v>0.7009331259720063</v>
      </c>
      <c r="O225" s="47">
        <f>'3 - Rent Optimization'!O225</f>
        <v>0.31230000000000002</v>
      </c>
      <c r="Y225" s="26">
        <f>'3 - Rent Optimization'!Y225</f>
        <v>484.63650214727807</v>
      </c>
      <c r="Z225" s="26">
        <f>'3 - Rent Optimization'!Z225</f>
        <v>484.63650214727807</v>
      </c>
      <c r="AA225" s="47">
        <f>'3 - Rent Optimization'!AA225</f>
        <v>0.47155396845695563</v>
      </c>
      <c r="AB225" s="107">
        <f>'3 - Rent Optimization'!AB225</f>
        <v>0.47737072317262824</v>
      </c>
      <c r="AC225" s="26">
        <f t="shared" si="42"/>
        <v>84443.216289653181</v>
      </c>
      <c r="AD225" s="39">
        <f t="shared" si="43"/>
        <v>59110.251402757225</v>
      </c>
      <c r="AE225" s="26">
        <f t="shared" si="44"/>
        <v>52542</v>
      </c>
      <c r="AF225" s="26">
        <f t="shared" si="45"/>
        <v>6568.2514027572252</v>
      </c>
      <c r="AH225" s="123">
        <f t="shared" si="46"/>
        <v>5808.010465266977</v>
      </c>
      <c r="AI225" s="123">
        <f t="shared" si="47"/>
        <v>-39408.010465266976</v>
      </c>
      <c r="AJ225" s="123">
        <f t="shared" si="48"/>
        <v>-15408.010465266976</v>
      </c>
      <c r="AK225" s="123">
        <f t="shared" si="49"/>
        <v>-15408.010465266976</v>
      </c>
      <c r="AL225" s="123">
        <f t="shared" si="50"/>
        <v>-21408.010465266976</v>
      </c>
      <c r="AM225" s="26">
        <f t="shared" si="51"/>
        <v>-32839.759062509751</v>
      </c>
      <c r="AN225" s="26">
        <f t="shared" si="52"/>
        <v>-8839.7590625097509</v>
      </c>
      <c r="AO225" s="26">
        <f t="shared" si="53"/>
        <v>-8839.7590625097509</v>
      </c>
      <c r="AP225" s="26">
        <f t="shared" si="54"/>
        <v>-14839.759062509751</v>
      </c>
      <c r="AQ225">
        <f t="shared" si="55"/>
        <v>0</v>
      </c>
    </row>
    <row r="226" spans="1:43" x14ac:dyDescent="0.5">
      <c r="A226" t="str">
        <f>'3 - Rent Optimization'!A226</f>
        <v>W8</v>
      </c>
      <c r="B226" t="str">
        <f>'3 - Rent Optimization'!B226</f>
        <v>L9532</v>
      </c>
      <c r="C226" t="str">
        <f>'3 - Rent Optimization'!C226</f>
        <v>apartment</v>
      </c>
      <c r="D226">
        <f>'3 - Rent Optimization'!D226</f>
        <v>2</v>
      </c>
      <c r="E226">
        <f>'3 - Rent Optimization'!E226</f>
        <v>500</v>
      </c>
      <c r="F226" s="107">
        <f>'3 - Rent Optimization'!F226</f>
        <v>0.97299999999999998</v>
      </c>
      <c r="G226" s="26">
        <f>'3 - Rent Optimization'!G226</f>
        <v>5838</v>
      </c>
      <c r="H226" s="26">
        <f>'3 - Rent Optimization'!H226</f>
        <v>121</v>
      </c>
      <c r="I226" s="107">
        <f>'3 - Rent Optimization'!I226</f>
        <v>0.39729999999999999</v>
      </c>
      <c r="J226" s="26">
        <f>'3 - Rent Optimization'!J226</f>
        <v>50</v>
      </c>
      <c r="K226" s="26">
        <f>'3 - Rent Optimization'!K226</f>
        <v>174</v>
      </c>
      <c r="L226" s="26">
        <f>'3 - Rent Optimization'!L226</f>
        <v>124</v>
      </c>
      <c r="M226" s="26">
        <f>'3 - Rent Optimization'!M226</f>
        <v>71</v>
      </c>
      <c r="N226" s="47">
        <f>'3 - Rent Optimization'!N226</f>
        <v>0.5580645161290323</v>
      </c>
      <c r="O226" s="47">
        <f>'3 - Rent Optimization'!O226</f>
        <v>0.39729999999999999</v>
      </c>
      <c r="Y226" s="26">
        <f>'3 - Rent Optimization'!Y226</f>
        <v>100.52554629278769</v>
      </c>
      <c r="Z226" s="26">
        <f>'3 - Rent Optimization'!Z226</f>
        <v>100.52554629278769</v>
      </c>
      <c r="AA226" s="47">
        <f>'3 - Rent Optimization'!AA226</f>
        <v>0.42597126640508193</v>
      </c>
      <c r="AB226" s="107">
        <f>'3 - Rent Optimization'!AB226</f>
        <v>0.51345854838709659</v>
      </c>
      <c r="AC226" s="26">
        <f t="shared" si="42"/>
        <v>18839.730892489846</v>
      </c>
      <c r="AD226" s="39">
        <f t="shared" si="43"/>
        <v>13187.811624742892</v>
      </c>
      <c r="AE226" s="26">
        <f t="shared" si="44"/>
        <v>5838</v>
      </c>
      <c r="AF226" s="26">
        <f t="shared" si="45"/>
        <v>7349.8116247428916</v>
      </c>
      <c r="AH226" s="123">
        <f t="shared" si="46"/>
        <v>6247.0790053763412</v>
      </c>
      <c r="AI226" s="123">
        <f t="shared" si="47"/>
        <v>-39847.079005376341</v>
      </c>
      <c r="AJ226" s="123">
        <f t="shared" si="48"/>
        <v>-15847.079005376341</v>
      </c>
      <c r="AK226" s="123">
        <f t="shared" si="49"/>
        <v>-15847.079005376341</v>
      </c>
      <c r="AL226" s="123">
        <f t="shared" si="50"/>
        <v>-21847.079005376341</v>
      </c>
      <c r="AM226" s="26">
        <f t="shared" si="51"/>
        <v>-32497.26738063345</v>
      </c>
      <c r="AN226" s="26">
        <f t="shared" si="52"/>
        <v>-8497.2673806334496</v>
      </c>
      <c r="AO226" s="26">
        <f t="shared" si="53"/>
        <v>-8497.2673806334496</v>
      </c>
      <c r="AP226" s="26">
        <f t="shared" si="54"/>
        <v>-14497.26738063345</v>
      </c>
      <c r="AQ226">
        <f t="shared" si="55"/>
        <v>0</v>
      </c>
    </row>
    <row r="227" spans="1:43" x14ac:dyDescent="0.5">
      <c r="A227" t="str">
        <f>'3 - Rent Optimization'!A227</f>
        <v>W80</v>
      </c>
      <c r="B227" t="str">
        <f>'3 - Rent Optimization'!B227</f>
        <v>L1738</v>
      </c>
      <c r="C227" t="str">
        <f>'3 - Rent Optimization'!C227</f>
        <v>house</v>
      </c>
      <c r="D227">
        <f>'3 - Rent Optimization'!D227</f>
        <v>2</v>
      </c>
      <c r="E227">
        <f>'3 - Rent Optimization'!E227</f>
        <v>4200</v>
      </c>
      <c r="F227" s="107">
        <f>'3 - Rent Optimization'!F227</f>
        <v>0.97299999999999998</v>
      </c>
      <c r="G227" s="26">
        <f>'3 - Rent Optimization'!G227</f>
        <v>49039.199999999997</v>
      </c>
      <c r="H227" s="26">
        <f>'3 - Rent Optimization'!H227</f>
        <v>437</v>
      </c>
      <c r="I227" s="107">
        <f>'3 - Rent Optimization'!I227</f>
        <v>0.61099999999999999</v>
      </c>
      <c r="J227" s="26">
        <f>'3 - Rent Optimization'!J227</f>
        <v>319</v>
      </c>
      <c r="K227" s="26">
        <f>'3 - Rent Optimization'!K227</f>
        <v>815</v>
      </c>
      <c r="L227" s="26">
        <f>'3 - Rent Optimization'!L227</f>
        <v>496</v>
      </c>
      <c r="M227" s="26">
        <f>'3 - Rent Optimization'!M227</f>
        <v>118</v>
      </c>
      <c r="N227" s="47">
        <f>'3 - Rent Optimization'!N227</f>
        <v>0.29032258064516131</v>
      </c>
      <c r="O227" s="47">
        <f>'3 - Rent Optimization'!O227</f>
        <v>0.61099999999999999</v>
      </c>
      <c r="Y227" s="26">
        <f>'3 - Rent Optimization'!Y227</f>
        <v>461.60218517115078</v>
      </c>
      <c r="Z227" s="26">
        <f>'3 - Rent Optimization'!Z227</f>
        <v>461.60218517115078</v>
      </c>
      <c r="AA227" s="47">
        <f>'3 - Rent Optimization'!AA227</f>
        <v>0.33000352446959802</v>
      </c>
      <c r="AB227" s="107">
        <f>'3 - Rent Optimization'!AB227</f>
        <v>0.58943620967741928</v>
      </c>
      <c r="AC227" s="26">
        <f t="shared" si="42"/>
        <v>99311.040478225521</v>
      </c>
      <c r="AD227" s="39">
        <f t="shared" si="43"/>
        <v>69517.728334757863</v>
      </c>
      <c r="AE227" s="26">
        <f t="shared" si="44"/>
        <v>49039.199999999997</v>
      </c>
      <c r="AF227" s="26">
        <f t="shared" si="45"/>
        <v>20478.528334757866</v>
      </c>
      <c r="AH227" s="123">
        <f t="shared" si="46"/>
        <v>7171.4738844086014</v>
      </c>
      <c r="AI227" s="123">
        <f t="shared" si="47"/>
        <v>-40771.473884408602</v>
      </c>
      <c r="AJ227" s="123">
        <f t="shared" si="48"/>
        <v>-16771.473884408602</v>
      </c>
      <c r="AK227" s="123">
        <f t="shared" si="49"/>
        <v>-16771.473884408602</v>
      </c>
      <c r="AL227" s="123">
        <f t="shared" si="50"/>
        <v>-22771.473884408602</v>
      </c>
      <c r="AM227" s="26">
        <f t="shared" si="51"/>
        <v>-20292.945549650736</v>
      </c>
      <c r="AN227" s="26">
        <f t="shared" si="52"/>
        <v>3707.0544503492638</v>
      </c>
      <c r="AO227" s="26">
        <f t="shared" si="53"/>
        <v>3707.0544503492638</v>
      </c>
      <c r="AP227" s="26">
        <f t="shared" si="54"/>
        <v>-2292.9455496507362</v>
      </c>
      <c r="AQ227">
        <f t="shared" si="55"/>
        <v>0</v>
      </c>
    </row>
    <row r="228" spans="1:43" x14ac:dyDescent="0.5">
      <c r="A228" t="str">
        <f>'3 - Rent Optimization'!A228</f>
        <v>W81</v>
      </c>
      <c r="B228" t="str">
        <f>'3 - Rent Optimization'!B228</f>
        <v>L1940</v>
      </c>
      <c r="C228" t="str">
        <f>'3 - Rent Optimization'!C228</f>
        <v>apartment</v>
      </c>
      <c r="D228">
        <f>'3 - Rent Optimization'!D228</f>
        <v>2</v>
      </c>
      <c r="E228">
        <f>'3 - Rent Optimization'!E228</f>
        <v>3600</v>
      </c>
      <c r="F228" s="107">
        <f>'3 - Rent Optimization'!F228</f>
        <v>0.97299999999999998</v>
      </c>
      <c r="G228" s="26">
        <f>'3 - Rent Optimization'!G228</f>
        <v>42033.599999999999</v>
      </c>
      <c r="H228" s="26">
        <f>'3 - Rent Optimization'!H228</f>
        <v>663</v>
      </c>
      <c r="I228" s="107">
        <f>'3 - Rent Optimization'!I228</f>
        <v>0.2329</v>
      </c>
      <c r="J228" s="26">
        <f>'3 - Rent Optimization'!J228</f>
        <v>332</v>
      </c>
      <c r="K228" s="26">
        <f>'3 - Rent Optimization'!K228</f>
        <v>805</v>
      </c>
      <c r="L228" s="26">
        <f>'3 - Rent Optimization'!L228</f>
        <v>473</v>
      </c>
      <c r="M228" s="26">
        <f>'3 - Rent Optimization'!M228</f>
        <v>331</v>
      </c>
      <c r="N228" s="47">
        <f>'3 - Rent Optimization'!N228</f>
        <v>0.65983086680761105</v>
      </c>
      <c r="O228" s="47">
        <f>'3 - Rent Optimization'!O228</f>
        <v>0.2329</v>
      </c>
      <c r="Y228" s="26">
        <f>'3 - Rent Optimization'!Y228</f>
        <v>454.09341448781106</v>
      </c>
      <c r="Z228" s="26">
        <f>'3 - Rent Optimization'!Z228</f>
        <v>454.09341448781106</v>
      </c>
      <c r="AA228" s="47">
        <f>'3 - Rent Optimization'!AA228</f>
        <v>0.30650048961997645</v>
      </c>
      <c r="AB228" s="107">
        <f>'3 - Rent Optimization'!AB228</f>
        <v>0.60804356236786461</v>
      </c>
      <c r="AC228" s="26">
        <f t="shared" si="42"/>
        <v>100779.63074842893</v>
      </c>
      <c r="AD228" s="39">
        <f t="shared" si="43"/>
        <v>70545.741523900244</v>
      </c>
      <c r="AE228" s="26">
        <f t="shared" si="44"/>
        <v>42033.599999999999</v>
      </c>
      <c r="AF228" s="26">
        <f t="shared" si="45"/>
        <v>28512.141523900245</v>
      </c>
      <c r="AH228" s="123">
        <f t="shared" si="46"/>
        <v>7397.8633421423528</v>
      </c>
      <c r="AI228" s="123">
        <f t="shared" si="47"/>
        <v>-40997.863342142351</v>
      </c>
      <c r="AJ228" s="123">
        <f t="shared" si="48"/>
        <v>-16997.863342142351</v>
      </c>
      <c r="AK228" s="123">
        <f t="shared" si="49"/>
        <v>-16997.863342142351</v>
      </c>
      <c r="AL228" s="123">
        <f t="shared" si="50"/>
        <v>-22997.863342142351</v>
      </c>
      <c r="AM228" s="26">
        <f t="shared" si="51"/>
        <v>-12485.721818242106</v>
      </c>
      <c r="AN228" s="26">
        <f t="shared" si="52"/>
        <v>11514.278181757894</v>
      </c>
      <c r="AO228" s="26">
        <f t="shared" si="53"/>
        <v>11514.278181757894</v>
      </c>
      <c r="AP228" s="26">
        <f t="shared" si="54"/>
        <v>5514.2781817578943</v>
      </c>
      <c r="AQ228">
        <f t="shared" si="55"/>
        <v>0</v>
      </c>
    </row>
    <row r="229" spans="1:43" x14ac:dyDescent="0.5">
      <c r="A229" t="str">
        <f>'3 - Rent Optimization'!A229</f>
        <v>W82</v>
      </c>
      <c r="B229" t="str">
        <f>'3 - Rent Optimization'!B229</f>
        <v>L1940</v>
      </c>
      <c r="C229" t="str">
        <f>'3 - Rent Optimization'!C229</f>
        <v>house</v>
      </c>
      <c r="D229">
        <f>'3 - Rent Optimization'!D229</f>
        <v>2</v>
      </c>
      <c r="E229">
        <f>'3 - Rent Optimization'!E229</f>
        <v>4000</v>
      </c>
      <c r="F229" s="107">
        <f>'3 - Rent Optimization'!F229</f>
        <v>0.97299999999999998</v>
      </c>
      <c r="G229" s="26">
        <f>'3 - Rent Optimization'!G229</f>
        <v>46704</v>
      </c>
      <c r="H229" s="26">
        <f>'3 - Rent Optimization'!H229</f>
        <v>337</v>
      </c>
      <c r="I229" s="107">
        <f>'3 - Rent Optimization'!I229</f>
        <v>0.50680000000000003</v>
      </c>
      <c r="J229" s="26">
        <f>'3 - Rent Optimization'!J229</f>
        <v>179</v>
      </c>
      <c r="K229" s="26">
        <f>'3 - Rent Optimization'!K229</f>
        <v>629</v>
      </c>
      <c r="L229" s="26">
        <f>'3 - Rent Optimization'!L229</f>
        <v>450</v>
      </c>
      <c r="M229" s="26">
        <f>'3 - Rent Optimization'!M229</f>
        <v>158</v>
      </c>
      <c r="N229" s="47">
        <f>'3 - Rent Optimization'!N229</f>
        <v>0.38088888888888894</v>
      </c>
      <c r="O229" s="47">
        <f>'3 - Rent Optimization'!O229</f>
        <v>0.50680000000000003</v>
      </c>
      <c r="Y229" s="26">
        <f>'3 - Rent Optimization'!Y229</f>
        <v>363.5846438044714</v>
      </c>
      <c r="Z229" s="26">
        <f>'3 - Rent Optimization'!Z229</f>
        <v>363.5846438044714</v>
      </c>
      <c r="AA229" s="47">
        <f>'3 - Rent Optimization'!AA229</f>
        <v>0.4281504778746158</v>
      </c>
      <c r="AB229" s="107">
        <f>'3 - Rent Optimization'!AB229</f>
        <v>0.51173326666666674</v>
      </c>
      <c r="AC229" s="26">
        <f t="shared" si="42"/>
        <v>67911.30048162298</v>
      </c>
      <c r="AD229" s="39">
        <f t="shared" si="43"/>
        <v>47537.910337136083</v>
      </c>
      <c r="AE229" s="26">
        <f t="shared" si="44"/>
        <v>46704</v>
      </c>
      <c r="AF229" s="26">
        <f t="shared" si="45"/>
        <v>833.9103371360834</v>
      </c>
      <c r="AH229" s="123">
        <f t="shared" si="46"/>
        <v>6226.0880777777793</v>
      </c>
      <c r="AI229" s="123">
        <f t="shared" si="47"/>
        <v>-39826.088077777778</v>
      </c>
      <c r="AJ229" s="123">
        <f t="shared" si="48"/>
        <v>-15826.088077777778</v>
      </c>
      <c r="AK229" s="123">
        <f t="shared" si="49"/>
        <v>-15826.088077777778</v>
      </c>
      <c r="AL229" s="123">
        <f t="shared" si="50"/>
        <v>-21826.088077777778</v>
      </c>
      <c r="AM229" s="26">
        <f t="shared" si="51"/>
        <v>-38992.177740641695</v>
      </c>
      <c r="AN229" s="26">
        <f t="shared" si="52"/>
        <v>-14992.177740641695</v>
      </c>
      <c r="AO229" s="26">
        <f t="shared" si="53"/>
        <v>-14992.177740641695</v>
      </c>
      <c r="AP229" s="26">
        <f t="shared" si="54"/>
        <v>-20992.177740641695</v>
      </c>
      <c r="AQ229">
        <f t="shared" si="55"/>
        <v>0</v>
      </c>
    </row>
    <row r="230" spans="1:43" x14ac:dyDescent="0.5">
      <c r="A230" t="str">
        <f>'3 - Rent Optimization'!A230</f>
        <v>W83</v>
      </c>
      <c r="B230" t="str">
        <f>'3 - Rent Optimization'!B230</f>
        <v>L1940</v>
      </c>
      <c r="C230" t="str">
        <f>'3 - Rent Optimization'!C230</f>
        <v>house</v>
      </c>
      <c r="D230">
        <f>'3 - Rent Optimization'!D230</f>
        <v>2</v>
      </c>
      <c r="E230">
        <f>'3 - Rent Optimization'!E230</f>
        <v>5500</v>
      </c>
      <c r="F230" s="107">
        <f>'3 - Rent Optimization'!F230</f>
        <v>0.97299999999999998</v>
      </c>
      <c r="G230" s="26">
        <f>'3 - Rent Optimization'!G230</f>
        <v>64218</v>
      </c>
      <c r="H230" s="26">
        <f>'3 - Rent Optimization'!H230</f>
        <v>447</v>
      </c>
      <c r="I230" s="107">
        <f>'3 - Rent Optimization'!I230</f>
        <v>0.61639999999999995</v>
      </c>
      <c r="J230" s="26">
        <f>'3 - Rent Optimization'!J230</f>
        <v>227</v>
      </c>
      <c r="K230" s="26">
        <f>'3 - Rent Optimization'!K230</f>
        <v>813</v>
      </c>
      <c r="L230" s="26">
        <f>'3 - Rent Optimization'!L230</f>
        <v>586</v>
      </c>
      <c r="M230" s="26">
        <f>'3 - Rent Optimization'!M230</f>
        <v>220</v>
      </c>
      <c r="N230" s="47">
        <f>'3 - Rent Optimization'!N230</f>
        <v>0.40034129692832765</v>
      </c>
      <c r="O230" s="47">
        <f>'3 - Rent Optimization'!O230</f>
        <v>0.61639999999999995</v>
      </c>
      <c r="Y230" s="26">
        <f>'3 - Rent Optimization'!Y230</f>
        <v>470.41911393204498</v>
      </c>
      <c r="Z230" s="26">
        <f>'3 - Rent Optimization'!Z230</f>
        <v>470.41911393204498</v>
      </c>
      <c r="AA230" s="47">
        <f>'3 - Rent Optimization'!AA230</f>
        <v>0.4323127835249761</v>
      </c>
      <c r="AB230" s="107">
        <f>'3 - Rent Optimization'!AB230</f>
        <v>0.50843796928327645</v>
      </c>
      <c r="AC230" s="26">
        <f t="shared" si="42"/>
        <v>87300.31273487123</v>
      </c>
      <c r="AD230" s="39">
        <f t="shared" si="43"/>
        <v>61110.218914409859</v>
      </c>
      <c r="AE230" s="26">
        <f t="shared" si="44"/>
        <v>64218</v>
      </c>
      <c r="AF230" s="26">
        <f t="shared" si="45"/>
        <v>-3107.7810855901407</v>
      </c>
      <c r="AH230" s="123">
        <f t="shared" si="46"/>
        <v>6185.9952929465298</v>
      </c>
      <c r="AI230" s="123">
        <f t="shared" si="47"/>
        <v>-39785.995292946529</v>
      </c>
      <c r="AJ230" s="123">
        <f t="shared" si="48"/>
        <v>-15785.995292946529</v>
      </c>
      <c r="AK230" s="123">
        <f t="shared" si="49"/>
        <v>-15785.995292946529</v>
      </c>
      <c r="AL230" s="123">
        <f t="shared" si="50"/>
        <v>-21785.995292946529</v>
      </c>
      <c r="AM230" s="26">
        <f t="shared" si="51"/>
        <v>-42893.77637853667</v>
      </c>
      <c r="AN230" s="26">
        <f t="shared" si="52"/>
        <v>-18893.77637853667</v>
      </c>
      <c r="AO230" s="26">
        <f t="shared" si="53"/>
        <v>-18893.77637853667</v>
      </c>
      <c r="AP230" s="26">
        <f t="shared" si="54"/>
        <v>-24893.77637853667</v>
      </c>
      <c r="AQ230">
        <f t="shared" si="55"/>
        <v>0</v>
      </c>
    </row>
    <row r="231" spans="1:43" x14ac:dyDescent="0.5">
      <c r="A231" t="str">
        <f>'3 - Rent Optimization'!A231</f>
        <v>W84</v>
      </c>
      <c r="B231" t="str">
        <f>'3 - Rent Optimization'!B231</f>
        <v>L1940</v>
      </c>
      <c r="C231" t="str">
        <f>'3 - Rent Optimization'!C231</f>
        <v>apartment</v>
      </c>
      <c r="D231">
        <f>'3 - Rent Optimization'!D231</f>
        <v>2</v>
      </c>
      <c r="E231">
        <f>'3 - Rent Optimization'!E231</f>
        <v>3000</v>
      </c>
      <c r="F231" s="107">
        <f>'3 - Rent Optimization'!F231</f>
        <v>0.97299999999999998</v>
      </c>
      <c r="G231" s="26">
        <f>'3 - Rent Optimization'!G231</f>
        <v>35028</v>
      </c>
      <c r="H231" s="26">
        <f>'3 - Rent Optimization'!H231</f>
        <v>610</v>
      </c>
      <c r="I231" s="107">
        <f>'3 - Rent Optimization'!I231</f>
        <v>0.1014</v>
      </c>
      <c r="J231" s="26">
        <f>'3 - Rent Optimization'!J231</f>
        <v>115</v>
      </c>
      <c r="K231" s="26">
        <f>'3 - Rent Optimization'!K231</f>
        <v>650</v>
      </c>
      <c r="L231" s="26">
        <f>'3 - Rent Optimization'!L231</f>
        <v>535</v>
      </c>
      <c r="M231" s="26">
        <f>'3 - Rent Optimization'!M231</f>
        <v>495</v>
      </c>
      <c r="N231" s="47">
        <f>'3 - Rent Optimization'!N231</f>
        <v>0.84018691588785044</v>
      </c>
      <c r="O231" s="47">
        <f>'3 - Rent Optimization'!O231</f>
        <v>0.1014</v>
      </c>
      <c r="Y231" s="26">
        <f>'3 - Rent Optimization'!Y231</f>
        <v>383.35618763420484</v>
      </c>
      <c r="Z231" s="26">
        <f>'3 - Rent Optimization'!Z231</f>
        <v>383.35618763420484</v>
      </c>
      <c r="AA231" s="47">
        <f>'3 - Rent Optimization'!AA231</f>
        <v>0.50128028057451191</v>
      </c>
      <c r="AB231" s="107">
        <f>'3 - Rent Optimization'!AB231</f>
        <v>0.45383640186915897</v>
      </c>
      <c r="AC231" s="26">
        <f t="shared" si="42"/>
        <v>63503.062383017779</v>
      </c>
      <c r="AD231" s="39">
        <f t="shared" si="43"/>
        <v>44452.14366811244</v>
      </c>
      <c r="AE231" s="26">
        <f t="shared" si="44"/>
        <v>35028</v>
      </c>
      <c r="AF231" s="26">
        <f t="shared" si="45"/>
        <v>9424.1436681124396</v>
      </c>
      <c r="AH231" s="123">
        <f t="shared" si="46"/>
        <v>5521.6762227414347</v>
      </c>
      <c r="AI231" s="123">
        <f t="shared" si="47"/>
        <v>-39121.676222741437</v>
      </c>
      <c r="AJ231" s="123">
        <f t="shared" si="48"/>
        <v>-15121.676222741435</v>
      </c>
      <c r="AK231" s="123">
        <f t="shared" si="49"/>
        <v>-15121.676222741435</v>
      </c>
      <c r="AL231" s="123">
        <f t="shared" si="50"/>
        <v>-21121.676222741437</v>
      </c>
      <c r="AM231" s="26">
        <f t="shared" si="51"/>
        <v>-29697.532554628997</v>
      </c>
      <c r="AN231" s="26">
        <f t="shared" si="52"/>
        <v>-5697.5325546289951</v>
      </c>
      <c r="AO231" s="26">
        <f t="shared" si="53"/>
        <v>-5697.5325546289951</v>
      </c>
      <c r="AP231" s="26">
        <f t="shared" si="54"/>
        <v>-11697.532554628997</v>
      </c>
      <c r="AQ231">
        <f t="shared" si="55"/>
        <v>0</v>
      </c>
    </row>
    <row r="232" spans="1:43" x14ac:dyDescent="0.5">
      <c r="A232" t="str">
        <f>'3 - Rent Optimization'!A232</f>
        <v>W85</v>
      </c>
      <c r="B232" t="str">
        <f>'3 - Rent Optimization'!B232</f>
        <v>L1941</v>
      </c>
      <c r="C232" t="str">
        <f>'3 - Rent Optimization'!C232</f>
        <v>apartment</v>
      </c>
      <c r="D232">
        <f>'3 - Rent Optimization'!D232</f>
        <v>2</v>
      </c>
      <c r="E232">
        <f>'3 - Rent Optimization'!E232</f>
        <v>4000</v>
      </c>
      <c r="F232" s="107">
        <f>'3 - Rent Optimization'!F232</f>
        <v>0.97299999999999998</v>
      </c>
      <c r="G232" s="26">
        <f>'3 - Rent Optimization'!G232</f>
        <v>46704</v>
      </c>
      <c r="H232" s="26">
        <f>'3 - Rent Optimization'!H232</f>
        <v>302</v>
      </c>
      <c r="I232" s="107">
        <f>'3 - Rent Optimization'!I232</f>
        <v>0.31509999999999999</v>
      </c>
      <c r="J232" s="26">
        <f>'3 - Rent Optimization'!J232</f>
        <v>220</v>
      </c>
      <c r="K232" s="26">
        <f>'3 - Rent Optimization'!K232</f>
        <v>534</v>
      </c>
      <c r="L232" s="26">
        <f>'3 - Rent Optimization'!L232</f>
        <v>314</v>
      </c>
      <c r="M232" s="26">
        <f>'3 - Rent Optimization'!M232</f>
        <v>82</v>
      </c>
      <c r="N232" s="47">
        <f>'3 - Rent Optimization'!N232</f>
        <v>0.30891719745222934</v>
      </c>
      <c r="O232" s="47">
        <f>'3 - Rent Optimization'!O232</f>
        <v>0.31509999999999999</v>
      </c>
      <c r="Y232" s="26">
        <f>'3 - Rent Optimization'!Y232</f>
        <v>301.25017367689782</v>
      </c>
      <c r="Z232" s="26">
        <f>'3 - Rent Optimization'!Z232</f>
        <v>301.25017367689782</v>
      </c>
      <c r="AA232" s="47">
        <f>'3 - Rent Optimization'!AA232</f>
        <v>0.3070068119156632</v>
      </c>
      <c r="AB232" s="107">
        <f>'3 - Rent Optimization'!AB232</f>
        <v>0.60764270700636946</v>
      </c>
      <c r="AC232" s="26">
        <f t="shared" si="42"/>
        <v>66814.15192199673</v>
      </c>
      <c r="AD232" s="39">
        <f t="shared" si="43"/>
        <v>46769.906345397707</v>
      </c>
      <c r="AE232" s="26">
        <f t="shared" si="44"/>
        <v>46704</v>
      </c>
      <c r="AF232" s="26">
        <f t="shared" si="45"/>
        <v>65.9063453977069</v>
      </c>
      <c r="AH232" s="123">
        <f t="shared" si="46"/>
        <v>7392.9862685774951</v>
      </c>
      <c r="AI232" s="123">
        <f t="shared" si="47"/>
        <v>-40992.986268577493</v>
      </c>
      <c r="AJ232" s="123">
        <f t="shared" si="48"/>
        <v>-16992.986268577493</v>
      </c>
      <c r="AK232" s="123">
        <f t="shared" si="49"/>
        <v>-16992.986268577493</v>
      </c>
      <c r="AL232" s="123">
        <f t="shared" si="50"/>
        <v>-22992.986268577493</v>
      </c>
      <c r="AM232" s="26">
        <f t="shared" si="51"/>
        <v>-40927.079923179786</v>
      </c>
      <c r="AN232" s="26">
        <f t="shared" si="52"/>
        <v>-16927.079923179786</v>
      </c>
      <c r="AO232" s="26">
        <f t="shared" si="53"/>
        <v>-16927.079923179786</v>
      </c>
      <c r="AP232" s="26">
        <f t="shared" si="54"/>
        <v>-22927.079923179786</v>
      </c>
      <c r="AQ232">
        <f t="shared" si="55"/>
        <v>0</v>
      </c>
    </row>
    <row r="233" spans="1:43" x14ac:dyDescent="0.5">
      <c r="A233" t="str">
        <f>'3 - Rent Optimization'!A233</f>
        <v>W86</v>
      </c>
      <c r="B233" t="str">
        <f>'3 - Rent Optimization'!B233</f>
        <v>L1941</v>
      </c>
      <c r="C233" t="str">
        <f>'3 - Rent Optimization'!C233</f>
        <v>house</v>
      </c>
      <c r="D233">
        <f>'3 - Rent Optimization'!D233</f>
        <v>2</v>
      </c>
      <c r="E233">
        <f>'3 - Rent Optimization'!E233</f>
        <v>4000</v>
      </c>
      <c r="F233" s="107">
        <f>'3 - Rent Optimization'!F233</f>
        <v>0.97299999999999998</v>
      </c>
      <c r="G233" s="26">
        <f>'3 - Rent Optimization'!G233</f>
        <v>46704</v>
      </c>
      <c r="H233" s="26">
        <f>'3 - Rent Optimization'!H233</f>
        <v>213</v>
      </c>
      <c r="I233" s="107">
        <f>'3 - Rent Optimization'!I233</f>
        <v>0.65210000000000001</v>
      </c>
      <c r="J233" s="26">
        <f>'3 - Rent Optimization'!J233</f>
        <v>128</v>
      </c>
      <c r="K233" s="26">
        <f>'3 - Rent Optimization'!K233</f>
        <v>450</v>
      </c>
      <c r="L233" s="26">
        <f>'3 - Rent Optimization'!L233</f>
        <v>322</v>
      </c>
      <c r="M233" s="26">
        <f>'3 - Rent Optimization'!M233</f>
        <v>85</v>
      </c>
      <c r="N233" s="47">
        <f>'3 - Rent Optimization'!N233</f>
        <v>0.31118012422360253</v>
      </c>
      <c r="O233" s="47">
        <f>'3 - Rent Optimization'!O233</f>
        <v>0.65210000000000001</v>
      </c>
      <c r="Y233" s="26">
        <f>'3 - Rent Optimization'!Y233</f>
        <v>260.1227895667551</v>
      </c>
      <c r="Z233" s="26">
        <f>'3 - Rent Optimization'!Z233</f>
        <v>260.1227895667551</v>
      </c>
      <c r="AA233" s="47">
        <f>'3 - Rent Optimization'!AA233</f>
        <v>0.42825537780560274</v>
      </c>
      <c r="AB233" s="107">
        <f>'3 - Rent Optimization'!AB233</f>
        <v>0.51165021739130434</v>
      </c>
      <c r="AC233" s="26">
        <f t="shared" si="42"/>
        <v>48578.536868045907</v>
      </c>
      <c r="AD233" s="39">
        <f t="shared" si="43"/>
        <v>34004.97580763213</v>
      </c>
      <c r="AE233" s="26">
        <f t="shared" si="44"/>
        <v>46704</v>
      </c>
      <c r="AF233" s="26">
        <f t="shared" si="45"/>
        <v>-12699.02419236787</v>
      </c>
      <c r="AH233" s="123">
        <f t="shared" si="46"/>
        <v>6225.0776449275354</v>
      </c>
      <c r="AI233" s="123">
        <f t="shared" si="47"/>
        <v>-39825.077644927536</v>
      </c>
      <c r="AJ233" s="123">
        <f t="shared" si="48"/>
        <v>-15825.077644927536</v>
      </c>
      <c r="AK233" s="123">
        <f t="shared" si="49"/>
        <v>-15825.077644927536</v>
      </c>
      <c r="AL233" s="123">
        <f t="shared" si="50"/>
        <v>-21825.077644927536</v>
      </c>
      <c r="AM233" s="26">
        <f t="shared" si="51"/>
        <v>-52524.101837295406</v>
      </c>
      <c r="AN233" s="26">
        <f t="shared" si="52"/>
        <v>-28524.101837295406</v>
      </c>
      <c r="AO233" s="26">
        <f t="shared" si="53"/>
        <v>-28524.101837295406</v>
      </c>
      <c r="AP233" s="26">
        <f t="shared" si="54"/>
        <v>-34524.101837295406</v>
      </c>
      <c r="AQ233">
        <f t="shared" si="55"/>
        <v>0</v>
      </c>
    </row>
    <row r="234" spans="1:43" x14ac:dyDescent="0.5">
      <c r="A234" t="str">
        <f>'3 - Rent Optimization'!A234</f>
        <v>W87</v>
      </c>
      <c r="B234" t="str">
        <f>'3 - Rent Optimization'!B234</f>
        <v>L1941</v>
      </c>
      <c r="C234" t="str">
        <f>'3 - Rent Optimization'!C234</f>
        <v>house</v>
      </c>
      <c r="D234">
        <f>'3 - Rent Optimization'!D234</f>
        <v>2</v>
      </c>
      <c r="E234">
        <f>'3 - Rent Optimization'!E234</f>
        <v>5000</v>
      </c>
      <c r="F234" s="107">
        <f>'3 - Rent Optimization'!F234</f>
        <v>0.97299999999999998</v>
      </c>
      <c r="G234" s="26">
        <f>'3 - Rent Optimization'!G234</f>
        <v>58380</v>
      </c>
      <c r="H234" s="26">
        <f>'3 - Rent Optimization'!H234</f>
        <v>364</v>
      </c>
      <c r="I234" s="107">
        <f>'3 - Rent Optimization'!I234</f>
        <v>0.51229999999999998</v>
      </c>
      <c r="J234" s="26">
        <f>'3 - Rent Optimization'!J234</f>
        <v>152</v>
      </c>
      <c r="K234" s="26">
        <f>'3 - Rent Optimization'!K234</f>
        <v>546</v>
      </c>
      <c r="L234" s="26">
        <f>'3 - Rent Optimization'!L234</f>
        <v>394</v>
      </c>
      <c r="M234" s="26">
        <f>'3 - Rent Optimization'!M234</f>
        <v>212</v>
      </c>
      <c r="N234" s="47">
        <f>'3 - Rent Optimization'!N234</f>
        <v>0.53045685279187826</v>
      </c>
      <c r="O234" s="47">
        <f>'3 - Rent Optimization'!O234</f>
        <v>0.51229999999999998</v>
      </c>
      <c r="Y234" s="26">
        <f>'3 - Rent Optimization'!Y234</f>
        <v>315.97633257547051</v>
      </c>
      <c r="Z234" s="26">
        <f>'3 - Rent Optimization'!Z234</f>
        <v>315.97633257547051</v>
      </c>
      <c r="AA234" s="47">
        <f>'3 - Rent Optimization'!AA234</f>
        <v>0.43294686817354416</v>
      </c>
      <c r="AB234" s="107">
        <f>'3 - Rent Optimization'!AB234</f>
        <v>0.50793596446700517</v>
      </c>
      <c r="AC234" s="26">
        <f t="shared" si="42"/>
        <v>58580.946280946118</v>
      </c>
      <c r="AD234" s="39">
        <f t="shared" si="43"/>
        <v>41006.662396662279</v>
      </c>
      <c r="AE234" s="26">
        <f t="shared" si="44"/>
        <v>58380</v>
      </c>
      <c r="AF234" s="26">
        <f t="shared" si="45"/>
        <v>-17373.337603337721</v>
      </c>
      <c r="AH234" s="123">
        <f t="shared" si="46"/>
        <v>6179.8875676818971</v>
      </c>
      <c r="AI234" s="123">
        <f t="shared" si="47"/>
        <v>-39779.887567681901</v>
      </c>
      <c r="AJ234" s="123">
        <f t="shared" si="48"/>
        <v>-15779.887567681897</v>
      </c>
      <c r="AK234" s="123">
        <f t="shared" si="49"/>
        <v>-15779.887567681897</v>
      </c>
      <c r="AL234" s="123">
        <f t="shared" si="50"/>
        <v>-21779.887567681897</v>
      </c>
      <c r="AM234" s="26">
        <f t="shared" si="51"/>
        <v>-57153.225171019621</v>
      </c>
      <c r="AN234" s="26">
        <f t="shared" si="52"/>
        <v>-33153.225171019614</v>
      </c>
      <c r="AO234" s="26">
        <f t="shared" si="53"/>
        <v>-33153.225171019614</v>
      </c>
      <c r="AP234" s="26">
        <f t="shared" si="54"/>
        <v>-39153.225171019614</v>
      </c>
      <c r="AQ234">
        <f t="shared" si="55"/>
        <v>0</v>
      </c>
    </row>
    <row r="235" spans="1:43" x14ac:dyDescent="0.5">
      <c r="A235" t="str">
        <f>'3 - Rent Optimization'!A235</f>
        <v>W88</v>
      </c>
      <c r="B235" t="str">
        <f>'3 - Rent Optimization'!B235</f>
        <v>L1941</v>
      </c>
      <c r="C235" t="str">
        <f>'3 - Rent Optimization'!C235</f>
        <v>apartment</v>
      </c>
      <c r="D235">
        <f>'3 - Rent Optimization'!D235</f>
        <v>2</v>
      </c>
      <c r="E235">
        <f>'3 - Rent Optimization'!E235</f>
        <v>3200</v>
      </c>
      <c r="F235" s="107">
        <f>'3 - Rent Optimization'!F235</f>
        <v>0.97299999999999998</v>
      </c>
      <c r="G235" s="26">
        <f>'3 - Rent Optimization'!G235</f>
        <v>37363.199999999997</v>
      </c>
      <c r="H235" s="26">
        <f>'3 - Rent Optimization'!H235</f>
        <v>251</v>
      </c>
      <c r="I235" s="107">
        <f>'3 - Rent Optimization'!I235</f>
        <v>0.62739999999999996</v>
      </c>
      <c r="J235" s="26">
        <f>'3 - Rent Optimization'!J235</f>
        <v>94</v>
      </c>
      <c r="K235" s="26">
        <f>'3 - Rent Optimization'!K235</f>
        <v>528</v>
      </c>
      <c r="L235" s="26">
        <f>'3 - Rent Optimization'!L235</f>
        <v>434</v>
      </c>
      <c r="M235" s="26">
        <f>'3 - Rent Optimization'!M235</f>
        <v>157</v>
      </c>
      <c r="N235" s="47">
        <f>'3 - Rent Optimization'!N235</f>
        <v>0.38940092165898621</v>
      </c>
      <c r="O235" s="47">
        <f>'3 - Rent Optimization'!O235</f>
        <v>0.62739999999999996</v>
      </c>
      <c r="Y235" s="26">
        <f>'3 - Rent Optimization'!Y235</f>
        <v>311.33941202475694</v>
      </c>
      <c r="Z235" s="26">
        <f>'3 - Rent Optimization'!Z235</f>
        <v>311.33941202475694</v>
      </c>
      <c r="AA235" s="47">
        <f>'3 - Rent Optimization'!AA235</f>
        <v>0.50062564428526624</v>
      </c>
      <c r="AB235" s="107">
        <f>'3 - Rent Optimization'!AB235</f>
        <v>0.45435467741935476</v>
      </c>
      <c r="AC235" s="26">
        <f t="shared" si="42"/>
        <v>51632.35911323061</v>
      </c>
      <c r="AD235" s="39">
        <f t="shared" si="43"/>
        <v>36142.651379261428</v>
      </c>
      <c r="AE235" s="26">
        <f t="shared" si="44"/>
        <v>37363.199999999997</v>
      </c>
      <c r="AF235" s="26">
        <f t="shared" si="45"/>
        <v>-1220.5486207385693</v>
      </c>
      <c r="AH235" s="123">
        <f t="shared" si="46"/>
        <v>5527.9819086021498</v>
      </c>
      <c r="AI235" s="123">
        <f t="shared" si="47"/>
        <v>-39127.981908602153</v>
      </c>
      <c r="AJ235" s="123">
        <f t="shared" si="48"/>
        <v>-15127.981908602149</v>
      </c>
      <c r="AK235" s="123">
        <f t="shared" si="49"/>
        <v>-15127.981908602149</v>
      </c>
      <c r="AL235" s="123">
        <f t="shared" si="50"/>
        <v>-21127.981908602149</v>
      </c>
      <c r="AM235" s="26">
        <f t="shared" si="51"/>
        <v>-40348.530529340722</v>
      </c>
      <c r="AN235" s="26">
        <f t="shared" si="52"/>
        <v>-16348.530529340718</v>
      </c>
      <c r="AO235" s="26">
        <f t="shared" si="53"/>
        <v>-16348.530529340718</v>
      </c>
      <c r="AP235" s="26">
        <f t="shared" si="54"/>
        <v>-22348.530529340718</v>
      </c>
      <c r="AQ235">
        <f t="shared" si="55"/>
        <v>0</v>
      </c>
    </row>
    <row r="236" spans="1:43" x14ac:dyDescent="0.5">
      <c r="A236" t="str">
        <f>'3 - Rent Optimization'!A236</f>
        <v>W89</v>
      </c>
      <c r="B236" t="str">
        <f>'3 - Rent Optimization'!B236</f>
        <v>L1942</v>
      </c>
      <c r="C236" t="str">
        <f>'3 - Rent Optimization'!C236</f>
        <v>apartment</v>
      </c>
      <c r="D236">
        <f>'3 - Rent Optimization'!D236</f>
        <v>2</v>
      </c>
      <c r="E236">
        <f>'3 - Rent Optimization'!E236</f>
        <v>3500</v>
      </c>
      <c r="F236" s="107">
        <f>'3 - Rent Optimization'!F236</f>
        <v>0.97299999999999998</v>
      </c>
      <c r="G236" s="26">
        <f>'3 - Rent Optimization'!G236</f>
        <v>40866</v>
      </c>
      <c r="H236" s="26">
        <f>'3 - Rent Optimization'!H236</f>
        <v>343</v>
      </c>
      <c r="I236" s="107">
        <f>'3 - Rent Optimization'!I236</f>
        <v>0.39729999999999999</v>
      </c>
      <c r="J236" s="26">
        <f>'3 - Rent Optimization'!J236</f>
        <v>194</v>
      </c>
      <c r="K236" s="26">
        <f>'3 - Rent Optimization'!K236</f>
        <v>471</v>
      </c>
      <c r="L236" s="26">
        <f>'3 - Rent Optimization'!L236</f>
        <v>277</v>
      </c>
      <c r="M236" s="26">
        <f>'3 - Rent Optimization'!M236</f>
        <v>149</v>
      </c>
      <c r="N236" s="47">
        <f>'3 - Rent Optimization'!N236</f>
        <v>0.53032490974729241</v>
      </c>
      <c r="O236" s="47">
        <f>'3 - Rent Optimization'!O236</f>
        <v>0.39729999999999999</v>
      </c>
      <c r="Y236" s="26">
        <f>'3 - Rent Optimization'!Y236</f>
        <v>265.71432518630792</v>
      </c>
      <c r="Z236" s="26">
        <f>'3 - Rent Optimization'!Z236</f>
        <v>265.71432518630792</v>
      </c>
      <c r="AA236" s="47">
        <f>'3 - Rent Optimization'!AA236</f>
        <v>0.30711718465359689</v>
      </c>
      <c r="AB236" s="107">
        <f>'3 - Rent Optimization'!AB236</f>
        <v>0.6075553249097474</v>
      </c>
      <c r="AC236" s="26">
        <f t="shared" si="42"/>
        <v>58924.19590768568</v>
      </c>
      <c r="AD236" s="39">
        <f t="shared" si="43"/>
        <v>41246.937135379972</v>
      </c>
      <c r="AE236" s="26">
        <f t="shared" si="44"/>
        <v>40866</v>
      </c>
      <c r="AF236" s="26">
        <f t="shared" si="45"/>
        <v>380.93713537997246</v>
      </c>
      <c r="AH236" s="123">
        <f t="shared" si="46"/>
        <v>7391.9231197352601</v>
      </c>
      <c r="AI236" s="123">
        <f t="shared" si="47"/>
        <v>-40991.923119735264</v>
      </c>
      <c r="AJ236" s="123">
        <f t="shared" si="48"/>
        <v>-16991.92311973526</v>
      </c>
      <c r="AK236" s="123">
        <f t="shared" si="49"/>
        <v>-16991.92311973526</v>
      </c>
      <c r="AL236" s="123">
        <f t="shared" si="50"/>
        <v>-22991.92311973526</v>
      </c>
      <c r="AM236" s="26">
        <f t="shared" si="51"/>
        <v>-40610.985984355291</v>
      </c>
      <c r="AN236" s="26">
        <f t="shared" si="52"/>
        <v>-16610.985984355288</v>
      </c>
      <c r="AO236" s="26">
        <f t="shared" si="53"/>
        <v>-16610.985984355288</v>
      </c>
      <c r="AP236" s="26">
        <f t="shared" si="54"/>
        <v>-22610.985984355288</v>
      </c>
      <c r="AQ236">
        <f t="shared" si="55"/>
        <v>0</v>
      </c>
    </row>
    <row r="237" spans="1:43" x14ac:dyDescent="0.5">
      <c r="A237" t="str">
        <f>'3 - Rent Optimization'!A237</f>
        <v>W9</v>
      </c>
      <c r="B237" t="str">
        <f>'3 - Rent Optimization'!B237</f>
        <v>L9533</v>
      </c>
      <c r="C237" t="str">
        <f>'3 - Rent Optimization'!C237</f>
        <v>apartment</v>
      </c>
      <c r="D237">
        <f>'3 - Rent Optimization'!D237</f>
        <v>2</v>
      </c>
      <c r="E237">
        <f>'3 - Rent Optimization'!E237</f>
        <v>965</v>
      </c>
      <c r="F237" s="107">
        <f>'3 - Rent Optimization'!F237</f>
        <v>0.97299999999999998</v>
      </c>
      <c r="G237" s="26">
        <f>'3 - Rent Optimization'!G237</f>
        <v>11267.34</v>
      </c>
      <c r="H237" s="26">
        <f>'3 - Rent Optimization'!H237</f>
        <v>125</v>
      </c>
      <c r="I237" s="107">
        <f>'3 - Rent Optimization'!I237</f>
        <v>0.37530000000000002</v>
      </c>
      <c r="J237" s="26">
        <f>'3 - Rent Optimization'!J237</f>
        <v>50</v>
      </c>
      <c r="K237" s="26">
        <f>'3 - Rent Optimization'!K237</f>
        <v>174</v>
      </c>
      <c r="L237" s="26">
        <f>'3 - Rent Optimization'!L237</f>
        <v>124</v>
      </c>
      <c r="M237" s="26">
        <f>'3 - Rent Optimization'!M237</f>
        <v>75</v>
      </c>
      <c r="N237" s="47">
        <f>'3 - Rent Optimization'!N237</f>
        <v>0.58387096774193548</v>
      </c>
      <c r="O237" s="47">
        <f>'3 - Rent Optimization'!O237</f>
        <v>0.37530000000000002</v>
      </c>
      <c r="Y237" s="26">
        <f>'3 - Rent Optimization'!Y237</f>
        <v>100.52554629278769</v>
      </c>
      <c r="Z237" s="26">
        <f>'3 - Rent Optimization'!Z237</f>
        <v>100.52554629278769</v>
      </c>
      <c r="AA237" s="47">
        <f>'3 - Rent Optimization'!AA237</f>
        <v>0.42597126640508193</v>
      </c>
      <c r="AB237" s="107">
        <f>'3 - Rent Optimization'!AB237</f>
        <v>0.51345854838709659</v>
      </c>
      <c r="AC237" s="26">
        <f t="shared" si="42"/>
        <v>18839.730892489846</v>
      </c>
      <c r="AD237" s="39">
        <f t="shared" si="43"/>
        <v>13187.811624742892</v>
      </c>
      <c r="AE237" s="26">
        <f t="shared" si="44"/>
        <v>11267.34</v>
      </c>
      <c r="AF237" s="26">
        <f t="shared" si="45"/>
        <v>1920.4716247428914</v>
      </c>
      <c r="AH237" s="123">
        <f t="shared" si="46"/>
        <v>6247.0790053763412</v>
      </c>
      <c r="AI237" s="123">
        <f t="shared" si="47"/>
        <v>-39847.079005376341</v>
      </c>
      <c r="AJ237" s="123">
        <f t="shared" si="48"/>
        <v>-15847.079005376341</v>
      </c>
      <c r="AK237" s="123">
        <f t="shared" si="49"/>
        <v>-15847.079005376341</v>
      </c>
      <c r="AL237" s="123">
        <f t="shared" si="50"/>
        <v>-21847.079005376341</v>
      </c>
      <c r="AM237" s="26">
        <f t="shared" si="51"/>
        <v>-37926.607380633446</v>
      </c>
      <c r="AN237" s="26">
        <f t="shared" si="52"/>
        <v>-13926.60738063345</v>
      </c>
      <c r="AO237" s="26">
        <f t="shared" si="53"/>
        <v>-13926.60738063345</v>
      </c>
      <c r="AP237" s="26">
        <f t="shared" si="54"/>
        <v>-19926.60738063345</v>
      </c>
      <c r="AQ237">
        <f t="shared" si="55"/>
        <v>0</v>
      </c>
    </row>
    <row r="238" spans="1:43" x14ac:dyDescent="0.5">
      <c r="A238" t="str">
        <f>'3 - Rent Optimization'!A238</f>
        <v>W90</v>
      </c>
      <c r="B238" t="str">
        <f>'3 - Rent Optimization'!B238</f>
        <v>L1942</v>
      </c>
      <c r="C238" t="str">
        <f>'3 - Rent Optimization'!C238</f>
        <v>house</v>
      </c>
      <c r="D238">
        <f>'3 - Rent Optimization'!D238</f>
        <v>2</v>
      </c>
      <c r="E238">
        <f>'3 - Rent Optimization'!E238</f>
        <v>3200</v>
      </c>
      <c r="F238" s="107">
        <f>'3 - Rent Optimization'!F238</f>
        <v>0.97299999999999998</v>
      </c>
      <c r="G238" s="26">
        <f>'3 - Rent Optimization'!G238</f>
        <v>37363.199999999997</v>
      </c>
      <c r="H238" s="26">
        <f>'3 - Rent Optimization'!H238</f>
        <v>251</v>
      </c>
      <c r="I238" s="107">
        <f>'3 - Rent Optimization'!I238</f>
        <v>0.3342</v>
      </c>
      <c r="J238" s="26">
        <f>'3 - Rent Optimization'!J238</f>
        <v>138</v>
      </c>
      <c r="K238" s="26">
        <f>'3 - Rent Optimization'!K238</f>
        <v>485</v>
      </c>
      <c r="L238" s="26">
        <f>'3 - Rent Optimization'!L238</f>
        <v>347</v>
      </c>
      <c r="M238" s="26">
        <f>'3 - Rent Optimization'!M238</f>
        <v>113</v>
      </c>
      <c r="N238" s="47">
        <f>'3 - Rent Optimization'!N238</f>
        <v>0.36051873198847262</v>
      </c>
      <c r="O238" s="47">
        <f>'3 - Rent Optimization'!O238</f>
        <v>0.3342</v>
      </c>
      <c r="Y238" s="26">
        <f>'3 - Rent Optimization'!Y238</f>
        <v>280.34971422255904</v>
      </c>
      <c r="Z238" s="26">
        <f>'3 - Rent Optimization'!Z238</f>
        <v>280.34971422255904</v>
      </c>
      <c r="AA238" s="47">
        <f>'3 - Rent Optimization'!AA238</f>
        <v>0.42818377918745598</v>
      </c>
      <c r="AB238" s="107">
        <f>'3 - Rent Optimization'!AB238</f>
        <v>0.51170690201729108</v>
      </c>
      <c r="AC238" s="26">
        <f t="shared" si="42"/>
        <v>52361.76256738438</v>
      </c>
      <c r="AD238" s="39">
        <f t="shared" si="43"/>
        <v>36653.233797169065</v>
      </c>
      <c r="AE238" s="26">
        <f t="shared" si="44"/>
        <v>37363.199999999997</v>
      </c>
      <c r="AF238" s="26">
        <f t="shared" si="45"/>
        <v>-709.96620283093216</v>
      </c>
      <c r="AH238" s="123">
        <f t="shared" si="46"/>
        <v>6225.7673078770413</v>
      </c>
      <c r="AI238" s="123">
        <f t="shared" si="47"/>
        <v>-39825.767307877039</v>
      </c>
      <c r="AJ238" s="123">
        <f t="shared" si="48"/>
        <v>-15825.767307877042</v>
      </c>
      <c r="AK238" s="123">
        <f t="shared" si="49"/>
        <v>-15825.767307877042</v>
      </c>
      <c r="AL238" s="123">
        <f t="shared" si="50"/>
        <v>-21825.767307877042</v>
      </c>
      <c r="AM238" s="26">
        <f t="shared" si="51"/>
        <v>-40535.733510707971</v>
      </c>
      <c r="AN238" s="26">
        <f t="shared" si="52"/>
        <v>-16535.733510707974</v>
      </c>
      <c r="AO238" s="26">
        <f t="shared" si="53"/>
        <v>-16535.733510707974</v>
      </c>
      <c r="AP238" s="26">
        <f t="shared" si="54"/>
        <v>-22535.733510707974</v>
      </c>
      <c r="AQ238">
        <f t="shared" si="55"/>
        <v>0</v>
      </c>
    </row>
    <row r="239" spans="1:43" x14ac:dyDescent="0.5">
      <c r="A239" t="str">
        <f>'3 - Rent Optimization'!A239</f>
        <v>W91</v>
      </c>
      <c r="B239" t="str">
        <f>'3 - Rent Optimization'!B239</f>
        <v>L1942</v>
      </c>
      <c r="C239" t="str">
        <f>'3 - Rent Optimization'!C239</f>
        <v>house</v>
      </c>
      <c r="D239">
        <f>'3 - Rent Optimization'!D239</f>
        <v>2</v>
      </c>
      <c r="E239">
        <f>'3 - Rent Optimization'!E239</f>
        <v>3500</v>
      </c>
      <c r="F239" s="107">
        <f>'3 - Rent Optimization'!F239</f>
        <v>0.97299999999999998</v>
      </c>
      <c r="G239" s="26">
        <f>'3 - Rent Optimization'!G239</f>
        <v>40866</v>
      </c>
      <c r="H239" s="26">
        <f>'3 - Rent Optimization'!H239</f>
        <v>404</v>
      </c>
      <c r="I239" s="107">
        <f>'3 - Rent Optimization'!I239</f>
        <v>0.36159999999999998</v>
      </c>
      <c r="J239" s="26">
        <f>'3 - Rent Optimization'!J239</f>
        <v>152</v>
      </c>
      <c r="K239" s="26">
        <f>'3 - Rent Optimization'!K239</f>
        <v>547</v>
      </c>
      <c r="L239" s="26">
        <f>'3 - Rent Optimization'!L239</f>
        <v>395</v>
      </c>
      <c r="M239" s="26">
        <f>'3 - Rent Optimization'!M239</f>
        <v>252</v>
      </c>
      <c r="N239" s="47">
        <f>'3 - Rent Optimization'!N239</f>
        <v>0.61037974683544305</v>
      </c>
      <c r="O239" s="47">
        <f>'3 - Rent Optimization'!O239</f>
        <v>0.36159999999999998</v>
      </c>
      <c r="Y239" s="26">
        <f>'3 - Rent Optimization'!Y239</f>
        <v>316.5854095617027</v>
      </c>
      <c r="Z239" s="26">
        <f>'3 - Rent Optimization'!Z239</f>
        <v>316.5854095617027</v>
      </c>
      <c r="AA239" s="47">
        <f>'3 - Rent Optimization'!AA239</f>
        <v>0.43333753835281558</v>
      </c>
      <c r="AB239" s="107">
        <f>'3 - Rent Optimization'!AB239</f>
        <v>0.50762667088607594</v>
      </c>
      <c r="AC239" s="26">
        <f t="shared" si="42"/>
        <v>58658.127090022892</v>
      </c>
      <c r="AD239" s="39">
        <f t="shared" si="43"/>
        <v>41060.688963016022</v>
      </c>
      <c r="AE239" s="26">
        <f t="shared" si="44"/>
        <v>40866</v>
      </c>
      <c r="AF239" s="26">
        <f t="shared" si="45"/>
        <v>194.68896301602217</v>
      </c>
      <c r="AH239" s="123">
        <f t="shared" si="46"/>
        <v>6176.1244957805911</v>
      </c>
      <c r="AI239" s="123">
        <f t="shared" si="47"/>
        <v>-39776.12449578059</v>
      </c>
      <c r="AJ239" s="123">
        <f t="shared" si="48"/>
        <v>-15776.12449578059</v>
      </c>
      <c r="AK239" s="123">
        <f t="shared" si="49"/>
        <v>-15776.12449578059</v>
      </c>
      <c r="AL239" s="123">
        <f t="shared" si="50"/>
        <v>-21776.12449578059</v>
      </c>
      <c r="AM239" s="26">
        <f t="shared" si="51"/>
        <v>-39581.435532764568</v>
      </c>
      <c r="AN239" s="26">
        <f t="shared" si="52"/>
        <v>-15581.435532764568</v>
      </c>
      <c r="AO239" s="26">
        <f t="shared" si="53"/>
        <v>-15581.435532764568</v>
      </c>
      <c r="AP239" s="26">
        <f t="shared" si="54"/>
        <v>-21581.435532764568</v>
      </c>
      <c r="AQ239">
        <f t="shared" si="55"/>
        <v>0</v>
      </c>
    </row>
    <row r="240" spans="1:43" x14ac:dyDescent="0.5">
      <c r="A240" t="str">
        <f>'3 - Rent Optimization'!A240</f>
        <v>W92</v>
      </c>
      <c r="B240" t="str">
        <f>'3 - Rent Optimization'!B240</f>
        <v>L1942</v>
      </c>
      <c r="C240" t="str">
        <f>'3 - Rent Optimization'!C240</f>
        <v>apartment</v>
      </c>
      <c r="D240">
        <f>'3 - Rent Optimization'!D240</f>
        <v>2</v>
      </c>
      <c r="E240">
        <f>'3 - Rent Optimization'!E240</f>
        <v>3000</v>
      </c>
      <c r="F240" s="107">
        <f>'3 - Rent Optimization'!F240</f>
        <v>0.97299999999999998</v>
      </c>
      <c r="G240" s="26">
        <f>'3 - Rent Optimization'!G240</f>
        <v>35028</v>
      </c>
      <c r="H240" s="26">
        <f>'3 - Rent Optimization'!H240</f>
        <v>161</v>
      </c>
      <c r="I240" s="107">
        <f>'3 - Rent Optimization'!I240</f>
        <v>0.26579999999999998</v>
      </c>
      <c r="J240" s="26">
        <f>'3 - Rent Optimization'!J240</f>
        <v>77</v>
      </c>
      <c r="K240" s="26">
        <f>'3 - Rent Optimization'!K240</f>
        <v>432</v>
      </c>
      <c r="L240" s="26">
        <f>'3 - Rent Optimization'!L240</f>
        <v>355</v>
      </c>
      <c r="M240" s="26">
        <f>'3 - Rent Optimization'!M240</f>
        <v>84</v>
      </c>
      <c r="N240" s="47">
        <f>'3 - Rent Optimization'!N240</f>
        <v>0.28929577464788736</v>
      </c>
      <c r="O240" s="47">
        <f>'3 - Rent Optimization'!O240</f>
        <v>0.26579999999999998</v>
      </c>
      <c r="Y240" s="26">
        <f>'3 - Rent Optimization'!Y240</f>
        <v>254.72233011241633</v>
      </c>
      <c r="Z240" s="26">
        <f>'3 - Rent Optimization'!Z240</f>
        <v>254.72233011241633</v>
      </c>
      <c r="AA240" s="47">
        <f>'3 - Rent Optimization'!AA240</f>
        <v>0.50050102560544529</v>
      </c>
      <c r="AB240" s="107">
        <f>'3 - Rent Optimization'!AB240</f>
        <v>0.45445333802816901</v>
      </c>
      <c r="AC240" s="26">
        <f t="shared" si="42"/>
        <v>42252.185814313794</v>
      </c>
      <c r="AD240" s="39">
        <f t="shared" si="43"/>
        <v>29576.530070019653</v>
      </c>
      <c r="AE240" s="26">
        <f t="shared" si="44"/>
        <v>35028</v>
      </c>
      <c r="AF240" s="26">
        <f t="shared" si="45"/>
        <v>-5451.4699299803469</v>
      </c>
      <c r="AH240" s="123">
        <f t="shared" si="46"/>
        <v>5529.1822793427227</v>
      </c>
      <c r="AI240" s="123">
        <f t="shared" si="47"/>
        <v>-39129.18227934272</v>
      </c>
      <c r="AJ240" s="123">
        <f t="shared" si="48"/>
        <v>-15129.182279342724</v>
      </c>
      <c r="AK240" s="123">
        <f t="shared" si="49"/>
        <v>-15129.182279342724</v>
      </c>
      <c r="AL240" s="123">
        <f t="shared" si="50"/>
        <v>-21129.182279342724</v>
      </c>
      <c r="AM240" s="26">
        <f t="shared" si="51"/>
        <v>-44580.652209323067</v>
      </c>
      <c r="AN240" s="26">
        <f t="shared" si="52"/>
        <v>-20580.652209323071</v>
      </c>
      <c r="AO240" s="26">
        <f t="shared" si="53"/>
        <v>-20580.652209323071</v>
      </c>
      <c r="AP240" s="26">
        <f t="shared" si="54"/>
        <v>-26580.652209323071</v>
      </c>
      <c r="AQ240">
        <f t="shared" si="55"/>
        <v>0</v>
      </c>
    </row>
    <row r="241" spans="1:43" x14ac:dyDescent="0.5">
      <c r="A241" t="str">
        <f>'3 - Rent Optimization'!A241</f>
        <v>W93</v>
      </c>
      <c r="B241" t="str">
        <f>'3 - Rent Optimization'!B241</f>
        <v>L1943</v>
      </c>
      <c r="C241" t="str">
        <f>'3 - Rent Optimization'!C241</f>
        <v>apartment</v>
      </c>
      <c r="D241">
        <f>'3 - Rent Optimization'!D241</f>
        <v>2</v>
      </c>
      <c r="E241">
        <f>'3 - Rent Optimization'!E241</f>
        <v>2600</v>
      </c>
      <c r="F241" s="107">
        <f>'3 - Rent Optimization'!F241</f>
        <v>0.97299999999999998</v>
      </c>
      <c r="G241" s="26">
        <f>'3 - Rent Optimization'!G241</f>
        <v>30357.599999999999</v>
      </c>
      <c r="H241" s="26">
        <f>'3 - Rent Optimization'!H241</f>
        <v>408</v>
      </c>
      <c r="I241" s="107">
        <f>'3 - Rent Optimization'!I241</f>
        <v>0.38629999999999998</v>
      </c>
      <c r="J241" s="26">
        <f>'3 - Rent Optimization'!J241</f>
        <v>100</v>
      </c>
      <c r="K241" s="26">
        <f>'3 - Rent Optimization'!K241</f>
        <v>565</v>
      </c>
      <c r="L241" s="26">
        <f>'3 - Rent Optimization'!L241</f>
        <v>465</v>
      </c>
      <c r="M241" s="26">
        <f>'3 - Rent Optimization'!M241</f>
        <v>308</v>
      </c>
      <c r="N241" s="47">
        <f>'3 - Rent Optimization'!N241</f>
        <v>0.62989247311827956</v>
      </c>
      <c r="O241" s="47">
        <f>'3 - Rent Optimization'!O241</f>
        <v>0.38629999999999998</v>
      </c>
      <c r="Y241" s="26">
        <f>'3 - Rent Optimization'!Y241</f>
        <v>333.22079859795383</v>
      </c>
      <c r="Z241" s="26">
        <f>'3 - Rent Optimization'!Z241</f>
        <v>333.22079859795383</v>
      </c>
      <c r="AA241" s="47">
        <f>'3 - Rent Optimization'!AA241</f>
        <v>0.50124008360938288</v>
      </c>
      <c r="AB241" s="107">
        <f>'3 - Rent Optimization'!AB241</f>
        <v>0.45386822580645159</v>
      </c>
      <c r="AC241" s="26">
        <f t="shared" si="42"/>
        <v>55201.991421433719</v>
      </c>
      <c r="AD241" s="39">
        <f t="shared" si="43"/>
        <v>38641.3939950036</v>
      </c>
      <c r="AE241" s="26">
        <f t="shared" si="44"/>
        <v>30357.599999999999</v>
      </c>
      <c r="AF241" s="26">
        <f t="shared" si="45"/>
        <v>8283.7939950036016</v>
      </c>
      <c r="AH241" s="123">
        <f t="shared" si="46"/>
        <v>5522.0634139784943</v>
      </c>
      <c r="AI241" s="123">
        <f t="shared" si="47"/>
        <v>-39122.063413978496</v>
      </c>
      <c r="AJ241" s="123">
        <f t="shared" si="48"/>
        <v>-15122.063413978494</v>
      </c>
      <c r="AK241" s="123">
        <f t="shared" si="49"/>
        <v>-15122.063413978494</v>
      </c>
      <c r="AL241" s="123">
        <f t="shared" si="50"/>
        <v>-21122.063413978496</v>
      </c>
      <c r="AM241" s="26">
        <f t="shared" si="51"/>
        <v>-30838.269418974895</v>
      </c>
      <c r="AN241" s="26">
        <f t="shared" si="52"/>
        <v>-6838.2694189748927</v>
      </c>
      <c r="AO241" s="26">
        <f t="shared" si="53"/>
        <v>-6838.2694189748927</v>
      </c>
      <c r="AP241" s="26">
        <f t="shared" si="54"/>
        <v>-12838.269418974895</v>
      </c>
      <c r="AQ241">
        <f t="shared" si="55"/>
        <v>0</v>
      </c>
    </row>
    <row r="242" spans="1:43" x14ac:dyDescent="0.5">
      <c r="A242" t="str">
        <f>'3 - Rent Optimization'!A242</f>
        <v>W94</v>
      </c>
      <c r="B242" t="str">
        <f>'3 - Rent Optimization'!B242</f>
        <v>L1943</v>
      </c>
      <c r="C242" t="str">
        <f>'3 - Rent Optimization'!C242</f>
        <v>apartment</v>
      </c>
      <c r="D242">
        <f>'3 - Rent Optimization'!D242</f>
        <v>2</v>
      </c>
      <c r="E242">
        <f>'3 - Rent Optimization'!E242</f>
        <v>4000</v>
      </c>
      <c r="F242" s="107">
        <f>'3 - Rent Optimization'!F242</f>
        <v>0.97299999999999998</v>
      </c>
      <c r="G242" s="26">
        <f>'3 - Rent Optimization'!G242</f>
        <v>46704</v>
      </c>
      <c r="H242" s="26">
        <f>'3 - Rent Optimization'!H242</f>
        <v>284</v>
      </c>
      <c r="I242" s="107">
        <f>'3 - Rent Optimization'!I242</f>
        <v>0.31509999999999999</v>
      </c>
      <c r="J242" s="26">
        <f>'3 - Rent Optimization'!J242</f>
        <v>204</v>
      </c>
      <c r="K242" s="26">
        <f>'3 - Rent Optimization'!K242</f>
        <v>494</v>
      </c>
      <c r="L242" s="26">
        <f>'3 - Rent Optimization'!L242</f>
        <v>290</v>
      </c>
      <c r="M242" s="26">
        <f>'3 - Rent Optimization'!M242</f>
        <v>80</v>
      </c>
      <c r="N242" s="47">
        <f>'3 - Rent Optimization'!N242</f>
        <v>0.32068965517241377</v>
      </c>
      <c r="O242" s="47">
        <f>'3 - Rent Optimization'!O242</f>
        <v>0.31509999999999999</v>
      </c>
      <c r="Y242" s="26">
        <f>'3 - Rent Optimization'!Y242</f>
        <v>278.63232600732601</v>
      </c>
      <c r="Z242" s="26">
        <f>'3 - Rent Optimization'!Z242</f>
        <v>278.63232600732601</v>
      </c>
      <c r="AA242" s="47">
        <f>'3 - Rent Optimization'!AA242</f>
        <v>0.30588227864089934</v>
      </c>
      <c r="AB242" s="107">
        <f>'3 - Rent Optimization'!AB242</f>
        <v>0.60853299999999999</v>
      </c>
      <c r="AC242" s="26">
        <f t="shared" si="42"/>
        <v>61888.292313408878</v>
      </c>
      <c r="AD242" s="39">
        <f t="shared" si="43"/>
        <v>43321.80461938621</v>
      </c>
      <c r="AE242" s="26">
        <f t="shared" si="44"/>
        <v>46704</v>
      </c>
      <c r="AF242" s="26">
        <f t="shared" si="45"/>
        <v>-3382.1953806137899</v>
      </c>
      <c r="AH242" s="123">
        <f t="shared" si="46"/>
        <v>7403.818166666666</v>
      </c>
      <c r="AI242" s="123">
        <f t="shared" si="47"/>
        <v>-41003.818166666664</v>
      </c>
      <c r="AJ242" s="123">
        <f t="shared" si="48"/>
        <v>-17003.818166666664</v>
      </c>
      <c r="AK242" s="123">
        <f t="shared" si="49"/>
        <v>-17003.818166666664</v>
      </c>
      <c r="AL242" s="123">
        <f t="shared" si="50"/>
        <v>-23003.818166666664</v>
      </c>
      <c r="AM242" s="26">
        <f t="shared" si="51"/>
        <v>-44386.013547280454</v>
      </c>
      <c r="AN242" s="26">
        <f t="shared" si="52"/>
        <v>-20386.013547280454</v>
      </c>
      <c r="AO242" s="26">
        <f t="shared" si="53"/>
        <v>-20386.013547280454</v>
      </c>
      <c r="AP242" s="26">
        <f t="shared" si="54"/>
        <v>-26386.013547280454</v>
      </c>
      <c r="AQ242">
        <f t="shared" si="55"/>
        <v>0</v>
      </c>
    </row>
    <row r="243" spans="1:43" x14ac:dyDescent="0.5">
      <c r="A243" t="str">
        <f>'3 - Rent Optimization'!A243</f>
        <v>W95</v>
      </c>
      <c r="B243" t="str">
        <f>'3 - Rent Optimization'!B243</f>
        <v>L1943</v>
      </c>
      <c r="C243" t="str">
        <f>'3 - Rent Optimization'!C243</f>
        <v>house</v>
      </c>
      <c r="D243">
        <f>'3 - Rent Optimization'!D243</f>
        <v>2</v>
      </c>
      <c r="E243">
        <f>'3 - Rent Optimization'!E243</f>
        <v>4000</v>
      </c>
      <c r="F243" s="107">
        <f>'3 - Rent Optimization'!F243</f>
        <v>0.97299999999999998</v>
      </c>
      <c r="G243" s="26">
        <f>'3 - Rent Optimization'!G243</f>
        <v>46704</v>
      </c>
      <c r="H243" s="26">
        <f>'3 - Rent Optimization'!H243</f>
        <v>443</v>
      </c>
      <c r="I243" s="107">
        <f>'3 - Rent Optimization'!I243</f>
        <v>0.55620000000000003</v>
      </c>
      <c r="J243" s="26">
        <f>'3 - Rent Optimization'!J243</f>
        <v>257</v>
      </c>
      <c r="K243" s="26">
        <f>'3 - Rent Optimization'!K243</f>
        <v>903</v>
      </c>
      <c r="L243" s="26">
        <f>'3 - Rent Optimization'!L243</f>
        <v>646</v>
      </c>
      <c r="M243" s="26">
        <f>'3 - Rent Optimization'!M243</f>
        <v>186</v>
      </c>
      <c r="N243" s="47">
        <f>'3 - Rent Optimization'!N243</f>
        <v>0.33034055727554179</v>
      </c>
      <c r="O243" s="47">
        <f>'3 - Rent Optimization'!O243</f>
        <v>0.55620000000000003</v>
      </c>
      <c r="Y243" s="26">
        <f>'3 - Rent Optimization'!Y243</f>
        <v>521.96373310597448</v>
      </c>
      <c r="Z243" s="26">
        <f>'3 - Rent Optimization'!Z243</f>
        <v>521.96373310597448</v>
      </c>
      <c r="AA243" s="47">
        <f>'3 - Rent Optimization'!AA243</f>
        <v>0.4281284620507424</v>
      </c>
      <c r="AB243" s="107">
        <f>'3 - Rent Optimization'!AB243</f>
        <v>0.51175069659442729</v>
      </c>
      <c r="AC243" s="26">
        <f t="shared" si="42"/>
        <v>97497.085965113714</v>
      </c>
      <c r="AD243" s="39">
        <f t="shared" si="43"/>
        <v>68247.960175579603</v>
      </c>
      <c r="AE243" s="26">
        <f t="shared" si="44"/>
        <v>46704</v>
      </c>
      <c r="AF243" s="26">
        <f t="shared" si="45"/>
        <v>21543.960175579603</v>
      </c>
      <c r="AH243" s="123">
        <f t="shared" si="46"/>
        <v>6226.3001418988661</v>
      </c>
      <c r="AI243" s="123">
        <f t="shared" si="47"/>
        <v>-39826.300141898864</v>
      </c>
      <c r="AJ243" s="123">
        <f t="shared" si="48"/>
        <v>-15826.300141898866</v>
      </c>
      <c r="AK243" s="123">
        <f t="shared" si="49"/>
        <v>-15826.300141898866</v>
      </c>
      <c r="AL243" s="123">
        <f t="shared" si="50"/>
        <v>-21826.300141898864</v>
      </c>
      <c r="AM243" s="26">
        <f t="shared" si="51"/>
        <v>-18282.339966319261</v>
      </c>
      <c r="AN243" s="26">
        <f t="shared" si="52"/>
        <v>5717.6600336807369</v>
      </c>
      <c r="AO243" s="26">
        <f t="shared" si="53"/>
        <v>5717.6600336807369</v>
      </c>
      <c r="AP243" s="26">
        <f t="shared" si="54"/>
        <v>-282.33996631926129</v>
      </c>
      <c r="AQ243">
        <f t="shared" si="55"/>
        <v>0</v>
      </c>
    </row>
    <row r="244" spans="1:43" x14ac:dyDescent="0.5">
      <c r="A244" t="str">
        <f>'3 - Rent Optimization'!A244</f>
        <v>W96</v>
      </c>
      <c r="B244" t="str">
        <f>'3 - Rent Optimization'!B244</f>
        <v>L1943</v>
      </c>
      <c r="C244" t="str">
        <f>'3 - Rent Optimization'!C244</f>
        <v>house</v>
      </c>
      <c r="D244">
        <f>'3 - Rent Optimization'!D244</f>
        <v>2</v>
      </c>
      <c r="E244">
        <f>'3 - Rent Optimization'!E244</f>
        <v>5100</v>
      </c>
      <c r="F244" s="107">
        <f>'3 - Rent Optimization'!F244</f>
        <v>0.97299999999999998</v>
      </c>
      <c r="G244" s="26">
        <f>'3 - Rent Optimization'!G244</f>
        <v>59547.6</v>
      </c>
      <c r="H244" s="26">
        <f>'3 - Rent Optimization'!H244</f>
        <v>718</v>
      </c>
      <c r="I244" s="107">
        <f>'3 - Rent Optimization'!I244</f>
        <v>0.44929999999999998</v>
      </c>
      <c r="J244" s="26">
        <f>'3 - Rent Optimization'!J244</f>
        <v>256</v>
      </c>
      <c r="K244" s="26">
        <f>'3 - Rent Optimization'!K244</f>
        <v>916</v>
      </c>
      <c r="L244" s="26">
        <f>'3 - Rent Optimization'!L244</f>
        <v>660</v>
      </c>
      <c r="M244" s="26">
        <f>'3 - Rent Optimization'!M244</f>
        <v>462</v>
      </c>
      <c r="N244" s="47">
        <f>'3 - Rent Optimization'!N244</f>
        <v>0.66</v>
      </c>
      <c r="O244" s="47">
        <f>'3 - Rent Optimization'!O244</f>
        <v>0.44929999999999998</v>
      </c>
      <c r="Y244" s="26">
        <f>'3 - Rent Optimization'!Y244</f>
        <v>529.99081091322466</v>
      </c>
      <c r="Z244" s="26">
        <f>'3 - Rent Optimization'!Z244</f>
        <v>529.99081091322466</v>
      </c>
      <c r="AA244" s="47">
        <f>'3 - Rent Optimization'!AA244</f>
        <v>0.43211007383421174</v>
      </c>
      <c r="AB244" s="107">
        <f>'3 - Rent Optimization'!AB244</f>
        <v>0.5085984545454546</v>
      </c>
      <c r="AC244" s="26">
        <f t="shared" si="42"/>
        <v>98386.665184121783</v>
      </c>
      <c r="AD244" s="39">
        <f t="shared" si="43"/>
        <v>68870.665628885239</v>
      </c>
      <c r="AE244" s="26">
        <f t="shared" si="44"/>
        <v>59547.6</v>
      </c>
      <c r="AF244" s="26">
        <f t="shared" si="45"/>
        <v>9323.0656288852406</v>
      </c>
      <c r="AH244" s="123">
        <f t="shared" si="46"/>
        <v>6187.9478636363647</v>
      </c>
      <c r="AI244" s="123">
        <f t="shared" si="47"/>
        <v>-39787.947863636364</v>
      </c>
      <c r="AJ244" s="123">
        <f t="shared" si="48"/>
        <v>-15787.947863636364</v>
      </c>
      <c r="AK244" s="123">
        <f t="shared" si="49"/>
        <v>-15787.947863636364</v>
      </c>
      <c r="AL244" s="123">
        <f t="shared" si="50"/>
        <v>-21787.947863636364</v>
      </c>
      <c r="AM244" s="26">
        <f t="shared" si="51"/>
        <v>-30464.882234751123</v>
      </c>
      <c r="AN244" s="26">
        <f t="shared" si="52"/>
        <v>-6464.8822347511232</v>
      </c>
      <c r="AO244" s="26">
        <f t="shared" si="53"/>
        <v>-6464.8822347511232</v>
      </c>
      <c r="AP244" s="26">
        <f t="shared" si="54"/>
        <v>-12464.882234751123</v>
      </c>
      <c r="AQ244">
        <f t="shared" si="55"/>
        <v>0</v>
      </c>
    </row>
    <row r="245" spans="1:43" x14ac:dyDescent="0.5">
      <c r="A245" t="str">
        <f>'3 - Rent Optimization'!A245</f>
        <v>W97</v>
      </c>
      <c r="B245" t="str">
        <f>'3 - Rent Optimization'!B245</f>
        <v>L1944</v>
      </c>
      <c r="C245" t="str">
        <f>'3 - Rent Optimization'!C245</f>
        <v>apartment</v>
      </c>
      <c r="D245">
        <f>'3 - Rent Optimization'!D245</f>
        <v>2</v>
      </c>
      <c r="E245">
        <f>'3 - Rent Optimization'!E245</f>
        <v>5600</v>
      </c>
      <c r="F245" s="107">
        <f>'3 - Rent Optimization'!F245</f>
        <v>0.97299999999999998</v>
      </c>
      <c r="G245" s="26">
        <f>'3 - Rent Optimization'!G245</f>
        <v>65385.599999999999</v>
      </c>
      <c r="H245" s="26">
        <f>'3 - Rent Optimization'!H245</f>
        <v>478</v>
      </c>
      <c r="I245" s="107">
        <f>'3 - Rent Optimization'!I245</f>
        <v>0.31780000000000003</v>
      </c>
      <c r="J245" s="26">
        <f>'3 - Rent Optimization'!J245</f>
        <v>265</v>
      </c>
      <c r="K245" s="26">
        <f>'3 - Rent Optimization'!K245</f>
        <v>644</v>
      </c>
      <c r="L245" s="26">
        <f>'3 - Rent Optimization'!L245</f>
        <v>379</v>
      </c>
      <c r="M245" s="26">
        <f>'3 - Rent Optimization'!M245</f>
        <v>213</v>
      </c>
      <c r="N245" s="47">
        <f>'3 - Rent Optimization'!N245</f>
        <v>0.54960422163588396</v>
      </c>
      <c r="O245" s="47">
        <f>'3 - Rent Optimization'!O245</f>
        <v>0.31780000000000003</v>
      </c>
      <c r="Y245" s="26">
        <f>'3 - Rent Optimization'!Y245</f>
        <v>363.34017778198819</v>
      </c>
      <c r="Z245" s="26">
        <f>'3 - Rent Optimization'!Z245</f>
        <v>363.34017778198819</v>
      </c>
      <c r="AA245" s="47">
        <f>'3 - Rent Optimization'!AA245</f>
        <v>0.30757821167701993</v>
      </c>
      <c r="AB245" s="107">
        <f>'3 - Rent Optimization'!AB245</f>
        <v>0.60719032981530341</v>
      </c>
      <c r="AC245" s="26">
        <f t="shared" si="42"/>
        <v>80525.074469647676</v>
      </c>
      <c r="AD245" s="39">
        <f t="shared" si="43"/>
        <v>56367.55212875337</v>
      </c>
      <c r="AE245" s="26">
        <f t="shared" si="44"/>
        <v>65385.599999999999</v>
      </c>
      <c r="AF245" s="26">
        <f t="shared" si="45"/>
        <v>-9018.0478712466283</v>
      </c>
      <c r="AH245" s="123">
        <f t="shared" si="46"/>
        <v>7387.4823460861917</v>
      </c>
      <c r="AI245" s="123">
        <f t="shared" si="47"/>
        <v>-40987.482346086195</v>
      </c>
      <c r="AJ245" s="123">
        <f t="shared" si="48"/>
        <v>-16987.482346086192</v>
      </c>
      <c r="AK245" s="123">
        <f t="shared" si="49"/>
        <v>-16987.482346086192</v>
      </c>
      <c r="AL245" s="123">
        <f t="shared" si="50"/>
        <v>-22987.482346086192</v>
      </c>
      <c r="AM245" s="26">
        <f t="shared" si="51"/>
        <v>-50005.530217332824</v>
      </c>
      <c r="AN245" s="26">
        <f t="shared" si="52"/>
        <v>-26005.53021733282</v>
      </c>
      <c r="AO245" s="26">
        <f t="shared" si="53"/>
        <v>-26005.53021733282</v>
      </c>
      <c r="AP245" s="26">
        <f t="shared" si="54"/>
        <v>-32005.53021733282</v>
      </c>
      <c r="AQ245">
        <f t="shared" si="55"/>
        <v>0</v>
      </c>
    </row>
    <row r="246" spans="1:43" x14ac:dyDescent="0.5">
      <c r="A246" t="str">
        <f>'3 - Rent Optimization'!A246</f>
        <v>W98</v>
      </c>
      <c r="B246" t="str">
        <f>'3 - Rent Optimization'!B246</f>
        <v>L1944</v>
      </c>
      <c r="C246" t="str">
        <f>'3 - Rent Optimization'!C246</f>
        <v>house</v>
      </c>
      <c r="D246">
        <f>'3 - Rent Optimization'!D246</f>
        <v>2</v>
      </c>
      <c r="E246">
        <f>'3 - Rent Optimization'!E246</f>
        <v>5000</v>
      </c>
      <c r="F246" s="107">
        <f>'3 - Rent Optimization'!F246</f>
        <v>0.97299999999999998</v>
      </c>
      <c r="G246" s="26">
        <f>'3 - Rent Optimization'!G246</f>
        <v>58380</v>
      </c>
      <c r="H246" s="26">
        <f>'3 - Rent Optimization'!H246</f>
        <v>533</v>
      </c>
      <c r="I246" s="107">
        <f>'3 - Rent Optimization'!I246</f>
        <v>0.51229999999999998</v>
      </c>
      <c r="J246" s="26">
        <f>'3 - Rent Optimization'!J246</f>
        <v>236</v>
      </c>
      <c r="K246" s="26">
        <f>'3 - Rent Optimization'!K246</f>
        <v>829</v>
      </c>
      <c r="L246" s="26">
        <f>'3 - Rent Optimization'!L246</f>
        <v>593</v>
      </c>
      <c r="M246" s="26">
        <f>'3 - Rent Optimization'!M246</f>
        <v>297</v>
      </c>
      <c r="N246" s="47">
        <f>'3 - Rent Optimization'!N246</f>
        <v>0.50067453625632385</v>
      </c>
      <c r="O246" s="47">
        <f>'3 - Rent Optimization'!O246</f>
        <v>0.51229999999999998</v>
      </c>
      <c r="Y246" s="26">
        <f>'3 - Rent Optimization'!Y246</f>
        <v>479.18265283567001</v>
      </c>
      <c r="Z246" s="26">
        <f>'3 - Rent Optimization'!Z246</f>
        <v>479.18265283567001</v>
      </c>
      <c r="AA246" s="47">
        <f>'3 - Rent Optimization'!AA246</f>
        <v>0.42807103249331535</v>
      </c>
      <c r="AB246" s="107">
        <f>'3 - Rent Optimization'!AB246</f>
        <v>0.51179616357504232</v>
      </c>
      <c r="AC246" s="26">
        <f t="shared" si="42"/>
        <v>89514.002831147664</v>
      </c>
      <c r="AD246" s="39">
        <f t="shared" si="43"/>
        <v>62659.801981803357</v>
      </c>
      <c r="AE246" s="26">
        <f t="shared" si="44"/>
        <v>58380</v>
      </c>
      <c r="AF246" s="26">
        <f t="shared" si="45"/>
        <v>4279.8019818033572</v>
      </c>
      <c r="AH246" s="123">
        <f t="shared" si="46"/>
        <v>6226.8533234963488</v>
      </c>
      <c r="AI246" s="123">
        <f t="shared" si="47"/>
        <v>-39826.853323496347</v>
      </c>
      <c r="AJ246" s="123">
        <f t="shared" si="48"/>
        <v>-15826.853323496349</v>
      </c>
      <c r="AK246" s="123">
        <f t="shared" si="49"/>
        <v>-15826.853323496349</v>
      </c>
      <c r="AL246" s="123">
        <f t="shared" si="50"/>
        <v>-21826.853323496347</v>
      </c>
      <c r="AM246" s="26">
        <f t="shared" si="51"/>
        <v>-35547.05134169299</v>
      </c>
      <c r="AN246" s="26">
        <f t="shared" si="52"/>
        <v>-11547.051341692992</v>
      </c>
      <c r="AO246" s="26">
        <f t="shared" si="53"/>
        <v>-11547.051341692992</v>
      </c>
      <c r="AP246" s="26">
        <f t="shared" si="54"/>
        <v>-17547.05134169299</v>
      </c>
      <c r="AQ246">
        <f t="shared" si="55"/>
        <v>0</v>
      </c>
    </row>
    <row r="247" spans="1:43" x14ac:dyDescent="0.5">
      <c r="A247" t="str">
        <f>'3 - Rent Optimization'!A247</f>
        <v>W99</v>
      </c>
      <c r="B247" t="str">
        <f>'3 - Rent Optimization'!B247</f>
        <v>L1944</v>
      </c>
      <c r="C247" t="str">
        <f>'3 - Rent Optimization'!C247</f>
        <v>house</v>
      </c>
      <c r="D247">
        <f>'3 - Rent Optimization'!D247</f>
        <v>2</v>
      </c>
      <c r="E247">
        <f>'3 - Rent Optimization'!E247</f>
        <v>6000</v>
      </c>
      <c r="F247" s="107">
        <f>'3 - Rent Optimization'!F247</f>
        <v>0.97299999999999998</v>
      </c>
      <c r="G247" s="26">
        <f>'3 - Rent Optimization'!G247</f>
        <v>70056</v>
      </c>
      <c r="H247" s="26">
        <f>'3 - Rent Optimization'!H247</f>
        <v>566</v>
      </c>
      <c r="I247" s="107">
        <f>'3 - Rent Optimization'!I247</f>
        <v>0.36990000000000001</v>
      </c>
      <c r="J247" s="26">
        <f>'3 - Rent Optimization'!J247</f>
        <v>244</v>
      </c>
      <c r="K247" s="26">
        <f>'3 - Rent Optimization'!K247</f>
        <v>872</v>
      </c>
      <c r="L247" s="26">
        <f>'3 - Rent Optimization'!L247</f>
        <v>628</v>
      </c>
      <c r="M247" s="26">
        <f>'3 - Rent Optimization'!M247</f>
        <v>322</v>
      </c>
      <c r="N247" s="47">
        <f>'3 - Rent Optimization'!N247</f>
        <v>0.51019108280254777</v>
      </c>
      <c r="O247" s="47">
        <f>'3 - Rent Optimization'!O247</f>
        <v>0.36990000000000001</v>
      </c>
      <c r="Y247" s="26">
        <f>'3 - Rent Optimization'!Y247</f>
        <v>504.50034735379558</v>
      </c>
      <c r="Z247" s="26">
        <f>'3 - Rent Optimization'!Z247</f>
        <v>504.50034735379558</v>
      </c>
      <c r="AA247" s="47">
        <f>'3 - Rent Optimization'!AA247</f>
        <v>0.43184757624687337</v>
      </c>
      <c r="AB247" s="107">
        <f>'3 - Rent Optimization'!AB247</f>
        <v>0.50880627388535038</v>
      </c>
      <c r="AC247" s="26">
        <f t="shared" si="42"/>
        <v>93692.923797496653</v>
      </c>
      <c r="AD247" s="39">
        <f t="shared" si="43"/>
        <v>65585.046658247651</v>
      </c>
      <c r="AE247" s="26">
        <f t="shared" si="44"/>
        <v>70056</v>
      </c>
      <c r="AF247" s="26">
        <f t="shared" si="45"/>
        <v>-4470.9533417523489</v>
      </c>
      <c r="AH247" s="123">
        <f t="shared" si="46"/>
        <v>6190.4763322717627</v>
      </c>
      <c r="AI247" s="123">
        <f t="shared" si="47"/>
        <v>-39790.476332271763</v>
      </c>
      <c r="AJ247" s="123">
        <f t="shared" si="48"/>
        <v>-15790.476332271763</v>
      </c>
      <c r="AK247" s="123">
        <f t="shared" si="49"/>
        <v>-15790.476332271763</v>
      </c>
      <c r="AL247" s="123">
        <f t="shared" si="50"/>
        <v>-21790.476332271763</v>
      </c>
      <c r="AM247" s="26">
        <f t="shared" si="51"/>
        <v>-44261.429674024112</v>
      </c>
      <c r="AN247" s="26">
        <f t="shared" si="52"/>
        <v>-20261.429674024112</v>
      </c>
      <c r="AO247" s="26">
        <f t="shared" si="53"/>
        <v>-20261.429674024112</v>
      </c>
      <c r="AP247" s="26">
        <f t="shared" si="54"/>
        <v>-26261.429674024112</v>
      </c>
      <c r="AQ247">
        <f t="shared" si="55"/>
        <v>0</v>
      </c>
    </row>
  </sheetData>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C1262-DFC9-43BD-945B-1775982C24F9}">
  <dimension ref="A1:CP247"/>
  <sheetViews>
    <sheetView topLeftCell="A221" zoomScale="97" zoomScaleNormal="97" workbookViewId="0">
      <pane xSplit="1" topLeftCell="AP1" activePane="topRight" state="frozen"/>
      <selection activeCell="A2" sqref="A2"/>
      <selection pane="topRight" activeCell="AD4" sqref="AD4:AD247"/>
    </sheetView>
  </sheetViews>
  <sheetFormatPr defaultColWidth="11" defaultRowHeight="15.75" x14ac:dyDescent="0.5"/>
  <cols>
    <col min="1" max="1" width="22.1875" customWidth="1"/>
    <col min="3" max="3" width="38.5" customWidth="1"/>
    <col min="4" max="4" width="26.1875" customWidth="1"/>
    <col min="5" max="5" width="33.8125" customWidth="1"/>
    <col min="6" max="6" width="18.1875" style="107" customWidth="1"/>
    <col min="7" max="7" width="39.1875" style="108" customWidth="1"/>
    <col min="8" max="8" width="21.5" style="26" customWidth="1"/>
    <col min="9" max="9" width="25.6875" style="107" customWidth="1"/>
    <col min="10" max="10" width="28" style="26" customWidth="1"/>
    <col min="11" max="11" width="27.8125" style="39" customWidth="1"/>
    <col min="12" max="12" width="18.5" style="26" customWidth="1"/>
    <col min="13" max="13" width="27.6875" style="26" customWidth="1"/>
    <col min="14" max="14" width="62.3125" style="47" customWidth="1"/>
    <col min="15" max="15" width="35.3125" style="54" customWidth="1"/>
    <col min="16" max="16" width="47.5" hidden="1" customWidth="1"/>
    <col min="17" max="17" width="35" hidden="1" customWidth="1"/>
    <col min="18" max="18" width="77.3125" hidden="1" customWidth="1"/>
    <col min="19" max="19" width="64.3125" hidden="1" customWidth="1"/>
    <col min="20" max="20" width="56.1875" style="4" hidden="1" customWidth="1"/>
    <col min="21" max="21" width="54.1875" style="3" hidden="1" customWidth="1"/>
    <col min="22" max="22" width="28.8125" hidden="1" customWidth="1"/>
    <col min="23" max="23" width="27.3125" hidden="1" customWidth="1"/>
    <col min="24" max="24" width="26.1875" hidden="1" customWidth="1"/>
    <col min="25" max="25" width="61.5" style="26" customWidth="1"/>
    <col min="26" max="26" width="69.3125" style="26" customWidth="1"/>
    <col min="27" max="27" width="76" style="47" customWidth="1"/>
    <col min="28" max="28" width="62" customWidth="1"/>
    <col min="29" max="29" width="68.8125" customWidth="1"/>
    <col min="30" max="30" width="46.6875" style="4" customWidth="1"/>
    <col min="31" max="31" width="42.3125" customWidth="1"/>
    <col min="32" max="32" width="70.8125" customWidth="1"/>
    <col min="33" max="33" width="67.1875" style="3" customWidth="1"/>
    <col min="34" max="34" width="70" customWidth="1"/>
    <col min="35" max="35" width="47.3125" customWidth="1"/>
    <col min="36" max="36" width="51.6875" customWidth="1"/>
    <col min="37" max="37" width="69" customWidth="1"/>
    <col min="38" max="38" width="99.3125" customWidth="1"/>
    <col min="39" max="39" width="63.3125" customWidth="1"/>
    <col min="40" max="40" width="67" customWidth="1"/>
    <col min="41" max="41" width="65.5" customWidth="1"/>
    <col min="42" max="42" width="73" customWidth="1"/>
  </cols>
  <sheetData>
    <row r="1" spans="1:94" x14ac:dyDescent="0.5">
      <c r="B1" t="s">
        <v>0</v>
      </c>
      <c r="C1" s="1" t="s">
        <v>1</v>
      </c>
      <c r="D1" s="2" t="s">
        <v>20</v>
      </c>
      <c r="E1" s="9" t="s">
        <v>21</v>
      </c>
      <c r="K1" s="113" t="s">
        <v>35</v>
      </c>
      <c r="N1" s="117" t="s">
        <v>23</v>
      </c>
      <c r="O1" s="120" t="s">
        <v>24</v>
      </c>
      <c r="P1" s="91" t="s">
        <v>36</v>
      </c>
      <c r="Q1" s="61" t="s">
        <v>26</v>
      </c>
      <c r="R1" s="61" t="s">
        <v>37</v>
      </c>
      <c r="S1" s="58" t="s">
        <v>38</v>
      </c>
      <c r="T1" s="22">
        <v>0.3</v>
      </c>
      <c r="U1" s="60" t="s">
        <v>383</v>
      </c>
      <c r="V1" s="92" t="s">
        <v>384</v>
      </c>
      <c r="W1" s="93"/>
      <c r="X1" s="93"/>
      <c r="Y1" s="106"/>
      <c r="Z1" s="88" t="s">
        <v>385</v>
      </c>
      <c r="AA1" s="78"/>
      <c r="AB1" s="58"/>
      <c r="AC1" s="59">
        <f>(0.1*Q2) +R2</f>
        <v>0.77146000000000003</v>
      </c>
      <c r="AE1" s="26">
        <f>SUM(AE4:AE247)</f>
        <v>5840195.0879999986</v>
      </c>
      <c r="AG1"/>
    </row>
    <row r="2" spans="1:94" x14ac:dyDescent="0.5">
      <c r="E2" t="s">
        <v>4</v>
      </c>
      <c r="F2" s="107">
        <v>0.97299999999999998</v>
      </c>
      <c r="G2" s="109" t="s">
        <v>28</v>
      </c>
      <c r="H2" s="26" t="s">
        <v>5</v>
      </c>
      <c r="K2" s="113">
        <f>0.9-0.1</f>
        <v>0.8</v>
      </c>
      <c r="N2" s="118" t="s">
        <v>39</v>
      </c>
      <c r="O2" s="121" t="s">
        <v>30</v>
      </c>
      <c r="Q2" s="93">
        <f>-0.7914</f>
        <v>-0.79139999999999999</v>
      </c>
      <c r="R2" s="93">
        <f>0.8506</f>
        <v>0.85060000000000002</v>
      </c>
      <c r="S2" s="66" t="s">
        <v>40</v>
      </c>
      <c r="T2" s="62" t="s">
        <v>41</v>
      </c>
      <c r="U2" s="63" t="s">
        <v>362</v>
      </c>
      <c r="V2" s="64" t="s">
        <v>363</v>
      </c>
      <c r="W2" s="65" t="s">
        <v>364</v>
      </c>
      <c r="X2" s="65" t="s">
        <v>365</v>
      </c>
      <c r="Y2" s="89" t="s">
        <v>366</v>
      </c>
      <c r="Z2" s="89" t="s">
        <v>367</v>
      </c>
      <c r="AA2" s="79" t="s">
        <v>368</v>
      </c>
      <c r="AB2" s="66" t="s">
        <v>369</v>
      </c>
      <c r="AC2" s="67" t="s">
        <v>386</v>
      </c>
      <c r="AD2" s="68" t="s">
        <v>371</v>
      </c>
      <c r="AE2" s="94" t="s">
        <v>387</v>
      </c>
      <c r="AF2" s="66" t="s">
        <v>388</v>
      </c>
      <c r="AG2"/>
      <c r="AH2" s="66" t="s">
        <v>389</v>
      </c>
      <c r="AI2" s="66" t="s">
        <v>390</v>
      </c>
      <c r="AJ2" s="66" t="s">
        <v>391</v>
      </c>
      <c r="AK2" s="66" t="s">
        <v>392</v>
      </c>
      <c r="AL2" s="66" t="s">
        <v>393</v>
      </c>
      <c r="AM2" s="68" t="s">
        <v>394</v>
      </c>
      <c r="AN2" s="68" t="s">
        <v>395</v>
      </c>
      <c r="AO2" s="68" t="s">
        <v>396</v>
      </c>
      <c r="AP2" s="68" t="s">
        <v>397</v>
      </c>
    </row>
    <row r="3" spans="1:94" s="7" customFormat="1" x14ac:dyDescent="0.5">
      <c r="A3" s="5" t="s">
        <v>8</v>
      </c>
      <c r="B3" s="5" t="s">
        <v>9</v>
      </c>
      <c r="C3" s="5" t="s">
        <v>10</v>
      </c>
      <c r="D3" s="5" t="s">
        <v>11</v>
      </c>
      <c r="E3" s="5" t="s">
        <v>12</v>
      </c>
      <c r="F3" s="112" t="s">
        <v>13</v>
      </c>
      <c r="G3" s="110" t="s">
        <v>14</v>
      </c>
      <c r="H3" s="111" t="s">
        <v>42</v>
      </c>
      <c r="I3" s="112" t="s">
        <v>18</v>
      </c>
      <c r="J3" s="111" t="s">
        <v>43</v>
      </c>
      <c r="K3" s="114" t="s">
        <v>44</v>
      </c>
      <c r="L3" s="115" t="s">
        <v>32</v>
      </c>
      <c r="M3" s="116" t="s">
        <v>45</v>
      </c>
      <c r="N3" s="119" t="s">
        <v>34</v>
      </c>
      <c r="O3" s="122" t="s">
        <v>18</v>
      </c>
      <c r="P3" s="16" t="s">
        <v>46</v>
      </c>
      <c r="Q3" s="16" t="s">
        <v>373</v>
      </c>
      <c r="R3" s="16" t="s">
        <v>48</v>
      </c>
      <c r="S3" s="69" t="s">
        <v>49</v>
      </c>
      <c r="T3" s="70" t="s">
        <v>50</v>
      </c>
      <c r="U3" s="71" t="s">
        <v>374</v>
      </c>
      <c r="V3" s="72" t="s">
        <v>375</v>
      </c>
      <c r="W3" s="69" t="s">
        <v>376</v>
      </c>
      <c r="X3" s="73" t="s">
        <v>377</v>
      </c>
      <c r="Y3" s="90" t="s">
        <v>378</v>
      </c>
      <c r="Z3" s="90" t="s">
        <v>398</v>
      </c>
      <c r="AA3" s="80" t="s">
        <v>399</v>
      </c>
      <c r="AB3" s="75" t="s">
        <v>380</v>
      </c>
      <c r="AC3" s="76" t="s">
        <v>400</v>
      </c>
      <c r="AD3" s="77" t="s">
        <v>50</v>
      </c>
      <c r="AE3" s="95" t="s">
        <v>14</v>
      </c>
      <c r="AF3" s="74" t="s">
        <v>401</v>
      </c>
      <c r="AG3"/>
      <c r="AH3" s="74" t="s">
        <v>402</v>
      </c>
      <c r="AI3" s="74" t="s">
        <v>403</v>
      </c>
      <c r="AJ3" s="74" t="s">
        <v>404</v>
      </c>
      <c r="AK3" s="74" t="s">
        <v>405</v>
      </c>
      <c r="AL3" s="74" t="s">
        <v>406</v>
      </c>
      <c r="AM3" s="77" t="s">
        <v>407</v>
      </c>
      <c r="AN3" s="77" t="s">
        <v>408</v>
      </c>
      <c r="AO3" s="77" t="s">
        <v>409</v>
      </c>
      <c r="AP3" s="77" t="s">
        <v>410</v>
      </c>
      <c r="AQ3">
        <f>SUM(AQ4:AQ247)</f>
        <v>26</v>
      </c>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row>
    <row r="4" spans="1:94" x14ac:dyDescent="0.5">
      <c r="A4" t="str">
        <f>'3 - Rent Optimization'!A4</f>
        <v>W1</v>
      </c>
      <c r="B4" t="str">
        <f>'3 - Rent Optimization'!B4</f>
        <v>L9531</v>
      </c>
      <c r="C4" t="str">
        <f>'3 - Rent Optimization'!C4</f>
        <v>apartment</v>
      </c>
      <c r="D4">
        <f>'3 - Rent Optimization'!D4</f>
        <v>2</v>
      </c>
      <c r="E4">
        <f>'3 - Rent Optimization'!E4</f>
        <v>1060</v>
      </c>
      <c r="F4" s="107">
        <f>'3 - Rent Optimization'!F4</f>
        <v>0.97299999999999998</v>
      </c>
      <c r="G4" s="26">
        <f>'3 - Rent Optimization'!G4</f>
        <v>12376.56</v>
      </c>
      <c r="H4" s="26">
        <f>'3 - Rent Optimization'!H4</f>
        <v>148</v>
      </c>
      <c r="I4" s="107">
        <f>'3 - Rent Optimization'!I4</f>
        <v>0.16159999999999999</v>
      </c>
      <c r="J4" s="26">
        <f>'3 - Rent Optimization'!J4</f>
        <v>114</v>
      </c>
      <c r="K4" s="26">
        <f>'3 - Rent Optimization'!K4</f>
        <v>153</v>
      </c>
      <c r="L4" s="26">
        <f>'3 - Rent Optimization'!L4</f>
        <v>39</v>
      </c>
      <c r="M4" s="26">
        <f>'3 - Rent Optimization'!M4</f>
        <v>34</v>
      </c>
      <c r="N4" s="47">
        <f>'3 - Rent Optimization'!N4</f>
        <v>0.79743589743589749</v>
      </c>
      <c r="O4" s="47">
        <f>'3 - Rent Optimization'!O4</f>
        <v>0.16159999999999999</v>
      </c>
      <c r="P4">
        <f>'3 - Rent Optimization'!P4</f>
        <v>114</v>
      </c>
      <c r="Q4">
        <f>'3 - Rent Optimization'!Q4</f>
        <v>0.1</v>
      </c>
      <c r="R4">
        <f>'3 - Rent Optimization'!R4</f>
        <v>0.77153000000000005</v>
      </c>
      <c r="S4">
        <f>'3 - Rent Optimization'!S4</f>
        <v>32103.363300000001</v>
      </c>
      <c r="T4">
        <f>'3 - Rent Optimization'!T4</f>
        <v>22472.354309999999</v>
      </c>
      <c r="U4">
        <f>'3 - Rent Optimization'!U4</f>
        <v>114</v>
      </c>
      <c r="V4">
        <f>'3 - Rent Optimization'!V4</f>
        <v>48.75</v>
      </c>
      <c r="W4">
        <f>'3 - Rent Optimization'!W4</f>
        <v>109.125</v>
      </c>
      <c r="X4">
        <f>'3 - Rent Optimization'!X4</f>
        <v>-30.78817733990148</v>
      </c>
      <c r="Y4" s="26">
        <f>'3 - Rent Optimization'!Y4</f>
        <v>80.754002463054192</v>
      </c>
      <c r="Z4" s="26">
        <f>'3 - Rent Optimization'!Z4</f>
        <v>114</v>
      </c>
      <c r="AA4" s="47">
        <f>'3 - Rent Optimization'!AA4</f>
        <v>0.1</v>
      </c>
      <c r="AB4" s="107">
        <f>'3 - Rent Optimization'!AB4</f>
        <v>0.77153000000000005</v>
      </c>
      <c r="AC4" s="26">
        <f>AB4*Z4*365</f>
        <v>32103.363300000001</v>
      </c>
      <c r="AD4" s="39">
        <f>AC4*0.6</f>
        <v>19262.017980000001</v>
      </c>
      <c r="AE4" s="26">
        <f>G4</f>
        <v>12376.56</v>
      </c>
      <c r="AF4" s="26">
        <f>AD4-AE4</f>
        <v>6885.457980000001</v>
      </c>
      <c r="AG4" s="96" t="s">
        <v>411</v>
      </c>
      <c r="AH4" s="123">
        <f>AB4*365/$AG$23*$AG$21</f>
        <v>9386.9483333333337</v>
      </c>
      <c r="AI4" s="123">
        <f>-$AG$7-$AG$13-AH4</f>
        <v>-42986.948333333334</v>
      </c>
      <c r="AJ4" s="123">
        <f>-$AG$13-AH4-$AG$18</f>
        <v>-18986.948333333334</v>
      </c>
      <c r="AK4" s="123">
        <f>-$AG$7/$AG$9-$AG$13-AH4</f>
        <v>-18986.948333333334</v>
      </c>
      <c r="AL4" s="123">
        <f>-$AG$7/$AG$9-$AG$13-AH4-$AG$18</f>
        <v>-24986.948333333334</v>
      </c>
      <c r="AM4" s="26">
        <f>AF4+AI4</f>
        <v>-36101.490353333334</v>
      </c>
      <c r="AN4" s="26">
        <f>AF4+AJ4</f>
        <v>-12101.490353333333</v>
      </c>
      <c r="AO4" s="26">
        <f>AF4+AK4</f>
        <v>-12101.490353333333</v>
      </c>
      <c r="AP4" s="26">
        <f>AF4+AL4</f>
        <v>-18101.490353333334</v>
      </c>
      <c r="AQ4">
        <f>IF(AP4&gt;6000,1,0)</f>
        <v>0</v>
      </c>
    </row>
    <row r="5" spans="1:94" x14ac:dyDescent="0.5">
      <c r="A5" t="str">
        <f>'3 - Rent Optimization'!A5</f>
        <v>W10</v>
      </c>
      <c r="B5" t="str">
        <f>'3 - Rent Optimization'!B5</f>
        <v>L9533</v>
      </c>
      <c r="C5" t="str">
        <f>'3 - Rent Optimization'!C5</f>
        <v>apartment</v>
      </c>
      <c r="D5">
        <f>'3 - Rent Optimization'!D5</f>
        <v>2</v>
      </c>
      <c r="E5">
        <f>'3 - Rent Optimization'!E5</f>
        <v>1200</v>
      </c>
      <c r="F5" s="107">
        <f>'3 - Rent Optimization'!F5</f>
        <v>0.97299999999999998</v>
      </c>
      <c r="G5" s="26">
        <f>'3 - Rent Optimization'!G5</f>
        <v>14011.199999999999</v>
      </c>
      <c r="H5" s="26">
        <f>'3 - Rent Optimization'!H5</f>
        <v>133</v>
      </c>
      <c r="I5" s="107">
        <f>'3 - Rent Optimization'!I5</f>
        <v>0.34789999999999999</v>
      </c>
      <c r="J5" s="26">
        <f>'3 - Rent Optimization'!J5</f>
        <v>111</v>
      </c>
      <c r="K5" s="26">
        <f>'3 - Rent Optimization'!K5</f>
        <v>149</v>
      </c>
      <c r="L5" s="26">
        <f>'3 - Rent Optimization'!L5</f>
        <v>38</v>
      </c>
      <c r="M5" s="26">
        <f>'3 - Rent Optimization'!M5</f>
        <v>22</v>
      </c>
      <c r="N5" s="47">
        <f>'3 - Rent Optimization'!N5</f>
        <v>0.56315789473684219</v>
      </c>
      <c r="O5" s="47">
        <f>'3 - Rent Optimization'!O5</f>
        <v>0.34789999999999999</v>
      </c>
      <c r="Y5" s="26">
        <f>'3 - Rent Optimization'!Y5</f>
        <v>78.644925476822024</v>
      </c>
      <c r="Z5" s="26">
        <f>'3 - Rent Optimization'!Z5</f>
        <v>111</v>
      </c>
      <c r="AA5" s="47">
        <f>'3 - Rent Optimization'!AA5</f>
        <v>0.1</v>
      </c>
      <c r="AB5" s="107">
        <f>'3 - Rent Optimization'!AB5</f>
        <v>0.77153000000000005</v>
      </c>
      <c r="AC5" s="26">
        <f t="shared" ref="AC5:AC68" si="0">AB5*Z5*365</f>
        <v>31258.537950000002</v>
      </c>
      <c r="AD5" s="39">
        <f t="shared" ref="AD5:AD68" si="1">AC5*0.6</f>
        <v>18755.122770000002</v>
      </c>
      <c r="AE5" s="26">
        <f t="shared" ref="AE5:AE68" si="2">G5</f>
        <v>14011.199999999999</v>
      </c>
      <c r="AF5" s="26">
        <f t="shared" ref="AF5:AF68" si="3">AD5-AE5</f>
        <v>4743.9227700000029</v>
      </c>
      <c r="AG5" s="97"/>
      <c r="AH5" s="123">
        <f t="shared" ref="AH5:AH68" si="4">AB5*365/$AG$23*$AG$21</f>
        <v>9386.9483333333337</v>
      </c>
      <c r="AI5" s="123">
        <f t="shared" ref="AI5:AI68" si="5">-$AG$7-$AG$13-AH5</f>
        <v>-42986.948333333334</v>
      </c>
      <c r="AJ5" s="123">
        <f t="shared" ref="AJ5:AJ68" si="6">-$AG$13-AH5-$AG$18</f>
        <v>-18986.948333333334</v>
      </c>
      <c r="AK5" s="123">
        <f t="shared" ref="AK5:AK68" si="7">-$AG$7/$AG$9-$AG$13-AH5</f>
        <v>-18986.948333333334</v>
      </c>
      <c r="AL5" s="123">
        <f t="shared" ref="AL5:AL68" si="8">-$AG$7/$AG$9-$AG$13-AH5-$AG$18</f>
        <v>-24986.948333333334</v>
      </c>
      <c r="AM5" s="26">
        <f t="shared" ref="AM5:AM68" si="9">AF5+AI5</f>
        <v>-38243.025563333329</v>
      </c>
      <c r="AN5" s="26">
        <f t="shared" ref="AN5:AN68" si="10">AF5+AJ5</f>
        <v>-14243.025563333331</v>
      </c>
      <c r="AO5" s="26">
        <f t="shared" ref="AO5:AO68" si="11">AF5+AK5</f>
        <v>-14243.025563333331</v>
      </c>
      <c r="AP5" s="26">
        <f t="shared" ref="AP5:AP68" si="12">AF5+AL5</f>
        <v>-20243.025563333329</v>
      </c>
      <c r="AQ5">
        <f t="shared" ref="AQ5:AQ68" si="13">IF(AP5&gt;6000,1,0)</f>
        <v>0</v>
      </c>
    </row>
    <row r="6" spans="1:94" x14ac:dyDescent="0.5">
      <c r="A6" t="str">
        <f>'3 - Rent Optimization'!A6</f>
        <v>W100</v>
      </c>
      <c r="B6" t="str">
        <f>'3 - Rent Optimization'!B6</f>
        <v>L1944</v>
      </c>
      <c r="C6" t="str">
        <f>'3 - Rent Optimization'!C6</f>
        <v>apartment</v>
      </c>
      <c r="D6">
        <f>'3 - Rent Optimization'!D6</f>
        <v>2</v>
      </c>
      <c r="E6">
        <f>'3 - Rent Optimization'!E6</f>
        <v>3300</v>
      </c>
      <c r="F6" s="107">
        <f>'3 - Rent Optimization'!F6</f>
        <v>0.97299999999999998</v>
      </c>
      <c r="G6" s="26">
        <f>'3 - Rent Optimization'!G6</f>
        <v>38530.799999999996</v>
      </c>
      <c r="H6" s="26">
        <f>'3 - Rent Optimization'!H6</f>
        <v>372</v>
      </c>
      <c r="I6" s="107">
        <f>'3 - Rent Optimization'!I6</f>
        <v>0.39729999999999999</v>
      </c>
      <c r="J6" s="26">
        <f>'3 - Rent Optimization'!J6</f>
        <v>108</v>
      </c>
      <c r="K6" s="26">
        <f>'3 - Rent Optimization'!K6</f>
        <v>610</v>
      </c>
      <c r="L6" s="26">
        <f>'3 - Rent Optimization'!L6</f>
        <v>502</v>
      </c>
      <c r="M6" s="26">
        <f>'3 - Rent Optimization'!M6</f>
        <v>264</v>
      </c>
      <c r="N6" s="47">
        <f>'3 - Rent Optimization'!N6</f>
        <v>0.52071713147410359</v>
      </c>
      <c r="O6" s="47">
        <f>'3 - Rent Optimization'!O6</f>
        <v>0.39729999999999999</v>
      </c>
      <c r="Y6" s="26">
        <f>'3 - Rent Optimization'!Y6</f>
        <v>359.75664708854367</v>
      </c>
      <c r="Z6" s="26">
        <f>'3 - Rent Optimization'!Z6</f>
        <v>359.75664708854367</v>
      </c>
      <c r="AA6" s="47">
        <f>'3 - Rent Optimization'!AA6</f>
        <v>0.50120581209329673</v>
      </c>
      <c r="AB6" s="107">
        <f>'3 - Rent Optimization'!AB6</f>
        <v>0.45389535856573698</v>
      </c>
      <c r="AC6" s="26">
        <f t="shared" si="0"/>
        <v>59601.533399231572</v>
      </c>
      <c r="AD6" s="39">
        <f t="shared" si="1"/>
        <v>35760.920039538942</v>
      </c>
      <c r="AE6" s="26">
        <f t="shared" si="2"/>
        <v>38530.799999999996</v>
      </c>
      <c r="AF6" s="26">
        <f t="shared" si="3"/>
        <v>-2769.879960461054</v>
      </c>
      <c r="AG6" s="63" t="s">
        <v>412</v>
      </c>
      <c r="AH6" s="123">
        <f t="shared" si="4"/>
        <v>5522.393529216467</v>
      </c>
      <c r="AI6" s="123">
        <f t="shared" si="5"/>
        <v>-39122.393529216468</v>
      </c>
      <c r="AJ6" s="123">
        <f t="shared" si="6"/>
        <v>-15122.393529216468</v>
      </c>
      <c r="AK6" s="123">
        <f t="shared" si="7"/>
        <v>-15122.393529216468</v>
      </c>
      <c r="AL6" s="123">
        <f t="shared" si="8"/>
        <v>-21122.393529216468</v>
      </c>
      <c r="AM6" s="26">
        <f t="shared" si="9"/>
        <v>-41892.273489677522</v>
      </c>
      <c r="AN6" s="26">
        <f t="shared" si="10"/>
        <v>-17892.273489677522</v>
      </c>
      <c r="AO6" s="26">
        <f t="shared" si="11"/>
        <v>-17892.273489677522</v>
      </c>
      <c r="AP6" s="26">
        <f t="shared" si="12"/>
        <v>-23892.273489677522</v>
      </c>
      <c r="AQ6">
        <f t="shared" si="13"/>
        <v>0</v>
      </c>
    </row>
    <row r="7" spans="1:94" x14ac:dyDescent="0.5">
      <c r="A7" t="str">
        <f>'3 - Rent Optimization'!A7</f>
        <v>W101</v>
      </c>
      <c r="B7" t="str">
        <f>'3 - Rent Optimization'!B7</f>
        <v>L15257</v>
      </c>
      <c r="C7" t="str">
        <f>'3 - Rent Optimization'!C7</f>
        <v>apartment</v>
      </c>
      <c r="D7">
        <f>'3 - Rent Optimization'!D7</f>
        <v>2</v>
      </c>
      <c r="E7">
        <f>'3 - Rent Optimization'!E7</f>
        <v>1400</v>
      </c>
      <c r="F7" s="107">
        <f>'3 - Rent Optimization'!F7</f>
        <v>0.97299999999999998</v>
      </c>
      <c r="G7" s="26">
        <f>'3 - Rent Optimization'!G7</f>
        <v>16346.4</v>
      </c>
      <c r="H7" s="26">
        <f>'3 - Rent Optimization'!H7</f>
        <v>302</v>
      </c>
      <c r="I7" s="107">
        <f>'3 - Rent Optimization'!I7</f>
        <v>0.3644</v>
      </c>
      <c r="J7" s="26">
        <f>'3 - Rent Optimization'!J7</f>
        <v>178</v>
      </c>
      <c r="K7" s="26">
        <f>'3 - Rent Optimization'!K7</f>
        <v>533</v>
      </c>
      <c r="L7" s="26">
        <f>'3 - Rent Optimization'!L7</f>
        <v>355</v>
      </c>
      <c r="M7" s="26">
        <f>'3 - Rent Optimization'!M7</f>
        <v>124</v>
      </c>
      <c r="N7" s="47">
        <f>'3 - Rent Optimization'!N7</f>
        <v>0.37943661971830989</v>
      </c>
      <c r="O7" s="47">
        <f>'3 - Rent Optimization'!O7</f>
        <v>0.3644</v>
      </c>
      <c r="Y7" s="26">
        <f>'3 - Rent Optimization'!Y7</f>
        <v>305.22233011241627</v>
      </c>
      <c r="Z7" s="26">
        <f>'3 - Rent Optimization'!Z7</f>
        <v>305.22233011241627</v>
      </c>
      <c r="AA7" s="47">
        <f>'3 - Rent Optimization'!AA7</f>
        <v>0.38669820870403665</v>
      </c>
      <c r="AB7" s="107">
        <f>'3 - Rent Optimization'!AB7</f>
        <v>0.54455102816901424</v>
      </c>
      <c r="AC7" s="26">
        <f t="shared" si="0"/>
        <v>60666.333794243372</v>
      </c>
      <c r="AD7" s="39">
        <f t="shared" si="1"/>
        <v>36399.800276546019</v>
      </c>
      <c r="AE7" s="26">
        <f t="shared" si="2"/>
        <v>16346.4</v>
      </c>
      <c r="AF7" s="26">
        <f t="shared" si="3"/>
        <v>20053.400276546017</v>
      </c>
      <c r="AG7" s="98">
        <v>30000</v>
      </c>
      <c r="AH7" s="123">
        <f t="shared" si="4"/>
        <v>6625.3708427230067</v>
      </c>
      <c r="AI7" s="123">
        <f t="shared" si="5"/>
        <v>-40225.370842723009</v>
      </c>
      <c r="AJ7" s="123">
        <f t="shared" si="6"/>
        <v>-16225.370842723007</v>
      </c>
      <c r="AK7" s="123">
        <f t="shared" si="7"/>
        <v>-16225.370842723007</v>
      </c>
      <c r="AL7" s="123">
        <f t="shared" si="8"/>
        <v>-22225.370842723009</v>
      </c>
      <c r="AM7" s="26">
        <f t="shared" si="9"/>
        <v>-20171.970566176991</v>
      </c>
      <c r="AN7" s="26">
        <f t="shared" si="10"/>
        <v>3828.0294338230105</v>
      </c>
      <c r="AO7" s="26">
        <f t="shared" si="11"/>
        <v>3828.0294338230105</v>
      </c>
      <c r="AP7" s="26">
        <f t="shared" si="12"/>
        <v>-2171.9705661769913</v>
      </c>
      <c r="AQ7">
        <f t="shared" si="13"/>
        <v>0</v>
      </c>
    </row>
    <row r="8" spans="1:94" x14ac:dyDescent="0.5">
      <c r="A8" t="str">
        <f>'3 - Rent Optimization'!A8</f>
        <v>W102</v>
      </c>
      <c r="B8" t="str">
        <f>'3 - Rent Optimization'!B8</f>
        <v>L15257</v>
      </c>
      <c r="C8" t="str">
        <f>'3 - Rent Optimization'!C8</f>
        <v>apartment</v>
      </c>
      <c r="D8">
        <f>'3 - Rent Optimization'!D8</f>
        <v>2</v>
      </c>
      <c r="E8">
        <f>'3 - Rent Optimization'!E8</f>
        <v>2000</v>
      </c>
      <c r="F8" s="107">
        <f>'3 - Rent Optimization'!F8</f>
        <v>0.97299999999999998</v>
      </c>
      <c r="G8" s="26">
        <f>'3 - Rent Optimization'!G8</f>
        <v>23352</v>
      </c>
      <c r="H8" s="26">
        <f>'3 - Rent Optimization'!H8</f>
        <v>429</v>
      </c>
      <c r="I8" s="107">
        <f>'3 - Rent Optimization'!I8</f>
        <v>0.41099999999999998</v>
      </c>
      <c r="J8" s="26">
        <f>'3 - Rent Optimization'!J8</f>
        <v>221</v>
      </c>
      <c r="K8" s="26">
        <f>'3 - Rent Optimization'!K8</f>
        <v>617</v>
      </c>
      <c r="L8" s="26">
        <f>'3 - Rent Optimization'!L8</f>
        <v>396</v>
      </c>
      <c r="M8" s="26">
        <f>'3 - Rent Optimization'!M8</f>
        <v>208</v>
      </c>
      <c r="N8" s="47">
        <f>'3 - Rent Optimization'!N8</f>
        <v>0.52020202020202022</v>
      </c>
      <c r="O8" s="47">
        <f>'3 - Rent Optimization'!O8</f>
        <v>0.41099999999999998</v>
      </c>
      <c r="Y8" s="26">
        <f>'3 - Rent Optimization'!Y8</f>
        <v>351.69448654793484</v>
      </c>
      <c r="Z8" s="26">
        <f>'3 - Rent Optimization'!Z8</f>
        <v>351.69448654793484</v>
      </c>
      <c r="AA8" s="47">
        <f>'3 - Rent Optimization'!AA8</f>
        <v>0.36402926575340372</v>
      </c>
      <c r="AB8" s="107">
        <f>'3 - Rent Optimization'!AB8</f>
        <v>0.56249803030303025</v>
      </c>
      <c r="AC8" s="26">
        <f t="shared" si="0"/>
        <v>72207.021422351856</v>
      </c>
      <c r="AD8" s="39">
        <f t="shared" si="1"/>
        <v>43324.212853411111</v>
      </c>
      <c r="AE8" s="26">
        <f t="shared" si="2"/>
        <v>23352</v>
      </c>
      <c r="AF8" s="26">
        <f t="shared" si="3"/>
        <v>19972.212853411111</v>
      </c>
      <c r="AG8" s="98" t="s">
        <v>413</v>
      </c>
      <c r="AH8" s="123">
        <f t="shared" si="4"/>
        <v>6843.7260353535348</v>
      </c>
      <c r="AI8" s="123">
        <f t="shared" si="5"/>
        <v>-40443.726035353538</v>
      </c>
      <c r="AJ8" s="123">
        <f t="shared" si="6"/>
        <v>-16443.726035353535</v>
      </c>
      <c r="AK8" s="123">
        <f t="shared" si="7"/>
        <v>-16443.726035353535</v>
      </c>
      <c r="AL8" s="123">
        <f t="shared" si="8"/>
        <v>-22443.726035353535</v>
      </c>
      <c r="AM8" s="26">
        <f t="shared" si="9"/>
        <v>-20471.513181942428</v>
      </c>
      <c r="AN8" s="26">
        <f t="shared" si="10"/>
        <v>3528.4868180575759</v>
      </c>
      <c r="AO8" s="26">
        <f t="shared" si="11"/>
        <v>3528.4868180575759</v>
      </c>
      <c r="AP8" s="26">
        <f t="shared" si="12"/>
        <v>-2471.5131819424241</v>
      </c>
      <c r="AQ8">
        <f t="shared" si="13"/>
        <v>0</v>
      </c>
    </row>
    <row r="9" spans="1:94" x14ac:dyDescent="0.5">
      <c r="A9" t="str">
        <f>'3 - Rent Optimization'!A9</f>
        <v>W103</v>
      </c>
      <c r="B9" t="str">
        <f>'3 - Rent Optimization'!B9</f>
        <v>L15257</v>
      </c>
      <c r="C9" t="str">
        <f>'3 - Rent Optimization'!C9</f>
        <v>house</v>
      </c>
      <c r="D9">
        <f>'3 - Rent Optimization'!D9</f>
        <v>2</v>
      </c>
      <c r="E9">
        <f>'3 - Rent Optimization'!E9</f>
        <v>1600</v>
      </c>
      <c r="F9" s="107">
        <f>'3 - Rent Optimization'!F9</f>
        <v>0.97299999999999998</v>
      </c>
      <c r="G9" s="26">
        <f>'3 - Rent Optimization'!G9</f>
        <v>18681.599999999999</v>
      </c>
      <c r="H9" s="26">
        <f>'3 - Rent Optimization'!H9</f>
        <v>380</v>
      </c>
      <c r="I9" s="107">
        <f>'3 - Rent Optimization'!I9</f>
        <v>0.41099999999999998</v>
      </c>
      <c r="J9" s="26">
        <f>'3 - Rent Optimization'!J9</f>
        <v>202</v>
      </c>
      <c r="K9" s="26">
        <f>'3 - Rent Optimization'!K9</f>
        <v>646</v>
      </c>
      <c r="L9" s="26">
        <f>'3 - Rent Optimization'!L9</f>
        <v>444</v>
      </c>
      <c r="M9" s="26">
        <f>'3 - Rent Optimization'!M9</f>
        <v>178</v>
      </c>
      <c r="N9" s="47">
        <f>'3 - Rent Optimization'!N9</f>
        <v>0.42072072072072075</v>
      </c>
      <c r="O9" s="47">
        <f>'3 - Rent Optimization'!O9</f>
        <v>0.41099999999999998</v>
      </c>
      <c r="Y9" s="26">
        <f>'3 - Rent Optimization'!Y9</f>
        <v>371.43018188707845</v>
      </c>
      <c r="Z9" s="26">
        <f>'3 - Rent Optimization'!Z9</f>
        <v>371.43018188707845</v>
      </c>
      <c r="AA9" s="47">
        <f>'3 - Rent Optimization'!AA9</f>
        <v>0.40527960700374493</v>
      </c>
      <c r="AB9" s="107">
        <f>'3 - Rent Optimization'!AB9</f>
        <v>0.52984013513513517</v>
      </c>
      <c r="AC9" s="26">
        <f t="shared" si="0"/>
        <v>71831.495483975872</v>
      </c>
      <c r="AD9" s="39">
        <f t="shared" si="1"/>
        <v>43098.897290385525</v>
      </c>
      <c r="AE9" s="26">
        <f t="shared" si="2"/>
        <v>18681.599999999999</v>
      </c>
      <c r="AF9" s="26">
        <f t="shared" si="3"/>
        <v>24417.297290385526</v>
      </c>
      <c r="AG9" s="99">
        <v>5</v>
      </c>
      <c r="AH9" s="123">
        <f t="shared" si="4"/>
        <v>6446.3883108108103</v>
      </c>
      <c r="AI9" s="123">
        <f t="shared" si="5"/>
        <v>-40046.388310810813</v>
      </c>
      <c r="AJ9" s="123">
        <f t="shared" si="6"/>
        <v>-16046.388310810809</v>
      </c>
      <c r="AK9" s="123">
        <f t="shared" si="7"/>
        <v>-16046.388310810809</v>
      </c>
      <c r="AL9" s="123">
        <f t="shared" si="8"/>
        <v>-22046.388310810809</v>
      </c>
      <c r="AM9" s="26">
        <f t="shared" si="9"/>
        <v>-15629.091020425287</v>
      </c>
      <c r="AN9" s="26">
        <f t="shared" si="10"/>
        <v>8370.9089795747168</v>
      </c>
      <c r="AO9" s="26">
        <f t="shared" si="11"/>
        <v>8370.9089795747168</v>
      </c>
      <c r="AP9" s="26">
        <f t="shared" si="12"/>
        <v>2370.9089795747168</v>
      </c>
      <c r="AQ9">
        <f t="shared" si="13"/>
        <v>0</v>
      </c>
    </row>
    <row r="10" spans="1:94" x14ac:dyDescent="0.5">
      <c r="A10" t="str">
        <f>'3 - Rent Optimization'!A10</f>
        <v>W104</v>
      </c>
      <c r="B10" t="str">
        <f>'3 - Rent Optimization'!B10</f>
        <v>L15257</v>
      </c>
      <c r="C10" t="str">
        <f>'3 - Rent Optimization'!C10</f>
        <v>house</v>
      </c>
      <c r="D10">
        <f>'3 - Rent Optimization'!D10</f>
        <v>2</v>
      </c>
      <c r="E10">
        <f>'3 - Rent Optimization'!E10</f>
        <v>2800</v>
      </c>
      <c r="F10" s="107">
        <f>'3 - Rent Optimization'!F10</f>
        <v>0.97299999999999998</v>
      </c>
      <c r="G10" s="26">
        <f>'3 - Rent Optimization'!G10</f>
        <v>32692.799999999999</v>
      </c>
      <c r="H10" s="26">
        <f>'3 - Rent Optimization'!H10</f>
        <v>374</v>
      </c>
      <c r="I10" s="107">
        <f>'3 - Rent Optimization'!I10</f>
        <v>0.52600000000000002</v>
      </c>
      <c r="J10" s="26">
        <f>'3 - Rent Optimization'!J10</f>
        <v>197</v>
      </c>
      <c r="K10" s="26">
        <f>'3 - Rent Optimization'!K10</f>
        <v>639</v>
      </c>
      <c r="L10" s="26">
        <f>'3 - Rent Optimization'!L10</f>
        <v>442</v>
      </c>
      <c r="M10" s="26">
        <f>'3 - Rent Optimization'!M10</f>
        <v>177</v>
      </c>
      <c r="N10" s="47">
        <f>'3 - Rent Optimization'!N10</f>
        <v>0.42036199095022619</v>
      </c>
      <c r="O10" s="47">
        <f>'3 - Rent Optimization'!O10</f>
        <v>0.52600000000000002</v>
      </c>
      <c r="Y10" s="26">
        <f>'3 - Rent Optimization'!Y10</f>
        <v>367.71202791461417</v>
      </c>
      <c r="Z10" s="26">
        <f>'3 - Rent Optimization'!Z10</f>
        <v>367.71202791461417</v>
      </c>
      <c r="AA10" s="47">
        <f>'3 - Rent Optimization'!AA10</f>
        <v>0.40898104599930168</v>
      </c>
      <c r="AB10" s="107">
        <f>'3 - Rent Optimization'!AB10</f>
        <v>0.52690970588235286</v>
      </c>
      <c r="AC10" s="26">
        <f t="shared" si="0"/>
        <v>70719.128314430898</v>
      </c>
      <c r="AD10" s="39">
        <f t="shared" si="1"/>
        <v>42431.476988658535</v>
      </c>
      <c r="AE10" s="26">
        <f t="shared" si="2"/>
        <v>32692.799999999999</v>
      </c>
      <c r="AF10" s="26">
        <f t="shared" si="3"/>
        <v>9738.6769886585353</v>
      </c>
      <c r="AG10" s="97"/>
      <c r="AH10" s="123">
        <f t="shared" si="4"/>
        <v>6410.7347549019596</v>
      </c>
      <c r="AI10" s="123">
        <f t="shared" si="5"/>
        <v>-40010.734754901961</v>
      </c>
      <c r="AJ10" s="123">
        <f t="shared" si="6"/>
        <v>-16010.73475490196</v>
      </c>
      <c r="AK10" s="123">
        <f t="shared" si="7"/>
        <v>-16010.73475490196</v>
      </c>
      <c r="AL10" s="123">
        <f t="shared" si="8"/>
        <v>-22010.734754901961</v>
      </c>
      <c r="AM10" s="26">
        <f t="shared" si="9"/>
        <v>-30272.057766243426</v>
      </c>
      <c r="AN10" s="26">
        <f t="shared" si="10"/>
        <v>-6272.0577662434243</v>
      </c>
      <c r="AO10" s="26">
        <f t="shared" si="11"/>
        <v>-6272.0577662434243</v>
      </c>
      <c r="AP10" s="26">
        <f t="shared" si="12"/>
        <v>-12272.057766243426</v>
      </c>
      <c r="AQ10">
        <f t="shared" si="13"/>
        <v>0</v>
      </c>
    </row>
    <row r="11" spans="1:94" x14ac:dyDescent="0.5">
      <c r="A11" t="str">
        <f>'3 - Rent Optimization'!A11</f>
        <v>W105</v>
      </c>
      <c r="B11" t="str">
        <f>'3 - Rent Optimization'!B11</f>
        <v>L15260</v>
      </c>
      <c r="C11" t="str">
        <f>'3 - Rent Optimization'!C11</f>
        <v>apartment</v>
      </c>
      <c r="D11">
        <f>'3 - Rent Optimization'!D11</f>
        <v>2</v>
      </c>
      <c r="E11">
        <f>'3 - Rent Optimization'!E11</f>
        <v>1100</v>
      </c>
      <c r="F11" s="107">
        <f>'3 - Rent Optimization'!F11</f>
        <v>0.97299999999999998</v>
      </c>
      <c r="G11" s="26">
        <f>'3 - Rent Optimization'!G11</f>
        <v>12843.6</v>
      </c>
      <c r="H11" s="26">
        <f>'3 - Rent Optimization'!H11</f>
        <v>386</v>
      </c>
      <c r="I11" s="107">
        <f>'3 - Rent Optimization'!I11</f>
        <v>0.43290000000000001</v>
      </c>
      <c r="J11" s="26">
        <f>'3 - Rent Optimization'!J11</f>
        <v>114</v>
      </c>
      <c r="K11" s="26">
        <f>'3 - Rent Optimization'!K11</f>
        <v>477</v>
      </c>
      <c r="L11" s="26">
        <f>'3 - Rent Optimization'!L11</f>
        <v>363</v>
      </c>
      <c r="M11" s="26">
        <f>'3 - Rent Optimization'!M11</f>
        <v>272</v>
      </c>
      <c r="N11" s="47">
        <f>'3 - Rent Optimization'!N11</f>
        <v>0.69944903581267226</v>
      </c>
      <c r="O11" s="47">
        <f>'3 - Rent Optimization'!O11</f>
        <v>0.43290000000000001</v>
      </c>
      <c r="Y11" s="26">
        <f>'3 - Rent Optimization'!Y11</f>
        <v>278.09494600227362</v>
      </c>
      <c r="Z11" s="26">
        <f>'3 - Rent Optimization'!Z11</f>
        <v>278.09494600227362</v>
      </c>
      <c r="AA11" s="47">
        <f>'3 - Rent Optimization'!AA11</f>
        <v>0.46164175427498316</v>
      </c>
      <c r="AB11" s="107">
        <f>'3 - Rent Optimization'!AB11</f>
        <v>0.48521822314049584</v>
      </c>
      <c r="AC11" s="26">
        <f t="shared" si="0"/>
        <v>49251.908480705002</v>
      </c>
      <c r="AD11" s="39">
        <f t="shared" si="1"/>
        <v>29551.145088423</v>
      </c>
      <c r="AE11" s="26">
        <f t="shared" si="2"/>
        <v>12843.6</v>
      </c>
      <c r="AF11" s="26">
        <f t="shared" si="3"/>
        <v>16707.545088423001</v>
      </c>
      <c r="AG11" s="63" t="s">
        <v>414</v>
      </c>
      <c r="AH11" s="123">
        <f t="shared" si="4"/>
        <v>5903.4883815426983</v>
      </c>
      <c r="AI11" s="123">
        <f t="shared" si="5"/>
        <v>-39503.488381542702</v>
      </c>
      <c r="AJ11" s="123">
        <f t="shared" si="6"/>
        <v>-15503.488381542698</v>
      </c>
      <c r="AK11" s="123">
        <f t="shared" si="7"/>
        <v>-15503.488381542698</v>
      </c>
      <c r="AL11" s="123">
        <f t="shared" si="8"/>
        <v>-21503.488381542698</v>
      </c>
      <c r="AM11" s="26">
        <f t="shared" si="9"/>
        <v>-22795.943293119701</v>
      </c>
      <c r="AN11" s="26">
        <f t="shared" si="10"/>
        <v>1204.056706880303</v>
      </c>
      <c r="AO11" s="26">
        <f t="shared" si="11"/>
        <v>1204.056706880303</v>
      </c>
      <c r="AP11" s="26">
        <f t="shared" si="12"/>
        <v>-4795.943293119697</v>
      </c>
      <c r="AQ11">
        <f t="shared" si="13"/>
        <v>0</v>
      </c>
    </row>
    <row r="12" spans="1:94" x14ac:dyDescent="0.5">
      <c r="A12" t="str">
        <f>'3 - Rent Optimization'!A12</f>
        <v>W106</v>
      </c>
      <c r="B12" t="str">
        <f>'3 - Rent Optimization'!B12</f>
        <v>L15260</v>
      </c>
      <c r="C12" t="str">
        <f>'3 - Rent Optimization'!C12</f>
        <v>apartment</v>
      </c>
      <c r="D12">
        <f>'3 - Rent Optimization'!D12</f>
        <v>2</v>
      </c>
      <c r="E12">
        <f>'3 - Rent Optimization'!E12</f>
        <v>1900</v>
      </c>
      <c r="F12" s="107">
        <f>'3 - Rent Optimization'!F12</f>
        <v>0.97299999999999998</v>
      </c>
      <c r="G12" s="26">
        <f>'3 - Rent Optimization'!G12</f>
        <v>22184.399999999998</v>
      </c>
      <c r="H12" s="26">
        <f>'3 - Rent Optimization'!H12</f>
        <v>212</v>
      </c>
      <c r="I12" s="107">
        <f>'3 - Rent Optimization'!I12</f>
        <v>0.69589999999999996</v>
      </c>
      <c r="J12" s="26">
        <f>'3 - Rent Optimization'!J12</f>
        <v>80</v>
      </c>
      <c r="K12" s="26">
        <f>'3 - Rent Optimization'!K12</f>
        <v>583</v>
      </c>
      <c r="L12" s="26">
        <f>'3 - Rent Optimization'!L12</f>
        <v>503</v>
      </c>
      <c r="M12" s="26">
        <f>'3 - Rent Optimization'!M12</f>
        <v>132</v>
      </c>
      <c r="N12" s="47">
        <f>'3 - Rent Optimization'!N12</f>
        <v>0.30994035785288276</v>
      </c>
      <c r="O12" s="47">
        <f>'3 - Rent Optimization'!O12</f>
        <v>0.69589999999999996</v>
      </c>
      <c r="Y12" s="26">
        <f>'3 - Rent Optimization'!Y12</f>
        <v>346.36572407477581</v>
      </c>
      <c r="Z12" s="26">
        <f>'3 - Rent Optimization'!Z12</f>
        <v>346.36572407477581</v>
      </c>
      <c r="AA12" s="47">
        <f>'3 - Rent Optimization'!AA12</f>
        <v>0.52364329872727766</v>
      </c>
      <c r="AB12" s="107">
        <f>'3 - Rent Optimization'!AB12</f>
        <v>0.43613160039761428</v>
      </c>
      <c r="AC12" s="26">
        <f t="shared" si="0"/>
        <v>55137.278710717816</v>
      </c>
      <c r="AD12" s="39">
        <f t="shared" si="1"/>
        <v>33082.367226430688</v>
      </c>
      <c r="AE12" s="26">
        <f t="shared" si="2"/>
        <v>22184.399999999998</v>
      </c>
      <c r="AF12" s="26">
        <f t="shared" si="3"/>
        <v>10897.96722643069</v>
      </c>
      <c r="AG12" s="8" t="s">
        <v>415</v>
      </c>
      <c r="AH12" s="123">
        <f t="shared" si="4"/>
        <v>5306.2678048376401</v>
      </c>
      <c r="AI12" s="123">
        <f t="shared" si="5"/>
        <v>-38906.26780483764</v>
      </c>
      <c r="AJ12" s="123">
        <f t="shared" si="6"/>
        <v>-14906.26780483764</v>
      </c>
      <c r="AK12" s="123">
        <f t="shared" si="7"/>
        <v>-14906.26780483764</v>
      </c>
      <c r="AL12" s="123">
        <f t="shared" si="8"/>
        <v>-20906.26780483764</v>
      </c>
      <c r="AM12" s="26">
        <f t="shared" si="9"/>
        <v>-28008.30057840695</v>
      </c>
      <c r="AN12" s="26">
        <f t="shared" si="10"/>
        <v>-4008.3005784069501</v>
      </c>
      <c r="AO12" s="26">
        <f t="shared" si="11"/>
        <v>-4008.3005784069501</v>
      </c>
      <c r="AP12" s="26">
        <f t="shared" si="12"/>
        <v>-10008.30057840695</v>
      </c>
      <c r="AQ12">
        <f t="shared" si="13"/>
        <v>0</v>
      </c>
    </row>
    <row r="13" spans="1:94" x14ac:dyDescent="0.5">
      <c r="A13" t="str">
        <f>'3 - Rent Optimization'!A13</f>
        <v>W107</v>
      </c>
      <c r="B13" t="str">
        <f>'3 - Rent Optimization'!B13</f>
        <v>L15260</v>
      </c>
      <c r="C13" t="str">
        <f>'3 - Rent Optimization'!C13</f>
        <v>house</v>
      </c>
      <c r="D13">
        <f>'3 - Rent Optimization'!D13</f>
        <v>2</v>
      </c>
      <c r="E13">
        <f>'3 - Rent Optimization'!E13</f>
        <v>1800</v>
      </c>
      <c r="F13" s="107">
        <f>'3 - Rent Optimization'!F13</f>
        <v>0.97299999999999998</v>
      </c>
      <c r="G13" s="26">
        <f>'3 - Rent Optimization'!G13</f>
        <v>21016.799999999999</v>
      </c>
      <c r="H13" s="26">
        <f>'3 - Rent Optimization'!H13</f>
        <v>969</v>
      </c>
      <c r="I13" s="107">
        <f>'3 - Rent Optimization'!I13</f>
        <v>0.1096</v>
      </c>
      <c r="J13" s="26">
        <f>'3 - Rent Optimization'!J13</f>
        <v>239</v>
      </c>
      <c r="K13" s="26">
        <f>'3 - Rent Optimization'!K13</f>
        <v>1431</v>
      </c>
      <c r="L13" s="26">
        <f>'3 - Rent Optimization'!L13</f>
        <v>1192</v>
      </c>
      <c r="M13" s="26">
        <f>'3 - Rent Optimization'!M13</f>
        <v>730</v>
      </c>
      <c r="N13" s="47">
        <f>'3 - Rent Optimization'!N13</f>
        <v>0.58993288590604032</v>
      </c>
      <c r="O13" s="47">
        <f>'3 - Rent Optimization'!O13</f>
        <v>0.1096</v>
      </c>
      <c r="Y13" s="26">
        <f>'3 - Rent Optimization'!Y13</f>
        <v>845.51976758873309</v>
      </c>
      <c r="Z13" s="26">
        <f>'3 - Rent Optimization'!Z13</f>
        <v>845.51976758873309</v>
      </c>
      <c r="AA13" s="47">
        <f>'3 - Rent Optimization'!AA13</f>
        <v>0.50706024670384775</v>
      </c>
      <c r="AB13" s="107">
        <f>'3 - Rent Optimization'!AB13</f>
        <v>0.44926040268456374</v>
      </c>
      <c r="AC13" s="26">
        <f t="shared" si="0"/>
        <v>138648.37121160564</v>
      </c>
      <c r="AD13" s="39">
        <f t="shared" si="1"/>
        <v>83189.022726963376</v>
      </c>
      <c r="AE13" s="26">
        <f t="shared" si="2"/>
        <v>21016.799999999999</v>
      </c>
      <c r="AF13" s="26">
        <f t="shared" si="3"/>
        <v>62172.222726963373</v>
      </c>
      <c r="AG13" s="98">
        <v>3600</v>
      </c>
      <c r="AH13" s="123">
        <f t="shared" si="4"/>
        <v>5466.0015659955252</v>
      </c>
      <c r="AI13" s="123">
        <f t="shared" si="5"/>
        <v>-39066.001565995524</v>
      </c>
      <c r="AJ13" s="123">
        <f t="shared" si="6"/>
        <v>-15066.001565995524</v>
      </c>
      <c r="AK13" s="123">
        <f t="shared" si="7"/>
        <v>-15066.001565995524</v>
      </c>
      <c r="AL13" s="123">
        <f t="shared" si="8"/>
        <v>-21066.001565995524</v>
      </c>
      <c r="AM13" s="26">
        <f t="shared" si="9"/>
        <v>23106.221160967849</v>
      </c>
      <c r="AN13" s="26">
        <f t="shared" si="10"/>
        <v>47106.221160967849</v>
      </c>
      <c r="AO13" s="26">
        <f t="shared" si="11"/>
        <v>47106.221160967849</v>
      </c>
      <c r="AP13" s="26">
        <f t="shared" si="12"/>
        <v>41106.221160967849</v>
      </c>
      <c r="AQ13">
        <f t="shared" si="13"/>
        <v>1</v>
      </c>
    </row>
    <row r="14" spans="1:94" x14ac:dyDescent="0.5">
      <c r="A14" t="str">
        <f>'3 - Rent Optimization'!A14</f>
        <v>W108</v>
      </c>
      <c r="B14" t="str">
        <f>'3 - Rent Optimization'!B14</f>
        <v>L15260</v>
      </c>
      <c r="C14" t="str">
        <f>'3 - Rent Optimization'!C14</f>
        <v>house</v>
      </c>
      <c r="D14">
        <f>'3 - Rent Optimization'!D14</f>
        <v>2</v>
      </c>
      <c r="E14">
        <f>'3 - Rent Optimization'!E14</f>
        <v>3200</v>
      </c>
      <c r="F14" s="107">
        <f>'3 - Rent Optimization'!F14</f>
        <v>0.97299999999999998</v>
      </c>
      <c r="G14" s="26">
        <f>'3 - Rent Optimization'!G14</f>
        <v>37363.199999999997</v>
      </c>
      <c r="H14" s="26">
        <f>'3 - Rent Optimization'!H14</f>
        <v>885</v>
      </c>
      <c r="I14" s="107">
        <f>'3 - Rent Optimization'!I14</f>
        <v>0.22470000000000001</v>
      </c>
      <c r="J14" s="26">
        <f>'3 - Rent Optimization'!J14</f>
        <v>236</v>
      </c>
      <c r="K14" s="26">
        <f>'3 - Rent Optimization'!K14</f>
        <v>1533</v>
      </c>
      <c r="L14" s="26">
        <f>'3 - Rent Optimization'!L14</f>
        <v>1297</v>
      </c>
      <c r="M14" s="26">
        <f>'3 - Rent Optimization'!M14</f>
        <v>649</v>
      </c>
      <c r="N14" s="47">
        <f>'3 - Rent Optimization'!N14</f>
        <v>0.50030840400925214</v>
      </c>
      <c r="O14" s="47">
        <f>'3 - Rent Optimization'!O14</f>
        <v>0.22470000000000001</v>
      </c>
      <c r="Y14" s="26">
        <f>'3 - Rent Optimization'!Y14</f>
        <v>907.97285114310978</v>
      </c>
      <c r="Z14" s="26">
        <f>'3 - Rent Optimization'!Z14</f>
        <v>907.97285114310978</v>
      </c>
      <c r="AA14" s="47">
        <f>'3 - Rent Optimization'!AA14</f>
        <v>0.51447824280222654</v>
      </c>
      <c r="AB14" s="107">
        <f>'3 - Rent Optimization'!AB14</f>
        <v>0.44338757517347727</v>
      </c>
      <c r="AC14" s="26">
        <f t="shared" si="0"/>
        <v>146943.11648896761</v>
      </c>
      <c r="AD14" s="39">
        <f t="shared" si="1"/>
        <v>88165.869893380572</v>
      </c>
      <c r="AE14" s="26">
        <f t="shared" si="2"/>
        <v>37363.199999999997</v>
      </c>
      <c r="AF14" s="26">
        <f t="shared" si="3"/>
        <v>50802.669893380575</v>
      </c>
      <c r="AG14" s="8" t="s">
        <v>416</v>
      </c>
      <c r="AH14" s="123">
        <f t="shared" si="4"/>
        <v>5394.5488312773068</v>
      </c>
      <c r="AI14" s="123">
        <f t="shared" si="5"/>
        <v>-38994.548831277309</v>
      </c>
      <c r="AJ14" s="123">
        <f t="shared" si="6"/>
        <v>-14994.548831277307</v>
      </c>
      <c r="AK14" s="123">
        <f t="shared" si="7"/>
        <v>-14994.548831277307</v>
      </c>
      <c r="AL14" s="123">
        <f t="shared" si="8"/>
        <v>-20994.548831277309</v>
      </c>
      <c r="AM14" s="26">
        <f t="shared" si="9"/>
        <v>11808.121062103266</v>
      </c>
      <c r="AN14" s="26">
        <f t="shared" si="10"/>
        <v>35808.121062103266</v>
      </c>
      <c r="AO14" s="26">
        <f t="shared" si="11"/>
        <v>35808.121062103266</v>
      </c>
      <c r="AP14" s="26">
        <f t="shared" si="12"/>
        <v>29808.121062103266</v>
      </c>
      <c r="AQ14">
        <f t="shared" si="13"/>
        <v>1</v>
      </c>
    </row>
    <row r="15" spans="1:94" x14ac:dyDescent="0.5">
      <c r="A15" t="str">
        <f>'3 - Rent Optimization'!A15</f>
        <v>W109</v>
      </c>
      <c r="B15" t="str">
        <f>'3 - Rent Optimization'!B15</f>
        <v>L15264</v>
      </c>
      <c r="C15" t="str">
        <f>'3 - Rent Optimization'!C15</f>
        <v>apartment</v>
      </c>
      <c r="D15">
        <f>'3 - Rent Optimization'!D15</f>
        <v>2</v>
      </c>
      <c r="E15">
        <f>'3 - Rent Optimization'!E15</f>
        <v>1000</v>
      </c>
      <c r="F15" s="107">
        <f>'3 - Rent Optimization'!F15</f>
        <v>0.97299999999999998</v>
      </c>
      <c r="G15" s="26">
        <f>'3 - Rent Optimization'!G15</f>
        <v>11676</v>
      </c>
      <c r="H15" s="26">
        <f>'3 - Rent Optimization'!H15</f>
        <v>287</v>
      </c>
      <c r="I15" s="107">
        <f>'3 - Rent Optimization'!I15</f>
        <v>0.21920000000000001</v>
      </c>
      <c r="J15" s="26">
        <f>'3 - Rent Optimization'!J15</f>
        <v>138</v>
      </c>
      <c r="K15" s="26">
        <f>'3 - Rent Optimization'!K15</f>
        <v>550</v>
      </c>
      <c r="L15" s="26">
        <f>'3 - Rent Optimization'!L15</f>
        <v>412</v>
      </c>
      <c r="M15" s="26">
        <f>'3 - Rent Optimization'!M15</f>
        <v>149</v>
      </c>
      <c r="N15" s="47">
        <f>'3 - Rent Optimization'!N15</f>
        <v>0.38932038834951455</v>
      </c>
      <c r="O15" s="47">
        <f>'3 - Rent Optimization'!O15</f>
        <v>0.21920000000000001</v>
      </c>
      <c r="Y15" s="26">
        <f>'3 - Rent Optimization'!Y15</f>
        <v>319.93971832764936</v>
      </c>
      <c r="Z15" s="26">
        <f>'3 - Rent Optimization'!Z15</f>
        <v>319.93971832764936</v>
      </c>
      <c r="AA15" s="47">
        <f>'3 - Rent Optimization'!AA15</f>
        <v>0.45328100646145508</v>
      </c>
      <c r="AB15" s="107">
        <f>'3 - Rent Optimization'!AB15</f>
        <v>0.49183742718446605</v>
      </c>
      <c r="AC15" s="26">
        <f t="shared" si="0"/>
        <v>57435.789689483747</v>
      </c>
      <c r="AD15" s="39">
        <f t="shared" si="1"/>
        <v>34461.473813690245</v>
      </c>
      <c r="AE15" s="26">
        <f t="shared" si="2"/>
        <v>11676</v>
      </c>
      <c r="AF15" s="26">
        <f t="shared" si="3"/>
        <v>22785.473813690245</v>
      </c>
      <c r="AG15" s="8" t="s">
        <v>417</v>
      </c>
      <c r="AH15" s="123">
        <f t="shared" si="4"/>
        <v>5984.0220307443369</v>
      </c>
      <c r="AI15" s="123">
        <f t="shared" si="5"/>
        <v>-39584.022030744338</v>
      </c>
      <c r="AJ15" s="123">
        <f t="shared" si="6"/>
        <v>-15584.022030744338</v>
      </c>
      <c r="AK15" s="123">
        <f t="shared" si="7"/>
        <v>-15584.022030744338</v>
      </c>
      <c r="AL15" s="123">
        <f t="shared" si="8"/>
        <v>-21584.022030744338</v>
      </c>
      <c r="AM15" s="26">
        <f t="shared" si="9"/>
        <v>-16798.548217054093</v>
      </c>
      <c r="AN15" s="26">
        <f t="shared" si="10"/>
        <v>7201.4517829459073</v>
      </c>
      <c r="AO15" s="26">
        <f t="shared" si="11"/>
        <v>7201.4517829459073</v>
      </c>
      <c r="AP15" s="26">
        <f t="shared" si="12"/>
        <v>1201.4517829459073</v>
      </c>
      <c r="AQ15">
        <f t="shared" si="13"/>
        <v>0</v>
      </c>
    </row>
    <row r="16" spans="1:94" x14ac:dyDescent="0.5">
      <c r="A16" t="str">
        <f>'3 - Rent Optimization'!A16</f>
        <v>W11</v>
      </c>
      <c r="B16" t="str">
        <f>'3 - Rent Optimization'!B16</f>
        <v>L9533</v>
      </c>
      <c r="C16" t="str">
        <f>'3 - Rent Optimization'!C16</f>
        <v>house</v>
      </c>
      <c r="D16">
        <f>'3 - Rent Optimization'!D16</f>
        <v>2</v>
      </c>
      <c r="E16">
        <f>'3 - Rent Optimization'!E16</f>
        <v>1000</v>
      </c>
      <c r="F16" s="107">
        <f>'3 - Rent Optimization'!F16</f>
        <v>0.97299999999999998</v>
      </c>
      <c r="G16" s="26">
        <f>'3 - Rent Optimization'!G16</f>
        <v>11676</v>
      </c>
      <c r="H16" s="26">
        <f>'3 - Rent Optimization'!H16</f>
        <v>206</v>
      </c>
      <c r="I16" s="107">
        <f>'3 - Rent Optimization'!I16</f>
        <v>0.39179999999999998</v>
      </c>
      <c r="J16" s="26">
        <f>'3 - Rent Optimization'!J16</f>
        <v>116</v>
      </c>
      <c r="K16" s="26">
        <f>'3 - Rent Optimization'!K16</f>
        <v>296</v>
      </c>
      <c r="L16" s="26">
        <f>'3 - Rent Optimization'!L16</f>
        <v>180</v>
      </c>
      <c r="M16" s="26">
        <f>'3 - Rent Optimization'!M16</f>
        <v>90</v>
      </c>
      <c r="N16" s="47">
        <f>'3 - Rent Optimization'!N16</f>
        <v>0.5</v>
      </c>
      <c r="O16" s="47">
        <f>'3 - Rent Optimization'!O16</f>
        <v>0.39179999999999998</v>
      </c>
      <c r="Y16" s="26">
        <f>'3 - Rent Optimization'!Y16</f>
        <v>167.63385752178857</v>
      </c>
      <c r="Z16" s="26">
        <f>'3 - Rent Optimization'!Z16</f>
        <v>167.63385752178857</v>
      </c>
      <c r="AA16" s="47">
        <f>'3 - Rent Optimization'!AA16</f>
        <v>0.32948381120794923</v>
      </c>
      <c r="AB16" s="107">
        <f>'3 - Rent Optimization'!AB16</f>
        <v>0.58984766666666655</v>
      </c>
      <c r="AC16" s="26">
        <f t="shared" si="0"/>
        <v>36090.630495449186</v>
      </c>
      <c r="AD16" s="39">
        <f t="shared" si="1"/>
        <v>21654.378297269512</v>
      </c>
      <c r="AE16" s="26">
        <f t="shared" si="2"/>
        <v>11676</v>
      </c>
      <c r="AF16" s="26">
        <f t="shared" si="3"/>
        <v>9978.3782972695117</v>
      </c>
      <c r="AG16" s="98">
        <v>0</v>
      </c>
      <c r="AH16" s="123">
        <f t="shared" si="4"/>
        <v>7176.4799444444425</v>
      </c>
      <c r="AI16" s="123">
        <f t="shared" si="5"/>
        <v>-40776.479944444443</v>
      </c>
      <c r="AJ16" s="123">
        <f t="shared" si="6"/>
        <v>-16776.479944444443</v>
      </c>
      <c r="AK16" s="123">
        <f t="shared" si="7"/>
        <v>-16776.479944444443</v>
      </c>
      <c r="AL16" s="123">
        <f t="shared" si="8"/>
        <v>-22776.479944444443</v>
      </c>
      <c r="AM16" s="26">
        <f t="shared" si="9"/>
        <v>-30798.101647174932</v>
      </c>
      <c r="AN16" s="26">
        <f t="shared" si="10"/>
        <v>-6798.1016471749317</v>
      </c>
      <c r="AO16" s="26">
        <f t="shared" si="11"/>
        <v>-6798.1016471749317</v>
      </c>
      <c r="AP16" s="26">
        <f t="shared" si="12"/>
        <v>-12798.101647174932</v>
      </c>
      <c r="AQ16">
        <f t="shared" si="13"/>
        <v>0</v>
      </c>
    </row>
    <row r="17" spans="1:43" x14ac:dyDescent="0.5">
      <c r="A17" t="str">
        <f>'3 - Rent Optimization'!A17</f>
        <v>W110</v>
      </c>
      <c r="B17" t="str">
        <f>'3 - Rent Optimization'!B17</f>
        <v>L15264</v>
      </c>
      <c r="C17" t="str">
        <f>'3 - Rent Optimization'!C17</f>
        <v>apartment</v>
      </c>
      <c r="D17">
        <f>'3 - Rent Optimization'!D17</f>
        <v>2</v>
      </c>
      <c r="E17">
        <f>'3 - Rent Optimization'!E17</f>
        <v>1300</v>
      </c>
      <c r="F17" s="107">
        <f>'3 - Rent Optimization'!F17</f>
        <v>0.97299999999999998</v>
      </c>
      <c r="G17" s="26">
        <f>'3 - Rent Optimization'!G17</f>
        <v>15178.8</v>
      </c>
      <c r="H17" s="26">
        <f>'3 - Rent Optimization'!H17</f>
        <v>462</v>
      </c>
      <c r="I17" s="107">
        <f>'3 - Rent Optimization'!I17</f>
        <v>0.53700000000000003</v>
      </c>
      <c r="J17" s="26">
        <f>'3 - Rent Optimization'!J17</f>
        <v>175</v>
      </c>
      <c r="K17" s="26">
        <f>'3 - Rent Optimization'!K17</f>
        <v>917</v>
      </c>
      <c r="L17" s="26">
        <f>'3 - Rent Optimization'!L17</f>
        <v>742</v>
      </c>
      <c r="M17" s="26">
        <f>'3 - Rent Optimization'!M17</f>
        <v>287</v>
      </c>
      <c r="N17" s="47">
        <f>'3 - Rent Optimization'!N17</f>
        <v>0.40943396226415096</v>
      </c>
      <c r="O17" s="47">
        <f>'3 - Rent Optimization'!O17</f>
        <v>0.53700000000000003</v>
      </c>
      <c r="Y17" s="26">
        <f>'3 - Rent Optimization'!Y17</f>
        <v>539.43512378426169</v>
      </c>
      <c r="Z17" s="26">
        <f>'3 - Rent Optimization'!Z17</f>
        <v>539.43512378426169</v>
      </c>
      <c r="AA17" s="47">
        <f>'3 - Rent Optimization'!AA17</f>
        <v>0.49292196634421748</v>
      </c>
      <c r="AB17" s="107">
        <f>'3 - Rent Optimization'!AB17</f>
        <v>0.46045367924528308</v>
      </c>
      <c r="AC17" s="26">
        <f t="shared" si="0"/>
        <v>90660.48392311827</v>
      </c>
      <c r="AD17" s="39">
        <f t="shared" si="1"/>
        <v>54396.290353870958</v>
      </c>
      <c r="AE17" s="26">
        <f t="shared" si="2"/>
        <v>15178.8</v>
      </c>
      <c r="AF17" s="26">
        <f t="shared" si="3"/>
        <v>39217.490353870962</v>
      </c>
      <c r="AG17" s="8" t="s">
        <v>418</v>
      </c>
      <c r="AH17" s="123">
        <f t="shared" si="4"/>
        <v>5602.1864308176109</v>
      </c>
      <c r="AI17" s="123">
        <f t="shared" si="5"/>
        <v>-39202.186430817608</v>
      </c>
      <c r="AJ17" s="123">
        <f t="shared" si="6"/>
        <v>-15202.186430817612</v>
      </c>
      <c r="AK17" s="123">
        <f t="shared" si="7"/>
        <v>-15202.186430817612</v>
      </c>
      <c r="AL17" s="123">
        <f t="shared" si="8"/>
        <v>-21202.186430817612</v>
      </c>
      <c r="AM17" s="26">
        <f t="shared" si="9"/>
        <v>15.303923053354083</v>
      </c>
      <c r="AN17" s="26">
        <f t="shared" si="10"/>
        <v>24015.30392305335</v>
      </c>
      <c r="AO17" s="26">
        <f t="shared" si="11"/>
        <v>24015.30392305335</v>
      </c>
      <c r="AP17" s="26">
        <f t="shared" si="12"/>
        <v>18015.30392305335</v>
      </c>
      <c r="AQ17">
        <f t="shared" si="13"/>
        <v>1</v>
      </c>
    </row>
    <row r="18" spans="1:43" x14ac:dyDescent="0.5">
      <c r="A18" t="str">
        <f>'3 - Rent Optimization'!A18</f>
        <v>W111</v>
      </c>
      <c r="B18" t="str">
        <f>'3 - Rent Optimization'!B18</f>
        <v>L15264</v>
      </c>
      <c r="C18" t="str">
        <f>'3 - Rent Optimization'!C18</f>
        <v>house</v>
      </c>
      <c r="D18">
        <f>'3 - Rent Optimization'!D18</f>
        <v>2</v>
      </c>
      <c r="E18">
        <f>'3 - Rent Optimization'!E18</f>
        <v>1200</v>
      </c>
      <c r="F18" s="107">
        <f>'3 - Rent Optimization'!F18</f>
        <v>0.97299999999999998</v>
      </c>
      <c r="G18" s="26">
        <f>'3 - Rent Optimization'!G18</f>
        <v>14011.199999999999</v>
      </c>
      <c r="H18" s="26">
        <f>'3 - Rent Optimization'!H18</f>
        <v>389</v>
      </c>
      <c r="I18" s="107">
        <f>'3 - Rent Optimization'!I18</f>
        <v>0.51229999999999998</v>
      </c>
      <c r="J18" s="26">
        <f>'3 - Rent Optimization'!J18</f>
        <v>130</v>
      </c>
      <c r="K18" s="26">
        <f>'3 - Rent Optimization'!K18</f>
        <v>821</v>
      </c>
      <c r="L18" s="26">
        <f>'3 - Rent Optimization'!L18</f>
        <v>691</v>
      </c>
      <c r="M18" s="26">
        <f>'3 - Rent Optimization'!M18</f>
        <v>259</v>
      </c>
      <c r="N18" s="47">
        <f>'3 - Rent Optimization'!N18</f>
        <v>0.39985528219971056</v>
      </c>
      <c r="O18" s="47">
        <f>'3 - Rent Optimization'!O18</f>
        <v>0.51229999999999998</v>
      </c>
      <c r="Y18" s="26">
        <f>'3 - Rent Optimization'!Y18</f>
        <v>485.87219748642167</v>
      </c>
      <c r="Z18" s="26">
        <f>'3 - Rent Optimization'!Z18</f>
        <v>485.87219748642167</v>
      </c>
      <c r="AA18" s="47">
        <f>'3 - Rent Optimization'!AA18</f>
        <v>0.5120083328352204</v>
      </c>
      <c r="AB18" s="107">
        <f>'3 - Rent Optimization'!AB18</f>
        <v>0.44534300289435602</v>
      </c>
      <c r="AC18" s="26">
        <f t="shared" si="0"/>
        <v>78978.620959791151</v>
      </c>
      <c r="AD18" s="39">
        <f t="shared" si="1"/>
        <v>47387.172575874691</v>
      </c>
      <c r="AE18" s="26">
        <f t="shared" si="2"/>
        <v>14011.199999999999</v>
      </c>
      <c r="AF18" s="26">
        <f t="shared" si="3"/>
        <v>33375.972575874694</v>
      </c>
      <c r="AG18" s="100">
        <v>6000</v>
      </c>
      <c r="AH18" s="123">
        <f t="shared" si="4"/>
        <v>5418.3398685479979</v>
      </c>
      <c r="AI18" s="123">
        <f t="shared" si="5"/>
        <v>-39018.339868547999</v>
      </c>
      <c r="AJ18" s="123">
        <f t="shared" si="6"/>
        <v>-15018.339868547999</v>
      </c>
      <c r="AK18" s="123">
        <f t="shared" si="7"/>
        <v>-15018.339868547999</v>
      </c>
      <c r="AL18" s="123">
        <f t="shared" si="8"/>
        <v>-21018.339868547999</v>
      </c>
      <c r="AM18" s="26">
        <f t="shared" si="9"/>
        <v>-5642.3672926733052</v>
      </c>
      <c r="AN18" s="26">
        <f t="shared" si="10"/>
        <v>18357.632707326695</v>
      </c>
      <c r="AO18" s="26">
        <f t="shared" si="11"/>
        <v>18357.632707326695</v>
      </c>
      <c r="AP18" s="26">
        <f t="shared" si="12"/>
        <v>12357.632707326695</v>
      </c>
      <c r="AQ18">
        <f t="shared" si="13"/>
        <v>1</v>
      </c>
    </row>
    <row r="19" spans="1:43" x14ac:dyDescent="0.5">
      <c r="A19" t="str">
        <f>'3 - Rent Optimization'!A19</f>
        <v>W112</v>
      </c>
      <c r="B19" t="str">
        <f>'3 - Rent Optimization'!B19</f>
        <v>L15264</v>
      </c>
      <c r="C19" t="str">
        <f>'3 - Rent Optimization'!C19</f>
        <v>house</v>
      </c>
      <c r="D19">
        <f>'3 - Rent Optimization'!D19</f>
        <v>2</v>
      </c>
      <c r="E19">
        <f>'3 - Rent Optimization'!E19</f>
        <v>1600</v>
      </c>
      <c r="F19" s="107">
        <f>'3 - Rent Optimization'!F19</f>
        <v>0.97299999999999998</v>
      </c>
      <c r="G19" s="26">
        <f>'3 - Rent Optimization'!G19</f>
        <v>18681.599999999999</v>
      </c>
      <c r="H19" s="26">
        <f>'3 - Rent Optimization'!H19</f>
        <v>678</v>
      </c>
      <c r="I19" s="107">
        <f>'3 - Rent Optimization'!I19</f>
        <v>0.36159999999999998</v>
      </c>
      <c r="J19" s="26">
        <f>'3 - Rent Optimization'!J19</f>
        <v>241</v>
      </c>
      <c r="K19" s="26">
        <f>'3 - Rent Optimization'!K19</f>
        <v>866</v>
      </c>
      <c r="L19" s="26">
        <f>'3 - Rent Optimization'!L19</f>
        <v>625</v>
      </c>
      <c r="M19" s="26">
        <f>'3 - Rent Optimization'!M19</f>
        <v>437</v>
      </c>
      <c r="N19" s="47">
        <f>'3 - Rent Optimization'!N19</f>
        <v>0.65936000000000006</v>
      </c>
      <c r="O19" s="47">
        <f>'3 - Rent Optimization'!O19</f>
        <v>0.36159999999999998</v>
      </c>
      <c r="Y19" s="26">
        <f>'3 - Rent Optimization'!Y19</f>
        <v>501.17311639509921</v>
      </c>
      <c r="Z19" s="26">
        <f>'3 - Rent Optimization'!Z19</f>
        <v>501.17311639509921</v>
      </c>
      <c r="AA19" s="47">
        <f>'3 - Rent Optimization'!AA19</f>
        <v>0.43302158898572701</v>
      </c>
      <c r="AB19" s="107">
        <f>'3 - Rent Optimization'!AB19</f>
        <v>0.50787680800000001</v>
      </c>
      <c r="AC19" s="26">
        <f t="shared" si="0"/>
        <v>92904.983952706738</v>
      </c>
      <c r="AD19" s="39">
        <f t="shared" si="1"/>
        <v>55742.990371624044</v>
      </c>
      <c r="AE19" s="26">
        <f t="shared" si="2"/>
        <v>18681.599999999999</v>
      </c>
      <c r="AF19" s="26">
        <f t="shared" si="3"/>
        <v>37061.390371624046</v>
      </c>
      <c r="AG19" s="97"/>
      <c r="AH19" s="123">
        <f t="shared" si="4"/>
        <v>6179.1678306666672</v>
      </c>
      <c r="AI19" s="123">
        <f t="shared" si="5"/>
        <v>-39779.167830666665</v>
      </c>
      <c r="AJ19" s="123">
        <f t="shared" si="6"/>
        <v>-15779.167830666667</v>
      </c>
      <c r="AK19" s="123">
        <f t="shared" si="7"/>
        <v>-15779.167830666667</v>
      </c>
      <c r="AL19" s="123">
        <f t="shared" si="8"/>
        <v>-21779.167830666665</v>
      </c>
      <c r="AM19" s="26">
        <f t="shared" si="9"/>
        <v>-2717.7774590426197</v>
      </c>
      <c r="AN19" s="26">
        <f t="shared" si="10"/>
        <v>21282.22254095738</v>
      </c>
      <c r="AO19" s="26">
        <f t="shared" si="11"/>
        <v>21282.22254095738</v>
      </c>
      <c r="AP19" s="26">
        <f t="shared" si="12"/>
        <v>15282.22254095738</v>
      </c>
      <c r="AQ19">
        <f t="shared" si="13"/>
        <v>1</v>
      </c>
    </row>
    <row r="20" spans="1:43" x14ac:dyDescent="0.5">
      <c r="A20" t="str">
        <f>'3 - Rent Optimization'!A20</f>
        <v>W113</v>
      </c>
      <c r="B20" t="str">
        <f>'3 - Rent Optimization'!B20</f>
        <v>L15278</v>
      </c>
      <c r="C20" t="str">
        <f>'3 - Rent Optimization'!C20</f>
        <v>apartment</v>
      </c>
      <c r="D20">
        <f>'3 - Rent Optimization'!D20</f>
        <v>2</v>
      </c>
      <c r="E20">
        <f>'3 - Rent Optimization'!E20</f>
        <v>800</v>
      </c>
      <c r="F20" s="107">
        <f>'3 - Rent Optimization'!F20</f>
        <v>0.97299999999999998</v>
      </c>
      <c r="G20" s="26">
        <f>'3 - Rent Optimization'!G20</f>
        <v>9340.7999999999993</v>
      </c>
      <c r="H20" s="26">
        <f>'3 - Rent Optimization'!H20</f>
        <v>163</v>
      </c>
      <c r="I20" s="107">
        <f>'3 - Rent Optimization'!I20</f>
        <v>0.84379999999999999</v>
      </c>
      <c r="J20" s="26">
        <f>'3 - Rent Optimization'!J20</f>
        <v>134</v>
      </c>
      <c r="K20" s="26">
        <f>'3 - Rent Optimization'!K20</f>
        <v>288</v>
      </c>
      <c r="L20" s="26">
        <f>'3 - Rent Optimization'!L20</f>
        <v>154</v>
      </c>
      <c r="M20" s="26">
        <f>'3 - Rent Optimization'!M20</f>
        <v>29</v>
      </c>
      <c r="N20" s="47">
        <f>'3 - Rent Optimization'!N20</f>
        <v>0.25064935064935068</v>
      </c>
      <c r="O20" s="47">
        <f>'3 - Rent Optimization'!O20</f>
        <v>0.84379999999999999</v>
      </c>
      <c r="Y20" s="26">
        <f>'3 - Rent Optimization'!Y20</f>
        <v>160.79785587975246</v>
      </c>
      <c r="Z20" s="26">
        <f>'3 - Rent Optimization'!Z20</f>
        <v>160.79785587975246</v>
      </c>
      <c r="AA20" s="47">
        <f>'3 - Rent Optimization'!AA20</f>
        <v>0.23920964093377903</v>
      </c>
      <c r="AB20" s="107">
        <f>'3 - Rent Optimization'!AB20</f>
        <v>0.6613177272727272</v>
      </c>
      <c r="AC20" s="26">
        <f t="shared" si="0"/>
        <v>38813.542499264782</v>
      </c>
      <c r="AD20" s="39">
        <f t="shared" si="1"/>
        <v>23288.125499558868</v>
      </c>
      <c r="AE20" s="26">
        <f t="shared" si="2"/>
        <v>9340.7999999999993</v>
      </c>
      <c r="AF20" s="26">
        <f t="shared" si="3"/>
        <v>13947.325499558869</v>
      </c>
      <c r="AG20" s="63" t="s">
        <v>419</v>
      </c>
      <c r="AH20" s="123">
        <f t="shared" si="4"/>
        <v>8046.0323484848477</v>
      </c>
      <c r="AI20" s="123">
        <f t="shared" si="5"/>
        <v>-41646.032348484849</v>
      </c>
      <c r="AJ20" s="123">
        <f t="shared" si="6"/>
        <v>-17646.032348484849</v>
      </c>
      <c r="AK20" s="123">
        <f t="shared" si="7"/>
        <v>-17646.032348484849</v>
      </c>
      <c r="AL20" s="123">
        <f t="shared" si="8"/>
        <v>-23646.032348484849</v>
      </c>
      <c r="AM20" s="26">
        <f t="shared" si="9"/>
        <v>-27698.70684892598</v>
      </c>
      <c r="AN20" s="26">
        <f t="shared" si="10"/>
        <v>-3698.70684892598</v>
      </c>
      <c r="AO20" s="26">
        <f t="shared" si="11"/>
        <v>-3698.70684892598</v>
      </c>
      <c r="AP20" s="26">
        <f t="shared" si="12"/>
        <v>-9698.70684892598</v>
      </c>
      <c r="AQ20">
        <f t="shared" si="13"/>
        <v>0</v>
      </c>
    </row>
    <row r="21" spans="1:43" x14ac:dyDescent="0.5">
      <c r="A21" t="str">
        <f>'3 - Rent Optimization'!A21</f>
        <v>W114</v>
      </c>
      <c r="B21" t="str">
        <f>'3 - Rent Optimization'!B21</f>
        <v>L15278</v>
      </c>
      <c r="C21" t="str">
        <f>'3 - Rent Optimization'!C21</f>
        <v>apartment</v>
      </c>
      <c r="D21">
        <f>'3 - Rent Optimization'!D21</f>
        <v>2</v>
      </c>
      <c r="E21">
        <f>'3 - Rent Optimization'!E21</f>
        <v>1200</v>
      </c>
      <c r="F21" s="107">
        <f>'3 - Rent Optimization'!F21</f>
        <v>0.97299999999999998</v>
      </c>
      <c r="G21" s="26">
        <f>'3 - Rent Optimization'!G21</f>
        <v>14011.199999999999</v>
      </c>
      <c r="H21" s="26">
        <f>'3 - Rent Optimization'!H21</f>
        <v>374</v>
      </c>
      <c r="I21" s="107">
        <f>'3 - Rent Optimization'!I21</f>
        <v>0.91510000000000002</v>
      </c>
      <c r="J21" s="26">
        <f>'3 - Rent Optimization'!J21</f>
        <v>234</v>
      </c>
      <c r="K21" s="26">
        <f>'3 - Rent Optimization'!K21</f>
        <v>794</v>
      </c>
      <c r="L21" s="26">
        <f>'3 - Rent Optimization'!L21</f>
        <v>560</v>
      </c>
      <c r="M21" s="26">
        <f>'3 - Rent Optimization'!M21</f>
        <v>140</v>
      </c>
      <c r="N21" s="47">
        <f>'3 - Rent Optimization'!N21</f>
        <v>0.30000000000000004</v>
      </c>
      <c r="O21" s="47">
        <f>'3 - Rent Optimization'!O21</f>
        <v>0.91510000000000002</v>
      </c>
      <c r="Y21" s="26">
        <f>'3 - Rent Optimization'!Y21</f>
        <v>458.0831122900089</v>
      </c>
      <c r="Z21" s="26">
        <f>'3 - Rent Optimization'!Z21</f>
        <v>458.0831122900089</v>
      </c>
      <c r="AA21" s="47">
        <f>'3 - Rent Optimization'!AA21</f>
        <v>0.42011873184286985</v>
      </c>
      <c r="AB21" s="107">
        <f>'3 - Rent Optimization'!AB21</f>
        <v>0.518092</v>
      </c>
      <c r="AC21" s="26">
        <f t="shared" si="0"/>
        <v>86625.156471582683</v>
      </c>
      <c r="AD21" s="39">
        <f t="shared" si="1"/>
        <v>51975.093882949608</v>
      </c>
      <c r="AE21" s="26">
        <f t="shared" si="2"/>
        <v>14011.199999999999</v>
      </c>
      <c r="AF21" s="26">
        <f t="shared" si="3"/>
        <v>37963.893882949611</v>
      </c>
      <c r="AG21" s="98">
        <v>100</v>
      </c>
      <c r="AH21" s="123">
        <f t="shared" si="4"/>
        <v>6303.4526666666661</v>
      </c>
      <c r="AI21" s="123">
        <f t="shared" si="5"/>
        <v>-39903.452666666664</v>
      </c>
      <c r="AJ21" s="123">
        <f t="shared" si="6"/>
        <v>-15903.452666666666</v>
      </c>
      <c r="AK21" s="123">
        <f t="shared" si="7"/>
        <v>-15903.452666666666</v>
      </c>
      <c r="AL21" s="123">
        <f t="shared" si="8"/>
        <v>-21903.452666666664</v>
      </c>
      <c r="AM21" s="26">
        <f t="shared" si="9"/>
        <v>-1939.5587837170533</v>
      </c>
      <c r="AN21" s="26">
        <f t="shared" si="10"/>
        <v>22060.441216282947</v>
      </c>
      <c r="AO21" s="26">
        <f t="shared" si="11"/>
        <v>22060.441216282947</v>
      </c>
      <c r="AP21" s="26">
        <f t="shared" si="12"/>
        <v>16060.441216282947</v>
      </c>
      <c r="AQ21">
        <f t="shared" si="13"/>
        <v>1</v>
      </c>
    </row>
    <row r="22" spans="1:43" x14ac:dyDescent="0.5">
      <c r="A22" t="str">
        <f>'3 - Rent Optimization'!A22</f>
        <v>W115</v>
      </c>
      <c r="B22" t="str">
        <f>'3 - Rent Optimization'!B22</f>
        <v>L15278</v>
      </c>
      <c r="C22" t="str">
        <f>'3 - Rent Optimization'!C22</f>
        <v>house</v>
      </c>
      <c r="D22">
        <f>'3 - Rent Optimization'!D22</f>
        <v>2</v>
      </c>
      <c r="E22">
        <f>'3 - Rent Optimization'!E22</f>
        <v>900</v>
      </c>
      <c r="F22" s="107">
        <f>'3 - Rent Optimization'!F22</f>
        <v>0.97299999999999998</v>
      </c>
      <c r="G22" s="26">
        <f>'3 - Rent Optimization'!G22</f>
        <v>10508.4</v>
      </c>
      <c r="H22" s="26">
        <f>'3 - Rent Optimization'!H22</f>
        <v>444</v>
      </c>
      <c r="I22" s="107">
        <f>'3 - Rent Optimization'!I22</f>
        <v>0.43009999999999998</v>
      </c>
      <c r="J22" s="26">
        <f>'3 - Rent Optimization'!J22</f>
        <v>252</v>
      </c>
      <c r="K22" s="26">
        <f>'3 - Rent Optimization'!K22</f>
        <v>547</v>
      </c>
      <c r="L22" s="26">
        <f>'3 - Rent Optimization'!L22</f>
        <v>295</v>
      </c>
      <c r="M22" s="26">
        <f>'3 - Rent Optimization'!M22</f>
        <v>192</v>
      </c>
      <c r="N22" s="47">
        <f>'3 - Rent Optimization'!N22</f>
        <v>0.62067796610169501</v>
      </c>
      <c r="O22" s="47">
        <f>'3 - Rent Optimization'!O22</f>
        <v>0.43009999999999998</v>
      </c>
      <c r="Y22" s="26">
        <f>'3 - Rent Optimization'!Y22</f>
        <v>305.67771093848683</v>
      </c>
      <c r="Z22" s="26">
        <f>'3 - Rent Optimization'!Z22</f>
        <v>305.67771093848683</v>
      </c>
      <c r="AA22" s="47">
        <f>'3 - Rent Optimization'!AA22</f>
        <v>0.24556667373148969</v>
      </c>
      <c r="AB22" s="107">
        <f>'3 - Rent Optimization'!AB22</f>
        <v>0.65628486440677958</v>
      </c>
      <c r="AC22" s="26">
        <f t="shared" si="0"/>
        <v>73223.254102535444</v>
      </c>
      <c r="AD22" s="39">
        <f t="shared" si="1"/>
        <v>43933.952461521265</v>
      </c>
      <c r="AE22" s="26">
        <f t="shared" si="2"/>
        <v>10508.4</v>
      </c>
      <c r="AF22" s="26">
        <f t="shared" si="3"/>
        <v>33425.552461521263</v>
      </c>
      <c r="AG22" s="3" t="s">
        <v>420</v>
      </c>
      <c r="AH22" s="123">
        <f t="shared" si="4"/>
        <v>7984.7991836158189</v>
      </c>
      <c r="AI22" s="123">
        <f t="shared" si="5"/>
        <v>-41584.799183615818</v>
      </c>
      <c r="AJ22" s="123">
        <f t="shared" si="6"/>
        <v>-17584.799183615818</v>
      </c>
      <c r="AK22" s="123">
        <f t="shared" si="7"/>
        <v>-17584.799183615818</v>
      </c>
      <c r="AL22" s="123">
        <f t="shared" si="8"/>
        <v>-23584.799183615818</v>
      </c>
      <c r="AM22" s="26">
        <f t="shared" si="9"/>
        <v>-8159.2467220945546</v>
      </c>
      <c r="AN22" s="26">
        <f t="shared" si="10"/>
        <v>15840.753277905445</v>
      </c>
      <c r="AO22" s="26">
        <f t="shared" si="11"/>
        <v>15840.753277905445</v>
      </c>
      <c r="AP22" s="26">
        <f t="shared" si="12"/>
        <v>9840.7532779054454</v>
      </c>
      <c r="AQ22">
        <f t="shared" si="13"/>
        <v>1</v>
      </c>
    </row>
    <row r="23" spans="1:43" x14ac:dyDescent="0.5">
      <c r="A23" t="str">
        <f>'3 - Rent Optimization'!A23</f>
        <v>W116</v>
      </c>
      <c r="B23" t="str">
        <f>'3 - Rent Optimization'!B23</f>
        <v>L15278</v>
      </c>
      <c r="C23" t="str">
        <f>'3 - Rent Optimization'!C23</f>
        <v>house</v>
      </c>
      <c r="D23">
        <f>'3 - Rent Optimization'!D23</f>
        <v>2</v>
      </c>
      <c r="E23">
        <f>'3 - Rent Optimization'!E23</f>
        <v>1100</v>
      </c>
      <c r="F23" s="107">
        <f>'3 - Rent Optimization'!F23</f>
        <v>0.97299999999999998</v>
      </c>
      <c r="G23" s="26">
        <f>'3 - Rent Optimization'!G23</f>
        <v>12843.6</v>
      </c>
      <c r="H23" s="26">
        <f>'3 - Rent Optimization'!H23</f>
        <v>426</v>
      </c>
      <c r="I23" s="107">
        <f>'3 - Rent Optimization'!I23</f>
        <v>0.48220000000000002</v>
      </c>
      <c r="J23" s="26">
        <f>'3 - Rent Optimization'!J23</f>
        <v>246</v>
      </c>
      <c r="K23" s="26">
        <f>'3 - Rent Optimization'!K23</f>
        <v>616</v>
      </c>
      <c r="L23" s="26">
        <f>'3 - Rent Optimization'!L23</f>
        <v>370</v>
      </c>
      <c r="M23" s="26">
        <f>'3 - Rent Optimization'!M23</f>
        <v>180</v>
      </c>
      <c r="N23" s="47">
        <f>'3 - Rent Optimization'!N23</f>
        <v>0.48918918918918919</v>
      </c>
      <c r="O23" s="47">
        <f>'3 - Rent Optimization'!O23</f>
        <v>0.48220000000000002</v>
      </c>
      <c r="Y23" s="26">
        <f>'3 - Rent Optimization'!Y23</f>
        <v>348.35848490589882</v>
      </c>
      <c r="Z23" s="26">
        <f>'3 - Rent Optimization'!Z23</f>
        <v>348.35848490589882</v>
      </c>
      <c r="AA23" s="47">
        <f>'3 - Rent Optimization'!AA23</f>
        <v>0.32131564303978122</v>
      </c>
      <c r="AB23" s="107">
        <f>'3 - Rent Optimization'!AB23</f>
        <v>0.59631440540540526</v>
      </c>
      <c r="AC23" s="26">
        <f t="shared" si="0"/>
        <v>75821.881720024947</v>
      </c>
      <c r="AD23" s="39">
        <f t="shared" si="1"/>
        <v>45493.129032014964</v>
      </c>
      <c r="AE23" s="26">
        <f t="shared" si="2"/>
        <v>12843.6</v>
      </c>
      <c r="AF23" s="26">
        <f t="shared" si="3"/>
        <v>32649.529032014965</v>
      </c>
      <c r="AG23" s="71">
        <v>3</v>
      </c>
      <c r="AH23" s="123">
        <f t="shared" si="4"/>
        <v>7255.158599099097</v>
      </c>
      <c r="AI23" s="123">
        <f t="shared" si="5"/>
        <v>-40855.158599099101</v>
      </c>
      <c r="AJ23" s="123">
        <f t="shared" si="6"/>
        <v>-16855.158599099097</v>
      </c>
      <c r="AK23" s="123">
        <f t="shared" si="7"/>
        <v>-16855.158599099097</v>
      </c>
      <c r="AL23" s="123">
        <f t="shared" si="8"/>
        <v>-22855.158599099097</v>
      </c>
      <c r="AM23" s="26">
        <f t="shared" si="9"/>
        <v>-8205.6295670841355</v>
      </c>
      <c r="AN23" s="26">
        <f t="shared" si="10"/>
        <v>15794.370432915868</v>
      </c>
      <c r="AO23" s="26">
        <f t="shared" si="11"/>
        <v>15794.370432915868</v>
      </c>
      <c r="AP23" s="26">
        <f t="shared" si="12"/>
        <v>9794.3704329158682</v>
      </c>
      <c r="AQ23">
        <f t="shared" si="13"/>
        <v>1</v>
      </c>
    </row>
    <row r="24" spans="1:43" x14ac:dyDescent="0.5">
      <c r="A24" t="str">
        <f>'3 - Rent Optimization'!A24</f>
        <v>W117</v>
      </c>
      <c r="B24" t="str">
        <f>'3 - Rent Optimization'!B24</f>
        <v>L15280</v>
      </c>
      <c r="C24" t="str">
        <f>'3 - Rent Optimization'!C24</f>
        <v>apartment</v>
      </c>
      <c r="D24">
        <f>'3 - Rent Optimization'!D24</f>
        <v>2</v>
      </c>
      <c r="E24">
        <f>'3 - Rent Optimization'!E24</f>
        <v>1000</v>
      </c>
      <c r="F24" s="107">
        <f>'3 - Rent Optimization'!F24</f>
        <v>0.97299999999999998</v>
      </c>
      <c r="G24" s="26">
        <f>'3 - Rent Optimization'!G24</f>
        <v>11676</v>
      </c>
      <c r="H24" s="26">
        <f>'3 - Rent Optimization'!H24</f>
        <v>332</v>
      </c>
      <c r="I24" s="107">
        <f>'3 - Rent Optimization'!I24</f>
        <v>0.4904</v>
      </c>
      <c r="J24" s="26">
        <f>'3 - Rent Optimization'!J24</f>
        <v>171</v>
      </c>
      <c r="K24" s="26">
        <f>'3 - Rent Optimization'!K24</f>
        <v>457</v>
      </c>
      <c r="L24" s="26">
        <f>'3 - Rent Optimization'!L24</f>
        <v>286</v>
      </c>
      <c r="M24" s="26">
        <f>'3 - Rent Optimization'!M24</f>
        <v>161</v>
      </c>
      <c r="N24" s="47">
        <f>'3 - Rent Optimization'!N24</f>
        <v>0.55034965034965044</v>
      </c>
      <c r="O24" s="47">
        <f>'3 - Rent Optimization'!O24</f>
        <v>0.4904</v>
      </c>
      <c r="Y24" s="26">
        <f>'3 - Rent Optimization'!Y24</f>
        <v>259.6960180623974</v>
      </c>
      <c r="Z24" s="26">
        <f>'3 - Rent Optimization'!Z24</f>
        <v>259.6960180623974</v>
      </c>
      <c r="AA24" s="47">
        <f>'3 - Rent Optimization'!AA24</f>
        <v>0.34810074982488781</v>
      </c>
      <c r="AB24" s="107">
        <f>'3 - Rent Optimization'!AB24</f>
        <v>0.57510863636363641</v>
      </c>
      <c r="AC24" s="26">
        <f t="shared" si="0"/>
        <v>54513.999328180056</v>
      </c>
      <c r="AD24" s="39">
        <f t="shared" si="1"/>
        <v>32708.399596908032</v>
      </c>
      <c r="AE24" s="26">
        <f t="shared" si="2"/>
        <v>11676</v>
      </c>
      <c r="AF24" s="26">
        <f t="shared" si="3"/>
        <v>21032.399596908032</v>
      </c>
      <c r="AG24" s="9"/>
      <c r="AH24" s="123">
        <f t="shared" si="4"/>
        <v>6997.1550757575769</v>
      </c>
      <c r="AI24" s="123">
        <f t="shared" si="5"/>
        <v>-40597.155075757575</v>
      </c>
      <c r="AJ24" s="123">
        <f t="shared" si="6"/>
        <v>-16597.155075757575</v>
      </c>
      <c r="AK24" s="123">
        <f t="shared" si="7"/>
        <v>-16597.155075757575</v>
      </c>
      <c r="AL24" s="123">
        <f t="shared" si="8"/>
        <v>-22597.155075757575</v>
      </c>
      <c r="AM24" s="26">
        <f t="shared" si="9"/>
        <v>-19564.755478849544</v>
      </c>
      <c r="AN24" s="26">
        <f t="shared" si="10"/>
        <v>4435.2445211504564</v>
      </c>
      <c r="AO24" s="26">
        <f t="shared" si="11"/>
        <v>4435.2445211504564</v>
      </c>
      <c r="AP24" s="26">
        <f t="shared" si="12"/>
        <v>-1564.7554788495436</v>
      </c>
      <c r="AQ24">
        <f t="shared" si="13"/>
        <v>0</v>
      </c>
    </row>
    <row r="25" spans="1:43" x14ac:dyDescent="0.5">
      <c r="A25" t="str">
        <f>'3 - Rent Optimization'!A25</f>
        <v>W118</v>
      </c>
      <c r="B25" t="str">
        <f>'3 - Rent Optimization'!B25</f>
        <v>L15280</v>
      </c>
      <c r="C25" t="str">
        <f>'3 - Rent Optimization'!C25</f>
        <v>apartment</v>
      </c>
      <c r="D25">
        <f>'3 - Rent Optimization'!D25</f>
        <v>2</v>
      </c>
      <c r="E25">
        <f>'3 - Rent Optimization'!E25</f>
        <v>1400</v>
      </c>
      <c r="F25" s="107">
        <f>'3 - Rent Optimization'!F25</f>
        <v>0.97299999999999998</v>
      </c>
      <c r="G25" s="26">
        <f>'3 - Rent Optimization'!G25</f>
        <v>16346.4</v>
      </c>
      <c r="H25" s="26">
        <f>'3 - Rent Optimization'!H25</f>
        <v>430</v>
      </c>
      <c r="I25" s="107">
        <f>'3 - Rent Optimization'!I25</f>
        <v>0.52329999999999999</v>
      </c>
      <c r="J25" s="26">
        <f>'3 - Rent Optimization'!J25</f>
        <v>262</v>
      </c>
      <c r="K25" s="26">
        <f>'3 - Rent Optimization'!K25</f>
        <v>567</v>
      </c>
      <c r="L25" s="26">
        <f>'3 - Rent Optimization'!L25</f>
        <v>305</v>
      </c>
      <c r="M25" s="26">
        <f>'3 - Rent Optimization'!M25</f>
        <v>168</v>
      </c>
      <c r="N25" s="47">
        <f>'3 - Rent Optimization'!N25</f>
        <v>0.54065573770491804</v>
      </c>
      <c r="O25" s="47">
        <f>'3 - Rent Optimization'!O25</f>
        <v>0.52329999999999999</v>
      </c>
      <c r="Y25" s="26">
        <f>'3 - Rent Optimization'!Y25</f>
        <v>316.76848080080839</v>
      </c>
      <c r="Z25" s="26">
        <f>'3 - Rent Optimization'!Z25</f>
        <v>316.76848080080839</v>
      </c>
      <c r="AA25" s="47">
        <f>'3 - Rent Optimization'!AA25</f>
        <v>0.24365503160867774</v>
      </c>
      <c r="AB25" s="107">
        <f>'3 - Rent Optimization'!AB25</f>
        <v>0.65779831147540979</v>
      </c>
      <c r="AC25" s="26">
        <f t="shared" si="0"/>
        <v>76054.966706781925</v>
      </c>
      <c r="AD25" s="39">
        <f t="shared" si="1"/>
        <v>45632.980024069155</v>
      </c>
      <c r="AE25" s="26">
        <f t="shared" si="2"/>
        <v>16346.4</v>
      </c>
      <c r="AF25" s="26">
        <f t="shared" si="3"/>
        <v>29286.580024069153</v>
      </c>
      <c r="AG25" s="63" t="s">
        <v>421</v>
      </c>
      <c r="AH25" s="123">
        <f t="shared" si="4"/>
        <v>8003.2127896174852</v>
      </c>
      <c r="AI25" s="123">
        <f t="shared" si="5"/>
        <v>-41603.212789617486</v>
      </c>
      <c r="AJ25" s="123">
        <f t="shared" si="6"/>
        <v>-17603.212789617486</v>
      </c>
      <c r="AK25" s="123">
        <f t="shared" si="7"/>
        <v>-17603.212789617486</v>
      </c>
      <c r="AL25" s="123">
        <f t="shared" si="8"/>
        <v>-23603.212789617486</v>
      </c>
      <c r="AM25" s="26">
        <f t="shared" si="9"/>
        <v>-12316.632765548333</v>
      </c>
      <c r="AN25" s="26">
        <f t="shared" si="10"/>
        <v>11683.367234451667</v>
      </c>
      <c r="AO25" s="26">
        <f t="shared" si="11"/>
        <v>11683.367234451667</v>
      </c>
      <c r="AP25" s="26">
        <f t="shared" si="12"/>
        <v>5683.3672344516672</v>
      </c>
      <c r="AQ25">
        <f t="shared" si="13"/>
        <v>0</v>
      </c>
    </row>
    <row r="26" spans="1:43" x14ac:dyDescent="0.5">
      <c r="A26" t="str">
        <f>'3 - Rent Optimization'!A26</f>
        <v>W119</v>
      </c>
      <c r="B26" t="str">
        <f>'3 - Rent Optimization'!B26</f>
        <v>L15280</v>
      </c>
      <c r="C26" t="str">
        <f>'3 - Rent Optimization'!C26</f>
        <v>house</v>
      </c>
      <c r="D26">
        <f>'3 - Rent Optimization'!D26</f>
        <v>2</v>
      </c>
      <c r="E26">
        <f>'3 - Rent Optimization'!E26</f>
        <v>1500</v>
      </c>
      <c r="F26" s="107">
        <f>'3 - Rent Optimization'!F26</f>
        <v>0.97299999999999998</v>
      </c>
      <c r="G26" s="26">
        <f>'3 - Rent Optimization'!G26</f>
        <v>17514</v>
      </c>
      <c r="H26" s="26">
        <f>'3 - Rent Optimization'!H26</f>
        <v>662</v>
      </c>
      <c r="I26" s="107">
        <f>'3 - Rent Optimization'!I26</f>
        <v>0.44929999999999998</v>
      </c>
      <c r="J26" s="26">
        <f>'3 - Rent Optimization'!J26</f>
        <v>229</v>
      </c>
      <c r="K26" s="26">
        <f>'3 - Rent Optimization'!K26</f>
        <v>859</v>
      </c>
      <c r="L26" s="26">
        <f>'3 - Rent Optimization'!L26</f>
        <v>630</v>
      </c>
      <c r="M26" s="26">
        <f>'3 - Rent Optimization'!M26</f>
        <v>433</v>
      </c>
      <c r="N26" s="47">
        <f>'3 - Rent Optimization'!N26</f>
        <v>0.64984126984126989</v>
      </c>
      <c r="O26" s="47">
        <f>'3 - Rent Optimization'!O26</f>
        <v>0.44929999999999998</v>
      </c>
      <c r="Y26" s="26">
        <f>'3 - Rent Optimization'!Y26</f>
        <v>498.21850132626003</v>
      </c>
      <c r="Z26" s="26">
        <f>'3 - Rent Optimization'!Z26</f>
        <v>498.21850132626003</v>
      </c>
      <c r="AA26" s="47">
        <f>'3 - Rent Optimization'!AA26</f>
        <v>0.44186476358890164</v>
      </c>
      <c r="AB26" s="107">
        <f>'3 - Rent Optimization'!AB26</f>
        <v>0.50087566666666661</v>
      </c>
      <c r="AC26" s="26">
        <f t="shared" si="0"/>
        <v>91084.11625907218</v>
      </c>
      <c r="AD26" s="39">
        <f t="shared" si="1"/>
        <v>54650.469755443308</v>
      </c>
      <c r="AE26" s="26">
        <f t="shared" si="2"/>
        <v>17514</v>
      </c>
      <c r="AF26" s="26">
        <f t="shared" si="3"/>
        <v>37136.469755443308</v>
      </c>
      <c r="AG26" s="101">
        <v>0.3</v>
      </c>
      <c r="AH26" s="123">
        <f t="shared" si="4"/>
        <v>6093.9872777777773</v>
      </c>
      <c r="AI26" s="123">
        <f t="shared" si="5"/>
        <v>-39693.987277777778</v>
      </c>
      <c r="AJ26" s="123">
        <f t="shared" si="6"/>
        <v>-15693.987277777778</v>
      </c>
      <c r="AK26" s="123">
        <f t="shared" si="7"/>
        <v>-15693.987277777778</v>
      </c>
      <c r="AL26" s="123">
        <f t="shared" si="8"/>
        <v>-21693.987277777778</v>
      </c>
      <c r="AM26" s="26">
        <f t="shared" si="9"/>
        <v>-2557.5175223344704</v>
      </c>
      <c r="AN26" s="26">
        <f t="shared" si="10"/>
        <v>21442.48247766553</v>
      </c>
      <c r="AO26" s="26">
        <f t="shared" si="11"/>
        <v>21442.48247766553</v>
      </c>
      <c r="AP26" s="26">
        <f t="shared" si="12"/>
        <v>15442.48247766553</v>
      </c>
      <c r="AQ26">
        <f t="shared" si="13"/>
        <v>1</v>
      </c>
    </row>
    <row r="27" spans="1:43" x14ac:dyDescent="0.5">
      <c r="A27" t="str">
        <f>'3 - Rent Optimization'!A27</f>
        <v>W12</v>
      </c>
      <c r="B27" t="str">
        <f>'3 - Rent Optimization'!B27</f>
        <v>L9533</v>
      </c>
      <c r="C27" t="str">
        <f>'3 - Rent Optimization'!C27</f>
        <v>house</v>
      </c>
      <c r="D27">
        <f>'3 - Rent Optimization'!D27</f>
        <v>2</v>
      </c>
      <c r="E27">
        <f>'3 - Rent Optimization'!E27</f>
        <v>1300</v>
      </c>
      <c r="F27" s="107">
        <f>'3 - Rent Optimization'!F27</f>
        <v>0.97299999999999998</v>
      </c>
      <c r="G27" s="26">
        <f>'3 - Rent Optimization'!G27</f>
        <v>15178.8</v>
      </c>
      <c r="H27" s="26">
        <f>'3 - Rent Optimization'!H27</f>
        <v>186</v>
      </c>
      <c r="I27" s="107">
        <f>'3 - Rent Optimization'!I27</f>
        <v>0.6603</v>
      </c>
      <c r="J27" s="26">
        <f>'3 - Rent Optimization'!J27</f>
        <v>136</v>
      </c>
      <c r="K27" s="26">
        <f>'3 - Rent Optimization'!K27</f>
        <v>336</v>
      </c>
      <c r="L27" s="26">
        <f>'3 - Rent Optimization'!L27</f>
        <v>200</v>
      </c>
      <c r="M27" s="26">
        <f>'3 - Rent Optimization'!M27</f>
        <v>50</v>
      </c>
      <c r="N27" s="47">
        <f>'3 - Rent Optimization'!N27</f>
        <v>0.30000000000000004</v>
      </c>
      <c r="O27" s="47">
        <f>'3 - Rent Optimization'!O27</f>
        <v>0.6603</v>
      </c>
      <c r="Y27" s="26">
        <f>'3 - Rent Optimization'!Y27</f>
        <v>189.81539724643173</v>
      </c>
      <c r="Z27" s="26">
        <f>'3 - Rent Optimization'!Z27</f>
        <v>189.81539724643173</v>
      </c>
      <c r="AA27" s="47">
        <f>'3 - Rent Optimization'!AA27</f>
        <v>0.31526158898572693</v>
      </c>
      <c r="AB27" s="107">
        <f>'3 - Rent Optimization'!AB27</f>
        <v>0.60110740000000007</v>
      </c>
      <c r="AC27" s="26">
        <f t="shared" si="0"/>
        <v>41646.295570350958</v>
      </c>
      <c r="AD27" s="39">
        <f t="shared" si="1"/>
        <v>24987.777342210575</v>
      </c>
      <c r="AE27" s="26">
        <f t="shared" si="2"/>
        <v>15178.8</v>
      </c>
      <c r="AF27" s="26">
        <f t="shared" si="3"/>
        <v>9808.9773422105754</v>
      </c>
      <c r="AG27" s="9"/>
      <c r="AH27" s="123">
        <f t="shared" si="4"/>
        <v>7313.473366666668</v>
      </c>
      <c r="AI27" s="123">
        <f t="shared" si="5"/>
        <v>-40913.473366666665</v>
      </c>
      <c r="AJ27" s="123">
        <f t="shared" si="6"/>
        <v>-16913.473366666669</v>
      </c>
      <c r="AK27" s="123">
        <f t="shared" si="7"/>
        <v>-16913.473366666669</v>
      </c>
      <c r="AL27" s="123">
        <f t="shared" si="8"/>
        <v>-22913.473366666669</v>
      </c>
      <c r="AM27" s="26">
        <f t="shared" si="9"/>
        <v>-31104.49602445609</v>
      </c>
      <c r="AN27" s="26">
        <f t="shared" si="10"/>
        <v>-7104.4960244560934</v>
      </c>
      <c r="AO27" s="26">
        <f t="shared" si="11"/>
        <v>-7104.4960244560934</v>
      </c>
      <c r="AP27" s="26">
        <f t="shared" si="12"/>
        <v>-13104.496024456093</v>
      </c>
      <c r="AQ27">
        <f t="shared" si="13"/>
        <v>0</v>
      </c>
    </row>
    <row r="28" spans="1:43" x14ac:dyDescent="0.5">
      <c r="A28" t="str">
        <f>'3 - Rent Optimization'!A28</f>
        <v>W120</v>
      </c>
      <c r="B28" t="str">
        <f>'3 - Rent Optimization'!B28</f>
        <v>L15280</v>
      </c>
      <c r="C28" t="str">
        <f>'3 - Rent Optimization'!C28</f>
        <v>house</v>
      </c>
      <c r="D28">
        <f>'3 - Rent Optimization'!D28</f>
        <v>2</v>
      </c>
      <c r="E28">
        <f>'3 - Rent Optimization'!E28</f>
        <v>1600</v>
      </c>
      <c r="F28" s="107">
        <f>'3 - Rent Optimization'!F28</f>
        <v>0.97299999999999998</v>
      </c>
      <c r="G28" s="26">
        <f>'3 - Rent Optimization'!G28</f>
        <v>18681.599999999999</v>
      </c>
      <c r="H28" s="26">
        <f>'3 - Rent Optimization'!H28</f>
        <v>696</v>
      </c>
      <c r="I28" s="107">
        <f>'3 - Rent Optimization'!I28</f>
        <v>0.48770000000000002</v>
      </c>
      <c r="J28" s="26">
        <f>'3 - Rent Optimization'!J28</f>
        <v>449</v>
      </c>
      <c r="K28" s="26">
        <f>'3 - Rent Optimization'!K28</f>
        <v>899</v>
      </c>
      <c r="L28" s="26">
        <f>'3 - Rent Optimization'!L28</f>
        <v>450</v>
      </c>
      <c r="M28" s="26">
        <f>'3 - Rent Optimization'!M28</f>
        <v>247</v>
      </c>
      <c r="N28" s="47">
        <f>'3 - Rent Optimization'!N28</f>
        <v>0.53911111111111121</v>
      </c>
      <c r="O28" s="47">
        <f>'3 - Rent Optimization'!O28</f>
        <v>0.48770000000000002</v>
      </c>
      <c r="Y28" s="26">
        <f>'3 - Rent Optimization'!Y28</f>
        <v>498.58464380447145</v>
      </c>
      <c r="Z28" s="26">
        <f>'3 - Rent Optimization'!Z28</f>
        <v>498.58464380447145</v>
      </c>
      <c r="AA28" s="47">
        <f>'3 - Rent Optimization'!AA28</f>
        <v>0.18815047787461592</v>
      </c>
      <c r="AB28" s="107">
        <f>'3 - Rent Optimization'!AB28</f>
        <v>0.70174126666666659</v>
      </c>
      <c r="AC28" s="26">
        <f t="shared" si="0"/>
        <v>127705.25811162297</v>
      </c>
      <c r="AD28" s="39">
        <f t="shared" si="1"/>
        <v>76623.154866973782</v>
      </c>
      <c r="AE28" s="26">
        <f t="shared" si="2"/>
        <v>18681.599999999999</v>
      </c>
      <c r="AF28" s="26">
        <f t="shared" si="3"/>
        <v>57941.554866973784</v>
      </c>
      <c r="AG28" s="3" t="s">
        <v>422</v>
      </c>
      <c r="AH28" s="123">
        <f t="shared" si="4"/>
        <v>8537.8520777777776</v>
      </c>
      <c r="AI28" s="123">
        <f t="shared" si="5"/>
        <v>-42137.852077777774</v>
      </c>
      <c r="AJ28" s="123">
        <f t="shared" si="6"/>
        <v>-18137.852077777778</v>
      </c>
      <c r="AK28" s="123">
        <f t="shared" si="7"/>
        <v>-18137.852077777778</v>
      </c>
      <c r="AL28" s="123">
        <f t="shared" si="8"/>
        <v>-24137.852077777778</v>
      </c>
      <c r="AM28" s="26">
        <f t="shared" si="9"/>
        <v>15803.70278919601</v>
      </c>
      <c r="AN28" s="26">
        <f t="shared" si="10"/>
        <v>39803.702789196002</v>
      </c>
      <c r="AO28" s="26">
        <f t="shared" si="11"/>
        <v>39803.702789196002</v>
      </c>
      <c r="AP28" s="26">
        <f t="shared" si="12"/>
        <v>33803.702789196002</v>
      </c>
      <c r="AQ28">
        <f t="shared" si="13"/>
        <v>1</v>
      </c>
    </row>
    <row r="29" spans="1:43" x14ac:dyDescent="0.5">
      <c r="A29" t="str">
        <f>'3 - Rent Optimization'!A29</f>
        <v>W121</v>
      </c>
      <c r="B29" t="str">
        <f>'3 - Rent Optimization'!B29</f>
        <v>L463</v>
      </c>
      <c r="C29" t="str">
        <f>'3 - Rent Optimization'!C29</f>
        <v>apartment</v>
      </c>
      <c r="D29">
        <f>'3 - Rent Optimization'!D29</f>
        <v>2</v>
      </c>
      <c r="E29">
        <f>'3 - Rent Optimization'!E29</f>
        <v>600</v>
      </c>
      <c r="F29" s="107">
        <f>'3 - Rent Optimization'!F29</f>
        <v>0.97299999999999998</v>
      </c>
      <c r="G29" s="26">
        <f>'3 - Rent Optimization'!G29</f>
        <v>7005.5999999999995</v>
      </c>
      <c r="H29" s="26">
        <f>'3 - Rent Optimization'!H29</f>
        <v>182</v>
      </c>
      <c r="I29" s="107">
        <f>'3 - Rent Optimization'!I29</f>
        <v>0.43840000000000001</v>
      </c>
      <c r="J29" s="26">
        <f>'3 - Rent Optimization'!J29</f>
        <v>132</v>
      </c>
      <c r="K29" s="26">
        <f>'3 - Rent Optimization'!K29</f>
        <v>226</v>
      </c>
      <c r="L29" s="26">
        <f>'3 - Rent Optimization'!L29</f>
        <v>94</v>
      </c>
      <c r="M29" s="26">
        <f>'3 - Rent Optimization'!M29</f>
        <v>50</v>
      </c>
      <c r="N29" s="47">
        <f>'3 - Rent Optimization'!N29</f>
        <v>0.52553191489361706</v>
      </c>
      <c r="O29" s="47">
        <f>'3 - Rent Optimization'!O29</f>
        <v>0.43840000000000001</v>
      </c>
      <c r="Y29" s="26">
        <f>'3 - Rent Optimization'!Y29</f>
        <v>123.25323670582291</v>
      </c>
      <c r="Z29" s="26">
        <f>'3 - Rent Optimization'!Z29</f>
        <v>132</v>
      </c>
      <c r="AA29" s="47">
        <f>'3 - Rent Optimization'!AA29</f>
        <v>0.1</v>
      </c>
      <c r="AB29" s="107">
        <f>'3 - Rent Optimization'!AB29</f>
        <v>0.77153000000000005</v>
      </c>
      <c r="AC29" s="26">
        <f t="shared" si="0"/>
        <v>37172.315399999999</v>
      </c>
      <c r="AD29" s="39">
        <f t="shared" si="1"/>
        <v>22303.38924</v>
      </c>
      <c r="AE29" s="26">
        <f t="shared" si="2"/>
        <v>7005.5999999999995</v>
      </c>
      <c r="AF29" s="26">
        <f t="shared" si="3"/>
        <v>15297.789240000002</v>
      </c>
      <c r="AG29" s="98">
        <v>6000</v>
      </c>
      <c r="AH29" s="123">
        <f t="shared" si="4"/>
        <v>9386.9483333333337</v>
      </c>
      <c r="AI29" s="123">
        <f t="shared" si="5"/>
        <v>-42986.948333333334</v>
      </c>
      <c r="AJ29" s="123">
        <f t="shared" si="6"/>
        <v>-18986.948333333334</v>
      </c>
      <c r="AK29" s="123">
        <f t="shared" si="7"/>
        <v>-18986.948333333334</v>
      </c>
      <c r="AL29" s="123">
        <f t="shared" si="8"/>
        <v>-24986.948333333334</v>
      </c>
      <c r="AM29" s="26">
        <f t="shared" si="9"/>
        <v>-27689.159093333332</v>
      </c>
      <c r="AN29" s="26">
        <f t="shared" si="10"/>
        <v>-3689.1590933333318</v>
      </c>
      <c r="AO29" s="26">
        <f t="shared" si="11"/>
        <v>-3689.1590933333318</v>
      </c>
      <c r="AP29" s="26">
        <f t="shared" si="12"/>
        <v>-9689.1590933333318</v>
      </c>
      <c r="AQ29">
        <f t="shared" si="13"/>
        <v>0</v>
      </c>
    </row>
    <row r="30" spans="1:43" x14ac:dyDescent="0.5">
      <c r="A30" t="str">
        <f>'3 - Rent Optimization'!A30</f>
        <v>W122</v>
      </c>
      <c r="B30" t="str">
        <f>'3 - Rent Optimization'!B30</f>
        <v>L463</v>
      </c>
      <c r="C30" t="str">
        <f>'3 - Rent Optimization'!C30</f>
        <v>apartment</v>
      </c>
      <c r="D30">
        <f>'3 - Rent Optimization'!D30</f>
        <v>2</v>
      </c>
      <c r="E30">
        <f>'3 - Rent Optimization'!E30</f>
        <v>800</v>
      </c>
      <c r="F30" s="107">
        <f>'3 - Rent Optimization'!F30</f>
        <v>0.97299999999999998</v>
      </c>
      <c r="G30" s="26">
        <f>'3 - Rent Optimization'!G30</f>
        <v>9340.7999999999993</v>
      </c>
      <c r="H30" s="26">
        <f>'3 - Rent Optimization'!H30</f>
        <v>241</v>
      </c>
      <c r="I30" s="107">
        <f>'3 - Rent Optimization'!I30</f>
        <v>0.53149999999999997</v>
      </c>
      <c r="J30" s="26">
        <f>'3 - Rent Optimization'!J30</f>
        <v>157</v>
      </c>
      <c r="K30" s="26">
        <f>'3 - Rent Optimization'!K30</f>
        <v>340</v>
      </c>
      <c r="L30" s="26">
        <f>'3 - Rent Optimization'!L30</f>
        <v>183</v>
      </c>
      <c r="M30" s="26">
        <f>'3 - Rent Optimization'!M30</f>
        <v>84</v>
      </c>
      <c r="N30" s="47">
        <f>'3 - Rent Optimization'!N30</f>
        <v>0.46721311475409844</v>
      </c>
      <c r="O30" s="47">
        <f>'3 - Rent Optimization'!O30</f>
        <v>0.53149999999999997</v>
      </c>
      <c r="Y30" s="26">
        <f>'3 - Rent Optimization'!Y30</f>
        <v>189.96108848048505</v>
      </c>
      <c r="Z30" s="26">
        <f>'3 - Rent Optimization'!Z30</f>
        <v>189.96108848048505</v>
      </c>
      <c r="AA30" s="47">
        <f>'3 - Rent Optimization'!AA30</f>
        <v>0.24409219007862315</v>
      </c>
      <c r="AB30" s="107">
        <f>'3 - Rent Optimization'!AB30</f>
        <v>0.6574522131147541</v>
      </c>
      <c r="AC30" s="26">
        <f t="shared" si="0"/>
        <v>45584.973379921619</v>
      </c>
      <c r="AD30" s="39">
        <f t="shared" si="1"/>
        <v>27350.984027952971</v>
      </c>
      <c r="AE30" s="26">
        <f t="shared" si="2"/>
        <v>9340.7999999999993</v>
      </c>
      <c r="AF30" s="26">
        <f t="shared" si="3"/>
        <v>18010.184027952972</v>
      </c>
      <c r="AG30" s="9"/>
      <c r="AH30" s="123">
        <f t="shared" si="4"/>
        <v>7999.0019262295082</v>
      </c>
      <c r="AI30" s="123">
        <f t="shared" si="5"/>
        <v>-41599.00192622951</v>
      </c>
      <c r="AJ30" s="123">
        <f t="shared" si="6"/>
        <v>-17599.00192622951</v>
      </c>
      <c r="AK30" s="123">
        <f t="shared" si="7"/>
        <v>-17599.00192622951</v>
      </c>
      <c r="AL30" s="123">
        <f t="shared" si="8"/>
        <v>-23599.00192622951</v>
      </c>
      <c r="AM30" s="26">
        <f t="shared" si="9"/>
        <v>-23588.817898276538</v>
      </c>
      <c r="AN30" s="26">
        <f t="shared" si="10"/>
        <v>411.18210172346153</v>
      </c>
      <c r="AO30" s="26">
        <f t="shared" si="11"/>
        <v>411.18210172346153</v>
      </c>
      <c r="AP30" s="26">
        <f t="shared" si="12"/>
        <v>-5588.8178982765385</v>
      </c>
      <c r="AQ30">
        <f t="shared" si="13"/>
        <v>0</v>
      </c>
    </row>
    <row r="31" spans="1:43" x14ac:dyDescent="0.5">
      <c r="A31" t="str">
        <f>'3 - Rent Optimization'!A31</f>
        <v>W123</v>
      </c>
      <c r="B31" t="str">
        <f>'3 - Rent Optimization'!B31</f>
        <v>L463</v>
      </c>
      <c r="C31" t="str">
        <f>'3 - Rent Optimization'!C31</f>
        <v>house</v>
      </c>
      <c r="D31">
        <f>'3 - Rent Optimization'!D31</f>
        <v>2</v>
      </c>
      <c r="E31">
        <f>'3 - Rent Optimization'!E31</f>
        <v>700</v>
      </c>
      <c r="F31" s="107">
        <f>'3 - Rent Optimization'!F31</f>
        <v>0.97299999999999998</v>
      </c>
      <c r="G31" s="26">
        <f>'3 - Rent Optimization'!G31</f>
        <v>8173.2</v>
      </c>
      <c r="H31" s="26">
        <f>'3 - Rent Optimization'!H31</f>
        <v>363</v>
      </c>
      <c r="I31" s="107">
        <f>'3 - Rent Optimization'!I31</f>
        <v>0.13969999999999999</v>
      </c>
      <c r="J31" s="26">
        <f>'3 - Rent Optimization'!J31</f>
        <v>215</v>
      </c>
      <c r="K31" s="26">
        <f>'3 - Rent Optimization'!K31</f>
        <v>377</v>
      </c>
      <c r="L31" s="26">
        <f>'3 - Rent Optimization'!L31</f>
        <v>162</v>
      </c>
      <c r="M31" s="26">
        <f>'3 - Rent Optimization'!M31</f>
        <v>148</v>
      </c>
      <c r="N31" s="47">
        <f>'3 - Rent Optimization'!N31</f>
        <v>0.83086419753086416</v>
      </c>
      <c r="O31" s="47">
        <f>'3 - Rent Optimization'!O31</f>
        <v>0.13969999999999999</v>
      </c>
      <c r="Y31" s="26">
        <f>'3 - Rent Optimization'!Y31</f>
        <v>206.17047176960969</v>
      </c>
      <c r="Z31" s="26">
        <f>'3 - Rent Optimization'!Z31</f>
        <v>215</v>
      </c>
      <c r="AA31" s="47">
        <f>'3 - Rent Optimization'!AA31</f>
        <v>0.1</v>
      </c>
      <c r="AB31" s="107">
        <f>'3 - Rent Optimization'!AB31</f>
        <v>0.77153000000000005</v>
      </c>
      <c r="AC31" s="26">
        <f t="shared" si="0"/>
        <v>60545.816749999998</v>
      </c>
      <c r="AD31" s="39">
        <f t="shared" si="1"/>
        <v>36327.49005</v>
      </c>
      <c r="AE31" s="26">
        <f t="shared" si="2"/>
        <v>8173.2</v>
      </c>
      <c r="AF31" s="26">
        <f t="shared" si="3"/>
        <v>28154.29005</v>
      </c>
      <c r="AG31" s="102" t="s">
        <v>423</v>
      </c>
      <c r="AH31" s="123">
        <f t="shared" si="4"/>
        <v>9386.9483333333337</v>
      </c>
      <c r="AI31" s="123">
        <f t="shared" si="5"/>
        <v>-42986.948333333334</v>
      </c>
      <c r="AJ31" s="123">
        <f t="shared" si="6"/>
        <v>-18986.948333333334</v>
      </c>
      <c r="AK31" s="123">
        <f t="shared" si="7"/>
        <v>-18986.948333333334</v>
      </c>
      <c r="AL31" s="123">
        <f t="shared" si="8"/>
        <v>-24986.948333333334</v>
      </c>
      <c r="AM31" s="26">
        <f t="shared" si="9"/>
        <v>-14832.658283333334</v>
      </c>
      <c r="AN31" s="26">
        <f t="shared" si="10"/>
        <v>9167.3417166666659</v>
      </c>
      <c r="AO31" s="26">
        <f t="shared" si="11"/>
        <v>9167.3417166666659</v>
      </c>
      <c r="AP31" s="26">
        <f t="shared" si="12"/>
        <v>3167.3417166666659</v>
      </c>
      <c r="AQ31">
        <f t="shared" si="13"/>
        <v>0</v>
      </c>
    </row>
    <row r="32" spans="1:43" x14ac:dyDescent="0.5">
      <c r="A32" t="str">
        <f>'3 - Rent Optimization'!A32</f>
        <v>W124</v>
      </c>
      <c r="B32" t="str">
        <f>'3 - Rent Optimization'!B32</f>
        <v>L463</v>
      </c>
      <c r="C32" t="str">
        <f>'3 - Rent Optimization'!C32</f>
        <v>house</v>
      </c>
      <c r="D32">
        <f>'3 - Rent Optimization'!D32</f>
        <v>2</v>
      </c>
      <c r="E32">
        <f>'3 - Rent Optimization'!E32</f>
        <v>1000</v>
      </c>
      <c r="F32" s="107">
        <f>'3 - Rent Optimization'!F32</f>
        <v>0.97299999999999998</v>
      </c>
      <c r="G32" s="26">
        <f>'3 - Rent Optimization'!G32</f>
        <v>11676</v>
      </c>
      <c r="H32" s="26">
        <f>'3 - Rent Optimization'!H32</f>
        <v>301</v>
      </c>
      <c r="I32" s="107">
        <f>'3 - Rent Optimization'!I32</f>
        <v>0.46850000000000003</v>
      </c>
      <c r="J32" s="26">
        <f>'3 - Rent Optimization'!J32</f>
        <v>202</v>
      </c>
      <c r="K32" s="26">
        <f>'3 - Rent Optimization'!K32</f>
        <v>374</v>
      </c>
      <c r="L32" s="26">
        <f>'3 - Rent Optimization'!L32</f>
        <v>172</v>
      </c>
      <c r="M32" s="26">
        <f>'3 - Rent Optimization'!M32</f>
        <v>99</v>
      </c>
      <c r="N32" s="47">
        <f>'3 - Rent Optimization'!N32</f>
        <v>0.56046511627906981</v>
      </c>
      <c r="O32" s="47">
        <f>'3 - Rent Optimization'!O32</f>
        <v>0.46850000000000003</v>
      </c>
      <c r="Y32" s="26">
        <f>'3 - Rent Optimization'!Y32</f>
        <v>205.76124163193128</v>
      </c>
      <c r="Z32" s="26">
        <f>'3 - Rent Optimization'!Z32</f>
        <v>205.76124163193128</v>
      </c>
      <c r="AA32" s="47">
        <f>'3 - Rent Optimization'!AA32</f>
        <v>0.11749414712526178</v>
      </c>
      <c r="AB32" s="107">
        <f>'3 - Rent Optimization'!AB32</f>
        <v>0.7576798837209302</v>
      </c>
      <c r="AC32" s="26">
        <f t="shared" si="0"/>
        <v>56903.921076393912</v>
      </c>
      <c r="AD32" s="39">
        <f t="shared" si="1"/>
        <v>34142.352645836349</v>
      </c>
      <c r="AE32" s="26">
        <f t="shared" si="2"/>
        <v>11676</v>
      </c>
      <c r="AF32" s="26">
        <f t="shared" si="3"/>
        <v>22466.352645836349</v>
      </c>
      <c r="AG32" s="103" t="s">
        <v>424</v>
      </c>
      <c r="AH32" s="123">
        <f t="shared" si="4"/>
        <v>9218.4385852713167</v>
      </c>
      <c r="AI32" s="123">
        <f t="shared" si="5"/>
        <v>-42818.438585271317</v>
      </c>
      <c r="AJ32" s="123">
        <f t="shared" si="6"/>
        <v>-18818.438585271317</v>
      </c>
      <c r="AK32" s="123">
        <f t="shared" si="7"/>
        <v>-18818.438585271317</v>
      </c>
      <c r="AL32" s="123">
        <f t="shared" si="8"/>
        <v>-24818.438585271317</v>
      </c>
      <c r="AM32" s="26">
        <f t="shared" si="9"/>
        <v>-20352.085939434968</v>
      </c>
      <c r="AN32" s="26">
        <f t="shared" si="10"/>
        <v>3647.9140605650318</v>
      </c>
      <c r="AO32" s="26">
        <f t="shared" si="11"/>
        <v>3647.9140605650318</v>
      </c>
      <c r="AP32" s="26">
        <f t="shared" si="12"/>
        <v>-2352.0859394349682</v>
      </c>
      <c r="AQ32">
        <f t="shared" si="13"/>
        <v>0</v>
      </c>
    </row>
    <row r="33" spans="1:43" x14ac:dyDescent="0.5">
      <c r="A33" t="str">
        <f>'3 - Rent Optimization'!A33</f>
        <v>W125</v>
      </c>
      <c r="B33" t="str">
        <f>'3 - Rent Optimization'!B33</f>
        <v>L464</v>
      </c>
      <c r="C33" t="str">
        <f>'3 - Rent Optimization'!C33</f>
        <v>apartment</v>
      </c>
      <c r="D33">
        <f>'3 - Rent Optimization'!D33</f>
        <v>2</v>
      </c>
      <c r="E33">
        <f>'3 - Rent Optimization'!E33</f>
        <v>700</v>
      </c>
      <c r="F33" s="107">
        <f>'3 - Rent Optimization'!F33</f>
        <v>0.97299999999999998</v>
      </c>
      <c r="G33" s="26">
        <f>'3 - Rent Optimization'!G33</f>
        <v>8173.2</v>
      </c>
      <c r="H33" s="26">
        <f>'3 - Rent Optimization'!H33</f>
        <v>212</v>
      </c>
      <c r="I33" s="107">
        <f>'3 - Rent Optimization'!I33</f>
        <v>0.50139999999999996</v>
      </c>
      <c r="J33" s="26">
        <f>'3 - Rent Optimization'!J33</f>
        <v>94</v>
      </c>
      <c r="K33" s="26">
        <f>'3 - Rent Optimization'!K33</f>
        <v>356</v>
      </c>
      <c r="L33" s="26">
        <f>'3 - Rent Optimization'!L33</f>
        <v>262</v>
      </c>
      <c r="M33" s="26">
        <f>'3 - Rent Optimization'!M33</f>
        <v>118</v>
      </c>
      <c r="N33" s="47">
        <f>'3 - Rent Optimization'!N33</f>
        <v>0.46030534351145036</v>
      </c>
      <c r="O33" s="47">
        <f>'3 - Rent Optimization'!O33</f>
        <v>0.50139999999999996</v>
      </c>
      <c r="Y33" s="26">
        <f>'3 - Rent Optimization'!Y33</f>
        <v>206.57817039282557</v>
      </c>
      <c r="Z33" s="26">
        <f>'3 - Rent Optimization'!Z33</f>
        <v>206.57817039282557</v>
      </c>
      <c r="AA33" s="47">
        <f>'3 - Rent Optimization'!AA33</f>
        <v>0.44375013860404755</v>
      </c>
      <c r="AB33" s="107">
        <f>'3 - Rent Optimization'!AB33</f>
        <v>0.4993830152671756</v>
      </c>
      <c r="AC33" s="26">
        <f t="shared" si="0"/>
        <v>37653.994810988152</v>
      </c>
      <c r="AD33" s="39">
        <f t="shared" si="1"/>
        <v>22592.396886592891</v>
      </c>
      <c r="AE33" s="26">
        <f t="shared" si="2"/>
        <v>8173.2</v>
      </c>
      <c r="AF33" s="26">
        <f t="shared" si="3"/>
        <v>14419.19688659289</v>
      </c>
      <c r="AG33" s="103" t="s">
        <v>425</v>
      </c>
      <c r="AH33" s="123">
        <f t="shared" si="4"/>
        <v>6075.826685750636</v>
      </c>
      <c r="AI33" s="123">
        <f t="shared" si="5"/>
        <v>-39675.826685750639</v>
      </c>
      <c r="AJ33" s="123">
        <f t="shared" si="6"/>
        <v>-15675.826685750635</v>
      </c>
      <c r="AK33" s="123">
        <f t="shared" si="7"/>
        <v>-15675.826685750635</v>
      </c>
      <c r="AL33" s="123">
        <f t="shared" si="8"/>
        <v>-21675.826685750635</v>
      </c>
      <c r="AM33" s="26">
        <f t="shared" si="9"/>
        <v>-25256.629799157748</v>
      </c>
      <c r="AN33" s="26">
        <f t="shared" si="10"/>
        <v>-1256.6297991577449</v>
      </c>
      <c r="AO33" s="26">
        <f t="shared" si="11"/>
        <v>-1256.6297991577449</v>
      </c>
      <c r="AP33" s="26">
        <f t="shared" si="12"/>
        <v>-7256.6297991577449</v>
      </c>
      <c r="AQ33">
        <f t="shared" si="13"/>
        <v>0</v>
      </c>
    </row>
    <row r="34" spans="1:43" x14ac:dyDescent="0.5">
      <c r="A34" t="str">
        <f>'3 - Rent Optimization'!A34</f>
        <v>W126</v>
      </c>
      <c r="B34" t="str">
        <f>'3 - Rent Optimization'!B34</f>
        <v>L464</v>
      </c>
      <c r="C34" t="str">
        <f>'3 - Rent Optimization'!C34</f>
        <v>apartment</v>
      </c>
      <c r="D34">
        <f>'3 - Rent Optimization'!D34</f>
        <v>2</v>
      </c>
      <c r="E34">
        <f>'3 - Rent Optimization'!E34</f>
        <v>900</v>
      </c>
      <c r="F34" s="107">
        <f>'3 - Rent Optimization'!F34</f>
        <v>0.97299999999999998</v>
      </c>
      <c r="G34" s="26">
        <f>'3 - Rent Optimization'!G34</f>
        <v>10508.4</v>
      </c>
      <c r="H34" s="26">
        <f>'3 - Rent Optimization'!H34</f>
        <v>340</v>
      </c>
      <c r="I34" s="107">
        <f>'3 - Rent Optimization'!I34</f>
        <v>0.30680000000000002</v>
      </c>
      <c r="J34" s="26">
        <f>'3 - Rent Optimization'!J34</f>
        <v>69</v>
      </c>
      <c r="K34" s="26">
        <f>'3 - Rent Optimization'!K34</f>
        <v>485</v>
      </c>
      <c r="L34" s="26">
        <f>'3 - Rent Optimization'!L34</f>
        <v>416</v>
      </c>
      <c r="M34" s="26">
        <f>'3 - Rent Optimization'!M34</f>
        <v>271</v>
      </c>
      <c r="N34" s="47">
        <f>'3 - Rent Optimization'!N34</f>
        <v>0.62115384615384617</v>
      </c>
      <c r="O34" s="47">
        <f>'3 - Rent Optimization'!O34</f>
        <v>0.30680000000000002</v>
      </c>
      <c r="Y34" s="26">
        <f>'3 - Rent Optimization'!Y34</f>
        <v>287.87602627257797</v>
      </c>
      <c r="Z34" s="26">
        <f>'3 - Rent Optimization'!Z34</f>
        <v>287.87602627257797</v>
      </c>
      <c r="AA34" s="47">
        <f>'3 - Rent Optimization'!AA34</f>
        <v>0.52091543513957306</v>
      </c>
      <c r="AB34" s="107">
        <f>'3 - Rent Optimization'!AB34</f>
        <v>0.43829125000000002</v>
      </c>
      <c r="AC34" s="26">
        <f t="shared" si="0"/>
        <v>46053.343341014981</v>
      </c>
      <c r="AD34" s="39">
        <f t="shared" si="1"/>
        <v>27632.006004608989</v>
      </c>
      <c r="AE34" s="26">
        <f t="shared" si="2"/>
        <v>10508.4</v>
      </c>
      <c r="AF34" s="26">
        <f t="shared" si="3"/>
        <v>17123.606004608991</v>
      </c>
      <c r="AG34" s="103" t="s">
        <v>426</v>
      </c>
      <c r="AH34" s="123">
        <f t="shared" si="4"/>
        <v>5332.5435416666669</v>
      </c>
      <c r="AI34" s="123">
        <f t="shared" si="5"/>
        <v>-38932.543541666666</v>
      </c>
      <c r="AJ34" s="123">
        <f t="shared" si="6"/>
        <v>-14932.543541666666</v>
      </c>
      <c r="AK34" s="123">
        <f t="shared" si="7"/>
        <v>-14932.543541666666</v>
      </c>
      <c r="AL34" s="123">
        <f t="shared" si="8"/>
        <v>-20932.543541666666</v>
      </c>
      <c r="AM34" s="26">
        <f t="shared" si="9"/>
        <v>-21808.937537057674</v>
      </c>
      <c r="AN34" s="26">
        <f t="shared" si="10"/>
        <v>2191.0624629423255</v>
      </c>
      <c r="AO34" s="26">
        <f t="shared" si="11"/>
        <v>2191.0624629423255</v>
      </c>
      <c r="AP34" s="26">
        <f t="shared" si="12"/>
        <v>-3808.9375370576745</v>
      </c>
      <c r="AQ34">
        <f t="shared" si="13"/>
        <v>0</v>
      </c>
    </row>
    <row r="35" spans="1:43" x14ac:dyDescent="0.5">
      <c r="A35" t="str">
        <f>'3 - Rent Optimization'!A35</f>
        <v>W127</v>
      </c>
      <c r="B35" t="str">
        <f>'3 - Rent Optimization'!B35</f>
        <v>L464</v>
      </c>
      <c r="C35" t="str">
        <f>'3 - Rent Optimization'!C35</f>
        <v>house</v>
      </c>
      <c r="D35">
        <f>'3 - Rent Optimization'!D35</f>
        <v>2</v>
      </c>
      <c r="E35">
        <f>'3 - Rent Optimization'!E35</f>
        <v>1000</v>
      </c>
      <c r="F35" s="107">
        <f>'3 - Rent Optimization'!F35</f>
        <v>0.97299999999999998</v>
      </c>
      <c r="G35" s="26">
        <f>'3 - Rent Optimization'!G35</f>
        <v>11676</v>
      </c>
      <c r="H35" s="26">
        <f>'3 - Rent Optimization'!H35</f>
        <v>266</v>
      </c>
      <c r="I35" s="107">
        <f>'3 - Rent Optimization'!I35</f>
        <v>0.52049999999999996</v>
      </c>
      <c r="J35" s="26">
        <f>'3 - Rent Optimization'!J35</f>
        <v>84</v>
      </c>
      <c r="K35" s="26">
        <f>'3 - Rent Optimization'!K35</f>
        <v>376</v>
      </c>
      <c r="L35" s="26">
        <f>'3 - Rent Optimization'!L35</f>
        <v>292</v>
      </c>
      <c r="M35" s="26">
        <f>'3 - Rent Optimization'!M35</f>
        <v>182</v>
      </c>
      <c r="N35" s="47">
        <f>'3 - Rent Optimization'!N35</f>
        <v>0.59863013698630141</v>
      </c>
      <c r="O35" s="47">
        <f>'3 - Rent Optimization'!O35</f>
        <v>0.52049999999999996</v>
      </c>
      <c r="Y35" s="26">
        <f>'3 - Rent Optimization'!Y35</f>
        <v>219.85047997979035</v>
      </c>
      <c r="Z35" s="26">
        <f>'3 - Rent Optimization'!Z35</f>
        <v>219.85047997979035</v>
      </c>
      <c r="AA35" s="47">
        <f>'3 - Rent Optimization'!AA35</f>
        <v>0.47219309583504204</v>
      </c>
      <c r="AB35" s="107">
        <f>'3 - Rent Optimization'!AB35</f>
        <v>0.47686472602739727</v>
      </c>
      <c r="AC35" s="26">
        <f t="shared" si="0"/>
        <v>38266.212699432399</v>
      </c>
      <c r="AD35" s="39">
        <f t="shared" si="1"/>
        <v>22959.727619659439</v>
      </c>
      <c r="AE35" s="26">
        <f t="shared" si="2"/>
        <v>11676</v>
      </c>
      <c r="AF35" s="26">
        <f t="shared" si="3"/>
        <v>11283.727619659439</v>
      </c>
      <c r="AG35" s="104" t="s">
        <v>427</v>
      </c>
      <c r="AH35" s="123">
        <f t="shared" si="4"/>
        <v>5801.8541666666661</v>
      </c>
      <c r="AI35" s="123">
        <f t="shared" si="5"/>
        <v>-39401.854166666664</v>
      </c>
      <c r="AJ35" s="123">
        <f t="shared" si="6"/>
        <v>-15401.854166666666</v>
      </c>
      <c r="AK35" s="123">
        <f t="shared" si="7"/>
        <v>-15401.854166666666</v>
      </c>
      <c r="AL35" s="123">
        <f t="shared" si="8"/>
        <v>-21401.854166666664</v>
      </c>
      <c r="AM35" s="26">
        <f t="shared" si="9"/>
        <v>-28118.126547007225</v>
      </c>
      <c r="AN35" s="26">
        <f t="shared" si="10"/>
        <v>-4118.1265470072267</v>
      </c>
      <c r="AO35" s="26">
        <f t="shared" si="11"/>
        <v>-4118.1265470072267</v>
      </c>
      <c r="AP35" s="26">
        <f t="shared" si="12"/>
        <v>-10118.126547007225</v>
      </c>
      <c r="AQ35">
        <f t="shared" si="13"/>
        <v>0</v>
      </c>
    </row>
    <row r="36" spans="1:43" x14ac:dyDescent="0.5">
      <c r="A36" t="str">
        <f>'3 - Rent Optimization'!A36</f>
        <v>W128</v>
      </c>
      <c r="B36" t="str">
        <f>'3 - Rent Optimization'!B36</f>
        <v>L464</v>
      </c>
      <c r="C36" t="str">
        <f>'3 - Rent Optimization'!C36</f>
        <v>house</v>
      </c>
      <c r="D36">
        <f>'3 - Rent Optimization'!D36</f>
        <v>2</v>
      </c>
      <c r="E36">
        <f>'3 - Rent Optimization'!E36</f>
        <v>1200</v>
      </c>
      <c r="F36" s="107">
        <f>'3 - Rent Optimization'!F36</f>
        <v>0.97299999999999998</v>
      </c>
      <c r="G36" s="26">
        <f>'3 - Rent Optimization'!G36</f>
        <v>14011.199999999999</v>
      </c>
      <c r="H36" s="26">
        <f>'3 - Rent Optimization'!H36</f>
        <v>442</v>
      </c>
      <c r="I36" s="107">
        <f>'3 - Rent Optimization'!I36</f>
        <v>0.1288</v>
      </c>
      <c r="J36" s="26">
        <f>'3 - Rent Optimization'!J36</f>
        <v>109</v>
      </c>
      <c r="K36" s="26">
        <f>'3 - Rent Optimization'!K36</f>
        <v>490</v>
      </c>
      <c r="L36" s="26">
        <f>'3 - Rent Optimization'!L36</f>
        <v>381</v>
      </c>
      <c r="M36" s="26">
        <f>'3 - Rent Optimization'!M36</f>
        <v>333</v>
      </c>
      <c r="N36" s="47">
        <f>'3 - Rent Optimization'!N36</f>
        <v>0.79921259842519687</v>
      </c>
      <c r="O36" s="47">
        <f>'3 - Rent Optimization'!O36</f>
        <v>0.1288</v>
      </c>
      <c r="Y36" s="26">
        <f>'3 - Rent Optimization'!Y36</f>
        <v>286.55833175445247</v>
      </c>
      <c r="Z36" s="26">
        <f>'3 - Rent Optimization'!Z36</f>
        <v>286.55833175445247</v>
      </c>
      <c r="AA36" s="47">
        <f>'3 - Rent Optimization'!AA36</f>
        <v>0.47282589344766923</v>
      </c>
      <c r="AB36" s="107">
        <f>'3 - Rent Optimization'!AB36</f>
        <v>0.47636374015748029</v>
      </c>
      <c r="AC36" s="26">
        <f t="shared" si="0"/>
        <v>49824.689521061242</v>
      </c>
      <c r="AD36" s="39">
        <f t="shared" si="1"/>
        <v>29894.813712636744</v>
      </c>
      <c r="AE36" s="26">
        <f t="shared" si="2"/>
        <v>14011.199999999999</v>
      </c>
      <c r="AF36" s="26">
        <f t="shared" si="3"/>
        <v>15883.613712636745</v>
      </c>
      <c r="AH36" s="123">
        <f t="shared" si="4"/>
        <v>5795.7588385826766</v>
      </c>
      <c r="AI36" s="123">
        <f t="shared" si="5"/>
        <v>-39395.758838582675</v>
      </c>
      <c r="AJ36" s="123">
        <f t="shared" si="6"/>
        <v>-15395.758838582677</v>
      </c>
      <c r="AK36" s="123">
        <f t="shared" si="7"/>
        <v>-15395.758838582677</v>
      </c>
      <c r="AL36" s="123">
        <f t="shared" si="8"/>
        <v>-21395.758838582675</v>
      </c>
      <c r="AM36" s="26">
        <f t="shared" si="9"/>
        <v>-23512.145125945928</v>
      </c>
      <c r="AN36" s="26">
        <f t="shared" si="10"/>
        <v>487.8548740540682</v>
      </c>
      <c r="AO36" s="26">
        <f t="shared" si="11"/>
        <v>487.8548740540682</v>
      </c>
      <c r="AP36" s="26">
        <f t="shared" si="12"/>
        <v>-5512.14512594593</v>
      </c>
      <c r="AQ36">
        <f t="shared" si="13"/>
        <v>0</v>
      </c>
    </row>
    <row r="37" spans="1:43" x14ac:dyDescent="0.5">
      <c r="A37" t="str">
        <f>'3 - Rent Optimization'!A37</f>
        <v>W129</v>
      </c>
      <c r="B37" t="str">
        <f>'3 - Rent Optimization'!B37</f>
        <v>L2314</v>
      </c>
      <c r="C37" t="str">
        <f>'3 - Rent Optimization'!C37</f>
        <v>apartment</v>
      </c>
      <c r="D37">
        <f>'3 - Rent Optimization'!D37</f>
        <v>2</v>
      </c>
      <c r="E37">
        <f>'3 - Rent Optimization'!E37</f>
        <v>1200</v>
      </c>
      <c r="F37" s="107">
        <f>'3 - Rent Optimization'!F37</f>
        <v>0.97299999999999998</v>
      </c>
      <c r="G37" s="26">
        <f>'3 - Rent Optimization'!G37</f>
        <v>14011.199999999999</v>
      </c>
      <c r="H37" s="26">
        <f>'3 - Rent Optimization'!H37</f>
        <v>354</v>
      </c>
      <c r="I37" s="107">
        <f>'3 - Rent Optimization'!I37</f>
        <v>0.24110000000000001</v>
      </c>
      <c r="J37" s="26">
        <f>'3 - Rent Optimization'!J37</f>
        <v>145</v>
      </c>
      <c r="K37" s="26">
        <f>'3 - Rent Optimization'!K37</f>
        <v>434</v>
      </c>
      <c r="L37" s="26">
        <f>'3 - Rent Optimization'!L37</f>
        <v>289</v>
      </c>
      <c r="M37" s="26">
        <f>'3 - Rent Optimization'!M37</f>
        <v>209</v>
      </c>
      <c r="N37" s="47">
        <f>'3 - Rent Optimization'!N37</f>
        <v>0.67854671280276824</v>
      </c>
      <c r="O37" s="47">
        <f>'3 - Rent Optimization'!O37</f>
        <v>0.24110000000000001</v>
      </c>
      <c r="Y37" s="26">
        <f>'3 - Rent Optimization'!Y37</f>
        <v>248.52324902109387</v>
      </c>
      <c r="Z37" s="26">
        <f>'3 - Rent Optimization'!Z37</f>
        <v>248.52324902109387</v>
      </c>
      <c r="AA37" s="47">
        <f>'3 - Rent Optimization'!AA37</f>
        <v>0.38656954746323563</v>
      </c>
      <c r="AB37" s="107">
        <f>'3 - Rent Optimization'!AB37</f>
        <v>0.54465288927335642</v>
      </c>
      <c r="AC37" s="26">
        <f t="shared" si="0"/>
        <v>49406.000555293329</v>
      </c>
      <c r="AD37" s="39">
        <f t="shared" si="1"/>
        <v>29643.600333175997</v>
      </c>
      <c r="AE37" s="26">
        <f t="shared" si="2"/>
        <v>14011.199999999999</v>
      </c>
      <c r="AF37" s="26">
        <f t="shared" si="3"/>
        <v>15632.400333175998</v>
      </c>
      <c r="AH37" s="123">
        <f t="shared" si="4"/>
        <v>6626.6101528258359</v>
      </c>
      <c r="AI37" s="123">
        <f t="shared" si="5"/>
        <v>-40226.610152825837</v>
      </c>
      <c r="AJ37" s="123">
        <f t="shared" si="6"/>
        <v>-16226.610152825837</v>
      </c>
      <c r="AK37" s="123">
        <f t="shared" si="7"/>
        <v>-16226.610152825837</v>
      </c>
      <c r="AL37" s="123">
        <f t="shared" si="8"/>
        <v>-22226.610152825837</v>
      </c>
      <c r="AM37" s="26">
        <f t="shared" si="9"/>
        <v>-24594.209819649841</v>
      </c>
      <c r="AN37" s="26">
        <f t="shared" si="10"/>
        <v>-594.20981964983912</v>
      </c>
      <c r="AO37" s="26">
        <f t="shared" si="11"/>
        <v>-594.20981964983912</v>
      </c>
      <c r="AP37" s="26">
        <f t="shared" si="12"/>
        <v>-6594.2098196498391</v>
      </c>
      <c r="AQ37">
        <f t="shared" si="13"/>
        <v>0</v>
      </c>
    </row>
    <row r="38" spans="1:43" x14ac:dyDescent="0.5">
      <c r="A38" t="str">
        <f>'3 - Rent Optimization'!A38</f>
        <v>W13</v>
      </c>
      <c r="B38" t="str">
        <f>'3 - Rent Optimization'!B38</f>
        <v>L9534</v>
      </c>
      <c r="C38" t="str">
        <f>'3 - Rent Optimization'!C38</f>
        <v>apartment</v>
      </c>
      <c r="D38">
        <f>'3 - Rent Optimization'!D38</f>
        <v>2</v>
      </c>
      <c r="E38">
        <f>'3 - Rent Optimization'!E38</f>
        <v>920</v>
      </c>
      <c r="F38" s="107">
        <f>'3 - Rent Optimization'!F38</f>
        <v>0.97299999999999998</v>
      </c>
      <c r="G38" s="26">
        <f>'3 - Rent Optimization'!G38</f>
        <v>10741.92</v>
      </c>
      <c r="H38" s="26">
        <f>'3 - Rent Optimization'!H38</f>
        <v>123</v>
      </c>
      <c r="I38" s="107">
        <f>'3 - Rent Optimization'!I38</f>
        <v>0.4521</v>
      </c>
      <c r="J38" s="26">
        <f>'3 - Rent Optimization'!J38</f>
        <v>111</v>
      </c>
      <c r="K38" s="26">
        <f>'3 - Rent Optimization'!K38</f>
        <v>147</v>
      </c>
      <c r="L38" s="26">
        <f>'3 - Rent Optimization'!L38</f>
        <v>36</v>
      </c>
      <c r="M38" s="26">
        <f>'3 - Rent Optimization'!M38</f>
        <v>12</v>
      </c>
      <c r="N38" s="47">
        <f>'3 - Rent Optimization'!N38</f>
        <v>0.3666666666666667</v>
      </c>
      <c r="O38" s="47">
        <f>'3 - Rent Optimization'!O38</f>
        <v>0.4521</v>
      </c>
      <c r="Y38" s="26">
        <f>'3 - Rent Optimization'!Y38</f>
        <v>77.426771504357703</v>
      </c>
      <c r="Z38" s="26">
        <f>'3 - Rent Optimization'!Z38</f>
        <v>111</v>
      </c>
      <c r="AA38" s="47">
        <f>'3 - Rent Optimization'!AA38</f>
        <v>0.1</v>
      </c>
      <c r="AB38" s="107">
        <f>'3 - Rent Optimization'!AB38</f>
        <v>0.77153000000000005</v>
      </c>
      <c r="AC38" s="26">
        <f t="shared" si="0"/>
        <v>31258.537950000002</v>
      </c>
      <c r="AD38" s="39">
        <f t="shared" si="1"/>
        <v>18755.122770000002</v>
      </c>
      <c r="AE38" s="26">
        <f t="shared" si="2"/>
        <v>10741.92</v>
      </c>
      <c r="AF38" s="26">
        <f t="shared" si="3"/>
        <v>8013.2027700000017</v>
      </c>
      <c r="AH38" s="123">
        <f t="shared" si="4"/>
        <v>9386.9483333333337</v>
      </c>
      <c r="AI38" s="123">
        <f t="shared" si="5"/>
        <v>-42986.948333333334</v>
      </c>
      <c r="AJ38" s="123">
        <f t="shared" si="6"/>
        <v>-18986.948333333334</v>
      </c>
      <c r="AK38" s="123">
        <f t="shared" si="7"/>
        <v>-18986.948333333334</v>
      </c>
      <c r="AL38" s="123">
        <f t="shared" si="8"/>
        <v>-24986.948333333334</v>
      </c>
      <c r="AM38" s="26">
        <f t="shared" si="9"/>
        <v>-34973.74556333333</v>
      </c>
      <c r="AN38" s="26">
        <f t="shared" si="10"/>
        <v>-10973.745563333332</v>
      </c>
      <c r="AO38" s="26">
        <f t="shared" si="11"/>
        <v>-10973.745563333332</v>
      </c>
      <c r="AP38" s="26">
        <f t="shared" si="12"/>
        <v>-16973.74556333333</v>
      </c>
      <c r="AQ38">
        <f t="shared" si="13"/>
        <v>0</v>
      </c>
    </row>
    <row r="39" spans="1:43" x14ac:dyDescent="0.5">
      <c r="A39" t="str">
        <f>'3 - Rent Optimization'!A39</f>
        <v>W130</v>
      </c>
      <c r="B39" t="str">
        <f>'3 - Rent Optimization'!B39</f>
        <v>L2314</v>
      </c>
      <c r="C39" t="str">
        <f>'3 - Rent Optimization'!C39</f>
        <v>apartment</v>
      </c>
      <c r="D39">
        <f>'3 - Rent Optimization'!D39</f>
        <v>2</v>
      </c>
      <c r="E39">
        <f>'3 - Rent Optimization'!E39</f>
        <v>1300</v>
      </c>
      <c r="F39" s="107">
        <f>'3 - Rent Optimization'!F39</f>
        <v>0.97299999999999998</v>
      </c>
      <c r="G39" s="26">
        <f>'3 - Rent Optimization'!G39</f>
        <v>15178.8</v>
      </c>
      <c r="H39" s="26">
        <f>'3 - Rent Optimization'!H39</f>
        <v>377</v>
      </c>
      <c r="I39" s="107">
        <f>'3 - Rent Optimization'!I39</f>
        <v>0.47949999999999998</v>
      </c>
      <c r="J39" s="26">
        <f>'3 - Rent Optimization'!J39</f>
        <v>228</v>
      </c>
      <c r="K39" s="26">
        <f>'3 - Rent Optimization'!K39</f>
        <v>457</v>
      </c>
      <c r="L39" s="26">
        <f>'3 - Rent Optimization'!L39</f>
        <v>229</v>
      </c>
      <c r="M39" s="26">
        <f>'3 - Rent Optimization'!M39</f>
        <v>149</v>
      </c>
      <c r="N39" s="47">
        <f>'3 - Rent Optimization'!N39</f>
        <v>0.62052401746724895</v>
      </c>
      <c r="O39" s="47">
        <f>'3 - Rent Optimization'!O39</f>
        <v>0.47949999999999998</v>
      </c>
      <c r="Y39" s="26">
        <f>'3 - Rent Optimization'!Y39</f>
        <v>253.47862984716431</v>
      </c>
      <c r="Z39" s="26">
        <f>'3 - Rent Optimization'!Z39</f>
        <v>253.47862984716431</v>
      </c>
      <c r="AA39" s="47">
        <f>'3 - Rent Optimization'!AA39</f>
        <v>0.18900831387655656</v>
      </c>
      <c r="AB39" s="107">
        <f>'3 - Rent Optimization'!AB39</f>
        <v>0.70106211790393025</v>
      </c>
      <c r="AC39" s="26">
        <f t="shared" si="0"/>
        <v>64862.056755674384</v>
      </c>
      <c r="AD39" s="39">
        <f t="shared" si="1"/>
        <v>38917.234053404631</v>
      </c>
      <c r="AE39" s="26">
        <f t="shared" si="2"/>
        <v>15178.8</v>
      </c>
      <c r="AF39" s="26">
        <f t="shared" si="3"/>
        <v>23738.434053404631</v>
      </c>
      <c r="AH39" s="123">
        <f t="shared" si="4"/>
        <v>8529.5891011644853</v>
      </c>
      <c r="AI39" s="123">
        <f t="shared" si="5"/>
        <v>-42129.589101164485</v>
      </c>
      <c r="AJ39" s="123">
        <f t="shared" si="6"/>
        <v>-18129.589101164485</v>
      </c>
      <c r="AK39" s="123">
        <f t="shared" si="7"/>
        <v>-18129.589101164485</v>
      </c>
      <c r="AL39" s="123">
        <f t="shared" si="8"/>
        <v>-24129.589101164485</v>
      </c>
      <c r="AM39" s="26">
        <f t="shared" si="9"/>
        <v>-18391.155047759854</v>
      </c>
      <c r="AN39" s="26">
        <f t="shared" si="10"/>
        <v>5608.8449522401461</v>
      </c>
      <c r="AO39" s="26">
        <f t="shared" si="11"/>
        <v>5608.8449522401461</v>
      </c>
      <c r="AP39" s="26">
        <f t="shared" si="12"/>
        <v>-391.15504775985391</v>
      </c>
      <c r="AQ39">
        <f t="shared" si="13"/>
        <v>0</v>
      </c>
    </row>
    <row r="40" spans="1:43" x14ac:dyDescent="0.5">
      <c r="A40" t="str">
        <f>'3 - Rent Optimization'!A40</f>
        <v>W131</v>
      </c>
      <c r="B40" t="str">
        <f>'3 - Rent Optimization'!B40</f>
        <v>L2314</v>
      </c>
      <c r="C40" t="str">
        <f>'3 - Rent Optimization'!C40</f>
        <v>house</v>
      </c>
      <c r="D40">
        <f>'3 - Rent Optimization'!D40</f>
        <v>2</v>
      </c>
      <c r="E40">
        <f>'3 - Rent Optimization'!E40</f>
        <v>1100</v>
      </c>
      <c r="F40" s="107">
        <f>'3 - Rent Optimization'!F40</f>
        <v>0.97299999999999998</v>
      </c>
      <c r="G40" s="26">
        <f>'3 - Rent Optimization'!G40</f>
        <v>12843.6</v>
      </c>
      <c r="H40" s="26">
        <f>'3 - Rent Optimization'!H40</f>
        <v>318</v>
      </c>
      <c r="I40" s="107">
        <f>'3 - Rent Optimization'!I40</f>
        <v>0.2712</v>
      </c>
      <c r="J40" s="26">
        <f>'3 - Rent Optimization'!J40</f>
        <v>90</v>
      </c>
      <c r="K40" s="26">
        <f>'3 - Rent Optimization'!K40</f>
        <v>375</v>
      </c>
      <c r="L40" s="26">
        <f>'3 - Rent Optimization'!L40</f>
        <v>285</v>
      </c>
      <c r="M40" s="26">
        <f>'3 - Rent Optimization'!M40</f>
        <v>228</v>
      </c>
      <c r="N40" s="47">
        <f>'3 - Rent Optimization'!N40</f>
        <v>0.74</v>
      </c>
      <c r="O40" s="47">
        <f>'3 - Rent Optimization'!O40</f>
        <v>0.2712</v>
      </c>
      <c r="Y40" s="26">
        <f>'3 - Rent Optimization'!Y40</f>
        <v>218.58694107616523</v>
      </c>
      <c r="Z40" s="26">
        <f>'3 - Rent Optimization'!Z40</f>
        <v>218.58694107616523</v>
      </c>
      <c r="AA40" s="47">
        <f>'3 - Rent Optimization'!AA40</f>
        <v>0.46094579951204273</v>
      </c>
      <c r="AB40" s="107">
        <f>'3 - Rent Optimization'!AB40</f>
        <v>0.48576921052631578</v>
      </c>
      <c r="AC40" s="26">
        <f t="shared" si="0"/>
        <v>38756.724116244848</v>
      </c>
      <c r="AD40" s="39">
        <f t="shared" si="1"/>
        <v>23254.034469746908</v>
      </c>
      <c r="AE40" s="26">
        <f t="shared" si="2"/>
        <v>12843.6</v>
      </c>
      <c r="AF40" s="26">
        <f t="shared" si="3"/>
        <v>10410.434469746908</v>
      </c>
      <c r="AH40" s="123">
        <f t="shared" si="4"/>
        <v>5910.1920614035089</v>
      </c>
      <c r="AI40" s="123">
        <f t="shared" si="5"/>
        <v>-39510.192061403512</v>
      </c>
      <c r="AJ40" s="123">
        <f t="shared" si="6"/>
        <v>-15510.192061403508</v>
      </c>
      <c r="AK40" s="123">
        <f t="shared" si="7"/>
        <v>-15510.192061403508</v>
      </c>
      <c r="AL40" s="123">
        <f t="shared" si="8"/>
        <v>-21510.192061403508</v>
      </c>
      <c r="AM40" s="26">
        <f t="shared" si="9"/>
        <v>-29099.757591656606</v>
      </c>
      <c r="AN40" s="26">
        <f t="shared" si="10"/>
        <v>-5099.7575916566002</v>
      </c>
      <c r="AO40" s="26">
        <f t="shared" si="11"/>
        <v>-5099.7575916566002</v>
      </c>
      <c r="AP40" s="26">
        <f t="shared" si="12"/>
        <v>-11099.7575916566</v>
      </c>
      <c r="AQ40">
        <f t="shared" si="13"/>
        <v>0</v>
      </c>
    </row>
    <row r="41" spans="1:43" x14ac:dyDescent="0.5">
      <c r="A41" t="str">
        <f>'3 - Rent Optimization'!A41</f>
        <v>W132</v>
      </c>
      <c r="B41" t="str">
        <f>'3 - Rent Optimization'!B41</f>
        <v>L2314</v>
      </c>
      <c r="C41" t="str">
        <f>'3 - Rent Optimization'!C41</f>
        <v>house</v>
      </c>
      <c r="D41">
        <f>'3 - Rent Optimization'!D41</f>
        <v>2</v>
      </c>
      <c r="E41">
        <f>'3 - Rent Optimization'!E41</f>
        <v>1200</v>
      </c>
      <c r="F41" s="107">
        <f>'3 - Rent Optimization'!F41</f>
        <v>0.97299999999999998</v>
      </c>
      <c r="G41" s="26">
        <f>'3 - Rent Optimization'!G41</f>
        <v>14011.199999999999</v>
      </c>
      <c r="H41" s="26">
        <f>'3 - Rent Optimization'!H41</f>
        <v>198</v>
      </c>
      <c r="I41" s="107">
        <f>'3 - Rent Optimization'!I41</f>
        <v>0.43009999999999998</v>
      </c>
      <c r="J41" s="26">
        <f>'3 - Rent Optimization'!J41</f>
        <v>128</v>
      </c>
      <c r="K41" s="26">
        <f>'3 - Rent Optimization'!K41</f>
        <v>238</v>
      </c>
      <c r="L41" s="26">
        <f>'3 - Rent Optimization'!L41</f>
        <v>110</v>
      </c>
      <c r="M41" s="26">
        <f>'3 - Rent Optimization'!M41</f>
        <v>70</v>
      </c>
      <c r="N41" s="47">
        <f>'3 - Rent Optimization'!N41</f>
        <v>0.60909090909090902</v>
      </c>
      <c r="O41" s="47">
        <f>'3 - Rent Optimization'!O41</f>
        <v>0.43009999999999998</v>
      </c>
      <c r="Y41" s="26">
        <f>'3 - Rent Optimization'!Y41</f>
        <v>130.99846848553747</v>
      </c>
      <c r="Z41" s="26">
        <f>'3 - Rent Optimization'!Z41</f>
        <v>130.99846848553747</v>
      </c>
      <c r="AA41" s="47">
        <f>'3 - Rent Optimization'!AA41</f>
        <v>0.12180704353118162</v>
      </c>
      <c r="AB41" s="107">
        <f>'3 - Rent Optimization'!AB41</f>
        <v>0.75426536363636354</v>
      </c>
      <c r="AC41" s="26">
        <f t="shared" si="0"/>
        <v>36064.776725838485</v>
      </c>
      <c r="AD41" s="39">
        <f t="shared" si="1"/>
        <v>21638.866035503092</v>
      </c>
      <c r="AE41" s="26">
        <f t="shared" si="2"/>
        <v>14011.199999999999</v>
      </c>
      <c r="AF41" s="26">
        <f t="shared" si="3"/>
        <v>7627.6660355030926</v>
      </c>
      <c r="AH41" s="123">
        <f t="shared" si="4"/>
        <v>9176.8952575757576</v>
      </c>
      <c r="AI41" s="123">
        <f t="shared" si="5"/>
        <v>-42776.895257575758</v>
      </c>
      <c r="AJ41" s="123">
        <f t="shared" si="6"/>
        <v>-18776.895257575758</v>
      </c>
      <c r="AK41" s="123">
        <f t="shared" si="7"/>
        <v>-18776.895257575758</v>
      </c>
      <c r="AL41" s="123">
        <f t="shared" si="8"/>
        <v>-24776.895257575758</v>
      </c>
      <c r="AM41" s="26">
        <f t="shared" si="9"/>
        <v>-35149.229222072667</v>
      </c>
      <c r="AN41" s="26">
        <f t="shared" si="10"/>
        <v>-11149.229222072665</v>
      </c>
      <c r="AO41" s="26">
        <f t="shared" si="11"/>
        <v>-11149.229222072665</v>
      </c>
      <c r="AP41" s="26">
        <f t="shared" si="12"/>
        <v>-17149.229222072667</v>
      </c>
      <c r="AQ41">
        <f t="shared" si="13"/>
        <v>0</v>
      </c>
    </row>
    <row r="42" spans="1:43" x14ac:dyDescent="0.5">
      <c r="A42" t="str">
        <f>'3 - Rent Optimization'!A42</f>
        <v>W133</v>
      </c>
      <c r="B42" t="str">
        <f>'3 - Rent Optimization'!B42</f>
        <v>L2318</v>
      </c>
      <c r="C42" t="str">
        <f>'3 - Rent Optimization'!C42</f>
        <v>apartment</v>
      </c>
      <c r="D42">
        <f>'3 - Rent Optimization'!D42</f>
        <v>2</v>
      </c>
      <c r="E42">
        <f>'3 - Rent Optimization'!E42</f>
        <v>1300</v>
      </c>
      <c r="F42" s="107">
        <f>'3 - Rent Optimization'!F42</f>
        <v>0.97299999999999998</v>
      </c>
      <c r="G42" s="26">
        <f>'3 - Rent Optimization'!G42</f>
        <v>15178.8</v>
      </c>
      <c r="H42" s="26">
        <f>'3 - Rent Optimization'!H42</f>
        <v>149</v>
      </c>
      <c r="I42" s="107">
        <f>'3 - Rent Optimization'!I42</f>
        <v>0.56710000000000005</v>
      </c>
      <c r="J42" s="26">
        <f>'3 - Rent Optimization'!J42</f>
        <v>126</v>
      </c>
      <c r="K42" s="26">
        <f>'3 - Rent Optimization'!K42</f>
        <v>188</v>
      </c>
      <c r="L42" s="26">
        <f>'3 - Rent Optimization'!L42</f>
        <v>62</v>
      </c>
      <c r="M42" s="26">
        <f>'3 - Rent Optimization'!M42</f>
        <v>23</v>
      </c>
      <c r="N42" s="47">
        <f>'3 - Rent Optimization'!N42</f>
        <v>0.39677419354838717</v>
      </c>
      <c r="O42" s="47">
        <f>'3 - Rent Optimization'!O42</f>
        <v>0.56710000000000005</v>
      </c>
      <c r="Y42" s="26">
        <f>'3 - Rent Optimization'!Y42</f>
        <v>100.76277314639384</v>
      </c>
      <c r="Z42" s="26">
        <f>'3 - Rent Optimization'!Z42</f>
        <v>126</v>
      </c>
      <c r="AA42" s="47">
        <f>'3 - Rent Optimization'!AA42</f>
        <v>0.1</v>
      </c>
      <c r="AB42" s="107">
        <f>'3 - Rent Optimization'!AB42</f>
        <v>0.77153000000000005</v>
      </c>
      <c r="AC42" s="26">
        <f t="shared" si="0"/>
        <v>35482.664700000001</v>
      </c>
      <c r="AD42" s="39">
        <f t="shared" si="1"/>
        <v>21289.598819999999</v>
      </c>
      <c r="AE42" s="26">
        <f t="shared" si="2"/>
        <v>15178.8</v>
      </c>
      <c r="AF42" s="26">
        <f t="shared" si="3"/>
        <v>6110.79882</v>
      </c>
      <c r="AH42" s="123">
        <f t="shared" si="4"/>
        <v>9386.9483333333337</v>
      </c>
      <c r="AI42" s="123">
        <f t="shared" si="5"/>
        <v>-42986.948333333334</v>
      </c>
      <c r="AJ42" s="123">
        <f t="shared" si="6"/>
        <v>-18986.948333333334</v>
      </c>
      <c r="AK42" s="123">
        <f t="shared" si="7"/>
        <v>-18986.948333333334</v>
      </c>
      <c r="AL42" s="123">
        <f t="shared" si="8"/>
        <v>-24986.948333333334</v>
      </c>
      <c r="AM42" s="26">
        <f t="shared" si="9"/>
        <v>-36876.149513333337</v>
      </c>
      <c r="AN42" s="26">
        <f t="shared" si="10"/>
        <v>-12876.149513333334</v>
      </c>
      <c r="AO42" s="26">
        <f t="shared" si="11"/>
        <v>-12876.149513333334</v>
      </c>
      <c r="AP42" s="26">
        <f t="shared" si="12"/>
        <v>-18876.149513333334</v>
      </c>
      <c r="AQ42">
        <f t="shared" si="13"/>
        <v>0</v>
      </c>
    </row>
    <row r="43" spans="1:43" x14ac:dyDescent="0.5">
      <c r="A43" t="str">
        <f>'3 - Rent Optimization'!A43</f>
        <v>W134</v>
      </c>
      <c r="B43" t="str">
        <f>'3 - Rent Optimization'!B43</f>
        <v>L2318</v>
      </c>
      <c r="C43" t="str">
        <f>'3 - Rent Optimization'!C43</f>
        <v>apartment</v>
      </c>
      <c r="D43">
        <f>'3 - Rent Optimization'!D43</f>
        <v>2</v>
      </c>
      <c r="E43">
        <f>'3 - Rent Optimization'!E43</f>
        <v>1700</v>
      </c>
      <c r="F43" s="107">
        <f>'3 - Rent Optimization'!F43</f>
        <v>0.97299999999999998</v>
      </c>
      <c r="G43" s="26">
        <f>'3 - Rent Optimization'!G43</f>
        <v>19849.2</v>
      </c>
      <c r="H43" s="26">
        <f>'3 - Rent Optimization'!H43</f>
        <v>210</v>
      </c>
      <c r="I43" s="107">
        <f>'3 - Rent Optimization'!I43</f>
        <v>0.32050000000000001</v>
      </c>
      <c r="J43" s="26">
        <f>'3 - Rent Optimization'!J43</f>
        <v>152</v>
      </c>
      <c r="K43" s="26">
        <f>'3 - Rent Optimization'!K43</f>
        <v>247</v>
      </c>
      <c r="L43" s="26">
        <f>'3 - Rent Optimization'!L43</f>
        <v>95</v>
      </c>
      <c r="M43" s="26">
        <f>'3 - Rent Optimization'!M43</f>
        <v>58</v>
      </c>
      <c r="N43" s="47">
        <f>'3 - Rent Optimization'!N43</f>
        <v>0.58842105263157907</v>
      </c>
      <c r="O43" s="47">
        <f>'3 - Rent Optimization'!O43</f>
        <v>0.32050000000000001</v>
      </c>
      <c r="Y43" s="26">
        <f>'3 - Rent Optimization'!Y43</f>
        <v>133.86231369205507</v>
      </c>
      <c r="Z43" s="26">
        <f>'3 - Rent Optimization'!Z43</f>
        <v>152</v>
      </c>
      <c r="AA43" s="47">
        <f>'3 - Rent Optimization'!AA43</f>
        <v>0.1</v>
      </c>
      <c r="AB43" s="107">
        <f>'3 - Rent Optimization'!AB43</f>
        <v>0.77153000000000005</v>
      </c>
      <c r="AC43" s="26">
        <f t="shared" si="0"/>
        <v>42804.484400000001</v>
      </c>
      <c r="AD43" s="39">
        <f t="shared" si="1"/>
        <v>25682.690640000001</v>
      </c>
      <c r="AE43" s="26">
        <f t="shared" si="2"/>
        <v>19849.2</v>
      </c>
      <c r="AF43" s="26">
        <f t="shared" si="3"/>
        <v>5833.49064</v>
      </c>
      <c r="AH43" s="123">
        <f t="shared" si="4"/>
        <v>9386.9483333333337</v>
      </c>
      <c r="AI43" s="123">
        <f t="shared" si="5"/>
        <v>-42986.948333333334</v>
      </c>
      <c r="AJ43" s="123">
        <f t="shared" si="6"/>
        <v>-18986.948333333334</v>
      </c>
      <c r="AK43" s="123">
        <f t="shared" si="7"/>
        <v>-18986.948333333334</v>
      </c>
      <c r="AL43" s="123">
        <f t="shared" si="8"/>
        <v>-24986.948333333334</v>
      </c>
      <c r="AM43" s="26">
        <f t="shared" si="9"/>
        <v>-37153.45769333333</v>
      </c>
      <c r="AN43" s="26">
        <f t="shared" si="10"/>
        <v>-13153.457693333334</v>
      </c>
      <c r="AO43" s="26">
        <f t="shared" si="11"/>
        <v>-13153.457693333334</v>
      </c>
      <c r="AP43" s="26">
        <f t="shared" si="12"/>
        <v>-19153.457693333334</v>
      </c>
      <c r="AQ43">
        <f t="shared" si="13"/>
        <v>0</v>
      </c>
    </row>
    <row r="44" spans="1:43" x14ac:dyDescent="0.5">
      <c r="A44" t="str">
        <f>'3 - Rent Optimization'!A44</f>
        <v>W135</v>
      </c>
      <c r="B44" t="str">
        <f>'3 - Rent Optimization'!B44</f>
        <v>L2318</v>
      </c>
      <c r="C44" t="str">
        <f>'3 - Rent Optimization'!C44</f>
        <v>house</v>
      </c>
      <c r="D44">
        <f>'3 - Rent Optimization'!D44</f>
        <v>2</v>
      </c>
      <c r="E44">
        <f>'3 - Rent Optimization'!E44</f>
        <v>1200</v>
      </c>
      <c r="F44" s="107">
        <f>'3 - Rent Optimization'!F44</f>
        <v>0.97299999999999998</v>
      </c>
      <c r="G44" s="26">
        <f>'3 - Rent Optimization'!G44</f>
        <v>14011.199999999999</v>
      </c>
      <c r="H44" s="26">
        <f>'3 - Rent Optimization'!H44</f>
        <v>187</v>
      </c>
      <c r="I44" s="107">
        <f>'3 - Rent Optimization'!I44</f>
        <v>0.44929999999999998</v>
      </c>
      <c r="J44" s="26">
        <f>'3 - Rent Optimization'!J44</f>
        <v>141</v>
      </c>
      <c r="K44" s="26">
        <f>'3 - Rent Optimization'!K44</f>
        <v>263</v>
      </c>
      <c r="L44" s="26">
        <f>'3 - Rent Optimization'!L44</f>
        <v>122</v>
      </c>
      <c r="M44" s="26">
        <f>'3 - Rent Optimization'!M44</f>
        <v>46</v>
      </c>
      <c r="N44" s="47">
        <f>'3 - Rent Optimization'!N44</f>
        <v>0.40163934426229508</v>
      </c>
      <c r="O44" s="47">
        <f>'3 - Rent Optimization'!O44</f>
        <v>0.44929999999999998</v>
      </c>
      <c r="Y44" s="26">
        <f>'3 - Rent Optimization'!Y44</f>
        <v>144.80739232032337</v>
      </c>
      <c r="Z44" s="26">
        <f>'3 - Rent Optimization'!Z44</f>
        <v>144.80739232032337</v>
      </c>
      <c r="AA44" s="47">
        <f>'3 - Rent Optimization'!AA44</f>
        <v>0.12496650701851392</v>
      </c>
      <c r="AB44" s="107">
        <f>'3 - Rent Optimization'!AB44</f>
        <v>0.75176401639344259</v>
      </c>
      <c r="AC44" s="26">
        <f t="shared" si="0"/>
        <v>39734.26020177835</v>
      </c>
      <c r="AD44" s="39">
        <f t="shared" si="1"/>
        <v>23840.556121067009</v>
      </c>
      <c r="AE44" s="26">
        <f t="shared" si="2"/>
        <v>14011.199999999999</v>
      </c>
      <c r="AF44" s="26">
        <f t="shared" si="3"/>
        <v>9829.3561210670105</v>
      </c>
      <c r="AH44" s="123">
        <f t="shared" si="4"/>
        <v>9146.4621994535501</v>
      </c>
      <c r="AI44" s="123">
        <f t="shared" si="5"/>
        <v>-42746.462199453548</v>
      </c>
      <c r="AJ44" s="123">
        <f t="shared" si="6"/>
        <v>-18746.462199453548</v>
      </c>
      <c r="AK44" s="123">
        <f t="shared" si="7"/>
        <v>-18746.462199453548</v>
      </c>
      <c r="AL44" s="123">
        <f t="shared" si="8"/>
        <v>-24746.462199453548</v>
      </c>
      <c r="AM44" s="26">
        <f t="shared" si="9"/>
        <v>-32917.10607838654</v>
      </c>
      <c r="AN44" s="26">
        <f t="shared" si="10"/>
        <v>-8917.1060783865378</v>
      </c>
      <c r="AO44" s="26">
        <f t="shared" si="11"/>
        <v>-8917.1060783865378</v>
      </c>
      <c r="AP44" s="26">
        <f t="shared" si="12"/>
        <v>-14917.106078386538</v>
      </c>
      <c r="AQ44">
        <f t="shared" si="13"/>
        <v>0</v>
      </c>
    </row>
    <row r="45" spans="1:43" x14ac:dyDescent="0.5">
      <c r="A45" t="str">
        <f>'3 - Rent Optimization'!A45</f>
        <v>W136</v>
      </c>
      <c r="B45" t="str">
        <f>'3 - Rent Optimization'!B45</f>
        <v>L2318</v>
      </c>
      <c r="C45" t="str">
        <f>'3 - Rent Optimization'!C45</f>
        <v>house</v>
      </c>
      <c r="D45">
        <f>'3 - Rent Optimization'!D45</f>
        <v>2</v>
      </c>
      <c r="E45">
        <f>'3 - Rent Optimization'!E45</f>
        <v>1900</v>
      </c>
      <c r="F45" s="107">
        <f>'3 - Rent Optimization'!F45</f>
        <v>0.97299999999999998</v>
      </c>
      <c r="G45" s="26">
        <f>'3 - Rent Optimization'!G45</f>
        <v>22184.399999999998</v>
      </c>
      <c r="H45" s="26">
        <f>'3 - Rent Optimization'!H45</f>
        <v>225</v>
      </c>
      <c r="I45" s="107">
        <f>'3 - Rent Optimization'!I45</f>
        <v>0.50960000000000005</v>
      </c>
      <c r="J45" s="26">
        <f>'3 - Rent Optimization'!J45</f>
        <v>157</v>
      </c>
      <c r="K45" s="26">
        <f>'3 - Rent Optimization'!K45</f>
        <v>314</v>
      </c>
      <c r="L45" s="26">
        <f>'3 - Rent Optimization'!L45</f>
        <v>157</v>
      </c>
      <c r="M45" s="26">
        <f>'3 - Rent Optimization'!M45</f>
        <v>68</v>
      </c>
      <c r="N45" s="47">
        <f>'3 - Rent Optimization'!N45</f>
        <v>0.44649681528662422</v>
      </c>
      <c r="O45" s="47">
        <f>'3 - Rent Optimization'!O45</f>
        <v>0.50960000000000005</v>
      </c>
      <c r="Y45" s="26">
        <f>'3 - Rent Optimization'!Y45</f>
        <v>174.12508683844891</v>
      </c>
      <c r="Z45" s="26">
        <f>'3 - Rent Optimization'!Z45</f>
        <v>174.12508683844891</v>
      </c>
      <c r="AA45" s="47">
        <f>'3 - Rent Optimization'!AA45</f>
        <v>0.18726158898572692</v>
      </c>
      <c r="AB45" s="107">
        <f>'3 - Rent Optimization'!AB45</f>
        <v>0.70244499999999999</v>
      </c>
      <c r="AC45" s="26">
        <f t="shared" si="0"/>
        <v>44644.353267845501</v>
      </c>
      <c r="AD45" s="39">
        <f t="shared" si="1"/>
        <v>26786.611960707301</v>
      </c>
      <c r="AE45" s="26">
        <f t="shared" si="2"/>
        <v>22184.399999999998</v>
      </c>
      <c r="AF45" s="26">
        <f t="shared" si="3"/>
        <v>4602.2119607073037</v>
      </c>
      <c r="AH45" s="123">
        <f t="shared" si="4"/>
        <v>8546.4141666666656</v>
      </c>
      <c r="AI45" s="123">
        <f t="shared" si="5"/>
        <v>-42146.414166666669</v>
      </c>
      <c r="AJ45" s="123">
        <f t="shared" si="6"/>
        <v>-18146.414166666666</v>
      </c>
      <c r="AK45" s="123">
        <f t="shared" si="7"/>
        <v>-18146.414166666666</v>
      </c>
      <c r="AL45" s="123">
        <f t="shared" si="8"/>
        <v>-24146.414166666666</v>
      </c>
      <c r="AM45" s="26">
        <f t="shared" si="9"/>
        <v>-37544.202205959366</v>
      </c>
      <c r="AN45" s="26">
        <f t="shared" si="10"/>
        <v>-13544.202205959362</v>
      </c>
      <c r="AO45" s="26">
        <f t="shared" si="11"/>
        <v>-13544.202205959362</v>
      </c>
      <c r="AP45" s="26">
        <f t="shared" si="12"/>
        <v>-19544.202205959362</v>
      </c>
      <c r="AQ45">
        <f t="shared" si="13"/>
        <v>0</v>
      </c>
    </row>
    <row r="46" spans="1:43" x14ac:dyDescent="0.5">
      <c r="A46" t="str">
        <f>'3 - Rent Optimization'!A46</f>
        <v>W137</v>
      </c>
      <c r="B46" t="str">
        <f>'3 - Rent Optimization'!B46</f>
        <v>L2323</v>
      </c>
      <c r="C46" t="str">
        <f>'3 - Rent Optimization'!C46</f>
        <v>apartment</v>
      </c>
      <c r="D46">
        <f>'3 - Rent Optimization'!D46</f>
        <v>2</v>
      </c>
      <c r="E46">
        <f>'3 - Rent Optimization'!E46</f>
        <v>1000</v>
      </c>
      <c r="F46" s="107">
        <f>'3 - Rent Optimization'!F46</f>
        <v>0.97299999999999998</v>
      </c>
      <c r="G46" s="26">
        <f>'3 - Rent Optimization'!G46</f>
        <v>11676</v>
      </c>
      <c r="H46" s="26">
        <f>'3 - Rent Optimization'!H46</f>
        <v>123</v>
      </c>
      <c r="I46" s="107">
        <f>'3 - Rent Optimization'!I46</f>
        <v>0.72050000000000003</v>
      </c>
      <c r="J46" s="26">
        <f>'3 - Rent Optimization'!J46</f>
        <v>93</v>
      </c>
      <c r="K46" s="26">
        <f>'3 - Rent Optimization'!K46</f>
        <v>159</v>
      </c>
      <c r="L46" s="26">
        <f>'3 - Rent Optimization'!L46</f>
        <v>66</v>
      </c>
      <c r="M46" s="26">
        <f>'3 - Rent Optimization'!M46</f>
        <v>30</v>
      </c>
      <c r="N46" s="47">
        <f>'3 - Rent Optimization'!N46</f>
        <v>0.46363636363636362</v>
      </c>
      <c r="O46" s="47">
        <f>'3 - Rent Optimization'!O46</f>
        <v>0.72050000000000003</v>
      </c>
      <c r="Y46" s="26">
        <f>'3 - Rent Optimization'!Y46</f>
        <v>86.699081091322469</v>
      </c>
      <c r="Z46" s="26">
        <f>'3 - Rent Optimization'!Z46</f>
        <v>93</v>
      </c>
      <c r="AA46" s="47">
        <f>'3 - Rent Optimization'!AA46</f>
        <v>0.1</v>
      </c>
      <c r="AB46" s="107">
        <f>'3 - Rent Optimization'!AB46</f>
        <v>0.77153000000000005</v>
      </c>
      <c r="AC46" s="26">
        <f t="shared" si="0"/>
        <v>26189.585849999999</v>
      </c>
      <c r="AD46" s="39">
        <f t="shared" si="1"/>
        <v>15713.751509999998</v>
      </c>
      <c r="AE46" s="26">
        <f t="shared" si="2"/>
        <v>11676</v>
      </c>
      <c r="AF46" s="26">
        <f t="shared" si="3"/>
        <v>4037.7515099999982</v>
      </c>
      <c r="AH46" s="123">
        <f t="shared" si="4"/>
        <v>9386.9483333333337</v>
      </c>
      <c r="AI46" s="123">
        <f t="shared" si="5"/>
        <v>-42986.948333333334</v>
      </c>
      <c r="AJ46" s="123">
        <f t="shared" si="6"/>
        <v>-18986.948333333334</v>
      </c>
      <c r="AK46" s="123">
        <f t="shared" si="7"/>
        <v>-18986.948333333334</v>
      </c>
      <c r="AL46" s="123">
        <f t="shared" si="8"/>
        <v>-24986.948333333334</v>
      </c>
      <c r="AM46" s="26">
        <f t="shared" si="9"/>
        <v>-38949.196823333332</v>
      </c>
      <c r="AN46" s="26">
        <f t="shared" si="10"/>
        <v>-14949.196823333335</v>
      </c>
      <c r="AO46" s="26">
        <f t="shared" si="11"/>
        <v>-14949.196823333335</v>
      </c>
      <c r="AP46" s="26">
        <f t="shared" si="12"/>
        <v>-20949.196823333335</v>
      </c>
      <c r="AQ46">
        <f t="shared" si="13"/>
        <v>0</v>
      </c>
    </row>
    <row r="47" spans="1:43" x14ac:dyDescent="0.5">
      <c r="A47" t="str">
        <f>'3 - Rent Optimization'!A47</f>
        <v>W138</v>
      </c>
      <c r="B47" t="str">
        <f>'3 - Rent Optimization'!B47</f>
        <v>L2323</v>
      </c>
      <c r="C47" t="str">
        <f>'3 - Rent Optimization'!C47</f>
        <v>apartment</v>
      </c>
      <c r="D47">
        <f>'3 - Rent Optimization'!D47</f>
        <v>2</v>
      </c>
      <c r="E47">
        <f>'3 - Rent Optimization'!E47</f>
        <v>1500</v>
      </c>
      <c r="F47" s="107">
        <f>'3 - Rent Optimization'!F47</f>
        <v>0.97299999999999998</v>
      </c>
      <c r="G47" s="26">
        <f>'3 - Rent Optimization'!G47</f>
        <v>17514</v>
      </c>
      <c r="H47" s="26">
        <f>'3 - Rent Optimization'!H47</f>
        <v>263</v>
      </c>
      <c r="I47" s="107">
        <f>'3 - Rent Optimization'!I47</f>
        <v>0.49590000000000001</v>
      </c>
      <c r="J47" s="26">
        <f>'3 - Rent Optimization'!J47</f>
        <v>145</v>
      </c>
      <c r="K47" s="26">
        <f>'3 - Rent Optimization'!K47</f>
        <v>462</v>
      </c>
      <c r="L47" s="26">
        <f>'3 - Rent Optimization'!L47</f>
        <v>317</v>
      </c>
      <c r="M47" s="26">
        <f>'3 - Rent Optimization'!M47</f>
        <v>118</v>
      </c>
      <c r="N47" s="47">
        <f>'3 - Rent Optimization'!N47</f>
        <v>0.39779179810725551</v>
      </c>
      <c r="O47" s="47">
        <f>'3 - Rent Optimization'!O47</f>
        <v>0.49590000000000001</v>
      </c>
      <c r="Y47" s="26">
        <f>'3 - Rent Optimization'!Y47</f>
        <v>265.57740463559429</v>
      </c>
      <c r="Z47" s="26">
        <f>'3 - Rent Optimization'!Z47</f>
        <v>265.57740463559429</v>
      </c>
      <c r="AA47" s="47">
        <f>'3 - Rent Optimization'!AA47</f>
        <v>0.40429628930118433</v>
      </c>
      <c r="AB47" s="107">
        <f>'3 - Rent Optimization'!AB47</f>
        <v>0.53061862776025237</v>
      </c>
      <c r="AC47" s="26">
        <f t="shared" si="0"/>
        <v>51435.916074331937</v>
      </c>
      <c r="AD47" s="39">
        <f t="shared" si="1"/>
        <v>30861.549644599159</v>
      </c>
      <c r="AE47" s="26">
        <f t="shared" si="2"/>
        <v>17514</v>
      </c>
      <c r="AF47" s="26">
        <f t="shared" si="3"/>
        <v>13347.549644599159</v>
      </c>
      <c r="AH47" s="123">
        <f t="shared" si="4"/>
        <v>6455.8599710830704</v>
      </c>
      <c r="AI47" s="123">
        <f t="shared" si="5"/>
        <v>-40055.859971083068</v>
      </c>
      <c r="AJ47" s="123">
        <f t="shared" si="6"/>
        <v>-16055.859971083071</v>
      </c>
      <c r="AK47" s="123">
        <f t="shared" si="7"/>
        <v>-16055.859971083071</v>
      </c>
      <c r="AL47" s="123">
        <f t="shared" si="8"/>
        <v>-22055.859971083071</v>
      </c>
      <c r="AM47" s="26">
        <f t="shared" si="9"/>
        <v>-26708.310326483908</v>
      </c>
      <c r="AN47" s="26">
        <f t="shared" si="10"/>
        <v>-2708.3103264839119</v>
      </c>
      <c r="AO47" s="26">
        <f t="shared" si="11"/>
        <v>-2708.3103264839119</v>
      </c>
      <c r="AP47" s="26">
        <f t="shared" si="12"/>
        <v>-8708.3103264839119</v>
      </c>
      <c r="AQ47">
        <f t="shared" si="13"/>
        <v>0</v>
      </c>
    </row>
    <row r="48" spans="1:43" x14ac:dyDescent="0.5">
      <c r="A48" t="str">
        <f>'3 - Rent Optimization'!A48</f>
        <v>W139</v>
      </c>
      <c r="B48" t="str">
        <f>'3 - Rent Optimization'!B48</f>
        <v>L2323</v>
      </c>
      <c r="C48" t="str">
        <f>'3 - Rent Optimization'!C48</f>
        <v>house</v>
      </c>
      <c r="D48">
        <f>'3 - Rent Optimization'!D48</f>
        <v>2</v>
      </c>
      <c r="E48">
        <f>'3 - Rent Optimization'!E48</f>
        <v>1300</v>
      </c>
      <c r="F48" s="107">
        <f>'3 - Rent Optimization'!F48</f>
        <v>0.97299999999999998</v>
      </c>
      <c r="G48" s="26">
        <f>'3 - Rent Optimization'!G48</f>
        <v>15178.8</v>
      </c>
      <c r="H48" s="26">
        <f>'3 - Rent Optimization'!H48</f>
        <v>238</v>
      </c>
      <c r="I48" s="107">
        <f>'3 - Rent Optimization'!I48</f>
        <v>0.44929999999999998</v>
      </c>
      <c r="J48" s="26">
        <f>'3 - Rent Optimization'!J48</f>
        <v>181</v>
      </c>
      <c r="K48" s="26">
        <f>'3 - Rent Optimization'!K48</f>
        <v>316</v>
      </c>
      <c r="L48" s="26">
        <f>'3 - Rent Optimization'!L48</f>
        <v>135</v>
      </c>
      <c r="M48" s="26">
        <f>'3 - Rent Optimization'!M48</f>
        <v>57</v>
      </c>
      <c r="N48" s="47">
        <f>'3 - Rent Optimization'!N48</f>
        <v>0.43777777777777782</v>
      </c>
      <c r="O48" s="47">
        <f>'3 - Rent Optimization'!O48</f>
        <v>0.44929999999999998</v>
      </c>
      <c r="Y48" s="26">
        <f>'3 - Rent Optimization'!Y48</f>
        <v>172.72539314134141</v>
      </c>
      <c r="Z48" s="26">
        <f>'3 - Rent Optimization'!Z48</f>
        <v>181</v>
      </c>
      <c r="AA48" s="47">
        <f>'3 - Rent Optimization'!AA48</f>
        <v>0.1</v>
      </c>
      <c r="AB48" s="107">
        <f>'3 - Rent Optimization'!AB48</f>
        <v>0.77153000000000005</v>
      </c>
      <c r="AC48" s="26">
        <f t="shared" si="0"/>
        <v>50971.12945</v>
      </c>
      <c r="AD48" s="39">
        <f t="shared" si="1"/>
        <v>30582.677669999997</v>
      </c>
      <c r="AE48" s="26">
        <f t="shared" si="2"/>
        <v>15178.8</v>
      </c>
      <c r="AF48" s="26">
        <f t="shared" si="3"/>
        <v>15403.877669999998</v>
      </c>
      <c r="AH48" s="123">
        <f t="shared" si="4"/>
        <v>9386.9483333333337</v>
      </c>
      <c r="AI48" s="123">
        <f t="shared" si="5"/>
        <v>-42986.948333333334</v>
      </c>
      <c r="AJ48" s="123">
        <f t="shared" si="6"/>
        <v>-18986.948333333334</v>
      </c>
      <c r="AK48" s="123">
        <f t="shared" si="7"/>
        <v>-18986.948333333334</v>
      </c>
      <c r="AL48" s="123">
        <f t="shared" si="8"/>
        <v>-24986.948333333334</v>
      </c>
      <c r="AM48" s="26">
        <f t="shared" si="9"/>
        <v>-27583.070663333336</v>
      </c>
      <c r="AN48" s="26">
        <f t="shared" si="10"/>
        <v>-3583.0706633333357</v>
      </c>
      <c r="AO48" s="26">
        <f t="shared" si="11"/>
        <v>-3583.0706633333357</v>
      </c>
      <c r="AP48" s="26">
        <f t="shared" si="12"/>
        <v>-9583.0706633333357</v>
      </c>
      <c r="AQ48">
        <f t="shared" si="13"/>
        <v>0</v>
      </c>
    </row>
    <row r="49" spans="1:43" x14ac:dyDescent="0.5">
      <c r="A49" t="str">
        <f>'3 - Rent Optimization'!A49</f>
        <v>W14</v>
      </c>
      <c r="B49" t="str">
        <f>'3 - Rent Optimization'!B49</f>
        <v>L9534</v>
      </c>
      <c r="C49" t="str">
        <f>'3 - Rent Optimization'!C49</f>
        <v>house</v>
      </c>
      <c r="D49">
        <f>'3 - Rent Optimization'!D49</f>
        <v>2</v>
      </c>
      <c r="E49">
        <f>'3 - Rent Optimization'!E49</f>
        <v>850</v>
      </c>
      <c r="F49" s="107">
        <f>'3 - Rent Optimization'!F49</f>
        <v>0.97299999999999998</v>
      </c>
      <c r="G49" s="26">
        <f>'3 - Rent Optimization'!G49</f>
        <v>9924.6</v>
      </c>
      <c r="H49" s="26">
        <f>'3 - Rent Optimization'!H49</f>
        <v>146</v>
      </c>
      <c r="I49" s="107">
        <f>'3 - Rent Optimization'!I49</f>
        <v>0.53149999999999997</v>
      </c>
      <c r="J49" s="26">
        <f>'3 - Rent Optimization'!J49</f>
        <v>96</v>
      </c>
      <c r="K49" s="26">
        <f>'3 - Rent Optimization'!K49</f>
        <v>245</v>
      </c>
      <c r="L49" s="26">
        <f>'3 - Rent Optimization'!L49</f>
        <v>149</v>
      </c>
      <c r="M49" s="26">
        <f>'3 - Rent Optimization'!M49</f>
        <v>50</v>
      </c>
      <c r="N49" s="47">
        <f>'3 - Rent Optimization'!N49</f>
        <v>0.36845637583892621</v>
      </c>
      <c r="O49" s="47">
        <f>'3 - Rent Optimization'!O49</f>
        <v>0.53149999999999997</v>
      </c>
      <c r="Y49" s="26">
        <f>'3 - Rent Optimization'!Y49</f>
        <v>138.75247094859165</v>
      </c>
      <c r="Z49" s="26">
        <f>'3 - Rent Optimization'!Z49</f>
        <v>138.75247094859165</v>
      </c>
      <c r="AA49" s="47">
        <f>'3 - Rent Optimization'!AA49</f>
        <v>0.32954346818035785</v>
      </c>
      <c r="AB49" s="107">
        <f>'3 - Rent Optimization'!AB49</f>
        <v>0.58980043624161071</v>
      </c>
      <c r="AC49" s="26">
        <f t="shared" si="0"/>
        <v>29870.23778170448</v>
      </c>
      <c r="AD49" s="39">
        <f t="shared" si="1"/>
        <v>17922.142669022687</v>
      </c>
      <c r="AE49" s="26">
        <f t="shared" si="2"/>
        <v>9924.6</v>
      </c>
      <c r="AF49" s="26">
        <f t="shared" si="3"/>
        <v>7997.5426690226868</v>
      </c>
      <c r="AH49" s="123">
        <f t="shared" si="4"/>
        <v>7175.9053076062646</v>
      </c>
      <c r="AI49" s="123">
        <f t="shared" si="5"/>
        <v>-40775.905307606263</v>
      </c>
      <c r="AJ49" s="123">
        <f t="shared" si="6"/>
        <v>-16775.905307606263</v>
      </c>
      <c r="AK49" s="123">
        <f t="shared" si="7"/>
        <v>-16775.905307606263</v>
      </c>
      <c r="AL49" s="123">
        <f t="shared" si="8"/>
        <v>-22775.905307606263</v>
      </c>
      <c r="AM49" s="26">
        <f t="shared" si="9"/>
        <v>-32778.362638583574</v>
      </c>
      <c r="AN49" s="26">
        <f t="shared" si="10"/>
        <v>-8778.362638583576</v>
      </c>
      <c r="AO49" s="26">
        <f t="shared" si="11"/>
        <v>-8778.362638583576</v>
      </c>
      <c r="AP49" s="26">
        <f t="shared" si="12"/>
        <v>-14778.362638583576</v>
      </c>
      <c r="AQ49">
        <f t="shared" si="13"/>
        <v>0</v>
      </c>
    </row>
    <row r="50" spans="1:43" x14ac:dyDescent="0.5">
      <c r="A50" t="str">
        <f>'3 - Rent Optimization'!A50</f>
        <v>W140</v>
      </c>
      <c r="B50" t="str">
        <f>'3 - Rent Optimization'!B50</f>
        <v>L2323</v>
      </c>
      <c r="C50" t="str">
        <f>'3 - Rent Optimization'!C50</f>
        <v>house</v>
      </c>
      <c r="D50">
        <f>'3 - Rent Optimization'!D50</f>
        <v>2</v>
      </c>
      <c r="E50">
        <f>'3 - Rent Optimization'!E50</f>
        <v>1800</v>
      </c>
      <c r="F50" s="107">
        <f>'3 - Rent Optimization'!F50</f>
        <v>0.97299999999999998</v>
      </c>
      <c r="G50" s="26">
        <f>'3 - Rent Optimization'!G50</f>
        <v>21016.799999999999</v>
      </c>
      <c r="H50" s="26">
        <f>'3 - Rent Optimization'!H50</f>
        <v>349</v>
      </c>
      <c r="I50" s="107">
        <f>'3 - Rent Optimization'!I50</f>
        <v>0.1507</v>
      </c>
      <c r="J50" s="26">
        <f>'3 - Rent Optimization'!J50</f>
        <v>145</v>
      </c>
      <c r="K50" s="26">
        <f>'3 - Rent Optimization'!K50</f>
        <v>412</v>
      </c>
      <c r="L50" s="26">
        <f>'3 - Rent Optimization'!L50</f>
        <v>267</v>
      </c>
      <c r="M50" s="26">
        <f>'3 - Rent Optimization'!M50</f>
        <v>204</v>
      </c>
      <c r="N50" s="47">
        <f>'3 - Rent Optimization'!N50</f>
        <v>0.71123595505617987</v>
      </c>
      <c r="O50" s="47">
        <f>'3 - Rent Optimization'!O50</f>
        <v>0.1507</v>
      </c>
      <c r="Y50" s="26">
        <f>'3 - Rent Optimization'!Y50</f>
        <v>235.12355532398635</v>
      </c>
      <c r="Z50" s="26">
        <f>'3 - Rent Optimization'!Z50</f>
        <v>235.12355532398635</v>
      </c>
      <c r="AA50" s="47">
        <f>'3 - Rent Optimization'!AA50</f>
        <v>0.37003312456625126</v>
      </c>
      <c r="AB50" s="107">
        <f>'3 - Rent Optimization'!AB50</f>
        <v>0.55774477528089883</v>
      </c>
      <c r="AC50" s="26">
        <f t="shared" si="0"/>
        <v>47865.711102509304</v>
      </c>
      <c r="AD50" s="39">
        <f t="shared" si="1"/>
        <v>28719.426661505582</v>
      </c>
      <c r="AE50" s="26">
        <f t="shared" si="2"/>
        <v>21016.799999999999</v>
      </c>
      <c r="AF50" s="26">
        <f t="shared" si="3"/>
        <v>7702.6266615055829</v>
      </c>
      <c r="AH50" s="123">
        <f t="shared" si="4"/>
        <v>6785.8947659176029</v>
      </c>
      <c r="AI50" s="123">
        <f t="shared" si="5"/>
        <v>-40385.894765917605</v>
      </c>
      <c r="AJ50" s="123">
        <f t="shared" si="6"/>
        <v>-16385.894765917605</v>
      </c>
      <c r="AK50" s="123">
        <f t="shared" si="7"/>
        <v>-16385.894765917605</v>
      </c>
      <c r="AL50" s="123">
        <f t="shared" si="8"/>
        <v>-22385.894765917605</v>
      </c>
      <c r="AM50" s="26">
        <f t="shared" si="9"/>
        <v>-32683.268104412022</v>
      </c>
      <c r="AN50" s="26">
        <f t="shared" si="10"/>
        <v>-8683.2681044120218</v>
      </c>
      <c r="AO50" s="26">
        <f t="shared" si="11"/>
        <v>-8683.2681044120218</v>
      </c>
      <c r="AP50" s="26">
        <f t="shared" si="12"/>
        <v>-14683.268104412022</v>
      </c>
      <c r="AQ50">
        <f t="shared" si="13"/>
        <v>0</v>
      </c>
    </row>
    <row r="51" spans="1:43" x14ac:dyDescent="0.5">
      <c r="A51" t="str">
        <f>'3 - Rent Optimization'!A51</f>
        <v>W141</v>
      </c>
      <c r="B51" t="str">
        <f>'3 - Rent Optimization'!B51</f>
        <v>L2325</v>
      </c>
      <c r="C51" t="str">
        <f>'3 - Rent Optimization'!C51</f>
        <v>apartment</v>
      </c>
      <c r="D51">
        <f>'3 - Rent Optimization'!D51</f>
        <v>2</v>
      </c>
      <c r="E51">
        <f>'3 - Rent Optimization'!E51</f>
        <v>1100</v>
      </c>
      <c r="F51" s="107">
        <f>'3 - Rent Optimization'!F51</f>
        <v>0.97299999999999998</v>
      </c>
      <c r="G51" s="26">
        <f>'3 - Rent Optimization'!G51</f>
        <v>12843.6</v>
      </c>
      <c r="H51" s="26">
        <f>'3 - Rent Optimization'!H51</f>
        <v>147</v>
      </c>
      <c r="I51" s="107">
        <f>'3 - Rent Optimization'!I51</f>
        <v>0.6</v>
      </c>
      <c r="J51" s="26">
        <f>'3 - Rent Optimization'!J51</f>
        <v>99</v>
      </c>
      <c r="K51" s="26">
        <f>'3 - Rent Optimization'!K51</f>
        <v>215</v>
      </c>
      <c r="L51" s="26">
        <f>'3 - Rent Optimization'!L51</f>
        <v>116</v>
      </c>
      <c r="M51" s="26">
        <f>'3 - Rent Optimization'!M51</f>
        <v>48</v>
      </c>
      <c r="N51" s="47">
        <f>'3 - Rent Optimization'!N51</f>
        <v>0.43103448275862077</v>
      </c>
      <c r="O51" s="47">
        <f>'3 - Rent Optimization'!O51</f>
        <v>0.6</v>
      </c>
      <c r="Y51" s="26">
        <f>'3 - Rent Optimization'!Y51</f>
        <v>120.15293040293041</v>
      </c>
      <c r="Z51" s="26">
        <f>'3 - Rent Optimization'!Z51</f>
        <v>120.15293040293041</v>
      </c>
      <c r="AA51" s="47">
        <f>'3 - Rent Optimization'!AA51</f>
        <v>0.24588227864089937</v>
      </c>
      <c r="AB51" s="107">
        <f>'3 - Rent Optimization'!AB51</f>
        <v>0.65603499999999992</v>
      </c>
      <c r="AC51" s="26">
        <f t="shared" si="0"/>
        <v>28770.95260936355</v>
      </c>
      <c r="AD51" s="39">
        <f t="shared" si="1"/>
        <v>17262.571565618131</v>
      </c>
      <c r="AE51" s="26">
        <f t="shared" si="2"/>
        <v>12843.6</v>
      </c>
      <c r="AF51" s="26">
        <f t="shared" si="3"/>
        <v>4418.9715656181306</v>
      </c>
      <c r="AH51" s="123">
        <f t="shared" si="4"/>
        <v>7981.7591666666658</v>
      </c>
      <c r="AI51" s="123">
        <f t="shared" si="5"/>
        <v>-41581.759166666663</v>
      </c>
      <c r="AJ51" s="123">
        <f t="shared" si="6"/>
        <v>-17581.759166666667</v>
      </c>
      <c r="AK51" s="123">
        <f t="shared" si="7"/>
        <v>-17581.759166666667</v>
      </c>
      <c r="AL51" s="123">
        <f t="shared" si="8"/>
        <v>-23581.759166666667</v>
      </c>
      <c r="AM51" s="26">
        <f t="shared" si="9"/>
        <v>-37162.787601048534</v>
      </c>
      <c r="AN51" s="26">
        <f t="shared" si="10"/>
        <v>-13162.787601048536</v>
      </c>
      <c r="AO51" s="26">
        <f t="shared" si="11"/>
        <v>-13162.787601048536</v>
      </c>
      <c r="AP51" s="26">
        <f t="shared" si="12"/>
        <v>-19162.787601048534</v>
      </c>
      <c r="AQ51">
        <f t="shared" si="13"/>
        <v>0</v>
      </c>
    </row>
    <row r="52" spans="1:43" x14ac:dyDescent="0.5">
      <c r="A52" t="str">
        <f>'3 - Rent Optimization'!A52</f>
        <v>W142</v>
      </c>
      <c r="B52" t="str">
        <f>'3 - Rent Optimization'!B52</f>
        <v>L2325</v>
      </c>
      <c r="C52" t="str">
        <f>'3 - Rent Optimization'!C52</f>
        <v>apartment</v>
      </c>
      <c r="D52">
        <f>'3 - Rent Optimization'!D52</f>
        <v>2</v>
      </c>
      <c r="E52">
        <f>'3 - Rent Optimization'!E52</f>
        <v>1400</v>
      </c>
      <c r="F52" s="107">
        <f>'3 - Rent Optimization'!F52</f>
        <v>0.97299999999999998</v>
      </c>
      <c r="G52" s="26">
        <f>'3 - Rent Optimization'!G52</f>
        <v>16346.4</v>
      </c>
      <c r="H52" s="26">
        <f>'3 - Rent Optimization'!H52</f>
        <v>151</v>
      </c>
      <c r="I52" s="107">
        <f>'3 - Rent Optimization'!I52</f>
        <v>0.52600000000000002</v>
      </c>
      <c r="J52" s="26">
        <f>'3 - Rent Optimization'!J52</f>
        <v>120</v>
      </c>
      <c r="K52" s="26">
        <f>'3 - Rent Optimization'!K52</f>
        <v>188</v>
      </c>
      <c r="L52" s="26">
        <f>'3 - Rent Optimization'!L52</f>
        <v>68</v>
      </c>
      <c r="M52" s="26">
        <f>'3 - Rent Optimization'!M52</f>
        <v>31</v>
      </c>
      <c r="N52" s="47">
        <f>'3 - Rent Optimization'!N52</f>
        <v>0.46470588235294119</v>
      </c>
      <c r="O52" s="47">
        <f>'3 - Rent Optimization'!O52</f>
        <v>0.52600000000000002</v>
      </c>
      <c r="Y52" s="26">
        <f>'3 - Rent Optimization'!Y52</f>
        <v>101.41723506378679</v>
      </c>
      <c r="Z52" s="26">
        <f>'3 - Rent Optimization'!Z52</f>
        <v>120</v>
      </c>
      <c r="AA52" s="47">
        <f>'3 - Rent Optimization'!AA52</f>
        <v>0.1</v>
      </c>
      <c r="AB52" s="107">
        <f>'3 - Rent Optimization'!AB52</f>
        <v>0.77153000000000005</v>
      </c>
      <c r="AC52" s="26">
        <f t="shared" si="0"/>
        <v>33793.014000000003</v>
      </c>
      <c r="AD52" s="39">
        <f t="shared" si="1"/>
        <v>20275.808400000002</v>
      </c>
      <c r="AE52" s="26">
        <f t="shared" si="2"/>
        <v>16346.4</v>
      </c>
      <c r="AF52" s="26">
        <f t="shared" si="3"/>
        <v>3929.4084000000021</v>
      </c>
      <c r="AH52" s="123">
        <f t="shared" si="4"/>
        <v>9386.9483333333337</v>
      </c>
      <c r="AI52" s="123">
        <f t="shared" si="5"/>
        <v>-42986.948333333334</v>
      </c>
      <c r="AJ52" s="123">
        <f t="shared" si="6"/>
        <v>-18986.948333333334</v>
      </c>
      <c r="AK52" s="123">
        <f t="shared" si="7"/>
        <v>-18986.948333333334</v>
      </c>
      <c r="AL52" s="123">
        <f t="shared" si="8"/>
        <v>-24986.948333333334</v>
      </c>
      <c r="AM52" s="26">
        <f t="shared" si="9"/>
        <v>-39057.539933333333</v>
      </c>
      <c r="AN52" s="26">
        <f t="shared" si="10"/>
        <v>-15057.539933333332</v>
      </c>
      <c r="AO52" s="26">
        <f t="shared" si="11"/>
        <v>-15057.539933333332</v>
      </c>
      <c r="AP52" s="26">
        <f t="shared" si="12"/>
        <v>-21057.539933333333</v>
      </c>
      <c r="AQ52">
        <f t="shared" si="13"/>
        <v>0</v>
      </c>
    </row>
    <row r="53" spans="1:43" x14ac:dyDescent="0.5">
      <c r="A53" t="str">
        <f>'3 - Rent Optimization'!A53</f>
        <v>W143</v>
      </c>
      <c r="B53" t="str">
        <f>'3 - Rent Optimization'!B53</f>
        <v>L2325</v>
      </c>
      <c r="C53" t="str">
        <f>'3 - Rent Optimization'!C53</f>
        <v>house</v>
      </c>
      <c r="D53">
        <f>'3 - Rent Optimization'!D53</f>
        <v>2</v>
      </c>
      <c r="E53">
        <f>'3 - Rent Optimization'!E53</f>
        <v>1300</v>
      </c>
      <c r="F53" s="107">
        <f>'3 - Rent Optimization'!F53</f>
        <v>0.97299999999999998</v>
      </c>
      <c r="G53" s="26">
        <f>'3 - Rent Optimization'!G53</f>
        <v>15178.8</v>
      </c>
      <c r="H53" s="26">
        <f>'3 - Rent Optimization'!H53</f>
        <v>429</v>
      </c>
      <c r="I53" s="107">
        <f>'3 - Rent Optimization'!I53</f>
        <v>0.21099999999999999</v>
      </c>
      <c r="J53" s="26">
        <f>'3 - Rent Optimization'!J53</f>
        <v>263</v>
      </c>
      <c r="K53" s="26">
        <f>'3 - Rent Optimization'!K53</f>
        <v>489</v>
      </c>
      <c r="L53" s="26">
        <f>'3 - Rent Optimization'!L53</f>
        <v>226</v>
      </c>
      <c r="M53" s="26">
        <f>'3 - Rent Optimization'!M53</f>
        <v>166</v>
      </c>
      <c r="N53" s="47">
        <f>'3 - Rent Optimization'!N53</f>
        <v>0.68761061946902657</v>
      </c>
      <c r="O53" s="47">
        <f>'3 - Rent Optimization'!O53</f>
        <v>0.21099999999999999</v>
      </c>
      <c r="Y53" s="26">
        <f>'3 - Rent Optimization'!Y53</f>
        <v>269.1513988884679</v>
      </c>
      <c r="Z53" s="26">
        <f>'3 - Rent Optimization'!Z53</f>
        <v>269.1513988884679</v>
      </c>
      <c r="AA53" s="47">
        <f>'3 - Rent Optimization'!AA53</f>
        <v>0.12177486332201025</v>
      </c>
      <c r="AB53" s="107">
        <f>'3 - Rent Optimization'!AB53</f>
        <v>0.75429084070796448</v>
      </c>
      <c r="AC53" s="26">
        <f t="shared" si="0"/>
        <v>74101.728755037111</v>
      </c>
      <c r="AD53" s="39">
        <f t="shared" si="1"/>
        <v>44461.037253022267</v>
      </c>
      <c r="AE53" s="26">
        <f t="shared" si="2"/>
        <v>15178.8</v>
      </c>
      <c r="AF53" s="26">
        <f t="shared" si="3"/>
        <v>29282.237253022267</v>
      </c>
      <c r="AH53" s="123">
        <f t="shared" si="4"/>
        <v>9177.2052286135695</v>
      </c>
      <c r="AI53" s="123">
        <f t="shared" si="5"/>
        <v>-42777.205228613573</v>
      </c>
      <c r="AJ53" s="123">
        <f t="shared" si="6"/>
        <v>-18777.205228613569</v>
      </c>
      <c r="AK53" s="123">
        <f t="shared" si="7"/>
        <v>-18777.205228613569</v>
      </c>
      <c r="AL53" s="123">
        <f t="shared" si="8"/>
        <v>-24777.205228613569</v>
      </c>
      <c r="AM53" s="26">
        <f t="shared" si="9"/>
        <v>-13494.967975591306</v>
      </c>
      <c r="AN53" s="26">
        <f t="shared" si="10"/>
        <v>10505.032024408698</v>
      </c>
      <c r="AO53" s="26">
        <f t="shared" si="11"/>
        <v>10505.032024408698</v>
      </c>
      <c r="AP53" s="26">
        <f t="shared" si="12"/>
        <v>4505.0320244086979</v>
      </c>
      <c r="AQ53">
        <f t="shared" si="13"/>
        <v>0</v>
      </c>
    </row>
    <row r="54" spans="1:43" x14ac:dyDescent="0.5">
      <c r="A54" t="str">
        <f>'3 - Rent Optimization'!A54</f>
        <v>W144</v>
      </c>
      <c r="B54" t="str">
        <f>'3 - Rent Optimization'!B54</f>
        <v>L2325</v>
      </c>
      <c r="C54" t="str">
        <f>'3 - Rent Optimization'!C54</f>
        <v>house</v>
      </c>
      <c r="D54">
        <f>'3 - Rent Optimization'!D54</f>
        <v>2</v>
      </c>
      <c r="E54">
        <f>'3 - Rent Optimization'!E54</f>
        <v>1900</v>
      </c>
      <c r="F54" s="107">
        <f>'3 - Rent Optimization'!F54</f>
        <v>0.97299999999999998</v>
      </c>
      <c r="G54" s="26">
        <f>'3 - Rent Optimization'!G54</f>
        <v>22184.399999999998</v>
      </c>
      <c r="H54" s="26">
        <f>'3 - Rent Optimization'!H54</f>
        <v>441</v>
      </c>
      <c r="I54" s="107">
        <f>'3 - Rent Optimization'!I54</f>
        <v>0.33150000000000002</v>
      </c>
      <c r="J54" s="26">
        <f>'3 - Rent Optimization'!J54</f>
        <v>335</v>
      </c>
      <c r="K54" s="26">
        <f>'3 - Rent Optimization'!K54</f>
        <v>502</v>
      </c>
      <c r="L54" s="26">
        <f>'3 - Rent Optimization'!L54</f>
        <v>167</v>
      </c>
      <c r="M54" s="26">
        <f>'3 - Rent Optimization'!M54</f>
        <v>106</v>
      </c>
      <c r="N54" s="47">
        <f>'3 - Rent Optimization'!N54</f>
        <v>0.60778443113772462</v>
      </c>
      <c r="O54" s="47">
        <f>'3 - Rent Optimization'!O54</f>
        <v>0.33150000000000002</v>
      </c>
      <c r="Y54" s="26">
        <f>'3 - Rent Optimization'!Y54</f>
        <v>269.21585670077047</v>
      </c>
      <c r="Z54" s="26">
        <f>'3 - Rent Optimization'!Z54</f>
        <v>335</v>
      </c>
      <c r="AA54" s="47">
        <f>'3 - Rent Optimization'!AA54</f>
        <v>0.1</v>
      </c>
      <c r="AB54" s="107">
        <f>'3 - Rent Optimization'!AB54</f>
        <v>0.77153000000000005</v>
      </c>
      <c r="AC54" s="26">
        <f t="shared" si="0"/>
        <v>94338.830750000008</v>
      </c>
      <c r="AD54" s="39">
        <f t="shared" si="1"/>
        <v>56603.298450000002</v>
      </c>
      <c r="AE54" s="26">
        <f t="shared" si="2"/>
        <v>22184.399999999998</v>
      </c>
      <c r="AF54" s="26">
        <f t="shared" si="3"/>
        <v>34418.898450000008</v>
      </c>
      <c r="AH54" s="123">
        <f t="shared" si="4"/>
        <v>9386.9483333333337</v>
      </c>
      <c r="AI54" s="123">
        <f t="shared" si="5"/>
        <v>-42986.948333333334</v>
      </c>
      <c r="AJ54" s="123">
        <f t="shared" si="6"/>
        <v>-18986.948333333334</v>
      </c>
      <c r="AK54" s="123">
        <f t="shared" si="7"/>
        <v>-18986.948333333334</v>
      </c>
      <c r="AL54" s="123">
        <f t="shared" si="8"/>
        <v>-24986.948333333334</v>
      </c>
      <c r="AM54" s="26">
        <f t="shared" si="9"/>
        <v>-8568.0498833333259</v>
      </c>
      <c r="AN54" s="26">
        <f t="shared" si="10"/>
        <v>15431.950116666674</v>
      </c>
      <c r="AO54" s="26">
        <f t="shared" si="11"/>
        <v>15431.950116666674</v>
      </c>
      <c r="AP54" s="26">
        <f t="shared" si="12"/>
        <v>9431.9501166666741</v>
      </c>
      <c r="AQ54">
        <f t="shared" si="13"/>
        <v>1</v>
      </c>
    </row>
    <row r="55" spans="1:43" x14ac:dyDescent="0.5">
      <c r="A55" t="str">
        <f>'3 - Rent Optimization'!A55</f>
        <v>W145</v>
      </c>
      <c r="B55" t="str">
        <f>'3 - Rent Optimization'!B55</f>
        <v>L2338</v>
      </c>
      <c r="C55" t="str">
        <f>'3 - Rent Optimization'!C55</f>
        <v>apartment</v>
      </c>
      <c r="D55">
        <f>'3 - Rent Optimization'!D55</f>
        <v>2</v>
      </c>
      <c r="E55">
        <f>'3 - Rent Optimization'!E55</f>
        <v>900</v>
      </c>
      <c r="F55" s="107">
        <f>'3 - Rent Optimization'!F55</f>
        <v>0.97299999999999998</v>
      </c>
      <c r="G55" s="26">
        <f>'3 - Rent Optimization'!G55</f>
        <v>10508.4</v>
      </c>
      <c r="H55" s="26">
        <f>'3 - Rent Optimization'!H55</f>
        <v>144</v>
      </c>
      <c r="I55" s="107">
        <f>'3 - Rent Optimization'!I55</f>
        <v>0.32879999999999998</v>
      </c>
      <c r="J55" s="26">
        <f>'3 - Rent Optimization'!J55</f>
        <v>98</v>
      </c>
      <c r="K55" s="26">
        <f>'3 - Rent Optimization'!K55</f>
        <v>195</v>
      </c>
      <c r="L55" s="26">
        <f>'3 - Rent Optimization'!L55</f>
        <v>97</v>
      </c>
      <c r="M55" s="26">
        <f>'3 - Rent Optimization'!M55</f>
        <v>46</v>
      </c>
      <c r="N55" s="47">
        <f>'3 - Rent Optimization'!N55</f>
        <v>0.47938144329896915</v>
      </c>
      <c r="O55" s="47">
        <f>'3 - Rent Optimization'!O55</f>
        <v>0.32879999999999998</v>
      </c>
      <c r="Y55" s="26">
        <f>'3 - Rent Optimization'!Y55</f>
        <v>108.08046766451939</v>
      </c>
      <c r="Z55" s="26">
        <f>'3 - Rent Optimization'!Z55</f>
        <v>108.08046766451939</v>
      </c>
      <c r="AA55" s="47">
        <f>'3 - Rent Optimization'!AA55</f>
        <v>0.18313787764552072</v>
      </c>
      <c r="AB55" s="107">
        <f>'3 - Rent Optimization'!AB55</f>
        <v>0.70570974226804128</v>
      </c>
      <c r="AC55" s="26">
        <f t="shared" si="0"/>
        <v>27839.805227604131</v>
      </c>
      <c r="AD55" s="39">
        <f t="shared" si="1"/>
        <v>16703.883136562479</v>
      </c>
      <c r="AE55" s="26">
        <f t="shared" si="2"/>
        <v>10508.4</v>
      </c>
      <c r="AF55" s="26">
        <f t="shared" si="3"/>
        <v>6195.4831365624796</v>
      </c>
      <c r="AH55" s="123">
        <f t="shared" si="4"/>
        <v>8586.1351975945036</v>
      </c>
      <c r="AI55" s="123">
        <f t="shared" si="5"/>
        <v>-42186.1351975945</v>
      </c>
      <c r="AJ55" s="123">
        <f t="shared" si="6"/>
        <v>-18186.135197594504</v>
      </c>
      <c r="AK55" s="123">
        <f t="shared" si="7"/>
        <v>-18186.135197594504</v>
      </c>
      <c r="AL55" s="123">
        <f t="shared" si="8"/>
        <v>-24186.135197594504</v>
      </c>
      <c r="AM55" s="26">
        <f t="shared" si="9"/>
        <v>-35990.652061032022</v>
      </c>
      <c r="AN55" s="26">
        <f t="shared" si="10"/>
        <v>-11990.652061032024</v>
      </c>
      <c r="AO55" s="26">
        <f t="shared" si="11"/>
        <v>-11990.652061032024</v>
      </c>
      <c r="AP55" s="26">
        <f t="shared" si="12"/>
        <v>-17990.652061032022</v>
      </c>
      <c r="AQ55">
        <f t="shared" si="13"/>
        <v>0</v>
      </c>
    </row>
    <row r="56" spans="1:43" x14ac:dyDescent="0.5">
      <c r="A56" t="str">
        <f>'3 - Rent Optimization'!A56</f>
        <v>W146</v>
      </c>
      <c r="B56" t="str">
        <f>'3 - Rent Optimization'!B56</f>
        <v>L2338</v>
      </c>
      <c r="C56" t="str">
        <f>'3 - Rent Optimization'!C56</f>
        <v>apartment</v>
      </c>
      <c r="D56">
        <f>'3 - Rent Optimization'!D56</f>
        <v>2</v>
      </c>
      <c r="E56">
        <f>'3 - Rent Optimization'!E56</f>
        <v>1400</v>
      </c>
      <c r="F56" s="107">
        <f>'3 - Rent Optimization'!F56</f>
        <v>0.97299999999999998</v>
      </c>
      <c r="G56" s="26">
        <f>'3 - Rent Optimization'!G56</f>
        <v>16346.4</v>
      </c>
      <c r="H56" s="26">
        <f>'3 - Rent Optimization'!H56</f>
        <v>136</v>
      </c>
      <c r="I56" s="107">
        <f>'3 - Rent Optimization'!I56</f>
        <v>0.61919999999999997</v>
      </c>
      <c r="J56" s="26">
        <f>'3 - Rent Optimization'!J56</f>
        <v>77</v>
      </c>
      <c r="K56" s="26">
        <f>'3 - Rent Optimization'!K56</f>
        <v>260</v>
      </c>
      <c r="L56" s="26">
        <f>'3 - Rent Optimization'!L56</f>
        <v>183</v>
      </c>
      <c r="M56" s="26">
        <f>'3 - Rent Optimization'!M56</f>
        <v>59</v>
      </c>
      <c r="N56" s="47">
        <f>'3 - Rent Optimization'!N56</f>
        <v>0.35792349726775963</v>
      </c>
      <c r="O56" s="47">
        <f>'3 - Rent Optimization'!O56</f>
        <v>0.61919999999999997</v>
      </c>
      <c r="Y56" s="26">
        <f>'3 - Rent Optimization'!Y56</f>
        <v>149.96108848048505</v>
      </c>
      <c r="Z56" s="26">
        <f>'3 - Rent Optimization'!Z56</f>
        <v>149.96108848048505</v>
      </c>
      <c r="AA56" s="47">
        <f>'3 - Rent Optimization'!AA56</f>
        <v>0.41895557805676525</v>
      </c>
      <c r="AB56" s="107">
        <f>'3 - Rent Optimization'!AB56</f>
        <v>0.5190128688524589</v>
      </c>
      <c r="AC56" s="26">
        <f t="shared" si="0"/>
        <v>28408.583183200299</v>
      </c>
      <c r="AD56" s="39">
        <f t="shared" si="1"/>
        <v>17045.149909920179</v>
      </c>
      <c r="AE56" s="26">
        <f t="shared" si="2"/>
        <v>16346.4</v>
      </c>
      <c r="AF56" s="26">
        <f t="shared" si="3"/>
        <v>698.74990992017956</v>
      </c>
      <c r="AH56" s="123">
        <f t="shared" si="4"/>
        <v>6314.6565710382501</v>
      </c>
      <c r="AI56" s="123">
        <f t="shared" si="5"/>
        <v>-39914.656571038249</v>
      </c>
      <c r="AJ56" s="123">
        <f t="shared" si="6"/>
        <v>-15914.656571038249</v>
      </c>
      <c r="AK56" s="123">
        <f t="shared" si="7"/>
        <v>-15914.656571038249</v>
      </c>
      <c r="AL56" s="123">
        <f t="shared" si="8"/>
        <v>-21914.656571038249</v>
      </c>
      <c r="AM56" s="26">
        <f t="shared" si="9"/>
        <v>-39215.906661118068</v>
      </c>
      <c r="AN56" s="26">
        <f t="shared" si="10"/>
        <v>-15215.90666111807</v>
      </c>
      <c r="AO56" s="26">
        <f t="shared" si="11"/>
        <v>-15215.90666111807</v>
      </c>
      <c r="AP56" s="26">
        <f t="shared" si="12"/>
        <v>-21215.906661118068</v>
      </c>
      <c r="AQ56">
        <f t="shared" si="13"/>
        <v>0</v>
      </c>
    </row>
    <row r="57" spans="1:43" x14ac:dyDescent="0.5">
      <c r="A57" t="str">
        <f>'3 - Rent Optimization'!A57</f>
        <v>W147</v>
      </c>
      <c r="B57" t="str">
        <f>'3 - Rent Optimization'!B57</f>
        <v>L2338</v>
      </c>
      <c r="C57" t="str">
        <f>'3 - Rent Optimization'!C57</f>
        <v>house</v>
      </c>
      <c r="D57">
        <f>'3 - Rent Optimization'!D57</f>
        <v>2</v>
      </c>
      <c r="E57">
        <f>'3 - Rent Optimization'!E57</f>
        <v>1400</v>
      </c>
      <c r="F57" s="107">
        <f>'3 - Rent Optimization'!F57</f>
        <v>0.97299999999999998</v>
      </c>
      <c r="G57" s="26">
        <f>'3 - Rent Optimization'!G57</f>
        <v>16346.4</v>
      </c>
      <c r="H57" s="26">
        <f>'3 - Rent Optimization'!H57</f>
        <v>305</v>
      </c>
      <c r="I57" s="107">
        <f>'3 - Rent Optimization'!I57</f>
        <v>0.2712</v>
      </c>
      <c r="J57" s="26">
        <f>'3 - Rent Optimization'!J57</f>
        <v>173</v>
      </c>
      <c r="K57" s="26">
        <f>'3 - Rent Optimization'!K57</f>
        <v>322</v>
      </c>
      <c r="L57" s="26">
        <f>'3 - Rent Optimization'!L57</f>
        <v>149</v>
      </c>
      <c r="M57" s="26">
        <f>'3 - Rent Optimization'!M57</f>
        <v>132</v>
      </c>
      <c r="N57" s="47">
        <f>'3 - Rent Optimization'!N57</f>
        <v>0.8087248322147651</v>
      </c>
      <c r="O57" s="47">
        <f>'3 - Rent Optimization'!O57</f>
        <v>0.2712</v>
      </c>
      <c r="Y57" s="26">
        <f>'3 - Rent Optimization'!Y57</f>
        <v>177.25247094859165</v>
      </c>
      <c r="Z57" s="26">
        <f>'3 - Rent Optimization'!Z57</f>
        <v>177.25247094859165</v>
      </c>
      <c r="AA57" s="47">
        <f>'3 - Rent Optimization'!AA57</f>
        <v>0.1228320587843847</v>
      </c>
      <c r="AB57" s="107">
        <f>'3 - Rent Optimization'!AB57</f>
        <v>0.75345385906040263</v>
      </c>
      <c r="AC57" s="26">
        <f t="shared" si="0"/>
        <v>48746.31876643603</v>
      </c>
      <c r="AD57" s="39">
        <f t="shared" si="1"/>
        <v>29247.791259861617</v>
      </c>
      <c r="AE57" s="26">
        <f t="shared" si="2"/>
        <v>16346.4</v>
      </c>
      <c r="AF57" s="26">
        <f t="shared" si="3"/>
        <v>12901.391259861617</v>
      </c>
      <c r="AH57" s="123">
        <f t="shared" si="4"/>
        <v>9167.0219519015645</v>
      </c>
      <c r="AI57" s="123">
        <f t="shared" si="5"/>
        <v>-42767.021951901566</v>
      </c>
      <c r="AJ57" s="123">
        <f t="shared" si="6"/>
        <v>-18767.021951901566</v>
      </c>
      <c r="AK57" s="123">
        <f t="shared" si="7"/>
        <v>-18767.021951901566</v>
      </c>
      <c r="AL57" s="123">
        <f t="shared" si="8"/>
        <v>-24767.021951901566</v>
      </c>
      <c r="AM57" s="26">
        <f t="shared" si="9"/>
        <v>-29865.630692039951</v>
      </c>
      <c r="AN57" s="26">
        <f t="shared" si="10"/>
        <v>-5865.6306920399493</v>
      </c>
      <c r="AO57" s="26">
        <f t="shared" si="11"/>
        <v>-5865.6306920399493</v>
      </c>
      <c r="AP57" s="26">
        <f t="shared" si="12"/>
        <v>-11865.630692039949</v>
      </c>
      <c r="AQ57">
        <f t="shared" si="13"/>
        <v>0</v>
      </c>
    </row>
    <row r="58" spans="1:43" x14ac:dyDescent="0.5">
      <c r="A58" t="str">
        <f>'3 - Rent Optimization'!A58</f>
        <v>W148</v>
      </c>
      <c r="B58" t="str">
        <f>'3 - Rent Optimization'!B58</f>
        <v>L2338</v>
      </c>
      <c r="C58" t="str">
        <f>'3 - Rent Optimization'!C58</f>
        <v>house</v>
      </c>
      <c r="D58">
        <f>'3 - Rent Optimization'!D58</f>
        <v>2</v>
      </c>
      <c r="E58">
        <f>'3 - Rent Optimization'!E58</f>
        <v>1700</v>
      </c>
      <c r="F58" s="107">
        <f>'3 - Rent Optimization'!F58</f>
        <v>0.97299999999999998</v>
      </c>
      <c r="G58" s="26">
        <f>'3 - Rent Optimization'!G58</f>
        <v>19849.2</v>
      </c>
      <c r="H58" s="26">
        <f>'3 - Rent Optimization'!H58</f>
        <v>425</v>
      </c>
      <c r="I58" s="107">
        <f>'3 - Rent Optimization'!I58</f>
        <v>0.32879999999999998</v>
      </c>
      <c r="J58" s="26">
        <f>'3 - Rent Optimization'!J58</f>
        <v>176</v>
      </c>
      <c r="K58" s="26">
        <f>'3 - Rent Optimization'!K58</f>
        <v>469</v>
      </c>
      <c r="L58" s="26">
        <f>'3 - Rent Optimization'!L58</f>
        <v>293</v>
      </c>
      <c r="M58" s="26">
        <f>'3 - Rent Optimization'!M58</f>
        <v>249</v>
      </c>
      <c r="N58" s="47">
        <f>'3 - Rent Optimization'!N58</f>
        <v>0.779863481228669</v>
      </c>
      <c r="O58" s="47">
        <f>'3 - Rent Optimization'!O58</f>
        <v>0.32879999999999998</v>
      </c>
      <c r="Y58" s="26">
        <f>'3 - Rent Optimization'!Y58</f>
        <v>266.45955696602249</v>
      </c>
      <c r="Z58" s="26">
        <f>'3 - Rent Optimization'!Z58</f>
        <v>266.45955696602249</v>
      </c>
      <c r="AA58" s="47">
        <f>'3 - Rent Optimization'!AA58</f>
        <v>0.34698855144306484</v>
      </c>
      <c r="AB58" s="107">
        <f>'3 - Rent Optimization'!AB58</f>
        <v>0.57598916382252563</v>
      </c>
      <c r="AC58" s="26">
        <f t="shared" si="0"/>
        <v>56019.403354423674</v>
      </c>
      <c r="AD58" s="39">
        <f t="shared" si="1"/>
        <v>33611.6420126542</v>
      </c>
      <c r="AE58" s="26">
        <f t="shared" si="2"/>
        <v>19849.2</v>
      </c>
      <c r="AF58" s="26">
        <f t="shared" si="3"/>
        <v>13762.442012654199</v>
      </c>
      <c r="AH58" s="123">
        <f t="shared" si="4"/>
        <v>7007.8681598407284</v>
      </c>
      <c r="AI58" s="123">
        <f t="shared" si="5"/>
        <v>-40607.868159840727</v>
      </c>
      <c r="AJ58" s="123">
        <f t="shared" si="6"/>
        <v>-16607.868159840727</v>
      </c>
      <c r="AK58" s="123">
        <f t="shared" si="7"/>
        <v>-16607.868159840727</v>
      </c>
      <c r="AL58" s="123">
        <f t="shared" si="8"/>
        <v>-22607.868159840727</v>
      </c>
      <c r="AM58" s="26">
        <f t="shared" si="9"/>
        <v>-26845.426147186528</v>
      </c>
      <c r="AN58" s="26">
        <f t="shared" si="10"/>
        <v>-2845.4261471865284</v>
      </c>
      <c r="AO58" s="26">
        <f t="shared" si="11"/>
        <v>-2845.4261471865284</v>
      </c>
      <c r="AP58" s="26">
        <f t="shared" si="12"/>
        <v>-8845.4261471865284</v>
      </c>
      <c r="AQ58">
        <f t="shared" si="13"/>
        <v>0</v>
      </c>
    </row>
    <row r="59" spans="1:43" x14ac:dyDescent="0.5">
      <c r="A59" t="str">
        <f>'3 - Rent Optimization'!A59</f>
        <v>W149</v>
      </c>
      <c r="B59" t="str">
        <f>'3 - Rent Optimization'!B59</f>
        <v>L3244</v>
      </c>
      <c r="C59" t="str">
        <f>'3 - Rent Optimization'!C59</f>
        <v>apartment</v>
      </c>
      <c r="D59">
        <f>'3 - Rent Optimization'!D59</f>
        <v>2</v>
      </c>
      <c r="E59">
        <f>'3 - Rent Optimization'!E59</f>
        <v>800</v>
      </c>
      <c r="F59" s="107">
        <f>'3 - Rent Optimization'!F59</f>
        <v>0.97299999999999998</v>
      </c>
      <c r="G59" s="26">
        <f>'3 - Rent Optimization'!G59</f>
        <v>9340.7999999999993</v>
      </c>
      <c r="H59" s="26">
        <f>'3 - Rent Optimization'!H59</f>
        <v>176</v>
      </c>
      <c r="I59" s="107">
        <f>'3 - Rent Optimization'!I59</f>
        <v>0.41370000000000001</v>
      </c>
      <c r="J59" s="26">
        <f>'3 - Rent Optimization'!J59</f>
        <v>86</v>
      </c>
      <c r="K59" s="26">
        <f>'3 - Rent Optimization'!K59</f>
        <v>224</v>
      </c>
      <c r="L59" s="26">
        <f>'3 - Rent Optimization'!L59</f>
        <v>138</v>
      </c>
      <c r="M59" s="26">
        <f>'3 - Rent Optimization'!M59</f>
        <v>90</v>
      </c>
      <c r="N59" s="47">
        <f>'3 - Rent Optimization'!N59</f>
        <v>0.62173913043478257</v>
      </c>
      <c r="O59" s="47">
        <f>'3 - Rent Optimization'!O59</f>
        <v>0.41370000000000001</v>
      </c>
      <c r="Y59" s="26">
        <f>'3 - Rent Optimization'!Y59</f>
        <v>127.05262410003792</v>
      </c>
      <c r="Z59" s="26">
        <f>'3 - Rent Optimization'!Z59</f>
        <v>127.05262410003792</v>
      </c>
      <c r="AA59" s="47">
        <f>'3 - Rent Optimization'!AA59</f>
        <v>0.33798622666688649</v>
      </c>
      <c r="AB59" s="107">
        <f>'3 - Rent Optimization'!AB59</f>
        <v>0.58311630434782602</v>
      </c>
      <c r="AC59" s="26">
        <f t="shared" si="0"/>
        <v>27041.556667361292</v>
      </c>
      <c r="AD59" s="39">
        <f t="shared" si="1"/>
        <v>16224.934000416775</v>
      </c>
      <c r="AE59" s="26">
        <f t="shared" si="2"/>
        <v>9340.7999999999993</v>
      </c>
      <c r="AF59" s="26">
        <f t="shared" si="3"/>
        <v>6884.134000416776</v>
      </c>
      <c r="AH59" s="123">
        <f t="shared" si="4"/>
        <v>7094.5817028985502</v>
      </c>
      <c r="AI59" s="123">
        <f t="shared" si="5"/>
        <v>-40694.581702898548</v>
      </c>
      <c r="AJ59" s="123">
        <f t="shared" si="6"/>
        <v>-16694.581702898551</v>
      </c>
      <c r="AK59" s="123">
        <f t="shared" si="7"/>
        <v>-16694.581702898551</v>
      </c>
      <c r="AL59" s="123">
        <f t="shared" si="8"/>
        <v>-22694.581702898551</v>
      </c>
      <c r="AM59" s="26">
        <f t="shared" si="9"/>
        <v>-33810.447702481775</v>
      </c>
      <c r="AN59" s="26">
        <f t="shared" si="10"/>
        <v>-9810.4477024817752</v>
      </c>
      <c r="AO59" s="26">
        <f t="shared" si="11"/>
        <v>-9810.4477024817752</v>
      </c>
      <c r="AP59" s="26">
        <f t="shared" si="12"/>
        <v>-15810.447702481775</v>
      </c>
      <c r="AQ59">
        <f t="shared" si="13"/>
        <v>0</v>
      </c>
    </row>
    <row r="60" spans="1:43" x14ac:dyDescent="0.5">
      <c r="A60" t="str">
        <f>'3 - Rent Optimization'!A60</f>
        <v>W15</v>
      </c>
      <c r="B60" t="str">
        <f>'3 - Rent Optimization'!B60</f>
        <v>L9534</v>
      </c>
      <c r="C60" t="str">
        <f>'3 - Rent Optimization'!C60</f>
        <v>house</v>
      </c>
      <c r="D60">
        <f>'3 - Rent Optimization'!D60</f>
        <v>2</v>
      </c>
      <c r="E60">
        <f>'3 - Rent Optimization'!E60</f>
        <v>900</v>
      </c>
      <c r="F60" s="107">
        <f>'3 - Rent Optimization'!F60</f>
        <v>0.97299999999999998</v>
      </c>
      <c r="G60" s="26">
        <f>'3 - Rent Optimization'!G60</f>
        <v>10508.4</v>
      </c>
      <c r="H60" s="26">
        <f>'3 - Rent Optimization'!H60</f>
        <v>169</v>
      </c>
      <c r="I60" s="107">
        <f>'3 - Rent Optimization'!I60</f>
        <v>0.47949999999999998</v>
      </c>
      <c r="J60" s="26">
        <f>'3 - Rent Optimization'!J60</f>
        <v>111</v>
      </c>
      <c r="K60" s="26">
        <f>'3 - Rent Optimization'!K60</f>
        <v>276</v>
      </c>
      <c r="L60" s="26">
        <f>'3 - Rent Optimization'!L60</f>
        <v>165</v>
      </c>
      <c r="M60" s="26">
        <f>'3 - Rent Optimization'!M60</f>
        <v>58</v>
      </c>
      <c r="N60" s="47">
        <f>'3 - Rent Optimization'!N60</f>
        <v>0.38121212121212122</v>
      </c>
      <c r="O60" s="47">
        <f>'3 - Rent Optimization'!O60</f>
        <v>0.47949999999999998</v>
      </c>
      <c r="Y60" s="26">
        <f>'3 - Rent Optimization'!Y60</f>
        <v>155.99770272830617</v>
      </c>
      <c r="Z60" s="26">
        <f>'3 - Rent Optimization'!Z60</f>
        <v>155.99770272830617</v>
      </c>
      <c r="AA60" s="47">
        <f>'3 - Rent Optimization'!AA60</f>
        <v>0.31817067989481779</v>
      </c>
      <c r="AB60" s="107">
        <f>'3 - Rent Optimization'!AB60</f>
        <v>0.59880427272727277</v>
      </c>
      <c r="AC60" s="26">
        <f t="shared" si="0"/>
        <v>34095.41318921226</v>
      </c>
      <c r="AD60" s="39">
        <f t="shared" si="1"/>
        <v>20457.247913527357</v>
      </c>
      <c r="AE60" s="26">
        <f t="shared" si="2"/>
        <v>10508.4</v>
      </c>
      <c r="AF60" s="26">
        <f t="shared" si="3"/>
        <v>9948.8479135273574</v>
      </c>
      <c r="AH60" s="123">
        <f t="shared" si="4"/>
        <v>7285.4519848484852</v>
      </c>
      <c r="AI60" s="123">
        <f t="shared" si="5"/>
        <v>-40885.451984848485</v>
      </c>
      <c r="AJ60" s="123">
        <f t="shared" si="6"/>
        <v>-16885.451984848485</v>
      </c>
      <c r="AK60" s="123">
        <f t="shared" si="7"/>
        <v>-16885.451984848485</v>
      </c>
      <c r="AL60" s="123">
        <f t="shared" si="8"/>
        <v>-22885.451984848485</v>
      </c>
      <c r="AM60" s="26">
        <f t="shared" si="9"/>
        <v>-30936.604071321126</v>
      </c>
      <c r="AN60" s="26">
        <f t="shared" si="10"/>
        <v>-6936.6040713211278</v>
      </c>
      <c r="AO60" s="26">
        <f t="shared" si="11"/>
        <v>-6936.6040713211278</v>
      </c>
      <c r="AP60" s="26">
        <f t="shared" si="12"/>
        <v>-12936.604071321128</v>
      </c>
      <c r="AQ60">
        <f t="shared" si="13"/>
        <v>0</v>
      </c>
    </row>
    <row r="61" spans="1:43" x14ac:dyDescent="0.5">
      <c r="A61" t="str">
        <f>'3 - Rent Optimization'!A61</f>
        <v>W150</v>
      </c>
      <c r="B61" t="str">
        <f>'3 - Rent Optimization'!B61</f>
        <v>L3244</v>
      </c>
      <c r="C61" t="str">
        <f>'3 - Rent Optimization'!C61</f>
        <v>apartment</v>
      </c>
      <c r="D61">
        <f>'3 - Rent Optimization'!D61</f>
        <v>2</v>
      </c>
      <c r="E61">
        <f>'3 - Rent Optimization'!E61</f>
        <v>1300</v>
      </c>
      <c r="F61" s="107">
        <f>'3 - Rent Optimization'!F61</f>
        <v>0.97299999999999998</v>
      </c>
      <c r="G61" s="26">
        <f>'3 - Rent Optimization'!G61</f>
        <v>15178.8</v>
      </c>
      <c r="H61" s="26">
        <f>'3 - Rent Optimization'!H61</f>
        <v>207</v>
      </c>
      <c r="I61" s="107">
        <f>'3 - Rent Optimization'!I61</f>
        <v>0.63009999999999999</v>
      </c>
      <c r="J61" s="26">
        <f>'3 - Rent Optimization'!J61</f>
        <v>127</v>
      </c>
      <c r="K61" s="26">
        <f>'3 - Rent Optimization'!K61</f>
        <v>276</v>
      </c>
      <c r="L61" s="26">
        <f>'3 - Rent Optimization'!L61</f>
        <v>149</v>
      </c>
      <c r="M61" s="26">
        <f>'3 - Rent Optimization'!M61</f>
        <v>80</v>
      </c>
      <c r="N61" s="47">
        <f>'3 - Rent Optimization'!N61</f>
        <v>0.5295302013422819</v>
      </c>
      <c r="O61" s="47">
        <f>'3 - Rent Optimization'!O61</f>
        <v>0.63009999999999999</v>
      </c>
      <c r="Y61" s="26">
        <f>'3 - Rent Optimization'!Y61</f>
        <v>154.25247094859165</v>
      </c>
      <c r="Z61" s="26">
        <f>'3 - Rent Optimization'!Z61</f>
        <v>154.25247094859165</v>
      </c>
      <c r="AA61" s="47">
        <f>'3 - Rent Optimization'!AA61</f>
        <v>0.24632199167029073</v>
      </c>
      <c r="AB61" s="107">
        <f>'3 - Rent Optimization'!AB61</f>
        <v>0.65568687919463087</v>
      </c>
      <c r="AC61" s="26">
        <f t="shared" si="0"/>
        <v>36916.582268785023</v>
      </c>
      <c r="AD61" s="39">
        <f t="shared" si="1"/>
        <v>22149.949361271014</v>
      </c>
      <c r="AE61" s="26">
        <f t="shared" si="2"/>
        <v>15178.8</v>
      </c>
      <c r="AF61" s="26">
        <f t="shared" si="3"/>
        <v>6971.1493612710146</v>
      </c>
      <c r="AH61" s="123">
        <f t="shared" si="4"/>
        <v>7977.5236968680092</v>
      </c>
      <c r="AI61" s="123">
        <f t="shared" si="5"/>
        <v>-41577.523696868011</v>
      </c>
      <c r="AJ61" s="123">
        <f t="shared" si="6"/>
        <v>-17577.523696868011</v>
      </c>
      <c r="AK61" s="123">
        <f t="shared" si="7"/>
        <v>-17577.523696868011</v>
      </c>
      <c r="AL61" s="123">
        <f t="shared" si="8"/>
        <v>-23577.523696868011</v>
      </c>
      <c r="AM61" s="26">
        <f t="shared" si="9"/>
        <v>-34606.374335596993</v>
      </c>
      <c r="AN61" s="26">
        <f t="shared" si="10"/>
        <v>-10606.374335596996</v>
      </c>
      <c r="AO61" s="26">
        <f t="shared" si="11"/>
        <v>-10606.374335596996</v>
      </c>
      <c r="AP61" s="26">
        <f t="shared" si="12"/>
        <v>-16606.374335596996</v>
      </c>
      <c r="AQ61">
        <f t="shared" si="13"/>
        <v>0</v>
      </c>
    </row>
    <row r="62" spans="1:43" x14ac:dyDescent="0.5">
      <c r="A62" t="str">
        <f>'3 - Rent Optimization'!A62</f>
        <v>W151</v>
      </c>
      <c r="B62" t="str">
        <f>'3 - Rent Optimization'!B62</f>
        <v>L3244</v>
      </c>
      <c r="C62" t="str">
        <f>'3 - Rent Optimization'!C62</f>
        <v>house</v>
      </c>
      <c r="D62">
        <f>'3 - Rent Optimization'!D62</f>
        <v>2</v>
      </c>
      <c r="E62">
        <f>'3 - Rent Optimization'!E62</f>
        <v>1400</v>
      </c>
      <c r="F62" s="107">
        <f>'3 - Rent Optimization'!F62</f>
        <v>0.97299999999999998</v>
      </c>
      <c r="G62" s="26">
        <f>'3 - Rent Optimization'!G62</f>
        <v>16346.4</v>
      </c>
      <c r="H62" s="26">
        <f>'3 - Rent Optimization'!H62</f>
        <v>244</v>
      </c>
      <c r="I62" s="107">
        <f>'3 - Rent Optimization'!I62</f>
        <v>0.90410000000000001</v>
      </c>
      <c r="J62" s="26">
        <f>'3 - Rent Optimization'!J62</f>
        <v>222</v>
      </c>
      <c r="K62" s="26">
        <f>'3 - Rent Optimization'!K62</f>
        <v>381</v>
      </c>
      <c r="L62" s="26">
        <f>'3 - Rent Optimization'!L62</f>
        <v>159</v>
      </c>
      <c r="M62" s="26">
        <f>'3 - Rent Optimization'!M62</f>
        <v>22</v>
      </c>
      <c r="N62" s="47">
        <f>'3 - Rent Optimization'!N62</f>
        <v>0.21069182389937108</v>
      </c>
      <c r="O62" s="47">
        <f>'3 - Rent Optimization'!O62</f>
        <v>0.90410000000000001</v>
      </c>
      <c r="Y62" s="26">
        <f>'3 - Rent Optimization'!Y62</f>
        <v>207.84324081091324</v>
      </c>
      <c r="Z62" s="26">
        <f>'3 - Rent Optimization'!Z62</f>
        <v>222</v>
      </c>
      <c r="AA62" s="47">
        <f>'3 - Rent Optimization'!AA62</f>
        <v>0.1</v>
      </c>
      <c r="AB62" s="107">
        <f>'3 - Rent Optimization'!AB62</f>
        <v>0.77153000000000005</v>
      </c>
      <c r="AC62" s="26">
        <f t="shared" si="0"/>
        <v>62517.075900000003</v>
      </c>
      <c r="AD62" s="39">
        <f t="shared" si="1"/>
        <v>37510.245540000004</v>
      </c>
      <c r="AE62" s="26">
        <f t="shared" si="2"/>
        <v>16346.4</v>
      </c>
      <c r="AF62" s="26">
        <f t="shared" si="3"/>
        <v>21163.845540000002</v>
      </c>
      <c r="AH62" s="123">
        <f t="shared" si="4"/>
        <v>9386.9483333333337</v>
      </c>
      <c r="AI62" s="123">
        <f t="shared" si="5"/>
        <v>-42986.948333333334</v>
      </c>
      <c r="AJ62" s="123">
        <f t="shared" si="6"/>
        <v>-18986.948333333334</v>
      </c>
      <c r="AK62" s="123">
        <f t="shared" si="7"/>
        <v>-18986.948333333334</v>
      </c>
      <c r="AL62" s="123">
        <f t="shared" si="8"/>
        <v>-24986.948333333334</v>
      </c>
      <c r="AM62" s="26">
        <f t="shared" si="9"/>
        <v>-21823.102793333332</v>
      </c>
      <c r="AN62" s="26">
        <f t="shared" si="10"/>
        <v>2176.8972066666684</v>
      </c>
      <c r="AO62" s="26">
        <f t="shared" si="11"/>
        <v>2176.8972066666684</v>
      </c>
      <c r="AP62" s="26">
        <f t="shared" si="12"/>
        <v>-3823.1027933333316</v>
      </c>
      <c r="AQ62">
        <f t="shared" si="13"/>
        <v>0</v>
      </c>
    </row>
    <row r="63" spans="1:43" x14ac:dyDescent="0.5">
      <c r="A63" t="str">
        <f>'3 - Rent Optimization'!A63</f>
        <v>W152</v>
      </c>
      <c r="B63" t="str">
        <f>'3 - Rent Optimization'!B63</f>
        <v>L3244</v>
      </c>
      <c r="C63" t="str">
        <f>'3 - Rent Optimization'!C63</f>
        <v>house</v>
      </c>
      <c r="D63">
        <f>'3 - Rent Optimization'!D63</f>
        <v>2</v>
      </c>
      <c r="E63">
        <f>'3 - Rent Optimization'!E63</f>
        <v>1900</v>
      </c>
      <c r="F63" s="107">
        <f>'3 - Rent Optimization'!F63</f>
        <v>0.97299999999999998</v>
      </c>
      <c r="G63" s="26">
        <f>'3 - Rent Optimization'!G63</f>
        <v>22184.399999999998</v>
      </c>
      <c r="H63" s="26">
        <f>'3 - Rent Optimization'!H63</f>
        <v>536</v>
      </c>
      <c r="I63" s="107">
        <f>'3 - Rent Optimization'!I63</f>
        <v>0.54249999999999998</v>
      </c>
      <c r="J63" s="26">
        <f>'3 - Rent Optimization'!J63</f>
        <v>386</v>
      </c>
      <c r="K63" s="26">
        <f>'3 - Rent Optimization'!K63</f>
        <v>773</v>
      </c>
      <c r="L63" s="26">
        <f>'3 - Rent Optimization'!L63</f>
        <v>387</v>
      </c>
      <c r="M63" s="26">
        <f>'3 - Rent Optimization'!M63</f>
        <v>150</v>
      </c>
      <c r="N63" s="47">
        <f>'3 - Rent Optimization'!N63</f>
        <v>0.41007751937984493</v>
      </c>
      <c r="O63" s="47">
        <f>'3 - Rent Optimization'!O63</f>
        <v>0.54249999999999998</v>
      </c>
      <c r="Y63" s="26">
        <f>'3 - Rent Optimization'!Y63</f>
        <v>428.71279367184542</v>
      </c>
      <c r="Z63" s="26">
        <f>'3 - Rent Optimization'!Z63</f>
        <v>428.71279367184542</v>
      </c>
      <c r="AA63" s="47">
        <f>'3 - Rent Optimization'!AA63</f>
        <v>0.18829518071699311</v>
      </c>
      <c r="AB63" s="107">
        <f>'3 - Rent Optimization'!AB63</f>
        <v>0.70162670542635652</v>
      </c>
      <c r="AC63" s="26">
        <f t="shared" si="0"/>
        <v>109790.66592430878</v>
      </c>
      <c r="AD63" s="39">
        <f t="shared" si="1"/>
        <v>65874.399554585267</v>
      </c>
      <c r="AE63" s="26">
        <f t="shared" si="2"/>
        <v>22184.399999999998</v>
      </c>
      <c r="AF63" s="26">
        <f t="shared" si="3"/>
        <v>43689.999554585273</v>
      </c>
      <c r="AH63" s="123">
        <f t="shared" si="4"/>
        <v>8536.4582493540056</v>
      </c>
      <c r="AI63" s="123">
        <f t="shared" si="5"/>
        <v>-42136.458249354007</v>
      </c>
      <c r="AJ63" s="123">
        <f t="shared" si="6"/>
        <v>-18136.458249354007</v>
      </c>
      <c r="AK63" s="123">
        <f t="shared" si="7"/>
        <v>-18136.458249354007</v>
      </c>
      <c r="AL63" s="123">
        <f t="shared" si="8"/>
        <v>-24136.458249354007</v>
      </c>
      <c r="AM63" s="26">
        <f t="shared" si="9"/>
        <v>1553.5413052312651</v>
      </c>
      <c r="AN63" s="26">
        <f t="shared" si="10"/>
        <v>25553.541305231265</v>
      </c>
      <c r="AO63" s="26">
        <f t="shared" si="11"/>
        <v>25553.541305231265</v>
      </c>
      <c r="AP63" s="26">
        <f t="shared" si="12"/>
        <v>19553.541305231265</v>
      </c>
      <c r="AQ63">
        <f t="shared" si="13"/>
        <v>1</v>
      </c>
    </row>
    <row r="64" spans="1:43" x14ac:dyDescent="0.5">
      <c r="A64" t="str">
        <f>'3 - Rent Optimization'!A64</f>
        <v>W153</v>
      </c>
      <c r="B64" t="str">
        <f>'3 - Rent Optimization'!B64</f>
        <v>L3256</v>
      </c>
      <c r="C64" t="str">
        <f>'3 - Rent Optimization'!C64</f>
        <v>apartment</v>
      </c>
      <c r="D64">
        <f>'3 - Rent Optimization'!D64</f>
        <v>2</v>
      </c>
      <c r="E64">
        <f>'3 - Rent Optimization'!E64</f>
        <v>1700</v>
      </c>
      <c r="F64" s="107">
        <f>'3 - Rent Optimization'!F64</f>
        <v>0.97299999999999998</v>
      </c>
      <c r="G64" s="26">
        <f>'3 - Rent Optimization'!G64</f>
        <v>19849.2</v>
      </c>
      <c r="H64" s="26">
        <f>'3 - Rent Optimization'!H64</f>
        <v>476</v>
      </c>
      <c r="I64" s="107">
        <f>'3 - Rent Optimization'!I64</f>
        <v>7.9500000000000001E-2</v>
      </c>
      <c r="J64" s="26">
        <f>'3 - Rent Optimization'!J64</f>
        <v>136</v>
      </c>
      <c r="K64" s="26">
        <f>'3 - Rent Optimization'!K64</f>
        <v>476</v>
      </c>
      <c r="L64" s="26">
        <f>'3 - Rent Optimization'!L64</f>
        <v>340</v>
      </c>
      <c r="M64" s="26">
        <f>'3 - Rent Optimization'!M64</f>
        <v>340</v>
      </c>
      <c r="N64" s="47">
        <f>'3 - Rent Optimization'!N64</f>
        <v>0.9</v>
      </c>
      <c r="O64" s="47">
        <f>'3 - Rent Optimization'!O64</f>
        <v>7.9500000000000001E-2</v>
      </c>
      <c r="Y64" s="26">
        <f>'3 - Rent Optimization'!Y64</f>
        <v>275.08617531893401</v>
      </c>
      <c r="Z64" s="26">
        <f>'3 - Rent Optimization'!Z64</f>
        <v>275.08617531893401</v>
      </c>
      <c r="AA64" s="47">
        <f>'3 - Rent Optimization'!AA64</f>
        <v>0.42726158898572708</v>
      </c>
      <c r="AB64" s="107">
        <f>'3 - Rent Optimization'!AB64</f>
        <v>0.51243699999999992</v>
      </c>
      <c r="AC64" s="26">
        <f t="shared" si="0"/>
        <v>51451.982063996627</v>
      </c>
      <c r="AD64" s="39">
        <f t="shared" si="1"/>
        <v>30871.189238397976</v>
      </c>
      <c r="AE64" s="26">
        <f t="shared" si="2"/>
        <v>19849.2</v>
      </c>
      <c r="AF64" s="26">
        <f t="shared" si="3"/>
        <v>11021.989238397975</v>
      </c>
      <c r="AH64" s="123">
        <f t="shared" si="4"/>
        <v>6234.6501666666654</v>
      </c>
      <c r="AI64" s="123">
        <f t="shared" si="5"/>
        <v>-39834.650166666666</v>
      </c>
      <c r="AJ64" s="123">
        <f t="shared" si="6"/>
        <v>-15834.650166666666</v>
      </c>
      <c r="AK64" s="123">
        <f t="shared" si="7"/>
        <v>-15834.650166666666</v>
      </c>
      <c r="AL64" s="123">
        <f t="shared" si="8"/>
        <v>-21834.650166666666</v>
      </c>
      <c r="AM64" s="26">
        <f t="shared" si="9"/>
        <v>-28812.660928268691</v>
      </c>
      <c r="AN64" s="26">
        <f t="shared" si="10"/>
        <v>-4812.6609282686914</v>
      </c>
      <c r="AO64" s="26">
        <f t="shared" si="11"/>
        <v>-4812.6609282686914</v>
      </c>
      <c r="AP64" s="26">
        <f t="shared" si="12"/>
        <v>-10812.660928268691</v>
      </c>
      <c r="AQ64">
        <f t="shared" si="13"/>
        <v>0</v>
      </c>
    </row>
    <row r="65" spans="1:43" x14ac:dyDescent="0.5">
      <c r="A65" t="str">
        <f>'3 - Rent Optimization'!A65</f>
        <v>W154</v>
      </c>
      <c r="B65" t="str">
        <f>'3 - Rent Optimization'!B65</f>
        <v>L3256</v>
      </c>
      <c r="C65" t="str">
        <f>'3 - Rent Optimization'!C65</f>
        <v>apartment</v>
      </c>
      <c r="D65">
        <f>'3 - Rent Optimization'!D65</f>
        <v>2</v>
      </c>
      <c r="E65">
        <f>'3 - Rent Optimization'!E65</f>
        <v>2400</v>
      </c>
      <c r="F65" s="107">
        <f>'3 - Rent Optimization'!F65</f>
        <v>0.97299999999999998</v>
      </c>
      <c r="G65" s="26">
        <f>'3 - Rent Optimization'!G65</f>
        <v>28022.399999999998</v>
      </c>
      <c r="H65" s="26">
        <f>'3 - Rent Optimization'!H65</f>
        <v>360</v>
      </c>
      <c r="I65" s="107">
        <f>'3 - Rent Optimization'!I65</f>
        <v>0.55069999999999997</v>
      </c>
      <c r="J65" s="26">
        <f>'3 - Rent Optimization'!J65</f>
        <v>173</v>
      </c>
      <c r="K65" s="26">
        <f>'3 - Rent Optimization'!K65</f>
        <v>690</v>
      </c>
      <c r="L65" s="26">
        <f>'3 - Rent Optimization'!L65</f>
        <v>517</v>
      </c>
      <c r="M65" s="26">
        <f>'3 - Rent Optimization'!M65</f>
        <v>187</v>
      </c>
      <c r="N65" s="47">
        <f>'3 - Rent Optimization'!N65</f>
        <v>0.38936170212765953</v>
      </c>
      <c r="O65" s="47">
        <f>'3 - Rent Optimization'!O65</f>
        <v>0.55069999999999997</v>
      </c>
      <c r="Y65" s="26">
        <f>'3 - Rent Optimization'!Y65</f>
        <v>401.39280188202605</v>
      </c>
      <c r="Z65" s="26">
        <f>'3 - Rent Optimization'!Z65</f>
        <v>401.39280188202605</v>
      </c>
      <c r="AA65" s="47">
        <f>'3 - Rent Optimization'!AA65</f>
        <v>0.45341245939191649</v>
      </c>
      <c r="AB65" s="107">
        <f>'3 - Rent Optimization'!AB65</f>
        <v>0.49173335589941974</v>
      </c>
      <c r="AC65" s="26">
        <f t="shared" si="0"/>
        <v>72043.053768711659</v>
      </c>
      <c r="AD65" s="39">
        <f t="shared" si="1"/>
        <v>43225.832261226991</v>
      </c>
      <c r="AE65" s="26">
        <f t="shared" si="2"/>
        <v>28022.399999999998</v>
      </c>
      <c r="AF65" s="26">
        <f t="shared" si="3"/>
        <v>15203.432261226993</v>
      </c>
      <c r="AH65" s="123">
        <f t="shared" si="4"/>
        <v>5982.7558301096069</v>
      </c>
      <c r="AI65" s="123">
        <f t="shared" si="5"/>
        <v>-39582.755830109607</v>
      </c>
      <c r="AJ65" s="123">
        <f t="shared" si="6"/>
        <v>-15582.755830109607</v>
      </c>
      <c r="AK65" s="123">
        <f t="shared" si="7"/>
        <v>-15582.755830109607</v>
      </c>
      <c r="AL65" s="123">
        <f t="shared" si="8"/>
        <v>-21582.755830109607</v>
      </c>
      <c r="AM65" s="26">
        <f t="shared" si="9"/>
        <v>-24379.323568882613</v>
      </c>
      <c r="AN65" s="26">
        <f t="shared" si="10"/>
        <v>-379.32356888261347</v>
      </c>
      <c r="AO65" s="26">
        <f t="shared" si="11"/>
        <v>-379.32356888261347</v>
      </c>
      <c r="AP65" s="26">
        <f t="shared" si="12"/>
        <v>-6379.3235688826135</v>
      </c>
      <c r="AQ65">
        <f t="shared" si="13"/>
        <v>0</v>
      </c>
    </row>
    <row r="66" spans="1:43" x14ac:dyDescent="0.5">
      <c r="A66" t="str">
        <f>'3 - Rent Optimization'!A66</f>
        <v>W155</v>
      </c>
      <c r="B66" t="str">
        <f>'3 - Rent Optimization'!B66</f>
        <v>L3256</v>
      </c>
      <c r="C66" t="str">
        <f>'3 - Rent Optimization'!C66</f>
        <v>house</v>
      </c>
      <c r="D66">
        <f>'3 - Rent Optimization'!D66</f>
        <v>2</v>
      </c>
      <c r="E66">
        <f>'3 - Rent Optimization'!E66</f>
        <v>2100</v>
      </c>
      <c r="F66" s="107">
        <f>'3 - Rent Optimization'!F66</f>
        <v>0.97299999999999998</v>
      </c>
      <c r="G66" s="26">
        <f>'3 - Rent Optimization'!G66</f>
        <v>24519.599999999999</v>
      </c>
      <c r="H66" s="26">
        <f>'3 - Rent Optimization'!H66</f>
        <v>1477</v>
      </c>
      <c r="I66" s="107">
        <f>'3 - Rent Optimization'!I66</f>
        <v>0.69320000000000004</v>
      </c>
      <c r="J66" s="26">
        <f>'3 - Rent Optimization'!J66</f>
        <v>448</v>
      </c>
      <c r="K66" s="26">
        <f>'3 - Rent Optimization'!K66</f>
        <v>2128</v>
      </c>
      <c r="L66" s="26">
        <f>'3 - Rent Optimization'!L66</f>
        <v>1680</v>
      </c>
      <c r="M66" s="26">
        <f>'3 - Rent Optimization'!M66</f>
        <v>1029</v>
      </c>
      <c r="N66" s="47">
        <f>'3 - Rent Optimization'!N66</f>
        <v>0.59000000000000008</v>
      </c>
      <c r="O66" s="47">
        <f>'3 - Rent Optimization'!O66</f>
        <v>0.69320000000000004</v>
      </c>
      <c r="Y66" s="26">
        <f>'3 - Rent Optimization'!Y66</f>
        <v>1247.2493368700266</v>
      </c>
      <c r="Z66" s="26">
        <f>'3 - Rent Optimization'!Z66</f>
        <v>1247.2493368700266</v>
      </c>
      <c r="AA66" s="47">
        <f>'3 - Rent Optimization'!AA66</f>
        <v>0.48059492231906026</v>
      </c>
      <c r="AB66" s="107">
        <f>'3 - Rent Optimization'!AB66</f>
        <v>0.47021300000000005</v>
      </c>
      <c r="AC66" s="26">
        <f t="shared" si="0"/>
        <v>214062.59113974805</v>
      </c>
      <c r="AD66" s="39">
        <f t="shared" si="1"/>
        <v>128437.55468384882</v>
      </c>
      <c r="AE66" s="26">
        <f t="shared" si="2"/>
        <v>24519.599999999999</v>
      </c>
      <c r="AF66" s="26">
        <f t="shared" si="3"/>
        <v>103917.95468384883</v>
      </c>
      <c r="AH66" s="123">
        <f t="shared" si="4"/>
        <v>5720.9248333333335</v>
      </c>
      <c r="AI66" s="123">
        <f t="shared" si="5"/>
        <v>-39320.924833333331</v>
      </c>
      <c r="AJ66" s="123">
        <f t="shared" si="6"/>
        <v>-15320.924833333334</v>
      </c>
      <c r="AK66" s="123">
        <f t="shared" si="7"/>
        <v>-15320.924833333334</v>
      </c>
      <c r="AL66" s="123">
        <f t="shared" si="8"/>
        <v>-21320.924833333334</v>
      </c>
      <c r="AM66" s="26">
        <f t="shared" si="9"/>
        <v>64597.029850515501</v>
      </c>
      <c r="AN66" s="26">
        <f t="shared" si="10"/>
        <v>88597.029850515493</v>
      </c>
      <c r="AO66" s="26">
        <f t="shared" si="11"/>
        <v>88597.029850515493</v>
      </c>
      <c r="AP66" s="26">
        <f t="shared" si="12"/>
        <v>82597.029850515493</v>
      </c>
      <c r="AQ66">
        <f t="shared" si="13"/>
        <v>1</v>
      </c>
    </row>
    <row r="67" spans="1:43" x14ac:dyDescent="0.5">
      <c r="A67" t="str">
        <f>'3 - Rent Optimization'!A67</f>
        <v>W156</v>
      </c>
      <c r="B67" t="str">
        <f>'3 - Rent Optimization'!B67</f>
        <v>L3256</v>
      </c>
      <c r="C67" t="str">
        <f>'3 - Rent Optimization'!C67</f>
        <v>house</v>
      </c>
      <c r="D67">
        <f>'3 - Rent Optimization'!D67</f>
        <v>2</v>
      </c>
      <c r="E67">
        <f>'3 - Rent Optimization'!E67</f>
        <v>3200</v>
      </c>
      <c r="F67" s="107">
        <f>'3 - Rent Optimization'!F67</f>
        <v>0.97299999999999998</v>
      </c>
      <c r="G67" s="26">
        <f>'3 - Rent Optimization'!G67</f>
        <v>37363.199999999997</v>
      </c>
      <c r="H67" s="26">
        <f>'3 - Rent Optimization'!H67</f>
        <v>1265</v>
      </c>
      <c r="I67" s="107">
        <f>'3 - Rent Optimization'!I67</f>
        <v>0.71509999999999996</v>
      </c>
      <c r="J67" s="26">
        <f>'3 - Rent Optimization'!J67</f>
        <v>450</v>
      </c>
      <c r="K67" s="26">
        <f>'3 - Rent Optimization'!K67</f>
        <v>2699</v>
      </c>
      <c r="L67" s="26">
        <f>'3 - Rent Optimization'!L67</f>
        <v>2249</v>
      </c>
      <c r="M67" s="26">
        <f>'3 - Rent Optimization'!M67</f>
        <v>815</v>
      </c>
      <c r="N67" s="47">
        <f>'3 - Rent Optimization'!N67</f>
        <v>0.38990662516674079</v>
      </c>
      <c r="O67" s="47">
        <f>'3 - Rent Optimization'!O67</f>
        <v>0.71509999999999996</v>
      </c>
      <c r="Y67" s="26">
        <f>'3 - Rent Optimization'!Y67</f>
        <v>1594.8141420361246</v>
      </c>
      <c r="Z67" s="26">
        <f>'3 - Rent Optimization'!Z67</f>
        <v>1594.8141420361246</v>
      </c>
      <c r="AA67" s="47">
        <f>'3 - Rent Optimization'!AA67</f>
        <v>0.50722601762067576</v>
      </c>
      <c r="AB67" s="107">
        <f>'3 - Rent Optimization'!AB67</f>
        <v>0.44912916184971102</v>
      </c>
      <c r="AC67" s="26">
        <f t="shared" si="0"/>
        <v>261441.301705344</v>
      </c>
      <c r="AD67" s="39">
        <f t="shared" si="1"/>
        <v>156864.78102320639</v>
      </c>
      <c r="AE67" s="26">
        <f t="shared" si="2"/>
        <v>37363.199999999997</v>
      </c>
      <c r="AF67" s="26">
        <f t="shared" si="3"/>
        <v>119501.5810232064</v>
      </c>
      <c r="AH67" s="123">
        <f t="shared" si="4"/>
        <v>5464.4048025048169</v>
      </c>
      <c r="AI67" s="123">
        <f t="shared" si="5"/>
        <v>-39064.404802504818</v>
      </c>
      <c r="AJ67" s="123">
        <f t="shared" si="6"/>
        <v>-15064.404802504818</v>
      </c>
      <c r="AK67" s="123">
        <f t="shared" si="7"/>
        <v>-15064.404802504818</v>
      </c>
      <c r="AL67" s="123">
        <f t="shared" si="8"/>
        <v>-21064.404802504818</v>
      </c>
      <c r="AM67" s="26">
        <f t="shared" si="9"/>
        <v>80437.176220701571</v>
      </c>
      <c r="AN67" s="26">
        <f t="shared" si="10"/>
        <v>104437.17622070157</v>
      </c>
      <c r="AO67" s="26">
        <f t="shared" si="11"/>
        <v>104437.17622070157</v>
      </c>
      <c r="AP67" s="26">
        <f t="shared" si="12"/>
        <v>98437.176220701571</v>
      </c>
      <c r="AQ67">
        <f t="shared" si="13"/>
        <v>1</v>
      </c>
    </row>
    <row r="68" spans="1:43" x14ac:dyDescent="0.5">
      <c r="A68" t="str">
        <f>'3 - Rent Optimization'!A68</f>
        <v>W157</v>
      </c>
      <c r="B68" t="str">
        <f>'3 - Rent Optimization'!B68</f>
        <v>L3261</v>
      </c>
      <c r="C68" t="str">
        <f>'3 - Rent Optimization'!C68</f>
        <v>apartment</v>
      </c>
      <c r="D68">
        <f>'3 - Rent Optimization'!D68</f>
        <v>2</v>
      </c>
      <c r="E68">
        <f>'3 - Rent Optimization'!E68</f>
        <v>1300</v>
      </c>
      <c r="F68" s="107">
        <f>'3 - Rent Optimization'!F68</f>
        <v>0.97299999999999998</v>
      </c>
      <c r="G68" s="26">
        <f>'3 - Rent Optimization'!G68</f>
        <v>15178.8</v>
      </c>
      <c r="H68" s="26">
        <f>'3 - Rent Optimization'!H68</f>
        <v>328</v>
      </c>
      <c r="I68" s="107">
        <f>'3 - Rent Optimization'!I68</f>
        <v>0.52049999999999996</v>
      </c>
      <c r="J68" s="26">
        <f>'3 - Rent Optimization'!J68</f>
        <v>291</v>
      </c>
      <c r="K68" s="26">
        <f>'3 - Rent Optimization'!K68</f>
        <v>387</v>
      </c>
      <c r="L68" s="26">
        <f>'3 - Rent Optimization'!L68</f>
        <v>96</v>
      </c>
      <c r="M68" s="26">
        <f>'3 - Rent Optimization'!M68</f>
        <v>37</v>
      </c>
      <c r="N68" s="47">
        <f>'3 - Rent Optimization'!N68</f>
        <v>0.40833333333333333</v>
      </c>
      <c r="O68" s="47">
        <f>'3 - Rent Optimization'!O68</f>
        <v>0.52049999999999996</v>
      </c>
      <c r="Y68" s="26">
        <f>'3 - Rent Optimization'!Y68</f>
        <v>203.97139067828721</v>
      </c>
      <c r="Z68" s="26">
        <f>'3 - Rent Optimization'!Z68</f>
        <v>291</v>
      </c>
      <c r="AA68" s="47">
        <f>'3 - Rent Optimization'!AA68</f>
        <v>0.1</v>
      </c>
      <c r="AB68" s="107">
        <f>'3 - Rent Optimization'!AB68</f>
        <v>0.77153000000000005</v>
      </c>
      <c r="AC68" s="26">
        <f t="shared" si="0"/>
        <v>81948.058950000006</v>
      </c>
      <c r="AD68" s="39">
        <f t="shared" si="1"/>
        <v>49168.835370000001</v>
      </c>
      <c r="AE68" s="26">
        <f t="shared" si="2"/>
        <v>15178.8</v>
      </c>
      <c r="AF68" s="26">
        <f t="shared" si="3"/>
        <v>33990.035369999998</v>
      </c>
      <c r="AH68" s="123">
        <f t="shared" si="4"/>
        <v>9386.9483333333337</v>
      </c>
      <c r="AI68" s="123">
        <f t="shared" si="5"/>
        <v>-42986.948333333334</v>
      </c>
      <c r="AJ68" s="123">
        <f t="shared" si="6"/>
        <v>-18986.948333333334</v>
      </c>
      <c r="AK68" s="123">
        <f t="shared" si="7"/>
        <v>-18986.948333333334</v>
      </c>
      <c r="AL68" s="123">
        <f t="shared" si="8"/>
        <v>-24986.948333333334</v>
      </c>
      <c r="AM68" s="26">
        <f t="shared" si="9"/>
        <v>-8996.9129633333359</v>
      </c>
      <c r="AN68" s="26">
        <f t="shared" si="10"/>
        <v>15003.087036666664</v>
      </c>
      <c r="AO68" s="26">
        <f t="shared" si="11"/>
        <v>15003.087036666664</v>
      </c>
      <c r="AP68" s="26">
        <f t="shared" si="12"/>
        <v>9003.0870366666641</v>
      </c>
      <c r="AQ68">
        <f t="shared" si="13"/>
        <v>1</v>
      </c>
    </row>
    <row r="69" spans="1:43" x14ac:dyDescent="0.5">
      <c r="A69" t="str">
        <f>'3 - Rent Optimization'!A69</f>
        <v>W158</v>
      </c>
      <c r="B69" t="str">
        <f>'3 - Rent Optimization'!B69</f>
        <v>L3261</v>
      </c>
      <c r="C69" t="str">
        <f>'3 - Rent Optimization'!C69</f>
        <v>apartment</v>
      </c>
      <c r="D69">
        <f>'3 - Rent Optimization'!D69</f>
        <v>2</v>
      </c>
      <c r="E69">
        <f>'3 - Rent Optimization'!E69</f>
        <v>1700</v>
      </c>
      <c r="F69" s="107">
        <f>'3 - Rent Optimization'!F69</f>
        <v>0.97299999999999998</v>
      </c>
      <c r="G69" s="26">
        <f>'3 - Rent Optimization'!G69</f>
        <v>19849.2</v>
      </c>
      <c r="H69" s="26">
        <f>'3 - Rent Optimization'!H69</f>
        <v>246</v>
      </c>
      <c r="I69" s="107">
        <f>'3 - Rent Optimization'!I69</f>
        <v>0.15890000000000001</v>
      </c>
      <c r="J69" s="26">
        <f>'3 - Rent Optimization'!J69</f>
        <v>203</v>
      </c>
      <c r="K69" s="26">
        <f>'3 - Rent Optimization'!K69</f>
        <v>318</v>
      </c>
      <c r="L69" s="26">
        <f>'3 - Rent Optimization'!L69</f>
        <v>115</v>
      </c>
      <c r="M69" s="26">
        <f>'3 - Rent Optimization'!M69</f>
        <v>43</v>
      </c>
      <c r="N69" s="47">
        <f>'3 - Rent Optimization'!N69</f>
        <v>0.39913043478260868</v>
      </c>
      <c r="O69" s="47">
        <f>'3 - Rent Optimization'!O69</f>
        <v>0.15890000000000001</v>
      </c>
      <c r="Y69" s="26">
        <f>'3 - Rent Optimization'!Y69</f>
        <v>171.54385341669825</v>
      </c>
      <c r="Z69" s="26">
        <f>'3 - Rent Optimization'!Z69</f>
        <v>203</v>
      </c>
      <c r="AA69" s="47">
        <f>'3 - Rent Optimization'!AA69</f>
        <v>0.1</v>
      </c>
      <c r="AB69" s="107">
        <f>'3 - Rent Optimization'!AB69</f>
        <v>0.77153000000000005</v>
      </c>
      <c r="AC69" s="26">
        <f t="shared" ref="AC69:AC132" si="14">AB69*Z69*365</f>
        <v>57166.515350000009</v>
      </c>
      <c r="AD69" s="39">
        <f t="shared" ref="AD69:AD132" si="15">AC69*0.6</f>
        <v>34299.909210000005</v>
      </c>
      <c r="AE69" s="26">
        <f t="shared" ref="AE69:AE132" si="16">G69</f>
        <v>19849.2</v>
      </c>
      <c r="AF69" s="26">
        <f t="shared" ref="AF69:AF132" si="17">AD69-AE69</f>
        <v>14450.709210000005</v>
      </c>
      <c r="AH69" s="123">
        <f t="shared" ref="AH69:AH132" si="18">AB69*365/$AG$23*$AG$21</f>
        <v>9386.9483333333337</v>
      </c>
      <c r="AI69" s="123">
        <f t="shared" ref="AI69:AI132" si="19">-$AG$7-$AG$13-AH69</f>
        <v>-42986.948333333334</v>
      </c>
      <c r="AJ69" s="123">
        <f t="shared" ref="AJ69:AJ132" si="20">-$AG$13-AH69-$AG$18</f>
        <v>-18986.948333333334</v>
      </c>
      <c r="AK69" s="123">
        <f t="shared" ref="AK69:AK132" si="21">-$AG$7/$AG$9-$AG$13-AH69</f>
        <v>-18986.948333333334</v>
      </c>
      <c r="AL69" s="123">
        <f t="shared" ref="AL69:AL132" si="22">-$AG$7/$AG$9-$AG$13-AH69-$AG$18</f>
        <v>-24986.948333333334</v>
      </c>
      <c r="AM69" s="26">
        <f t="shared" ref="AM69:AM132" si="23">AF69+AI69</f>
        <v>-28536.239123333329</v>
      </c>
      <c r="AN69" s="26">
        <f t="shared" ref="AN69:AN132" si="24">AF69+AJ69</f>
        <v>-4536.2391233333292</v>
      </c>
      <c r="AO69" s="26">
        <f t="shared" ref="AO69:AO132" si="25">AF69+AK69</f>
        <v>-4536.2391233333292</v>
      </c>
      <c r="AP69" s="26">
        <f t="shared" ref="AP69:AP132" si="26">AF69+AL69</f>
        <v>-10536.239123333329</v>
      </c>
      <c r="AQ69">
        <f t="shared" ref="AQ69:AQ132" si="27">IF(AP69&gt;6000,1,0)</f>
        <v>0</v>
      </c>
    </row>
    <row r="70" spans="1:43" x14ac:dyDescent="0.5">
      <c r="A70" t="str">
        <f>'3 - Rent Optimization'!A70</f>
        <v>W159</v>
      </c>
      <c r="B70" t="str">
        <f>'3 - Rent Optimization'!B70</f>
        <v>L3261</v>
      </c>
      <c r="C70" t="str">
        <f>'3 - Rent Optimization'!C70</f>
        <v>house</v>
      </c>
      <c r="D70">
        <f>'3 - Rent Optimization'!D70</f>
        <v>2</v>
      </c>
      <c r="E70">
        <f>'3 - Rent Optimization'!E70</f>
        <v>1400</v>
      </c>
      <c r="F70" s="107">
        <f>'3 - Rent Optimization'!F70</f>
        <v>0.97299999999999998</v>
      </c>
      <c r="G70" s="26">
        <f>'3 - Rent Optimization'!G70</f>
        <v>16346.4</v>
      </c>
      <c r="H70" s="26">
        <f>'3 - Rent Optimization'!H70</f>
        <v>325</v>
      </c>
      <c r="I70" s="107">
        <f>'3 - Rent Optimization'!I70</f>
        <v>0.54520000000000002</v>
      </c>
      <c r="J70" s="26">
        <f>'3 - Rent Optimization'!J70</f>
        <v>287</v>
      </c>
      <c r="K70" s="26">
        <f>'3 - Rent Optimization'!K70</f>
        <v>395</v>
      </c>
      <c r="L70" s="26">
        <f>'3 - Rent Optimization'!L70</f>
        <v>108</v>
      </c>
      <c r="M70" s="26">
        <f>'3 - Rent Optimization'!M70</f>
        <v>38</v>
      </c>
      <c r="N70" s="47">
        <f>'3 - Rent Optimization'!N70</f>
        <v>0.38148148148148153</v>
      </c>
      <c r="O70" s="47">
        <f>'3 - Rent Optimization'!O70</f>
        <v>0.54520000000000002</v>
      </c>
      <c r="Y70" s="26">
        <f>'3 - Rent Optimization'!Y70</f>
        <v>209.28031451307314</v>
      </c>
      <c r="Z70" s="26">
        <f>'3 - Rent Optimization'!Z70</f>
        <v>287</v>
      </c>
      <c r="AA70" s="47">
        <f>'3 - Rent Optimization'!AA70</f>
        <v>0.1</v>
      </c>
      <c r="AB70" s="107">
        <f>'3 - Rent Optimization'!AB70</f>
        <v>0.77153000000000005</v>
      </c>
      <c r="AC70" s="26">
        <f t="shared" si="14"/>
        <v>80821.625150000007</v>
      </c>
      <c r="AD70" s="39">
        <f t="shared" si="15"/>
        <v>48492.97509</v>
      </c>
      <c r="AE70" s="26">
        <f t="shared" si="16"/>
        <v>16346.4</v>
      </c>
      <c r="AF70" s="26">
        <f t="shared" si="17"/>
        <v>32146.575089999998</v>
      </c>
      <c r="AH70" s="123">
        <f t="shared" si="18"/>
        <v>9386.9483333333337</v>
      </c>
      <c r="AI70" s="123">
        <f t="shared" si="19"/>
        <v>-42986.948333333334</v>
      </c>
      <c r="AJ70" s="123">
        <f t="shared" si="20"/>
        <v>-18986.948333333334</v>
      </c>
      <c r="AK70" s="123">
        <f t="shared" si="21"/>
        <v>-18986.948333333334</v>
      </c>
      <c r="AL70" s="123">
        <f t="shared" si="22"/>
        <v>-24986.948333333334</v>
      </c>
      <c r="AM70" s="26">
        <f t="shared" si="23"/>
        <v>-10840.373243333335</v>
      </c>
      <c r="AN70" s="26">
        <f t="shared" si="24"/>
        <v>13159.626756666665</v>
      </c>
      <c r="AO70" s="26">
        <f t="shared" si="25"/>
        <v>13159.626756666665</v>
      </c>
      <c r="AP70" s="26">
        <f t="shared" si="26"/>
        <v>7159.6267566666647</v>
      </c>
      <c r="AQ70">
        <f t="shared" si="27"/>
        <v>1</v>
      </c>
    </row>
    <row r="71" spans="1:43" x14ac:dyDescent="0.5">
      <c r="A71" t="str">
        <f>'3 - Rent Optimization'!A71</f>
        <v>W16</v>
      </c>
      <c r="B71" t="str">
        <f>'3 - Rent Optimization'!B71</f>
        <v>L9534</v>
      </c>
      <c r="C71" t="str">
        <f>'3 - Rent Optimization'!C71</f>
        <v>apartment</v>
      </c>
      <c r="D71">
        <f>'3 - Rent Optimization'!D71</f>
        <v>2</v>
      </c>
      <c r="E71">
        <f>'3 - Rent Optimization'!E71</f>
        <v>750</v>
      </c>
      <c r="F71" s="107">
        <f>'3 - Rent Optimization'!F71</f>
        <v>0.97299999999999998</v>
      </c>
      <c r="G71" s="26">
        <f>'3 - Rent Optimization'!G71</f>
        <v>8757</v>
      </c>
      <c r="H71" s="26">
        <f>'3 - Rent Optimization'!H71</f>
        <v>94</v>
      </c>
      <c r="I71" s="107">
        <f>'3 - Rent Optimization'!I71</f>
        <v>0.47949999999999998</v>
      </c>
      <c r="J71" s="26">
        <f>'3 - Rent Optimization'!J71</f>
        <v>51</v>
      </c>
      <c r="K71" s="26">
        <f>'3 - Rent Optimization'!K71</f>
        <v>179</v>
      </c>
      <c r="L71" s="26">
        <f>'3 - Rent Optimization'!L71</f>
        <v>128</v>
      </c>
      <c r="M71" s="26">
        <f>'3 - Rent Optimization'!M71</f>
        <v>43</v>
      </c>
      <c r="N71" s="47">
        <f>'3 - Rent Optimization'!N71</f>
        <v>0.36875000000000002</v>
      </c>
      <c r="O71" s="47">
        <f>'3 - Rent Optimization'!O71</f>
        <v>0.47949999999999998</v>
      </c>
      <c r="Y71" s="26">
        <f>'3 - Rent Optimization'!Y71</f>
        <v>103.46185423771631</v>
      </c>
      <c r="Z71" s="26">
        <f>'3 - Rent Optimization'!Z71</f>
        <v>103.46185423771631</v>
      </c>
      <c r="AA71" s="47">
        <f>'3 - Rent Optimization'!AA71</f>
        <v>0.42788658898572696</v>
      </c>
      <c r="AB71" s="107">
        <f>'3 - Rent Optimization'!AB71</f>
        <v>0.51194218749999998</v>
      </c>
      <c r="AC71" s="26">
        <f t="shared" si="14"/>
        <v>19332.768113160859</v>
      </c>
      <c r="AD71" s="39">
        <f t="shared" si="15"/>
        <v>11599.660867896515</v>
      </c>
      <c r="AE71" s="26">
        <f t="shared" si="16"/>
        <v>8757</v>
      </c>
      <c r="AF71" s="26">
        <f t="shared" si="17"/>
        <v>2842.6608678965149</v>
      </c>
      <c r="AH71" s="123">
        <f t="shared" si="18"/>
        <v>6228.6299479166664</v>
      </c>
      <c r="AI71" s="123">
        <f t="shared" si="19"/>
        <v>-39828.629947916663</v>
      </c>
      <c r="AJ71" s="123">
        <f t="shared" si="20"/>
        <v>-15828.629947916666</v>
      </c>
      <c r="AK71" s="123">
        <f t="shared" si="21"/>
        <v>-15828.629947916666</v>
      </c>
      <c r="AL71" s="123">
        <f t="shared" si="22"/>
        <v>-21828.629947916666</v>
      </c>
      <c r="AM71" s="26">
        <f t="shared" si="23"/>
        <v>-36985.96908002015</v>
      </c>
      <c r="AN71" s="26">
        <f t="shared" si="24"/>
        <v>-12985.969080020152</v>
      </c>
      <c r="AO71" s="26">
        <f t="shared" si="25"/>
        <v>-12985.969080020152</v>
      </c>
      <c r="AP71" s="26">
        <f t="shared" si="26"/>
        <v>-18985.96908002015</v>
      </c>
      <c r="AQ71">
        <f t="shared" si="27"/>
        <v>0</v>
      </c>
    </row>
    <row r="72" spans="1:43" x14ac:dyDescent="0.5">
      <c r="A72" t="str">
        <f>'3 - Rent Optimization'!A72</f>
        <v>W160</v>
      </c>
      <c r="B72" t="str">
        <f>'3 - Rent Optimization'!B72</f>
        <v>L3261</v>
      </c>
      <c r="C72" t="str">
        <f>'3 - Rent Optimization'!C72</f>
        <v>house</v>
      </c>
      <c r="D72">
        <f>'3 - Rent Optimization'!D72</f>
        <v>2</v>
      </c>
      <c r="E72">
        <f>'3 - Rent Optimization'!E72</f>
        <v>1900</v>
      </c>
      <c r="F72" s="107">
        <f>'3 - Rent Optimization'!F72</f>
        <v>0.97299999999999998</v>
      </c>
      <c r="G72" s="26">
        <f>'3 - Rent Optimization'!G72</f>
        <v>22184.399999999998</v>
      </c>
      <c r="H72" s="26">
        <f>'3 - Rent Optimization'!H72</f>
        <v>428</v>
      </c>
      <c r="I72" s="107">
        <f>'3 - Rent Optimization'!I72</f>
        <v>0.58630000000000004</v>
      </c>
      <c r="J72" s="26">
        <f>'3 - Rent Optimization'!J72</f>
        <v>376</v>
      </c>
      <c r="K72" s="26">
        <f>'3 - Rent Optimization'!K72</f>
        <v>502</v>
      </c>
      <c r="L72" s="26">
        <f>'3 - Rent Optimization'!L72</f>
        <v>126</v>
      </c>
      <c r="M72" s="26">
        <f>'3 - Rent Optimization'!M72</f>
        <v>52</v>
      </c>
      <c r="N72" s="47">
        <f>'3 - Rent Optimization'!N72</f>
        <v>0.43015873015873018</v>
      </c>
      <c r="O72" s="47">
        <f>'3 - Rent Optimization'!O72</f>
        <v>0.58630000000000004</v>
      </c>
      <c r="Y72" s="26">
        <f>'3 - Rent Optimization'!Y72</f>
        <v>264.74370026525202</v>
      </c>
      <c r="Z72" s="26">
        <f>'3 - Rent Optimization'!Z72</f>
        <v>376</v>
      </c>
      <c r="AA72" s="47">
        <f>'3 - Rent Optimization'!AA72</f>
        <v>0.1</v>
      </c>
      <c r="AB72" s="107">
        <f>'3 - Rent Optimization'!AB72</f>
        <v>0.77153000000000005</v>
      </c>
      <c r="AC72" s="26">
        <f t="shared" si="14"/>
        <v>105884.7772</v>
      </c>
      <c r="AD72" s="39">
        <f t="shared" si="15"/>
        <v>63530.866319999994</v>
      </c>
      <c r="AE72" s="26">
        <f t="shared" si="16"/>
        <v>22184.399999999998</v>
      </c>
      <c r="AF72" s="26">
        <f t="shared" si="17"/>
        <v>41346.466319999992</v>
      </c>
      <c r="AH72" s="123">
        <f t="shared" si="18"/>
        <v>9386.9483333333337</v>
      </c>
      <c r="AI72" s="123">
        <f t="shared" si="19"/>
        <v>-42986.948333333334</v>
      </c>
      <c r="AJ72" s="123">
        <f t="shared" si="20"/>
        <v>-18986.948333333334</v>
      </c>
      <c r="AK72" s="123">
        <f t="shared" si="21"/>
        <v>-18986.948333333334</v>
      </c>
      <c r="AL72" s="123">
        <f t="shared" si="22"/>
        <v>-24986.948333333334</v>
      </c>
      <c r="AM72" s="26">
        <f t="shared" si="23"/>
        <v>-1640.4820133333415</v>
      </c>
      <c r="AN72" s="26">
        <f t="shared" si="24"/>
        <v>22359.517986666659</v>
      </c>
      <c r="AO72" s="26">
        <f t="shared" si="25"/>
        <v>22359.517986666659</v>
      </c>
      <c r="AP72" s="26">
        <f t="shared" si="26"/>
        <v>16359.517986666659</v>
      </c>
      <c r="AQ72">
        <f t="shared" si="27"/>
        <v>1</v>
      </c>
    </row>
    <row r="73" spans="1:43" x14ac:dyDescent="0.5">
      <c r="A73" t="str">
        <f>'3 - Rent Optimization'!A73</f>
        <v>W161</v>
      </c>
      <c r="B73" t="str">
        <f>'3 - Rent Optimization'!B73</f>
        <v>L3262</v>
      </c>
      <c r="C73" t="str">
        <f>'3 - Rent Optimization'!C73</f>
        <v>apartment</v>
      </c>
      <c r="D73">
        <f>'3 - Rent Optimization'!D73</f>
        <v>2</v>
      </c>
      <c r="E73">
        <f>'3 - Rent Optimization'!E73</f>
        <v>1600</v>
      </c>
      <c r="F73" s="107">
        <f>'3 - Rent Optimization'!F73</f>
        <v>0.97299999999999998</v>
      </c>
      <c r="G73" s="26">
        <f>'3 - Rent Optimization'!G73</f>
        <v>18681.599999999999</v>
      </c>
      <c r="H73" s="26">
        <f>'3 - Rent Optimization'!H73</f>
        <v>188</v>
      </c>
      <c r="I73" s="107">
        <f>'3 - Rent Optimization'!I73</f>
        <v>0.67949999999999999</v>
      </c>
      <c r="J73" s="26">
        <f>'3 - Rent Optimization'!J73</f>
        <v>126</v>
      </c>
      <c r="K73" s="26">
        <f>'3 - Rent Optimization'!K73</f>
        <v>352</v>
      </c>
      <c r="L73" s="26">
        <f>'3 - Rent Optimization'!L73</f>
        <v>226</v>
      </c>
      <c r="M73" s="26">
        <f>'3 - Rent Optimization'!M73</f>
        <v>62</v>
      </c>
      <c r="N73" s="47">
        <f>'3 - Rent Optimization'!N73</f>
        <v>0.3194690265486726</v>
      </c>
      <c r="O73" s="47">
        <f>'3 - Rent Optimization'!O73</f>
        <v>0.67949999999999999</v>
      </c>
      <c r="Y73" s="26">
        <f>'3 - Rent Optimization'!Y73</f>
        <v>200.65139888846787</v>
      </c>
      <c r="Z73" s="26">
        <f>'3 - Rent Optimization'!Z73</f>
        <v>200.65139888846787</v>
      </c>
      <c r="AA73" s="47">
        <f>'3 - Rent Optimization'!AA73</f>
        <v>0.36425273942820485</v>
      </c>
      <c r="AB73" s="107">
        <f>'3 - Rent Optimization'!AB73</f>
        <v>0.56232110619469022</v>
      </c>
      <c r="AC73" s="26">
        <f t="shared" si="14"/>
        <v>41183.138552603479</v>
      </c>
      <c r="AD73" s="39">
        <f t="shared" si="15"/>
        <v>24709.883131562088</v>
      </c>
      <c r="AE73" s="26">
        <f t="shared" si="16"/>
        <v>18681.599999999999</v>
      </c>
      <c r="AF73" s="26">
        <f t="shared" si="17"/>
        <v>6028.2831315620897</v>
      </c>
      <c r="AH73" s="123">
        <f t="shared" si="18"/>
        <v>6841.5734587020652</v>
      </c>
      <c r="AI73" s="123">
        <f t="shared" si="19"/>
        <v>-40441.573458702063</v>
      </c>
      <c r="AJ73" s="123">
        <f t="shared" si="20"/>
        <v>-16441.573458702063</v>
      </c>
      <c r="AK73" s="123">
        <f t="shared" si="21"/>
        <v>-16441.573458702063</v>
      </c>
      <c r="AL73" s="123">
        <f t="shared" si="22"/>
        <v>-22441.573458702063</v>
      </c>
      <c r="AM73" s="26">
        <f t="shared" si="23"/>
        <v>-34413.29032713997</v>
      </c>
      <c r="AN73" s="26">
        <f t="shared" si="24"/>
        <v>-10413.290327139974</v>
      </c>
      <c r="AO73" s="26">
        <f t="shared" si="25"/>
        <v>-10413.290327139974</v>
      </c>
      <c r="AP73" s="26">
        <f t="shared" si="26"/>
        <v>-16413.290327139974</v>
      </c>
      <c r="AQ73">
        <f t="shared" si="27"/>
        <v>0</v>
      </c>
    </row>
    <row r="74" spans="1:43" x14ac:dyDescent="0.5">
      <c r="A74" t="str">
        <f>'3 - Rent Optimization'!A74</f>
        <v>W162</v>
      </c>
      <c r="B74" t="str">
        <f>'3 - Rent Optimization'!B74</f>
        <v>L3262</v>
      </c>
      <c r="C74" t="str">
        <f>'3 - Rent Optimization'!C74</f>
        <v>apartment</v>
      </c>
      <c r="D74">
        <f>'3 - Rent Optimization'!D74</f>
        <v>2</v>
      </c>
      <c r="E74">
        <f>'3 - Rent Optimization'!E74</f>
        <v>2200</v>
      </c>
      <c r="F74" s="107">
        <f>'3 - Rent Optimization'!F74</f>
        <v>0.97299999999999998</v>
      </c>
      <c r="G74" s="26">
        <f>'3 - Rent Optimization'!G74</f>
        <v>25687.200000000001</v>
      </c>
      <c r="H74" s="26">
        <f>'3 - Rent Optimization'!H74</f>
        <v>274</v>
      </c>
      <c r="I74" s="107">
        <f>'3 - Rent Optimization'!I74</f>
        <v>0.57809999999999995</v>
      </c>
      <c r="J74" s="26">
        <f>'3 - Rent Optimization'!J74</f>
        <v>119</v>
      </c>
      <c r="K74" s="26">
        <f>'3 - Rent Optimization'!K74</f>
        <v>505</v>
      </c>
      <c r="L74" s="26">
        <f>'3 - Rent Optimization'!L74</f>
        <v>386</v>
      </c>
      <c r="M74" s="26">
        <f>'3 - Rent Optimization'!M74</f>
        <v>155</v>
      </c>
      <c r="N74" s="47">
        <f>'3 - Rent Optimization'!N74</f>
        <v>0.42124352331606219</v>
      </c>
      <c r="O74" s="47">
        <f>'3 - Rent Optimization'!O74</f>
        <v>0.57809999999999995</v>
      </c>
      <c r="Y74" s="26">
        <f>'3 - Rent Optimization'!Y74</f>
        <v>294.60371668561328</v>
      </c>
      <c r="Z74" s="26">
        <f>'3 - Rent Optimization'!Z74</f>
        <v>294.60371668561328</v>
      </c>
      <c r="AA74" s="47">
        <f>'3 - Rent Optimization'!AA74</f>
        <v>0.46394552680956119</v>
      </c>
      <c r="AB74" s="107">
        <f>'3 - Rent Optimization'!AB74</f>
        <v>0.48339432642487046</v>
      </c>
      <c r="AC74" s="26">
        <f t="shared" si="14"/>
        <v>51979.564294169475</v>
      </c>
      <c r="AD74" s="39">
        <f t="shared" si="15"/>
        <v>31187.738576501684</v>
      </c>
      <c r="AE74" s="26">
        <f t="shared" si="16"/>
        <v>25687.200000000001</v>
      </c>
      <c r="AF74" s="26">
        <f t="shared" si="17"/>
        <v>5500.5385765016836</v>
      </c>
      <c r="AH74" s="123">
        <f t="shared" si="18"/>
        <v>5881.297638169257</v>
      </c>
      <c r="AI74" s="123">
        <f t="shared" si="19"/>
        <v>-39481.297638169257</v>
      </c>
      <c r="AJ74" s="123">
        <f t="shared" si="20"/>
        <v>-15481.297638169257</v>
      </c>
      <c r="AK74" s="123">
        <f t="shared" si="21"/>
        <v>-15481.297638169257</v>
      </c>
      <c r="AL74" s="123">
        <f t="shared" si="22"/>
        <v>-21481.297638169257</v>
      </c>
      <c r="AM74" s="26">
        <f t="shared" si="23"/>
        <v>-33980.759061667573</v>
      </c>
      <c r="AN74" s="26">
        <f t="shared" si="24"/>
        <v>-9980.7590616675734</v>
      </c>
      <c r="AO74" s="26">
        <f t="shared" si="25"/>
        <v>-9980.7590616675734</v>
      </c>
      <c r="AP74" s="26">
        <f t="shared" si="26"/>
        <v>-15980.759061667573</v>
      </c>
      <c r="AQ74">
        <f t="shared" si="27"/>
        <v>0</v>
      </c>
    </row>
    <row r="75" spans="1:43" x14ac:dyDescent="0.5">
      <c r="A75" t="str">
        <f>'3 - Rent Optimization'!A75</f>
        <v>W163</v>
      </c>
      <c r="B75" t="str">
        <f>'3 - Rent Optimization'!B75</f>
        <v>L3262</v>
      </c>
      <c r="C75" t="str">
        <f>'3 - Rent Optimization'!C75</f>
        <v>house</v>
      </c>
      <c r="D75">
        <f>'3 - Rent Optimization'!D75</f>
        <v>2</v>
      </c>
      <c r="E75">
        <f>'3 - Rent Optimization'!E75</f>
        <v>1500</v>
      </c>
      <c r="F75" s="107">
        <f>'3 - Rent Optimization'!F75</f>
        <v>0.97299999999999998</v>
      </c>
      <c r="G75" s="26">
        <f>'3 - Rent Optimization'!G75</f>
        <v>17514</v>
      </c>
      <c r="H75" s="26">
        <f>'3 - Rent Optimization'!H75</f>
        <v>860</v>
      </c>
      <c r="I75" s="107">
        <f>'3 - Rent Optimization'!I75</f>
        <v>0.41099999999999998</v>
      </c>
      <c r="J75" s="26">
        <f>'3 - Rent Optimization'!J75</f>
        <v>486</v>
      </c>
      <c r="K75" s="26">
        <f>'3 - Rent Optimization'!K75</f>
        <v>1215</v>
      </c>
      <c r="L75" s="26">
        <f>'3 - Rent Optimization'!L75</f>
        <v>729</v>
      </c>
      <c r="M75" s="26">
        <f>'3 - Rent Optimization'!M75</f>
        <v>374</v>
      </c>
      <c r="N75" s="47">
        <f>'3 - Rent Optimization'!N75</f>
        <v>0.51042524005486967</v>
      </c>
      <c r="O75" s="47">
        <f>'3 - Rent Optimization'!O75</f>
        <v>0.41099999999999998</v>
      </c>
      <c r="Y75" s="26">
        <f>'3 - Rent Optimization'!Y75</f>
        <v>687.01712296324365</v>
      </c>
      <c r="Z75" s="26">
        <f>'3 - Rent Optimization'!Z75</f>
        <v>687.01712296324365</v>
      </c>
      <c r="AA75" s="47">
        <f>'3 - Rent Optimization'!AA75</f>
        <v>0.32059492231906023</v>
      </c>
      <c r="AB75" s="107">
        <f>'3 - Rent Optimization'!AB75</f>
        <v>0.59688500000000011</v>
      </c>
      <c r="AC75" s="26">
        <f t="shared" si="14"/>
        <v>149675.62863556927</v>
      </c>
      <c r="AD75" s="39">
        <f t="shared" si="15"/>
        <v>89805.377181341566</v>
      </c>
      <c r="AE75" s="26">
        <f t="shared" si="16"/>
        <v>17514</v>
      </c>
      <c r="AF75" s="26">
        <f t="shared" si="17"/>
        <v>72291.377181341566</v>
      </c>
      <c r="AH75" s="123">
        <f t="shared" si="18"/>
        <v>7262.1008333333348</v>
      </c>
      <c r="AI75" s="123">
        <f t="shared" si="19"/>
        <v>-40862.100833333338</v>
      </c>
      <c r="AJ75" s="123">
        <f t="shared" si="20"/>
        <v>-16862.100833333334</v>
      </c>
      <c r="AK75" s="123">
        <f t="shared" si="21"/>
        <v>-16862.100833333334</v>
      </c>
      <c r="AL75" s="123">
        <f t="shared" si="22"/>
        <v>-22862.100833333334</v>
      </c>
      <c r="AM75" s="26">
        <f t="shared" si="23"/>
        <v>31429.276348008229</v>
      </c>
      <c r="AN75" s="26">
        <f t="shared" si="24"/>
        <v>55429.276348008236</v>
      </c>
      <c r="AO75" s="26">
        <f t="shared" si="25"/>
        <v>55429.276348008236</v>
      </c>
      <c r="AP75" s="26">
        <f t="shared" si="26"/>
        <v>49429.276348008236</v>
      </c>
      <c r="AQ75">
        <f t="shared" si="27"/>
        <v>1</v>
      </c>
    </row>
    <row r="76" spans="1:43" x14ac:dyDescent="0.5">
      <c r="A76" t="str">
        <f>'3 - Rent Optimization'!A76</f>
        <v>W164</v>
      </c>
      <c r="B76" t="str">
        <f>'3 - Rent Optimization'!B76</f>
        <v>L3262</v>
      </c>
      <c r="C76" t="str">
        <f>'3 - Rent Optimization'!C76</f>
        <v>house</v>
      </c>
      <c r="D76">
        <f>'3 - Rent Optimization'!D76</f>
        <v>2</v>
      </c>
      <c r="E76">
        <f>'3 - Rent Optimization'!E76</f>
        <v>2400</v>
      </c>
      <c r="F76" s="107">
        <f>'3 - Rent Optimization'!F76</f>
        <v>0.97299999999999998</v>
      </c>
      <c r="G76" s="26">
        <f>'3 - Rent Optimization'!G76</f>
        <v>28022.399999999998</v>
      </c>
      <c r="H76" s="26">
        <f>'3 - Rent Optimization'!H76</f>
        <v>729</v>
      </c>
      <c r="I76" s="107">
        <f>'3 - Rent Optimization'!I76</f>
        <v>0.68220000000000003</v>
      </c>
      <c r="J76" s="26">
        <f>'3 - Rent Optimization'!J76</f>
        <v>516</v>
      </c>
      <c r="K76" s="26">
        <f>'3 - Rent Optimization'!K76</f>
        <v>1650</v>
      </c>
      <c r="L76" s="26">
        <f>'3 - Rent Optimization'!L76</f>
        <v>1134</v>
      </c>
      <c r="M76" s="26">
        <f>'3 - Rent Optimization'!M76</f>
        <v>213</v>
      </c>
      <c r="N76" s="47">
        <f>'3 - Rent Optimization'!N76</f>
        <v>0.2502645502645503</v>
      </c>
      <c r="O76" s="47">
        <f>'3 - Rent Optimization'!O76</f>
        <v>0.68220000000000003</v>
      </c>
      <c r="Y76" s="26">
        <f>'3 - Rent Optimization'!Y76</f>
        <v>948.69330238726798</v>
      </c>
      <c r="Z76" s="26">
        <f>'3 - Rent Optimization'!Z76</f>
        <v>948.69330238726798</v>
      </c>
      <c r="AA76" s="47">
        <f>'3 - Rent Optimization'!AA76</f>
        <v>0.40525100697514493</v>
      </c>
      <c r="AB76" s="107">
        <f>'3 - Rent Optimization'!AB76</f>
        <v>0.52986277777777779</v>
      </c>
      <c r="AC76" s="26">
        <f t="shared" si="14"/>
        <v>183477.20298866328</v>
      </c>
      <c r="AD76" s="39">
        <f t="shared" si="15"/>
        <v>110086.32179319796</v>
      </c>
      <c r="AE76" s="26">
        <f t="shared" si="16"/>
        <v>28022.399999999998</v>
      </c>
      <c r="AF76" s="26">
        <f t="shared" si="17"/>
        <v>82063.921793197966</v>
      </c>
      <c r="AH76" s="123">
        <f t="shared" si="18"/>
        <v>6446.6637962962959</v>
      </c>
      <c r="AI76" s="123">
        <f t="shared" si="19"/>
        <v>-40046.6637962963</v>
      </c>
      <c r="AJ76" s="123">
        <f t="shared" si="20"/>
        <v>-16046.663796296296</v>
      </c>
      <c r="AK76" s="123">
        <f t="shared" si="21"/>
        <v>-16046.663796296296</v>
      </c>
      <c r="AL76" s="123">
        <f t="shared" si="22"/>
        <v>-22046.663796296296</v>
      </c>
      <c r="AM76" s="26">
        <f t="shared" si="23"/>
        <v>42017.257996901666</v>
      </c>
      <c r="AN76" s="26">
        <f t="shared" si="24"/>
        <v>66017.257996901666</v>
      </c>
      <c r="AO76" s="26">
        <f t="shared" si="25"/>
        <v>66017.257996901666</v>
      </c>
      <c r="AP76" s="26">
        <f t="shared" si="26"/>
        <v>60017.257996901666</v>
      </c>
      <c r="AQ76">
        <f t="shared" si="27"/>
        <v>1</v>
      </c>
    </row>
    <row r="77" spans="1:43" x14ac:dyDescent="0.5">
      <c r="A77" t="str">
        <f>'3 - Rent Optimization'!A77</f>
        <v>W165</v>
      </c>
      <c r="B77" t="str">
        <f>'3 - Rent Optimization'!B77</f>
        <v>L3264</v>
      </c>
      <c r="C77" t="str">
        <f>'3 - Rent Optimization'!C77</f>
        <v>apartment</v>
      </c>
      <c r="D77">
        <f>'3 - Rent Optimization'!D77</f>
        <v>2</v>
      </c>
      <c r="E77">
        <f>'3 - Rent Optimization'!E77</f>
        <v>1600</v>
      </c>
      <c r="F77" s="107">
        <f>'3 - Rent Optimization'!F77</f>
        <v>0.97299999999999998</v>
      </c>
      <c r="G77" s="26">
        <f>'3 - Rent Optimization'!G77</f>
        <v>18681.599999999999</v>
      </c>
      <c r="H77" s="26">
        <f>'3 - Rent Optimization'!H77</f>
        <v>174</v>
      </c>
      <c r="I77" s="107">
        <f>'3 - Rent Optimization'!I77</f>
        <v>0.82469999999999999</v>
      </c>
      <c r="J77" s="26">
        <f>'3 - Rent Optimization'!J77</f>
        <v>160</v>
      </c>
      <c r="K77" s="26">
        <f>'3 - Rent Optimization'!K77</f>
        <v>321</v>
      </c>
      <c r="L77" s="26">
        <f>'3 - Rent Optimization'!L77</f>
        <v>161</v>
      </c>
      <c r="M77" s="26">
        <f>'3 - Rent Optimization'!M77</f>
        <v>14</v>
      </c>
      <c r="N77" s="47">
        <f>'3 - Rent Optimization'!N77</f>
        <v>0.16956521739130437</v>
      </c>
      <c r="O77" s="47">
        <f>'3 - Rent Optimization'!O77</f>
        <v>0.82469999999999999</v>
      </c>
      <c r="Y77" s="26">
        <f>'3 - Rent Optimization'!Y77</f>
        <v>178.06139478337758</v>
      </c>
      <c r="Z77" s="26">
        <f>'3 - Rent Optimization'!Z77</f>
        <v>178.06139478337758</v>
      </c>
      <c r="AA77" s="47">
        <f>'3 - Rent Optimization'!AA77</f>
        <v>0.18974606103541655</v>
      </c>
      <c r="AB77" s="107">
        <f>'3 - Rent Optimization'!AB77</f>
        <v>0.7004780434782607</v>
      </c>
      <c r="AC77" s="26">
        <f t="shared" si="14"/>
        <v>45525.75556445773</v>
      </c>
      <c r="AD77" s="39">
        <f t="shared" si="15"/>
        <v>27315.453338674637</v>
      </c>
      <c r="AE77" s="26">
        <f t="shared" si="16"/>
        <v>18681.599999999999</v>
      </c>
      <c r="AF77" s="26">
        <f t="shared" si="17"/>
        <v>8633.8533386746385</v>
      </c>
      <c r="AH77" s="123">
        <f t="shared" si="18"/>
        <v>8522.4828623188387</v>
      </c>
      <c r="AI77" s="123">
        <f t="shared" si="19"/>
        <v>-42122.482862318837</v>
      </c>
      <c r="AJ77" s="123">
        <f t="shared" si="20"/>
        <v>-18122.482862318837</v>
      </c>
      <c r="AK77" s="123">
        <f t="shared" si="21"/>
        <v>-18122.482862318837</v>
      </c>
      <c r="AL77" s="123">
        <f t="shared" si="22"/>
        <v>-24122.482862318837</v>
      </c>
      <c r="AM77" s="26">
        <f t="shared" si="23"/>
        <v>-33488.629523644195</v>
      </c>
      <c r="AN77" s="26">
        <f t="shared" si="24"/>
        <v>-9488.6295236441983</v>
      </c>
      <c r="AO77" s="26">
        <f t="shared" si="25"/>
        <v>-9488.6295236441983</v>
      </c>
      <c r="AP77" s="26">
        <f t="shared" si="26"/>
        <v>-15488.629523644198</v>
      </c>
      <c r="AQ77">
        <f t="shared" si="27"/>
        <v>0</v>
      </c>
    </row>
    <row r="78" spans="1:43" x14ac:dyDescent="0.5">
      <c r="A78" t="str">
        <f>'3 - Rent Optimization'!A78</f>
        <v>W166</v>
      </c>
      <c r="B78" t="str">
        <f>'3 - Rent Optimization'!B78</f>
        <v>L3264</v>
      </c>
      <c r="C78" t="str">
        <f>'3 - Rent Optimization'!C78</f>
        <v>apartment</v>
      </c>
      <c r="D78">
        <f>'3 - Rent Optimization'!D78</f>
        <v>2</v>
      </c>
      <c r="E78">
        <f>'3 - Rent Optimization'!E78</f>
        <v>1900</v>
      </c>
      <c r="F78" s="107">
        <f>'3 - Rent Optimization'!F78</f>
        <v>0.97299999999999998</v>
      </c>
      <c r="G78" s="26">
        <f>'3 - Rent Optimization'!G78</f>
        <v>22184.399999999998</v>
      </c>
      <c r="H78" s="26">
        <f>'3 - Rent Optimization'!H78</f>
        <v>308</v>
      </c>
      <c r="I78" s="107">
        <f>'3 - Rent Optimization'!I78</f>
        <v>0.21640000000000001</v>
      </c>
      <c r="J78" s="26">
        <f>'3 - Rent Optimization'!J78</f>
        <v>168</v>
      </c>
      <c r="K78" s="26">
        <f>'3 - Rent Optimization'!K78</f>
        <v>364</v>
      </c>
      <c r="L78" s="26">
        <f>'3 - Rent Optimization'!L78</f>
        <v>196</v>
      </c>
      <c r="M78" s="26">
        <f>'3 - Rent Optimization'!M78</f>
        <v>140</v>
      </c>
      <c r="N78" s="47">
        <f>'3 - Rent Optimization'!N78</f>
        <v>0.67142857142857137</v>
      </c>
      <c r="O78" s="47">
        <f>'3 - Rent Optimization'!O78</f>
        <v>0.21640000000000001</v>
      </c>
      <c r="Y78" s="26">
        <f>'3 - Rent Optimization'!Y78</f>
        <v>203.37908930150311</v>
      </c>
      <c r="Z78" s="26">
        <f>'3 - Rent Optimization'!Z78</f>
        <v>203.37908930150311</v>
      </c>
      <c r="AA78" s="47">
        <f>'3 - Rent Optimization'!AA78</f>
        <v>0.24440444612858414</v>
      </c>
      <c r="AB78" s="107">
        <f>'3 - Rent Optimization'!AB78</f>
        <v>0.65720499999999993</v>
      </c>
      <c r="AC78" s="26">
        <f t="shared" si="14"/>
        <v>48786.540350303927</v>
      </c>
      <c r="AD78" s="39">
        <f t="shared" si="15"/>
        <v>29271.924210182355</v>
      </c>
      <c r="AE78" s="26">
        <f t="shared" si="16"/>
        <v>22184.399999999998</v>
      </c>
      <c r="AF78" s="26">
        <f t="shared" si="17"/>
        <v>7087.5242101823569</v>
      </c>
      <c r="AH78" s="123">
        <f t="shared" si="18"/>
        <v>7995.9941666666664</v>
      </c>
      <c r="AI78" s="123">
        <f t="shared" si="19"/>
        <v>-41595.994166666664</v>
      </c>
      <c r="AJ78" s="123">
        <f t="shared" si="20"/>
        <v>-17595.994166666667</v>
      </c>
      <c r="AK78" s="123">
        <f t="shared" si="21"/>
        <v>-17595.994166666667</v>
      </c>
      <c r="AL78" s="123">
        <f t="shared" si="22"/>
        <v>-23595.994166666667</v>
      </c>
      <c r="AM78" s="26">
        <f t="shared" si="23"/>
        <v>-34508.469956484303</v>
      </c>
      <c r="AN78" s="26">
        <f t="shared" si="24"/>
        <v>-10508.46995648431</v>
      </c>
      <c r="AO78" s="26">
        <f t="shared" si="25"/>
        <v>-10508.46995648431</v>
      </c>
      <c r="AP78" s="26">
        <f t="shared" si="26"/>
        <v>-16508.46995648431</v>
      </c>
      <c r="AQ78">
        <f t="shared" si="27"/>
        <v>0</v>
      </c>
    </row>
    <row r="79" spans="1:43" x14ac:dyDescent="0.5">
      <c r="A79" t="str">
        <f>'3 - Rent Optimization'!A79</f>
        <v>W167</v>
      </c>
      <c r="B79" t="str">
        <f>'3 - Rent Optimization'!B79</f>
        <v>L3264</v>
      </c>
      <c r="C79" t="str">
        <f>'3 - Rent Optimization'!C79</f>
        <v>house</v>
      </c>
      <c r="D79">
        <f>'3 - Rent Optimization'!D79</f>
        <v>2</v>
      </c>
      <c r="E79">
        <f>'3 - Rent Optimization'!E79</f>
        <v>1400</v>
      </c>
      <c r="F79" s="107">
        <f>'3 - Rent Optimization'!F79</f>
        <v>0.97299999999999998</v>
      </c>
      <c r="G79" s="26">
        <f>'3 - Rent Optimization'!G79</f>
        <v>16346.4</v>
      </c>
      <c r="H79" s="26">
        <f>'3 - Rent Optimization'!H79</f>
        <v>308</v>
      </c>
      <c r="I79" s="107">
        <f>'3 - Rent Optimization'!I79</f>
        <v>0.6</v>
      </c>
      <c r="J79" s="26">
        <f>'3 - Rent Optimization'!J79</f>
        <v>226</v>
      </c>
      <c r="K79" s="26">
        <f>'3 - Rent Optimization'!K79</f>
        <v>368</v>
      </c>
      <c r="L79" s="26">
        <f>'3 - Rent Optimization'!L79</f>
        <v>142</v>
      </c>
      <c r="M79" s="26">
        <f>'3 - Rent Optimization'!M79</f>
        <v>82</v>
      </c>
      <c r="N79" s="47">
        <f>'3 - Rent Optimization'!N79</f>
        <v>0.56197183098591552</v>
      </c>
      <c r="O79" s="47">
        <f>'3 - Rent Optimization'!O79</f>
        <v>0.6</v>
      </c>
      <c r="Y79" s="26">
        <f>'3 - Rent Optimization'!Y79</f>
        <v>199.48893204496656</v>
      </c>
      <c r="Z79" s="26">
        <f>'3 - Rent Optimization'!Z79</f>
        <v>226</v>
      </c>
      <c r="AA79" s="47">
        <f>'3 - Rent Optimization'!AA79</f>
        <v>0.1</v>
      </c>
      <c r="AB79" s="107">
        <f>'3 - Rent Optimization'!AB79</f>
        <v>0.77153000000000005</v>
      </c>
      <c r="AC79" s="26">
        <f t="shared" si="14"/>
        <v>63643.509700000002</v>
      </c>
      <c r="AD79" s="39">
        <f t="shared" si="15"/>
        <v>38186.105819999997</v>
      </c>
      <c r="AE79" s="26">
        <f t="shared" si="16"/>
        <v>16346.4</v>
      </c>
      <c r="AF79" s="26">
        <f t="shared" si="17"/>
        <v>21839.705819999996</v>
      </c>
      <c r="AH79" s="123">
        <f t="shared" si="18"/>
        <v>9386.9483333333337</v>
      </c>
      <c r="AI79" s="123">
        <f t="shared" si="19"/>
        <v>-42986.948333333334</v>
      </c>
      <c r="AJ79" s="123">
        <f t="shared" si="20"/>
        <v>-18986.948333333334</v>
      </c>
      <c r="AK79" s="123">
        <f t="shared" si="21"/>
        <v>-18986.948333333334</v>
      </c>
      <c r="AL79" s="123">
        <f t="shared" si="22"/>
        <v>-24986.948333333334</v>
      </c>
      <c r="AM79" s="26">
        <f t="shared" si="23"/>
        <v>-21147.242513333338</v>
      </c>
      <c r="AN79" s="26">
        <f t="shared" si="24"/>
        <v>2852.7574866666619</v>
      </c>
      <c r="AO79" s="26">
        <f t="shared" si="25"/>
        <v>2852.7574866666619</v>
      </c>
      <c r="AP79" s="26">
        <f t="shared" si="26"/>
        <v>-3147.2425133333381</v>
      </c>
      <c r="AQ79">
        <f t="shared" si="27"/>
        <v>0</v>
      </c>
    </row>
    <row r="80" spans="1:43" x14ac:dyDescent="0.5">
      <c r="A80" t="str">
        <f>'3 - Rent Optimization'!A80</f>
        <v>W168</v>
      </c>
      <c r="B80" t="str">
        <f>'3 - Rent Optimization'!B80</f>
        <v>L3264</v>
      </c>
      <c r="C80" t="str">
        <f>'3 - Rent Optimization'!C80</f>
        <v>house</v>
      </c>
      <c r="D80">
        <f>'3 - Rent Optimization'!D80</f>
        <v>2</v>
      </c>
      <c r="E80">
        <f>'3 - Rent Optimization'!E80</f>
        <v>2000</v>
      </c>
      <c r="F80" s="107">
        <f>'3 - Rent Optimization'!F80</f>
        <v>0.97299999999999998</v>
      </c>
      <c r="G80" s="26">
        <f>'3 - Rent Optimization'!G80</f>
        <v>23352</v>
      </c>
      <c r="H80" s="26">
        <f>'3 - Rent Optimization'!H80</f>
        <v>342</v>
      </c>
      <c r="I80" s="107">
        <f>'3 - Rent Optimization'!I80</f>
        <v>0.39179999999999998</v>
      </c>
      <c r="J80" s="26">
        <f>'3 - Rent Optimization'!J80</f>
        <v>285</v>
      </c>
      <c r="K80" s="26">
        <f>'3 - Rent Optimization'!K80</f>
        <v>428</v>
      </c>
      <c r="L80" s="26">
        <f>'3 - Rent Optimization'!L80</f>
        <v>143</v>
      </c>
      <c r="M80" s="26">
        <f>'3 - Rent Optimization'!M80</f>
        <v>57</v>
      </c>
      <c r="N80" s="47">
        <f>'3 - Rent Optimization'!N80</f>
        <v>0.4188811188811189</v>
      </c>
      <c r="O80" s="47">
        <f>'3 - Rent Optimization'!O80</f>
        <v>0.39179999999999998</v>
      </c>
      <c r="Y80" s="26">
        <f>'3 - Rent Optimization'!Y80</f>
        <v>229.59800903119864</v>
      </c>
      <c r="Z80" s="26">
        <f>'3 - Rent Optimization'!Z80</f>
        <v>285</v>
      </c>
      <c r="AA80" s="47">
        <f>'3 - Rent Optimization'!AA80</f>
        <v>0.1</v>
      </c>
      <c r="AB80" s="107">
        <f>'3 - Rent Optimization'!AB80</f>
        <v>0.77153000000000005</v>
      </c>
      <c r="AC80" s="26">
        <f t="shared" si="14"/>
        <v>80258.408250000008</v>
      </c>
      <c r="AD80" s="39">
        <f t="shared" si="15"/>
        <v>48155.044950000003</v>
      </c>
      <c r="AE80" s="26">
        <f t="shared" si="16"/>
        <v>23352</v>
      </c>
      <c r="AF80" s="26">
        <f t="shared" si="17"/>
        <v>24803.044950000003</v>
      </c>
      <c r="AH80" s="123">
        <f t="shared" si="18"/>
        <v>9386.9483333333337</v>
      </c>
      <c r="AI80" s="123">
        <f t="shared" si="19"/>
        <v>-42986.948333333334</v>
      </c>
      <c r="AJ80" s="123">
        <f t="shared" si="20"/>
        <v>-18986.948333333334</v>
      </c>
      <c r="AK80" s="123">
        <f t="shared" si="21"/>
        <v>-18986.948333333334</v>
      </c>
      <c r="AL80" s="123">
        <f t="shared" si="22"/>
        <v>-24986.948333333334</v>
      </c>
      <c r="AM80" s="26">
        <f t="shared" si="23"/>
        <v>-18183.903383333331</v>
      </c>
      <c r="AN80" s="26">
        <f t="shared" si="24"/>
        <v>5816.0966166666694</v>
      </c>
      <c r="AO80" s="26">
        <f t="shared" si="25"/>
        <v>5816.0966166666694</v>
      </c>
      <c r="AP80" s="26">
        <f t="shared" si="26"/>
        <v>-183.90338333333057</v>
      </c>
      <c r="AQ80">
        <f t="shared" si="27"/>
        <v>0</v>
      </c>
    </row>
    <row r="81" spans="1:43" x14ac:dyDescent="0.5">
      <c r="A81" t="str">
        <f>'3 - Rent Optimization'!A81</f>
        <v>W169</v>
      </c>
      <c r="B81" t="str">
        <f>'3 - Rent Optimization'!B81</f>
        <v>L10126</v>
      </c>
      <c r="C81" t="str">
        <f>'3 - Rent Optimization'!C81</f>
        <v>apartment</v>
      </c>
      <c r="D81">
        <f>'3 - Rent Optimization'!D81</f>
        <v>2</v>
      </c>
      <c r="E81">
        <f>'3 - Rent Optimization'!E81</f>
        <v>1000</v>
      </c>
      <c r="F81" s="107">
        <f>'3 - Rent Optimization'!F81</f>
        <v>0.97299999999999998</v>
      </c>
      <c r="G81" s="26">
        <f>'3 - Rent Optimization'!G81</f>
        <v>11676</v>
      </c>
      <c r="H81" s="26">
        <f>'3 - Rent Optimization'!H81</f>
        <v>229</v>
      </c>
      <c r="I81" s="107">
        <f>'3 - Rent Optimization'!I81</f>
        <v>0.58899999999999997</v>
      </c>
      <c r="J81" s="26">
        <f>'3 - Rent Optimization'!J81</f>
        <v>91</v>
      </c>
      <c r="K81" s="26">
        <f>'3 - Rent Optimization'!K81</f>
        <v>342</v>
      </c>
      <c r="L81" s="26">
        <f>'3 - Rent Optimization'!L81</f>
        <v>251</v>
      </c>
      <c r="M81" s="26">
        <f>'3 - Rent Optimization'!M81</f>
        <v>138</v>
      </c>
      <c r="N81" s="47">
        <f>'3 - Rent Optimization'!N81</f>
        <v>0.53984063745019928</v>
      </c>
      <c r="O81" s="47">
        <f>'3 - Rent Optimization'!O81</f>
        <v>0.58899999999999997</v>
      </c>
      <c r="Y81" s="26">
        <f>'3 - Rent Optimization'!Y81</f>
        <v>198.37832354427181</v>
      </c>
      <c r="Z81" s="26">
        <f>'3 - Rent Optimization'!Z81</f>
        <v>198.37832354427181</v>
      </c>
      <c r="AA81" s="47">
        <f>'3 - Rent Optimization'!AA81</f>
        <v>0.44224166866700176</v>
      </c>
      <c r="AB81" s="107">
        <f>'3 - Rent Optimization'!AB81</f>
        <v>0.50057727091633475</v>
      </c>
      <c r="AC81" s="26">
        <f t="shared" si="14"/>
        <v>36245.843130193476</v>
      </c>
      <c r="AD81" s="39">
        <f t="shared" si="15"/>
        <v>21747.505878116084</v>
      </c>
      <c r="AE81" s="26">
        <f t="shared" si="16"/>
        <v>11676</v>
      </c>
      <c r="AF81" s="26">
        <f t="shared" si="17"/>
        <v>10071.505878116084</v>
      </c>
      <c r="AH81" s="123">
        <f t="shared" si="18"/>
        <v>6090.3567961487397</v>
      </c>
      <c r="AI81" s="123">
        <f t="shared" si="19"/>
        <v>-39690.356796148742</v>
      </c>
      <c r="AJ81" s="123">
        <f t="shared" si="20"/>
        <v>-15690.356796148739</v>
      </c>
      <c r="AK81" s="123">
        <f t="shared" si="21"/>
        <v>-15690.356796148739</v>
      </c>
      <c r="AL81" s="123">
        <f t="shared" si="22"/>
        <v>-21690.356796148739</v>
      </c>
      <c r="AM81" s="26">
        <f t="shared" si="23"/>
        <v>-29618.850918032658</v>
      </c>
      <c r="AN81" s="26">
        <f t="shared" si="24"/>
        <v>-5618.8509180326546</v>
      </c>
      <c r="AO81" s="26">
        <f t="shared" si="25"/>
        <v>-5618.8509180326546</v>
      </c>
      <c r="AP81" s="26">
        <f t="shared" si="26"/>
        <v>-11618.850918032655</v>
      </c>
      <c r="AQ81">
        <f t="shared" si="27"/>
        <v>0</v>
      </c>
    </row>
    <row r="82" spans="1:43" x14ac:dyDescent="0.5">
      <c r="A82" t="str">
        <f>'3 - Rent Optimization'!A82</f>
        <v>W17</v>
      </c>
      <c r="B82" t="str">
        <f>'3 - Rent Optimization'!B82</f>
        <v>L4761</v>
      </c>
      <c r="C82" t="str">
        <f>'3 - Rent Optimization'!C82</f>
        <v>apartment</v>
      </c>
      <c r="D82">
        <f>'3 - Rent Optimization'!D82</f>
        <v>2</v>
      </c>
      <c r="E82">
        <f>'3 - Rent Optimization'!E82</f>
        <v>2500</v>
      </c>
      <c r="F82" s="107">
        <f>'3 - Rent Optimization'!F82</f>
        <v>0.97299999999999998</v>
      </c>
      <c r="G82" s="26">
        <f>'3 - Rent Optimization'!G82</f>
        <v>29190</v>
      </c>
      <c r="H82" s="26">
        <f>'3 - Rent Optimization'!H82</f>
        <v>392</v>
      </c>
      <c r="I82" s="107">
        <f>'3 - Rent Optimization'!I82</f>
        <v>0.29320000000000002</v>
      </c>
      <c r="J82" s="26">
        <f>'3 - Rent Optimization'!J82</f>
        <v>173</v>
      </c>
      <c r="K82" s="26">
        <f>'3 - Rent Optimization'!K82</f>
        <v>581</v>
      </c>
      <c r="L82" s="26">
        <f>'3 - Rent Optimization'!L82</f>
        <v>408</v>
      </c>
      <c r="M82" s="26">
        <f>'3 - Rent Optimization'!M82</f>
        <v>219</v>
      </c>
      <c r="N82" s="47">
        <f>'3 - Rent Optimization'!N82</f>
        <v>0.52941176470588236</v>
      </c>
      <c r="O82" s="47">
        <f>'3 - Rent Optimization'!O82</f>
        <v>0.29320000000000002</v>
      </c>
      <c r="Y82" s="26">
        <f>'3 - Rent Optimization'!Y82</f>
        <v>335.00341038272069</v>
      </c>
      <c r="Z82" s="26">
        <f>'3 - Rent Optimization'!Z82</f>
        <v>335.00341038272069</v>
      </c>
      <c r="AA82" s="47">
        <f>'3 - Rent Optimization'!AA82</f>
        <v>0.41765374584847192</v>
      </c>
      <c r="AB82" s="107">
        <f>'3 - Rent Optimization'!AB82</f>
        <v>0.52004352941176479</v>
      </c>
      <c r="AC82" s="26">
        <f t="shared" si="14"/>
        <v>63588.969903648882</v>
      </c>
      <c r="AD82" s="39">
        <f t="shared" si="15"/>
        <v>38153.381942189328</v>
      </c>
      <c r="AE82" s="26">
        <f t="shared" si="16"/>
        <v>29190</v>
      </c>
      <c r="AF82" s="26">
        <f t="shared" si="17"/>
        <v>8963.3819421893277</v>
      </c>
      <c r="AH82" s="123">
        <f t="shared" si="18"/>
        <v>6327.1962745098053</v>
      </c>
      <c r="AI82" s="123">
        <f t="shared" si="19"/>
        <v>-39927.196274509806</v>
      </c>
      <c r="AJ82" s="123">
        <f t="shared" si="20"/>
        <v>-15927.196274509806</v>
      </c>
      <c r="AK82" s="123">
        <f t="shared" si="21"/>
        <v>-15927.196274509806</v>
      </c>
      <c r="AL82" s="123">
        <f t="shared" si="22"/>
        <v>-21927.196274509806</v>
      </c>
      <c r="AM82" s="26">
        <f t="shared" si="23"/>
        <v>-30963.814332320479</v>
      </c>
      <c r="AN82" s="26">
        <f t="shared" si="24"/>
        <v>-6963.8143323204786</v>
      </c>
      <c r="AO82" s="26">
        <f t="shared" si="25"/>
        <v>-6963.8143323204786</v>
      </c>
      <c r="AP82" s="26">
        <f t="shared" si="26"/>
        <v>-12963.814332320479</v>
      </c>
      <c r="AQ82">
        <f t="shared" si="27"/>
        <v>0</v>
      </c>
    </row>
    <row r="83" spans="1:43" x14ac:dyDescent="0.5">
      <c r="A83" t="str">
        <f>'3 - Rent Optimization'!A83</f>
        <v>W170</v>
      </c>
      <c r="B83" t="str">
        <f>'3 - Rent Optimization'!B83</f>
        <v>L10126</v>
      </c>
      <c r="C83" t="str">
        <f>'3 - Rent Optimization'!C83</f>
        <v>apartment</v>
      </c>
      <c r="D83">
        <f>'3 - Rent Optimization'!D83</f>
        <v>2</v>
      </c>
      <c r="E83">
        <f>'3 - Rent Optimization'!E83</f>
        <v>1400</v>
      </c>
      <c r="F83" s="107">
        <f>'3 - Rent Optimization'!F83</f>
        <v>0.97299999999999998</v>
      </c>
      <c r="G83" s="26">
        <f>'3 - Rent Optimization'!G83</f>
        <v>16346.4</v>
      </c>
      <c r="H83" s="26">
        <f>'3 - Rent Optimization'!H83</f>
        <v>322</v>
      </c>
      <c r="I83" s="107">
        <f>'3 - Rent Optimization'!I83</f>
        <v>0.2712</v>
      </c>
      <c r="J83" s="26">
        <f>'3 - Rent Optimization'!J83</f>
        <v>168</v>
      </c>
      <c r="K83" s="26">
        <f>'3 - Rent Optimization'!K83</f>
        <v>392</v>
      </c>
      <c r="L83" s="26">
        <f>'3 - Rent Optimization'!L83</f>
        <v>224</v>
      </c>
      <c r="M83" s="26">
        <f>'3 - Rent Optimization'!M83</f>
        <v>154</v>
      </c>
      <c r="N83" s="47">
        <f>'3 - Rent Optimization'!N83</f>
        <v>0.65</v>
      </c>
      <c r="O83" s="47">
        <f>'3 - Rent Optimization'!O83</f>
        <v>0.2712</v>
      </c>
      <c r="Y83" s="26">
        <f>'3 - Rent Optimization'!Y83</f>
        <v>220.43324491600356</v>
      </c>
      <c r="Z83" s="26">
        <f>'3 - Rent Optimization'!Z83</f>
        <v>220.43324491600356</v>
      </c>
      <c r="AA83" s="47">
        <f>'3 - Rent Optimization'!AA83</f>
        <v>0.28726158898572701</v>
      </c>
      <c r="AB83" s="107">
        <f>'3 - Rent Optimization'!AB83</f>
        <v>0.62327499999999991</v>
      </c>
      <c r="AC83" s="26">
        <f t="shared" si="14"/>
        <v>50147.543714633066</v>
      </c>
      <c r="AD83" s="39">
        <f t="shared" si="15"/>
        <v>30088.52622877984</v>
      </c>
      <c r="AE83" s="26">
        <f t="shared" si="16"/>
        <v>16346.4</v>
      </c>
      <c r="AF83" s="26">
        <f t="shared" si="17"/>
        <v>13742.12622877984</v>
      </c>
      <c r="AH83" s="123">
        <f t="shared" si="18"/>
        <v>7583.1791666666659</v>
      </c>
      <c r="AI83" s="123">
        <f t="shared" si="19"/>
        <v>-41183.179166666669</v>
      </c>
      <c r="AJ83" s="123">
        <f t="shared" si="20"/>
        <v>-17183.179166666665</v>
      </c>
      <c r="AK83" s="123">
        <f t="shared" si="21"/>
        <v>-17183.179166666665</v>
      </c>
      <c r="AL83" s="123">
        <f t="shared" si="22"/>
        <v>-23183.179166666665</v>
      </c>
      <c r="AM83" s="26">
        <f t="shared" si="23"/>
        <v>-27441.05293788683</v>
      </c>
      <c r="AN83" s="26">
        <f t="shared" si="24"/>
        <v>-3441.052937886825</v>
      </c>
      <c r="AO83" s="26">
        <f t="shared" si="25"/>
        <v>-3441.052937886825</v>
      </c>
      <c r="AP83" s="26">
        <f t="shared" si="26"/>
        <v>-9441.052937886825</v>
      </c>
      <c r="AQ83">
        <f t="shared" si="27"/>
        <v>0</v>
      </c>
    </row>
    <row r="84" spans="1:43" x14ac:dyDescent="0.5">
      <c r="A84" t="str">
        <f>'3 - Rent Optimization'!A84</f>
        <v>W171</v>
      </c>
      <c r="B84" t="str">
        <f>'3 - Rent Optimization'!B84</f>
        <v>L10126</v>
      </c>
      <c r="C84" t="str">
        <f>'3 - Rent Optimization'!C84</f>
        <v>house</v>
      </c>
      <c r="D84">
        <f>'3 - Rent Optimization'!D84</f>
        <v>2</v>
      </c>
      <c r="E84">
        <f>'3 - Rent Optimization'!E84</f>
        <v>1300</v>
      </c>
      <c r="F84" s="107">
        <f>'3 - Rent Optimization'!F84</f>
        <v>0.97299999999999998</v>
      </c>
      <c r="G84" s="26">
        <f>'3 - Rent Optimization'!G84</f>
        <v>15178.8</v>
      </c>
      <c r="H84" s="26">
        <f>'3 - Rent Optimization'!H84</f>
        <v>257</v>
      </c>
      <c r="I84" s="107">
        <f>'3 - Rent Optimization'!I84</f>
        <v>0.55069999999999997</v>
      </c>
      <c r="J84" s="26">
        <f>'3 - Rent Optimization'!J84</f>
        <v>155</v>
      </c>
      <c r="K84" s="26">
        <f>'3 - Rent Optimization'!K84</f>
        <v>494</v>
      </c>
      <c r="L84" s="26">
        <f>'3 - Rent Optimization'!L84</f>
        <v>339</v>
      </c>
      <c r="M84" s="26">
        <f>'3 - Rent Optimization'!M84</f>
        <v>102</v>
      </c>
      <c r="N84" s="47">
        <f>'3 - Rent Optimization'!N84</f>
        <v>0.34070796460176994</v>
      </c>
      <c r="O84" s="47">
        <f>'3 - Rent Optimization'!O84</f>
        <v>0.55069999999999997</v>
      </c>
      <c r="Y84" s="26">
        <f>'3 - Rent Optimization'!Y84</f>
        <v>283.97709833270181</v>
      </c>
      <c r="Z84" s="26">
        <f>'3 - Rent Optimization'!Z84</f>
        <v>283.97709833270181</v>
      </c>
      <c r="AA84" s="47">
        <f>'3 - Rent Optimization'!AA84</f>
        <v>0.40437073352849984</v>
      </c>
      <c r="AB84" s="107">
        <f>'3 - Rent Optimization'!AB84</f>
        <v>0.53055969026548677</v>
      </c>
      <c r="AC84" s="26">
        <f t="shared" si="14"/>
        <v>54993.382486869836</v>
      </c>
      <c r="AD84" s="39">
        <f t="shared" si="15"/>
        <v>32996.029492121903</v>
      </c>
      <c r="AE84" s="26">
        <f t="shared" si="16"/>
        <v>15178.8</v>
      </c>
      <c r="AF84" s="26">
        <f t="shared" si="17"/>
        <v>17817.229492121904</v>
      </c>
      <c r="AH84" s="123">
        <f t="shared" si="18"/>
        <v>6455.1428982300895</v>
      </c>
      <c r="AI84" s="123">
        <f t="shared" si="19"/>
        <v>-40055.142898230086</v>
      </c>
      <c r="AJ84" s="123">
        <f t="shared" si="20"/>
        <v>-16055.142898230089</v>
      </c>
      <c r="AK84" s="123">
        <f t="shared" si="21"/>
        <v>-16055.142898230089</v>
      </c>
      <c r="AL84" s="123">
        <f t="shared" si="22"/>
        <v>-22055.142898230089</v>
      </c>
      <c r="AM84" s="26">
        <f t="shared" si="23"/>
        <v>-22237.913406108182</v>
      </c>
      <c r="AN84" s="26">
        <f t="shared" si="24"/>
        <v>1762.0865938918141</v>
      </c>
      <c r="AO84" s="26">
        <f t="shared" si="25"/>
        <v>1762.0865938918141</v>
      </c>
      <c r="AP84" s="26">
        <f t="shared" si="26"/>
        <v>-4237.9134061081859</v>
      </c>
      <c r="AQ84">
        <f t="shared" si="27"/>
        <v>0</v>
      </c>
    </row>
    <row r="85" spans="1:43" x14ac:dyDescent="0.5">
      <c r="A85" t="str">
        <f>'3 - Rent Optimization'!A85</f>
        <v>W172</v>
      </c>
      <c r="B85" t="str">
        <f>'3 - Rent Optimization'!B85</f>
        <v>L10126</v>
      </c>
      <c r="C85" t="str">
        <f>'3 - Rent Optimization'!C85</f>
        <v>house</v>
      </c>
      <c r="D85">
        <f>'3 - Rent Optimization'!D85</f>
        <v>2</v>
      </c>
      <c r="E85">
        <f>'3 - Rent Optimization'!E85</f>
        <v>1800</v>
      </c>
      <c r="F85" s="107">
        <f>'3 - Rent Optimization'!F85</f>
        <v>0.97299999999999998</v>
      </c>
      <c r="G85" s="26">
        <f>'3 - Rent Optimization'!G85</f>
        <v>21016.799999999999</v>
      </c>
      <c r="H85" s="26">
        <f>'3 - Rent Optimization'!H85</f>
        <v>286</v>
      </c>
      <c r="I85" s="107">
        <f>'3 - Rent Optimization'!I85</f>
        <v>0.4521</v>
      </c>
      <c r="J85" s="26">
        <f>'3 - Rent Optimization'!J85</f>
        <v>151</v>
      </c>
      <c r="K85" s="26">
        <f>'3 - Rent Optimization'!K85</f>
        <v>391</v>
      </c>
      <c r="L85" s="26">
        <f>'3 - Rent Optimization'!L85</f>
        <v>240</v>
      </c>
      <c r="M85" s="26">
        <f>'3 - Rent Optimization'!M85</f>
        <v>135</v>
      </c>
      <c r="N85" s="47">
        <f>'3 - Rent Optimization'!N85</f>
        <v>0.55000000000000004</v>
      </c>
      <c r="O85" s="47">
        <f>'3 - Rent Optimization'!O85</f>
        <v>0.4521</v>
      </c>
      <c r="Y85" s="26">
        <f>'3 - Rent Optimization'!Y85</f>
        <v>221.67847669571805</v>
      </c>
      <c r="Z85" s="26">
        <f>'3 - Rent Optimization'!Z85</f>
        <v>221.67847669571805</v>
      </c>
      <c r="AA85" s="47">
        <f>'3 - Rent Optimization'!AA85</f>
        <v>0.33559492231906013</v>
      </c>
      <c r="AB85" s="107">
        <f>'3 - Rent Optimization'!AB85</f>
        <v>0.58500950000000018</v>
      </c>
      <c r="AC85" s="26">
        <f t="shared" si="14"/>
        <v>47334.665406571155</v>
      </c>
      <c r="AD85" s="39">
        <f t="shared" si="15"/>
        <v>28400.799243942693</v>
      </c>
      <c r="AE85" s="26">
        <f t="shared" si="16"/>
        <v>21016.799999999999</v>
      </c>
      <c r="AF85" s="26">
        <f t="shared" si="17"/>
        <v>7383.9992439426933</v>
      </c>
      <c r="AH85" s="123">
        <f t="shared" si="18"/>
        <v>7117.6155833333351</v>
      </c>
      <c r="AI85" s="123">
        <f t="shared" si="19"/>
        <v>-40717.615583333332</v>
      </c>
      <c r="AJ85" s="123">
        <f t="shared" si="20"/>
        <v>-16717.615583333336</v>
      </c>
      <c r="AK85" s="123">
        <f t="shared" si="21"/>
        <v>-16717.615583333336</v>
      </c>
      <c r="AL85" s="123">
        <f t="shared" si="22"/>
        <v>-22717.615583333336</v>
      </c>
      <c r="AM85" s="26">
        <f t="shared" si="23"/>
        <v>-33333.616339390639</v>
      </c>
      <c r="AN85" s="26">
        <f t="shared" si="24"/>
        <v>-9333.6163393906427</v>
      </c>
      <c r="AO85" s="26">
        <f t="shared" si="25"/>
        <v>-9333.6163393906427</v>
      </c>
      <c r="AP85" s="26">
        <f t="shared" si="26"/>
        <v>-15333.616339390643</v>
      </c>
      <c r="AQ85">
        <f t="shared" si="27"/>
        <v>0</v>
      </c>
    </row>
    <row r="86" spans="1:43" x14ac:dyDescent="0.5">
      <c r="A86" t="str">
        <f>'3 - Rent Optimization'!A86</f>
        <v>W173</v>
      </c>
      <c r="B86" t="str">
        <f>'3 - Rent Optimization'!B86</f>
        <v>L10130</v>
      </c>
      <c r="C86" t="str">
        <f>'3 - Rent Optimization'!C86</f>
        <v>apartment</v>
      </c>
      <c r="D86">
        <f>'3 - Rent Optimization'!D86</f>
        <v>2</v>
      </c>
      <c r="E86">
        <f>'3 - Rent Optimization'!E86</f>
        <v>700</v>
      </c>
      <c r="F86" s="107">
        <f>'3 - Rent Optimization'!F86</f>
        <v>0.97299999999999998</v>
      </c>
      <c r="G86" s="26">
        <f>'3 - Rent Optimization'!G86</f>
        <v>8173.2</v>
      </c>
      <c r="H86" s="26">
        <f>'3 - Rent Optimization'!H86</f>
        <v>180</v>
      </c>
      <c r="I86" s="107">
        <f>'3 - Rent Optimization'!I86</f>
        <v>0.51780000000000004</v>
      </c>
      <c r="J86" s="26">
        <f>'3 - Rent Optimization'!J86</f>
        <v>99</v>
      </c>
      <c r="K86" s="26">
        <f>'3 - Rent Optimization'!K86</f>
        <v>265</v>
      </c>
      <c r="L86" s="26">
        <f>'3 - Rent Optimization'!L86</f>
        <v>166</v>
      </c>
      <c r="M86" s="26">
        <f>'3 - Rent Optimization'!M86</f>
        <v>81</v>
      </c>
      <c r="N86" s="47">
        <f>'3 - Rent Optimization'!N86</f>
        <v>0.49036144578313257</v>
      </c>
      <c r="O86" s="47">
        <f>'3 - Rent Optimization'!O86</f>
        <v>0.51780000000000004</v>
      </c>
      <c r="Y86" s="26">
        <f>'3 - Rent Optimization'!Y86</f>
        <v>150.60677971453836</v>
      </c>
      <c r="Z86" s="26">
        <f>'3 - Rent Optimization'!Z86</f>
        <v>150.60677971453836</v>
      </c>
      <c r="AA86" s="47">
        <f>'3 - Rent Optimization'!AA86</f>
        <v>0.34870737211825714</v>
      </c>
      <c r="AB86" s="107">
        <f>'3 - Rent Optimization'!AB86</f>
        <v>0.57462837349397589</v>
      </c>
      <c r="AC86" s="26">
        <f t="shared" si="14"/>
        <v>31588.169035553703</v>
      </c>
      <c r="AD86" s="39">
        <f t="shared" si="15"/>
        <v>18952.901421332223</v>
      </c>
      <c r="AE86" s="26">
        <f t="shared" si="16"/>
        <v>8173.2</v>
      </c>
      <c r="AF86" s="26">
        <f t="shared" si="17"/>
        <v>10779.701421332222</v>
      </c>
      <c r="AH86" s="123">
        <f t="shared" si="18"/>
        <v>6991.3118775100402</v>
      </c>
      <c r="AI86" s="123">
        <f t="shared" si="19"/>
        <v>-40591.311877510037</v>
      </c>
      <c r="AJ86" s="123">
        <f t="shared" si="20"/>
        <v>-16591.311877510041</v>
      </c>
      <c r="AK86" s="123">
        <f t="shared" si="21"/>
        <v>-16591.311877510041</v>
      </c>
      <c r="AL86" s="123">
        <f t="shared" si="22"/>
        <v>-22591.311877510041</v>
      </c>
      <c r="AM86" s="26">
        <f t="shared" si="23"/>
        <v>-29811.610456177816</v>
      </c>
      <c r="AN86" s="26">
        <f t="shared" si="24"/>
        <v>-5811.6104561778193</v>
      </c>
      <c r="AO86" s="26">
        <f t="shared" si="25"/>
        <v>-5811.6104561778193</v>
      </c>
      <c r="AP86" s="26">
        <f t="shared" si="26"/>
        <v>-11811.610456177819</v>
      </c>
      <c r="AQ86">
        <f t="shared" si="27"/>
        <v>0</v>
      </c>
    </row>
    <row r="87" spans="1:43" x14ac:dyDescent="0.5">
      <c r="A87" t="str">
        <f>'3 - Rent Optimization'!A87</f>
        <v>W174</v>
      </c>
      <c r="B87" t="str">
        <f>'3 - Rent Optimization'!B87</f>
        <v>L10130</v>
      </c>
      <c r="C87" t="str">
        <f>'3 - Rent Optimization'!C87</f>
        <v>apartment</v>
      </c>
      <c r="D87">
        <f>'3 - Rent Optimization'!D87</f>
        <v>2</v>
      </c>
      <c r="E87">
        <f>'3 - Rent Optimization'!E87</f>
        <v>900</v>
      </c>
      <c r="F87" s="107">
        <f>'3 - Rent Optimization'!F87</f>
        <v>0.97299999999999998</v>
      </c>
      <c r="G87" s="26">
        <f>'3 - Rent Optimization'!G87</f>
        <v>10508.4</v>
      </c>
      <c r="H87" s="26">
        <f>'3 - Rent Optimization'!H87</f>
        <v>230</v>
      </c>
      <c r="I87" s="107">
        <f>'3 - Rent Optimization'!I87</f>
        <v>0.52049999999999996</v>
      </c>
      <c r="J87" s="26">
        <f>'3 - Rent Optimization'!J87</f>
        <v>154</v>
      </c>
      <c r="K87" s="26">
        <f>'3 - Rent Optimization'!K87</f>
        <v>286</v>
      </c>
      <c r="L87" s="26">
        <f>'3 - Rent Optimization'!L87</f>
        <v>132</v>
      </c>
      <c r="M87" s="26">
        <f>'3 - Rent Optimization'!M87</f>
        <v>76</v>
      </c>
      <c r="N87" s="47">
        <f>'3 - Rent Optimization'!N87</f>
        <v>0.56060606060606066</v>
      </c>
      <c r="O87" s="47">
        <f>'3 - Rent Optimization'!O87</f>
        <v>0.52049999999999996</v>
      </c>
      <c r="Y87" s="26">
        <f>'3 - Rent Optimization'!Y87</f>
        <v>157.39816218264494</v>
      </c>
      <c r="Z87" s="26">
        <f>'3 - Rent Optimization'!Z87</f>
        <v>157.39816218264494</v>
      </c>
      <c r="AA87" s="47">
        <f>'3 - Rent Optimization'!AA87</f>
        <v>0.12059492231906023</v>
      </c>
      <c r="AB87" s="107">
        <f>'3 - Rent Optimization'!AB87</f>
        <v>0.75522500000000004</v>
      </c>
      <c r="AC87" s="26">
        <f t="shared" si="14"/>
        <v>43387.924867551636</v>
      </c>
      <c r="AD87" s="39">
        <f t="shared" si="15"/>
        <v>26032.754920530981</v>
      </c>
      <c r="AE87" s="26">
        <f t="shared" si="16"/>
        <v>10508.4</v>
      </c>
      <c r="AF87" s="26">
        <f t="shared" si="17"/>
        <v>15524.354920530981</v>
      </c>
      <c r="AH87" s="123">
        <f t="shared" si="18"/>
        <v>9188.5708333333332</v>
      </c>
      <c r="AI87" s="123">
        <f t="shared" si="19"/>
        <v>-42788.570833333331</v>
      </c>
      <c r="AJ87" s="123">
        <f t="shared" si="20"/>
        <v>-18788.570833333331</v>
      </c>
      <c r="AK87" s="123">
        <f t="shared" si="21"/>
        <v>-18788.570833333331</v>
      </c>
      <c r="AL87" s="123">
        <f t="shared" si="22"/>
        <v>-24788.570833333331</v>
      </c>
      <c r="AM87" s="26">
        <f t="shared" si="23"/>
        <v>-27264.215912802349</v>
      </c>
      <c r="AN87" s="26">
        <f t="shared" si="24"/>
        <v>-3264.2159128023504</v>
      </c>
      <c r="AO87" s="26">
        <f t="shared" si="25"/>
        <v>-3264.2159128023504</v>
      </c>
      <c r="AP87" s="26">
        <f t="shared" si="26"/>
        <v>-9264.2159128023504</v>
      </c>
      <c r="AQ87">
        <f t="shared" si="27"/>
        <v>0</v>
      </c>
    </row>
    <row r="88" spans="1:43" x14ac:dyDescent="0.5">
      <c r="A88" t="str">
        <f>'3 - Rent Optimization'!A88</f>
        <v>W175</v>
      </c>
      <c r="B88" t="str">
        <f>'3 - Rent Optimization'!B88</f>
        <v>L10130</v>
      </c>
      <c r="C88" t="str">
        <f>'3 - Rent Optimization'!C88</f>
        <v>house</v>
      </c>
      <c r="D88">
        <f>'3 - Rent Optimization'!D88</f>
        <v>2</v>
      </c>
      <c r="E88">
        <f>'3 - Rent Optimization'!E88</f>
        <v>1000</v>
      </c>
      <c r="F88" s="107">
        <f>'3 - Rent Optimization'!F88</f>
        <v>0.97299999999999998</v>
      </c>
      <c r="G88" s="26">
        <f>'3 - Rent Optimization'!G88</f>
        <v>11676</v>
      </c>
      <c r="H88" s="26">
        <f>'3 - Rent Optimization'!H88</f>
        <v>221</v>
      </c>
      <c r="I88" s="107">
        <f>'3 - Rent Optimization'!I88</f>
        <v>0.63009999999999999</v>
      </c>
      <c r="J88" s="26">
        <f>'3 - Rent Optimization'!J88</f>
        <v>190</v>
      </c>
      <c r="K88" s="26">
        <f>'3 - Rent Optimization'!K88</f>
        <v>462</v>
      </c>
      <c r="L88" s="26">
        <f>'3 - Rent Optimization'!L88</f>
        <v>272</v>
      </c>
      <c r="M88" s="26">
        <f>'3 - Rent Optimization'!M88</f>
        <v>31</v>
      </c>
      <c r="N88" s="47">
        <f>'3 - Rent Optimization'!N88</f>
        <v>0.19117647058823531</v>
      </c>
      <c r="O88" s="47">
        <f>'3 - Rent Optimization'!O88</f>
        <v>0.63009999999999999</v>
      </c>
      <c r="Y88" s="26">
        <f>'3 - Rent Optimization'!Y88</f>
        <v>260.66894025514716</v>
      </c>
      <c r="Z88" s="26">
        <f>'3 - Rent Optimization'!Z88</f>
        <v>260.66894025514716</v>
      </c>
      <c r="AA88" s="47">
        <f>'3 - Rent Optimization'!AA88</f>
        <v>0.30784982427984459</v>
      </c>
      <c r="AB88" s="107">
        <f>'3 - Rent Optimization'!AB88</f>
        <v>0.60697529411764706</v>
      </c>
      <c r="AC88" s="26">
        <f t="shared" si="14"/>
        <v>57750.156437726713</v>
      </c>
      <c r="AD88" s="39">
        <f t="shared" si="15"/>
        <v>34650.093862636029</v>
      </c>
      <c r="AE88" s="26">
        <f t="shared" si="16"/>
        <v>11676</v>
      </c>
      <c r="AF88" s="26">
        <f t="shared" si="17"/>
        <v>22974.093862636029</v>
      </c>
      <c r="AH88" s="123">
        <f t="shared" si="18"/>
        <v>7384.8660784313724</v>
      </c>
      <c r="AI88" s="123">
        <f t="shared" si="19"/>
        <v>-40984.866078431369</v>
      </c>
      <c r="AJ88" s="123">
        <f t="shared" si="20"/>
        <v>-16984.866078431372</v>
      </c>
      <c r="AK88" s="123">
        <f t="shared" si="21"/>
        <v>-16984.866078431372</v>
      </c>
      <c r="AL88" s="123">
        <f t="shared" si="22"/>
        <v>-22984.866078431372</v>
      </c>
      <c r="AM88" s="26">
        <f t="shared" si="23"/>
        <v>-18010.772215795339</v>
      </c>
      <c r="AN88" s="26">
        <f t="shared" si="24"/>
        <v>5989.2277842046569</v>
      </c>
      <c r="AO88" s="26">
        <f t="shared" si="25"/>
        <v>5989.2277842046569</v>
      </c>
      <c r="AP88" s="26">
        <f t="shared" si="26"/>
        <v>-10.772215795343072</v>
      </c>
      <c r="AQ88">
        <f t="shared" si="27"/>
        <v>0</v>
      </c>
    </row>
    <row r="89" spans="1:43" x14ac:dyDescent="0.5">
      <c r="A89" t="str">
        <f>'3 - Rent Optimization'!A89</f>
        <v>W176</v>
      </c>
      <c r="B89" t="str">
        <f>'3 - Rent Optimization'!B89</f>
        <v>L10130</v>
      </c>
      <c r="C89" t="str">
        <f>'3 - Rent Optimization'!C89</f>
        <v>house</v>
      </c>
      <c r="D89">
        <f>'3 - Rent Optimization'!D89</f>
        <v>2</v>
      </c>
      <c r="E89">
        <f>'3 - Rent Optimization'!E89</f>
        <v>1200</v>
      </c>
      <c r="F89" s="107">
        <f>'3 - Rent Optimization'!F89</f>
        <v>0.97299999999999998</v>
      </c>
      <c r="G89" s="26">
        <f>'3 - Rent Optimization'!G89</f>
        <v>14011.199999999999</v>
      </c>
      <c r="H89" s="26">
        <f>'3 - Rent Optimization'!H89</f>
        <v>316</v>
      </c>
      <c r="I89" s="107">
        <f>'3 - Rent Optimization'!I89</f>
        <v>0.36990000000000001</v>
      </c>
      <c r="J89" s="26">
        <f>'3 - Rent Optimization'!J89</f>
        <v>205</v>
      </c>
      <c r="K89" s="26">
        <f>'3 - Rent Optimization'!K89</f>
        <v>411</v>
      </c>
      <c r="L89" s="26">
        <f>'3 - Rent Optimization'!L89</f>
        <v>206</v>
      </c>
      <c r="M89" s="26">
        <f>'3 - Rent Optimization'!M89</f>
        <v>111</v>
      </c>
      <c r="N89" s="47">
        <f>'3 - Rent Optimization'!N89</f>
        <v>0.53106796116504862</v>
      </c>
      <c r="O89" s="47">
        <f>'3 - Rent Optimization'!O89</f>
        <v>0.36990000000000001</v>
      </c>
      <c r="Y89" s="26">
        <f>'3 - Rent Optimization'!Y89</f>
        <v>227.96985916382471</v>
      </c>
      <c r="Z89" s="26">
        <f>'3 - Rent Optimization'!Z89</f>
        <v>227.96985916382471</v>
      </c>
      <c r="AA89" s="47">
        <f>'3 - Rent Optimization'!AA89</f>
        <v>0.18920333655854255</v>
      </c>
      <c r="AB89" s="107">
        <f>'3 - Rent Optimization'!AB89</f>
        <v>0.70090771844660194</v>
      </c>
      <c r="AC89" s="26">
        <f t="shared" si="14"/>
        <v>58321.829359304989</v>
      </c>
      <c r="AD89" s="39">
        <f t="shared" si="15"/>
        <v>34993.097615582992</v>
      </c>
      <c r="AE89" s="26">
        <f t="shared" si="16"/>
        <v>14011.199999999999</v>
      </c>
      <c r="AF89" s="26">
        <f t="shared" si="17"/>
        <v>20981.897615582995</v>
      </c>
      <c r="AH89" s="123">
        <f t="shared" si="18"/>
        <v>8527.7105744336568</v>
      </c>
      <c r="AI89" s="123">
        <f t="shared" si="19"/>
        <v>-42127.710574433659</v>
      </c>
      <c r="AJ89" s="123">
        <f t="shared" si="20"/>
        <v>-18127.710574433659</v>
      </c>
      <c r="AK89" s="123">
        <f t="shared" si="21"/>
        <v>-18127.710574433659</v>
      </c>
      <c r="AL89" s="123">
        <f t="shared" si="22"/>
        <v>-24127.710574433659</v>
      </c>
      <c r="AM89" s="26">
        <f t="shared" si="23"/>
        <v>-21145.812958850664</v>
      </c>
      <c r="AN89" s="26">
        <f t="shared" si="24"/>
        <v>2854.1870411493364</v>
      </c>
      <c r="AO89" s="26">
        <f t="shared" si="25"/>
        <v>2854.1870411493364</v>
      </c>
      <c r="AP89" s="26">
        <f t="shared" si="26"/>
        <v>-3145.8129588506636</v>
      </c>
      <c r="AQ89">
        <f t="shared" si="27"/>
        <v>0</v>
      </c>
    </row>
    <row r="90" spans="1:43" x14ac:dyDescent="0.5">
      <c r="A90" t="str">
        <f>'3 - Rent Optimization'!A90</f>
        <v>W177</v>
      </c>
      <c r="B90" t="str">
        <f>'3 - Rent Optimization'!B90</f>
        <v>L10133</v>
      </c>
      <c r="C90" t="str">
        <f>'3 - Rent Optimization'!C90</f>
        <v>apartment</v>
      </c>
      <c r="D90">
        <f>'3 - Rent Optimization'!D90</f>
        <v>2</v>
      </c>
      <c r="E90">
        <f>'3 - Rent Optimization'!E90</f>
        <v>700</v>
      </c>
      <c r="F90" s="107">
        <f>'3 - Rent Optimization'!F90</f>
        <v>0.97299999999999998</v>
      </c>
      <c r="G90" s="26">
        <f>'3 - Rent Optimization'!G90</f>
        <v>8173.2</v>
      </c>
      <c r="H90" s="26">
        <f>'3 - Rent Optimization'!H90</f>
        <v>245</v>
      </c>
      <c r="I90" s="107">
        <f>'3 - Rent Optimization'!I90</f>
        <v>0.56989999999999996</v>
      </c>
      <c r="J90" s="26">
        <f>'3 - Rent Optimization'!J90</f>
        <v>192</v>
      </c>
      <c r="K90" s="26">
        <f>'3 - Rent Optimization'!K90</f>
        <v>313</v>
      </c>
      <c r="L90" s="26">
        <f>'3 - Rent Optimization'!L90</f>
        <v>121</v>
      </c>
      <c r="M90" s="26">
        <f>'3 - Rent Optimization'!M90</f>
        <v>53</v>
      </c>
      <c r="N90" s="47">
        <f>'3 - Rent Optimization'!N90</f>
        <v>0.45041322314049592</v>
      </c>
      <c r="O90" s="47">
        <f>'3 - Rent Optimization'!O90</f>
        <v>0.56989999999999996</v>
      </c>
      <c r="Y90" s="26">
        <f>'3 - Rent Optimization'!Y90</f>
        <v>169.69831533409121</v>
      </c>
      <c r="Z90" s="26">
        <f>'3 - Rent Optimization'!Z90</f>
        <v>192</v>
      </c>
      <c r="AA90" s="47">
        <f>'3 - Rent Optimization'!AA90</f>
        <v>0.1</v>
      </c>
      <c r="AB90" s="107">
        <f>'3 - Rent Optimization'!AB90</f>
        <v>0.77153000000000005</v>
      </c>
      <c r="AC90" s="26">
        <f t="shared" si="14"/>
        <v>54068.822399999997</v>
      </c>
      <c r="AD90" s="39">
        <f t="shared" si="15"/>
        <v>32441.293439999998</v>
      </c>
      <c r="AE90" s="26">
        <f t="shared" si="16"/>
        <v>8173.2</v>
      </c>
      <c r="AF90" s="26">
        <f t="shared" si="17"/>
        <v>24268.093439999997</v>
      </c>
      <c r="AH90" s="123">
        <f t="shared" si="18"/>
        <v>9386.9483333333337</v>
      </c>
      <c r="AI90" s="123">
        <f t="shared" si="19"/>
        <v>-42986.948333333334</v>
      </c>
      <c r="AJ90" s="123">
        <f t="shared" si="20"/>
        <v>-18986.948333333334</v>
      </c>
      <c r="AK90" s="123">
        <f t="shared" si="21"/>
        <v>-18986.948333333334</v>
      </c>
      <c r="AL90" s="123">
        <f t="shared" si="22"/>
        <v>-24986.948333333334</v>
      </c>
      <c r="AM90" s="26">
        <f t="shared" si="23"/>
        <v>-18718.854893333337</v>
      </c>
      <c r="AN90" s="26">
        <f t="shared" si="24"/>
        <v>5281.1451066666632</v>
      </c>
      <c r="AO90" s="26">
        <f t="shared" si="25"/>
        <v>5281.1451066666632</v>
      </c>
      <c r="AP90" s="26">
        <f t="shared" si="26"/>
        <v>-718.8548933333368</v>
      </c>
      <c r="AQ90">
        <f t="shared" si="27"/>
        <v>0</v>
      </c>
    </row>
    <row r="91" spans="1:43" x14ac:dyDescent="0.5">
      <c r="A91" t="str">
        <f>'3 - Rent Optimization'!A91</f>
        <v>W178</v>
      </c>
      <c r="B91" t="str">
        <f>'3 - Rent Optimization'!B91</f>
        <v>L10133</v>
      </c>
      <c r="C91" t="str">
        <f>'3 - Rent Optimization'!C91</f>
        <v>apartment</v>
      </c>
      <c r="D91">
        <f>'3 - Rent Optimization'!D91</f>
        <v>2</v>
      </c>
      <c r="E91">
        <f>'3 - Rent Optimization'!E91</f>
        <v>1000</v>
      </c>
      <c r="F91" s="107">
        <f>'3 - Rent Optimization'!F91</f>
        <v>0.97299999999999998</v>
      </c>
      <c r="G91" s="26">
        <f>'3 - Rent Optimization'!G91</f>
        <v>11676</v>
      </c>
      <c r="H91" s="26">
        <f>'3 - Rent Optimization'!H91</f>
        <v>266</v>
      </c>
      <c r="I91" s="107">
        <f>'3 - Rent Optimization'!I91</f>
        <v>0.41920000000000002</v>
      </c>
      <c r="J91" s="26">
        <f>'3 - Rent Optimization'!J91</f>
        <v>192</v>
      </c>
      <c r="K91" s="26">
        <f>'3 - Rent Optimization'!K91</f>
        <v>357</v>
      </c>
      <c r="L91" s="26">
        <f>'3 - Rent Optimization'!L91</f>
        <v>165</v>
      </c>
      <c r="M91" s="26">
        <f>'3 - Rent Optimization'!M91</f>
        <v>74</v>
      </c>
      <c r="N91" s="47">
        <f>'3 - Rent Optimization'!N91</f>
        <v>0.45878787878787886</v>
      </c>
      <c r="O91" s="47">
        <f>'3 - Rent Optimization'!O91</f>
        <v>0.41920000000000002</v>
      </c>
      <c r="Y91" s="26">
        <f>'3 - Rent Optimization'!Y91</f>
        <v>196.49770272830619</v>
      </c>
      <c r="Z91" s="26">
        <f>'3 - Rent Optimization'!Z91</f>
        <v>196.49770272830619</v>
      </c>
      <c r="AA91" s="47">
        <f>'3 - Rent Optimization'!AA91</f>
        <v>0.12180704353118155</v>
      </c>
      <c r="AB91" s="107">
        <f>'3 - Rent Optimization'!AB91</f>
        <v>0.75426536363636354</v>
      </c>
      <c r="AC91" s="26">
        <f t="shared" si="14"/>
        <v>54097.16508875772</v>
      </c>
      <c r="AD91" s="39">
        <f t="shared" si="15"/>
        <v>32458.299053254632</v>
      </c>
      <c r="AE91" s="26">
        <f t="shared" si="16"/>
        <v>11676</v>
      </c>
      <c r="AF91" s="26">
        <f t="shared" si="17"/>
        <v>20782.299053254632</v>
      </c>
      <c r="AH91" s="123">
        <f t="shared" si="18"/>
        <v>9176.8952575757576</v>
      </c>
      <c r="AI91" s="123">
        <f t="shared" si="19"/>
        <v>-42776.895257575758</v>
      </c>
      <c r="AJ91" s="123">
        <f t="shared" si="20"/>
        <v>-18776.895257575758</v>
      </c>
      <c r="AK91" s="123">
        <f t="shared" si="21"/>
        <v>-18776.895257575758</v>
      </c>
      <c r="AL91" s="123">
        <f t="shared" si="22"/>
        <v>-24776.895257575758</v>
      </c>
      <c r="AM91" s="26">
        <f t="shared" si="23"/>
        <v>-21994.596204321126</v>
      </c>
      <c r="AN91" s="26">
        <f t="shared" si="24"/>
        <v>2005.4037956788743</v>
      </c>
      <c r="AO91" s="26">
        <f t="shared" si="25"/>
        <v>2005.4037956788743</v>
      </c>
      <c r="AP91" s="26">
        <f t="shared" si="26"/>
        <v>-3994.5962043211257</v>
      </c>
      <c r="AQ91">
        <f t="shared" si="27"/>
        <v>0</v>
      </c>
    </row>
    <row r="92" spans="1:43" x14ac:dyDescent="0.5">
      <c r="A92" t="str">
        <f>'3 - Rent Optimization'!A92</f>
        <v>W179</v>
      </c>
      <c r="B92" t="str">
        <f>'3 - Rent Optimization'!B92</f>
        <v>L10133</v>
      </c>
      <c r="C92" t="str">
        <f>'3 - Rent Optimization'!C92</f>
        <v>house</v>
      </c>
      <c r="D92">
        <f>'3 - Rent Optimization'!D92</f>
        <v>2</v>
      </c>
      <c r="E92">
        <f>'3 - Rent Optimization'!E92</f>
        <v>800</v>
      </c>
      <c r="F92" s="107">
        <f>'3 - Rent Optimization'!F92</f>
        <v>0.97299999999999998</v>
      </c>
      <c r="G92" s="26">
        <f>'3 - Rent Optimization'!G92</f>
        <v>9340.7999999999993</v>
      </c>
      <c r="H92" s="26">
        <f>'3 - Rent Optimization'!H92</f>
        <v>325</v>
      </c>
      <c r="I92" s="107">
        <f>'3 - Rent Optimization'!I92</f>
        <v>0.45479999999999998</v>
      </c>
      <c r="J92" s="26">
        <f>'3 - Rent Optimization'!J92</f>
        <v>186</v>
      </c>
      <c r="K92" s="26">
        <f>'3 - Rent Optimization'!K92</f>
        <v>465</v>
      </c>
      <c r="L92" s="26">
        <f>'3 - Rent Optimization'!L92</f>
        <v>279</v>
      </c>
      <c r="M92" s="26">
        <f>'3 - Rent Optimization'!M92</f>
        <v>139</v>
      </c>
      <c r="N92" s="47">
        <f>'3 - Rent Optimization'!N92</f>
        <v>0.49856630824372761</v>
      </c>
      <c r="O92" s="47">
        <f>'3 - Rent Optimization'!O92</f>
        <v>0.45479999999999998</v>
      </c>
      <c r="Y92" s="26">
        <f>'3 - Rent Optimization'!Y92</f>
        <v>262.93247915877225</v>
      </c>
      <c r="Z92" s="26">
        <f>'3 - Rent Optimization'!Z92</f>
        <v>262.93247915877225</v>
      </c>
      <c r="AA92" s="47">
        <f>'3 - Rent Optimization'!AA92</f>
        <v>0.32059492231906023</v>
      </c>
      <c r="AB92" s="107">
        <f>'3 - Rent Optimization'!AB92</f>
        <v>0.59688500000000011</v>
      </c>
      <c r="AC92" s="26">
        <f t="shared" si="14"/>
        <v>57283.265280279586</v>
      </c>
      <c r="AD92" s="39">
        <f t="shared" si="15"/>
        <v>34369.959168167748</v>
      </c>
      <c r="AE92" s="26">
        <f t="shared" si="16"/>
        <v>9340.7999999999993</v>
      </c>
      <c r="AF92" s="26">
        <f t="shared" si="17"/>
        <v>25029.159168167749</v>
      </c>
      <c r="AH92" s="123">
        <f t="shared" si="18"/>
        <v>7262.1008333333348</v>
      </c>
      <c r="AI92" s="123">
        <f t="shared" si="19"/>
        <v>-40862.100833333338</v>
      </c>
      <c r="AJ92" s="123">
        <f t="shared" si="20"/>
        <v>-16862.100833333334</v>
      </c>
      <c r="AK92" s="123">
        <f t="shared" si="21"/>
        <v>-16862.100833333334</v>
      </c>
      <c r="AL92" s="123">
        <f t="shared" si="22"/>
        <v>-22862.100833333334</v>
      </c>
      <c r="AM92" s="26">
        <f t="shared" si="23"/>
        <v>-15832.941665165588</v>
      </c>
      <c r="AN92" s="26">
        <f t="shared" si="24"/>
        <v>8167.0583348344153</v>
      </c>
      <c r="AO92" s="26">
        <f t="shared" si="25"/>
        <v>8167.0583348344153</v>
      </c>
      <c r="AP92" s="26">
        <f t="shared" si="26"/>
        <v>2167.0583348344153</v>
      </c>
      <c r="AQ92">
        <f t="shared" si="27"/>
        <v>0</v>
      </c>
    </row>
    <row r="93" spans="1:43" x14ac:dyDescent="0.5">
      <c r="A93" t="str">
        <f>'3 - Rent Optimization'!A93</f>
        <v>W18</v>
      </c>
      <c r="B93" t="str">
        <f>'3 - Rent Optimization'!B93</f>
        <v>L4761</v>
      </c>
      <c r="C93" t="str">
        <f>'3 - Rent Optimization'!C93</f>
        <v>house</v>
      </c>
      <c r="D93">
        <f>'3 - Rent Optimization'!D93</f>
        <v>2</v>
      </c>
      <c r="E93">
        <f>'3 - Rent Optimization'!E93</f>
        <v>2500</v>
      </c>
      <c r="F93" s="107">
        <f>'3 - Rent Optimization'!F93</f>
        <v>0.97299999999999998</v>
      </c>
      <c r="G93" s="26">
        <f>'3 - Rent Optimization'!G93</f>
        <v>29190</v>
      </c>
      <c r="H93" s="26">
        <f>'3 - Rent Optimization'!H93</f>
        <v>393</v>
      </c>
      <c r="I93" s="107">
        <f>'3 - Rent Optimization'!I93</f>
        <v>0.62190000000000001</v>
      </c>
      <c r="J93" s="26">
        <f>'3 - Rent Optimization'!J93</f>
        <v>189</v>
      </c>
      <c r="K93" s="26">
        <f>'3 - Rent Optimization'!K93</f>
        <v>588</v>
      </c>
      <c r="L93" s="26">
        <f>'3 - Rent Optimization'!L93</f>
        <v>399</v>
      </c>
      <c r="M93" s="26">
        <f>'3 - Rent Optimization'!M93</f>
        <v>204</v>
      </c>
      <c r="N93" s="47">
        <f>'3 - Rent Optimization'!N93</f>
        <v>0.50902255639097749</v>
      </c>
      <c r="O93" s="47">
        <f>'3 - Rent Optimization'!O93</f>
        <v>0.62190000000000001</v>
      </c>
      <c r="Y93" s="26">
        <f>'3 - Rent Optimization'!Y93</f>
        <v>337.52171750663132</v>
      </c>
      <c r="Z93" s="26">
        <f>'3 - Rent Optimization'!Z93</f>
        <v>337.52171750663132</v>
      </c>
      <c r="AA93" s="47">
        <f>'3 - Rent Optimization'!AA93</f>
        <v>0.39778790477520065</v>
      </c>
      <c r="AB93" s="107">
        <f>'3 - Rent Optimization'!AB93</f>
        <v>0.53577131578947368</v>
      </c>
      <c r="AC93" s="26">
        <f t="shared" si="14"/>
        <v>66004.575964058575</v>
      </c>
      <c r="AD93" s="39">
        <f t="shared" si="15"/>
        <v>39602.74557843514</v>
      </c>
      <c r="AE93" s="26">
        <f t="shared" si="16"/>
        <v>29190</v>
      </c>
      <c r="AF93" s="26">
        <f t="shared" si="17"/>
        <v>10412.74557843514</v>
      </c>
      <c r="AH93" s="123">
        <f t="shared" si="18"/>
        <v>6518.5510087719294</v>
      </c>
      <c r="AI93" s="123">
        <f t="shared" si="19"/>
        <v>-40118.55100877193</v>
      </c>
      <c r="AJ93" s="123">
        <f t="shared" si="20"/>
        <v>-16118.55100877193</v>
      </c>
      <c r="AK93" s="123">
        <f t="shared" si="21"/>
        <v>-16118.55100877193</v>
      </c>
      <c r="AL93" s="123">
        <f t="shared" si="22"/>
        <v>-22118.55100877193</v>
      </c>
      <c r="AM93" s="26">
        <f t="shared" si="23"/>
        <v>-29705.80543033679</v>
      </c>
      <c r="AN93" s="26">
        <f t="shared" si="24"/>
        <v>-5705.8054303367899</v>
      </c>
      <c r="AO93" s="26">
        <f t="shared" si="25"/>
        <v>-5705.8054303367899</v>
      </c>
      <c r="AP93" s="26">
        <f t="shared" si="26"/>
        <v>-11705.80543033679</v>
      </c>
      <c r="AQ93">
        <f t="shared" si="27"/>
        <v>0</v>
      </c>
    </row>
    <row r="94" spans="1:43" x14ac:dyDescent="0.5">
      <c r="A94" t="str">
        <f>'3 - Rent Optimization'!A94</f>
        <v>W180</v>
      </c>
      <c r="B94" t="str">
        <f>'3 - Rent Optimization'!B94</f>
        <v>L10133</v>
      </c>
      <c r="C94" t="str">
        <f>'3 - Rent Optimization'!C94</f>
        <v>house</v>
      </c>
      <c r="D94">
        <f>'3 - Rent Optimization'!D94</f>
        <v>2</v>
      </c>
      <c r="E94">
        <f>'3 - Rent Optimization'!E94</f>
        <v>900</v>
      </c>
      <c r="F94" s="107">
        <f>'3 - Rent Optimization'!F94</f>
        <v>0.97299999999999998</v>
      </c>
      <c r="G94" s="26">
        <f>'3 - Rent Optimization'!G94</f>
        <v>10508.4</v>
      </c>
      <c r="H94" s="26">
        <f>'3 - Rent Optimization'!H94</f>
        <v>256</v>
      </c>
      <c r="I94" s="107">
        <f>'3 - Rent Optimization'!I94</f>
        <v>0.70960000000000001</v>
      </c>
      <c r="J94" s="26">
        <f>'3 - Rent Optimization'!J94</f>
        <v>209</v>
      </c>
      <c r="K94" s="26">
        <f>'3 - Rent Optimization'!K94</f>
        <v>358</v>
      </c>
      <c r="L94" s="26">
        <f>'3 - Rent Optimization'!L94</f>
        <v>149</v>
      </c>
      <c r="M94" s="26">
        <f>'3 - Rent Optimization'!M94</f>
        <v>47</v>
      </c>
      <c r="N94" s="47">
        <f>'3 - Rent Optimization'!N94</f>
        <v>0.3523489932885906</v>
      </c>
      <c r="O94" s="47">
        <f>'3 - Rent Optimization'!O94</f>
        <v>0.70960000000000001</v>
      </c>
      <c r="Y94" s="26">
        <f>'3 - Rent Optimization'!Y94</f>
        <v>195.25247094859165</v>
      </c>
      <c r="Z94" s="26">
        <f>'3 - Rent Optimization'!Z94</f>
        <v>209</v>
      </c>
      <c r="AA94" s="47">
        <f>'3 - Rent Optimization'!AA94</f>
        <v>0.1</v>
      </c>
      <c r="AB94" s="107">
        <f>'3 - Rent Optimization'!AB94</f>
        <v>0.77153000000000005</v>
      </c>
      <c r="AC94" s="26">
        <f t="shared" si="14"/>
        <v>58856.166050000007</v>
      </c>
      <c r="AD94" s="39">
        <f t="shared" si="15"/>
        <v>35313.699630000003</v>
      </c>
      <c r="AE94" s="26">
        <f t="shared" si="16"/>
        <v>10508.4</v>
      </c>
      <c r="AF94" s="26">
        <f t="shared" si="17"/>
        <v>24805.299630000001</v>
      </c>
      <c r="AH94" s="123">
        <f t="shared" si="18"/>
        <v>9386.9483333333337</v>
      </c>
      <c r="AI94" s="123">
        <f t="shared" si="19"/>
        <v>-42986.948333333334</v>
      </c>
      <c r="AJ94" s="123">
        <f t="shared" si="20"/>
        <v>-18986.948333333334</v>
      </c>
      <c r="AK94" s="123">
        <f t="shared" si="21"/>
        <v>-18986.948333333334</v>
      </c>
      <c r="AL94" s="123">
        <f t="shared" si="22"/>
        <v>-24986.948333333334</v>
      </c>
      <c r="AM94" s="26">
        <f t="shared" si="23"/>
        <v>-18181.648703333332</v>
      </c>
      <c r="AN94" s="26">
        <f t="shared" si="24"/>
        <v>5818.3512966666676</v>
      </c>
      <c r="AO94" s="26">
        <f t="shared" si="25"/>
        <v>5818.3512966666676</v>
      </c>
      <c r="AP94" s="26">
        <f t="shared" si="26"/>
        <v>-181.64870333333238</v>
      </c>
      <c r="AQ94">
        <f t="shared" si="27"/>
        <v>0</v>
      </c>
    </row>
    <row r="95" spans="1:43" x14ac:dyDescent="0.5">
      <c r="A95" t="str">
        <f>'3 - Rent Optimization'!A95</f>
        <v>W181</v>
      </c>
      <c r="B95" t="str">
        <f>'3 - Rent Optimization'!B95</f>
        <v>L10136</v>
      </c>
      <c r="C95" t="str">
        <f>'3 - Rent Optimization'!C95</f>
        <v>apartment</v>
      </c>
      <c r="D95">
        <f>'3 - Rent Optimization'!D95</f>
        <v>2</v>
      </c>
      <c r="E95">
        <f>'3 - Rent Optimization'!E95</f>
        <v>700</v>
      </c>
      <c r="F95" s="107">
        <f>'3 - Rent Optimization'!F95</f>
        <v>0.97299999999999998</v>
      </c>
      <c r="G95" s="26">
        <f>'3 - Rent Optimization'!G95</f>
        <v>8173.2</v>
      </c>
      <c r="H95" s="26">
        <f>'3 - Rent Optimization'!H95</f>
        <v>184</v>
      </c>
      <c r="I95" s="107">
        <f>'3 - Rent Optimization'!I95</f>
        <v>0.30959999999999999</v>
      </c>
      <c r="J95" s="26">
        <f>'3 - Rent Optimization'!J95</f>
        <v>42</v>
      </c>
      <c r="K95" s="26">
        <f>'3 - Rent Optimization'!K95</f>
        <v>252</v>
      </c>
      <c r="L95" s="26">
        <f>'3 - Rent Optimization'!L95</f>
        <v>210</v>
      </c>
      <c r="M95" s="26">
        <f>'3 - Rent Optimization'!M95</f>
        <v>142</v>
      </c>
      <c r="N95" s="47">
        <f>'3 - Rent Optimization'!N95</f>
        <v>0.64095238095238094</v>
      </c>
      <c r="O95" s="47">
        <f>'3 - Rent Optimization'!O95</f>
        <v>0.30959999999999999</v>
      </c>
      <c r="Y95" s="26">
        <f>'3 - Rent Optimization'!Y95</f>
        <v>148.90616710875332</v>
      </c>
      <c r="Z95" s="26">
        <f>'3 - Rent Optimization'!Z95</f>
        <v>148.90616710875332</v>
      </c>
      <c r="AA95" s="47">
        <f>'3 - Rent Optimization'!AA95</f>
        <v>0.50726158898572693</v>
      </c>
      <c r="AB95" s="107">
        <f>'3 - Rent Optimization'!AB95</f>
        <v>0.44910100000000003</v>
      </c>
      <c r="AC95" s="26">
        <f t="shared" si="14"/>
        <v>24408.976622468508</v>
      </c>
      <c r="AD95" s="39">
        <f t="shared" si="15"/>
        <v>14645.385973481105</v>
      </c>
      <c r="AE95" s="26">
        <f t="shared" si="16"/>
        <v>8173.2</v>
      </c>
      <c r="AF95" s="26">
        <f t="shared" si="17"/>
        <v>6472.1859734811051</v>
      </c>
      <c r="AH95" s="123">
        <f t="shared" si="18"/>
        <v>5464.0621666666666</v>
      </c>
      <c r="AI95" s="123">
        <f t="shared" si="19"/>
        <v>-39064.06216666667</v>
      </c>
      <c r="AJ95" s="123">
        <f t="shared" si="20"/>
        <v>-15064.062166666667</v>
      </c>
      <c r="AK95" s="123">
        <f t="shared" si="21"/>
        <v>-15064.062166666667</v>
      </c>
      <c r="AL95" s="123">
        <f t="shared" si="22"/>
        <v>-21064.062166666667</v>
      </c>
      <c r="AM95" s="26">
        <f t="shared" si="23"/>
        <v>-32591.876193185566</v>
      </c>
      <c r="AN95" s="26">
        <f t="shared" si="24"/>
        <v>-8591.8761931855624</v>
      </c>
      <c r="AO95" s="26">
        <f t="shared" si="25"/>
        <v>-8591.8761931855624</v>
      </c>
      <c r="AP95" s="26">
        <f t="shared" si="26"/>
        <v>-14591.876193185562</v>
      </c>
      <c r="AQ95">
        <f t="shared" si="27"/>
        <v>0</v>
      </c>
    </row>
    <row r="96" spans="1:43" x14ac:dyDescent="0.5">
      <c r="A96" t="str">
        <f>'3 - Rent Optimization'!A96</f>
        <v>W182</v>
      </c>
      <c r="B96" t="str">
        <f>'3 - Rent Optimization'!B96</f>
        <v>L10136</v>
      </c>
      <c r="C96" t="str">
        <f>'3 - Rent Optimization'!C96</f>
        <v>apartment</v>
      </c>
      <c r="D96">
        <f>'3 - Rent Optimization'!D96</f>
        <v>2</v>
      </c>
      <c r="E96">
        <f>'3 - Rent Optimization'!E96</f>
        <v>1000</v>
      </c>
      <c r="F96" s="107">
        <f>'3 - Rent Optimization'!F96</f>
        <v>0.97299999999999998</v>
      </c>
      <c r="G96" s="26">
        <f>'3 - Rent Optimization'!G96</f>
        <v>11676</v>
      </c>
      <c r="H96" s="26">
        <f>'3 - Rent Optimization'!H96</f>
        <v>427</v>
      </c>
      <c r="I96" s="107">
        <f>'3 - Rent Optimization'!I96</f>
        <v>0.24110000000000001</v>
      </c>
      <c r="J96" s="26">
        <f>'3 - Rent Optimization'!J96</f>
        <v>94</v>
      </c>
      <c r="K96" s="26">
        <f>'3 - Rent Optimization'!K96</f>
        <v>531</v>
      </c>
      <c r="L96" s="26">
        <f>'3 - Rent Optimization'!L96</f>
        <v>437</v>
      </c>
      <c r="M96" s="26">
        <f>'3 - Rent Optimization'!M96</f>
        <v>333</v>
      </c>
      <c r="N96" s="47">
        <f>'3 - Rent Optimization'!N96</f>
        <v>0.70961098398169342</v>
      </c>
      <c r="O96" s="47">
        <f>'3 - Rent Optimization'!O96</f>
        <v>0.24110000000000001</v>
      </c>
      <c r="Y96" s="26">
        <f>'3 - Rent Optimization'!Y96</f>
        <v>313.1666429834533</v>
      </c>
      <c r="Z96" s="26">
        <f>'3 - Rent Optimization'!Z96</f>
        <v>313.1666429834533</v>
      </c>
      <c r="AA96" s="47">
        <f>'3 - Rent Optimization'!AA96</f>
        <v>0.50122039905437676</v>
      </c>
      <c r="AB96" s="107">
        <f>'3 - Rent Optimization'!AB96</f>
        <v>0.45388381006864997</v>
      </c>
      <c r="AC96" s="26">
        <f t="shared" si="14"/>
        <v>51881.563222864526</v>
      </c>
      <c r="AD96" s="39">
        <f t="shared" si="15"/>
        <v>31128.937933718713</v>
      </c>
      <c r="AE96" s="26">
        <f t="shared" si="16"/>
        <v>11676</v>
      </c>
      <c r="AF96" s="26">
        <f t="shared" si="17"/>
        <v>19452.937933718713</v>
      </c>
      <c r="AH96" s="123">
        <f t="shared" si="18"/>
        <v>5522.2530225019082</v>
      </c>
      <c r="AI96" s="123">
        <f t="shared" si="19"/>
        <v>-39122.253022501907</v>
      </c>
      <c r="AJ96" s="123">
        <f t="shared" si="20"/>
        <v>-15122.253022501907</v>
      </c>
      <c r="AK96" s="123">
        <f t="shared" si="21"/>
        <v>-15122.253022501907</v>
      </c>
      <c r="AL96" s="123">
        <f t="shared" si="22"/>
        <v>-21122.253022501907</v>
      </c>
      <c r="AM96" s="26">
        <f t="shared" si="23"/>
        <v>-19669.315088783194</v>
      </c>
      <c r="AN96" s="26">
        <f t="shared" si="24"/>
        <v>4330.6849112168056</v>
      </c>
      <c r="AO96" s="26">
        <f t="shared" si="25"/>
        <v>4330.6849112168056</v>
      </c>
      <c r="AP96" s="26">
        <f t="shared" si="26"/>
        <v>-1669.3150887831944</v>
      </c>
      <c r="AQ96">
        <f t="shared" si="27"/>
        <v>0</v>
      </c>
    </row>
    <row r="97" spans="1:43" x14ac:dyDescent="0.5">
      <c r="A97" t="str">
        <f>'3 - Rent Optimization'!A97</f>
        <v>W183</v>
      </c>
      <c r="B97" t="str">
        <f>'3 - Rent Optimization'!B97</f>
        <v>L10136</v>
      </c>
      <c r="C97" t="str">
        <f>'3 - Rent Optimization'!C97</f>
        <v>house</v>
      </c>
      <c r="D97">
        <f>'3 - Rent Optimization'!D97</f>
        <v>2</v>
      </c>
      <c r="E97">
        <f>'3 - Rent Optimization'!E97</f>
        <v>900</v>
      </c>
      <c r="F97" s="107">
        <f>'3 - Rent Optimization'!F97</f>
        <v>0.97299999999999998</v>
      </c>
      <c r="G97" s="26">
        <f>'3 - Rent Optimization'!G97</f>
        <v>10508.4</v>
      </c>
      <c r="H97" s="26">
        <f>'3 - Rent Optimization'!H97</f>
        <v>418</v>
      </c>
      <c r="I97" s="107">
        <f>'3 - Rent Optimization'!I97</f>
        <v>4.6600000000000003E-2</v>
      </c>
      <c r="J97" s="26">
        <f>'3 - Rent Optimization'!J97</f>
        <v>86</v>
      </c>
      <c r="K97" s="26">
        <f>'3 - Rent Optimization'!K97</f>
        <v>488</v>
      </c>
      <c r="L97" s="26">
        <f>'3 - Rent Optimization'!L97</f>
        <v>402</v>
      </c>
      <c r="M97" s="26">
        <f>'3 - Rent Optimization'!M97</f>
        <v>332</v>
      </c>
      <c r="N97" s="47">
        <f>'3 - Rent Optimization'!N97</f>
        <v>0.76069651741293531</v>
      </c>
      <c r="O97" s="47">
        <f>'3 - Rent Optimization'!O97</f>
        <v>4.6600000000000003E-2</v>
      </c>
      <c r="Y97" s="26">
        <f>'3 - Rent Optimization'!Y97</f>
        <v>287.84894846532779</v>
      </c>
      <c r="Z97" s="26">
        <f>'3 - Rent Optimization'!Z97</f>
        <v>287.84894846532779</v>
      </c>
      <c r="AA97" s="47">
        <f>'3 - Rent Optimization'!AA97</f>
        <v>0.50168944968224438</v>
      </c>
      <c r="AB97" s="107">
        <f>'3 - Rent Optimization'!AB97</f>
        <v>0.45351246268656714</v>
      </c>
      <c r="AC97" s="26">
        <f t="shared" si="14"/>
        <v>47648.226207591091</v>
      </c>
      <c r="AD97" s="39">
        <f t="shared" si="15"/>
        <v>28588.935724554653</v>
      </c>
      <c r="AE97" s="26">
        <f t="shared" si="16"/>
        <v>10508.4</v>
      </c>
      <c r="AF97" s="26">
        <f t="shared" si="17"/>
        <v>18080.535724554655</v>
      </c>
      <c r="AH97" s="123">
        <f t="shared" si="18"/>
        <v>5517.7349626865671</v>
      </c>
      <c r="AI97" s="123">
        <f t="shared" si="19"/>
        <v>-39117.734962686569</v>
      </c>
      <c r="AJ97" s="123">
        <f t="shared" si="20"/>
        <v>-15117.734962686567</v>
      </c>
      <c r="AK97" s="123">
        <f t="shared" si="21"/>
        <v>-15117.734962686567</v>
      </c>
      <c r="AL97" s="123">
        <f t="shared" si="22"/>
        <v>-21117.734962686569</v>
      </c>
      <c r="AM97" s="26">
        <f t="shared" si="23"/>
        <v>-21037.199238131914</v>
      </c>
      <c r="AN97" s="26">
        <f t="shared" si="24"/>
        <v>2962.8007618680876</v>
      </c>
      <c r="AO97" s="26">
        <f t="shared" si="25"/>
        <v>2962.8007618680876</v>
      </c>
      <c r="AP97" s="26">
        <f t="shared" si="26"/>
        <v>-3037.1992381319142</v>
      </c>
      <c r="AQ97">
        <f t="shared" si="27"/>
        <v>0</v>
      </c>
    </row>
    <row r="98" spans="1:43" x14ac:dyDescent="0.5">
      <c r="A98" t="str">
        <f>'3 - Rent Optimization'!A98</f>
        <v>W184</v>
      </c>
      <c r="B98" t="str">
        <f>'3 - Rent Optimization'!B98</f>
        <v>L10136</v>
      </c>
      <c r="C98" t="str">
        <f>'3 - Rent Optimization'!C98</f>
        <v>house</v>
      </c>
      <c r="D98">
        <f>'3 - Rent Optimization'!D98</f>
        <v>2</v>
      </c>
      <c r="E98">
        <f>'3 - Rent Optimization'!E98</f>
        <v>1200</v>
      </c>
      <c r="F98" s="107">
        <f>'3 - Rent Optimization'!F98</f>
        <v>0.97299999999999998</v>
      </c>
      <c r="G98" s="26">
        <f>'3 - Rent Optimization'!G98</f>
        <v>14011.199999999999</v>
      </c>
      <c r="H98" s="26">
        <f>'3 - Rent Optimization'!H98</f>
        <v>219</v>
      </c>
      <c r="I98" s="107">
        <f>'3 - Rent Optimization'!I98</f>
        <v>0.63560000000000005</v>
      </c>
      <c r="J98" s="26">
        <f>'3 - Rent Optimization'!J98</f>
        <v>83</v>
      </c>
      <c r="K98" s="26">
        <f>'3 - Rent Optimization'!K98</f>
        <v>556</v>
      </c>
      <c r="L98" s="26">
        <f>'3 - Rent Optimization'!L98</f>
        <v>473</v>
      </c>
      <c r="M98" s="26">
        <f>'3 - Rent Optimization'!M98</f>
        <v>136</v>
      </c>
      <c r="N98" s="47">
        <f>'3 - Rent Optimization'!N98</f>
        <v>0.33002114164904867</v>
      </c>
      <c r="O98" s="47">
        <f>'3 - Rent Optimization'!O98</f>
        <v>0.63560000000000005</v>
      </c>
      <c r="Y98" s="26">
        <f>'3 - Rent Optimization'!Y98</f>
        <v>329.59341448781106</v>
      </c>
      <c r="Z98" s="26">
        <f>'3 - Rent Optimization'!Z98</f>
        <v>329.59341448781106</v>
      </c>
      <c r="AA98" s="47">
        <f>'3 - Rent Optimization'!AA98</f>
        <v>0.51707131414428931</v>
      </c>
      <c r="AB98" s="107">
        <f>'3 - Rent Optimization'!AB98</f>
        <v>0.4413346405919662</v>
      </c>
      <c r="AC98" s="26">
        <f t="shared" si="14"/>
        <v>53093.261760426823</v>
      </c>
      <c r="AD98" s="39">
        <f t="shared" si="15"/>
        <v>31855.957056256091</v>
      </c>
      <c r="AE98" s="26">
        <f t="shared" si="16"/>
        <v>14011.199999999999</v>
      </c>
      <c r="AF98" s="26">
        <f t="shared" si="17"/>
        <v>17844.757056256094</v>
      </c>
      <c r="AH98" s="123">
        <f t="shared" si="18"/>
        <v>5369.5714605355879</v>
      </c>
      <c r="AI98" s="123">
        <f t="shared" si="19"/>
        <v>-38969.57146053559</v>
      </c>
      <c r="AJ98" s="123">
        <f t="shared" si="20"/>
        <v>-14969.571460535588</v>
      </c>
      <c r="AK98" s="123">
        <f t="shared" si="21"/>
        <v>-14969.571460535588</v>
      </c>
      <c r="AL98" s="123">
        <f t="shared" si="22"/>
        <v>-20969.57146053559</v>
      </c>
      <c r="AM98" s="26">
        <f t="shared" si="23"/>
        <v>-21124.814404279496</v>
      </c>
      <c r="AN98" s="26">
        <f t="shared" si="24"/>
        <v>2875.1855957205062</v>
      </c>
      <c r="AO98" s="26">
        <f t="shared" si="25"/>
        <v>2875.1855957205062</v>
      </c>
      <c r="AP98" s="26">
        <f t="shared" si="26"/>
        <v>-3124.8144042794956</v>
      </c>
      <c r="AQ98">
        <f t="shared" si="27"/>
        <v>0</v>
      </c>
    </row>
    <row r="99" spans="1:43" x14ac:dyDescent="0.5">
      <c r="A99" t="str">
        <f>'3 - Rent Optimization'!A99</f>
        <v>W185</v>
      </c>
      <c r="B99" t="str">
        <f>'3 - Rent Optimization'!B99</f>
        <v>L1882</v>
      </c>
      <c r="C99" t="str">
        <f>'3 - Rent Optimization'!C99</f>
        <v>apartment</v>
      </c>
      <c r="D99">
        <f>'3 - Rent Optimization'!D99</f>
        <v>2</v>
      </c>
      <c r="E99">
        <f>'3 - Rent Optimization'!E99</f>
        <v>1100</v>
      </c>
      <c r="F99" s="107">
        <f>'3 - Rent Optimization'!F99</f>
        <v>0.97299999999999998</v>
      </c>
      <c r="G99" s="26">
        <f>'3 - Rent Optimization'!G99</f>
        <v>12843.6</v>
      </c>
      <c r="H99" s="26">
        <f>'3 - Rent Optimization'!H99</f>
        <v>220</v>
      </c>
      <c r="I99" s="107">
        <f>'3 - Rent Optimization'!I99</f>
        <v>0.43009999999999998</v>
      </c>
      <c r="J99" s="26">
        <f>'3 - Rent Optimization'!J99</f>
        <v>84</v>
      </c>
      <c r="K99" s="26">
        <f>'3 - Rent Optimization'!K99</f>
        <v>301</v>
      </c>
      <c r="L99" s="26">
        <f>'3 - Rent Optimization'!L99</f>
        <v>217</v>
      </c>
      <c r="M99" s="26">
        <f>'3 - Rent Optimization'!M99</f>
        <v>136</v>
      </c>
      <c r="N99" s="47">
        <f>'3 - Rent Optimization'!N99</f>
        <v>0.60138248847926268</v>
      </c>
      <c r="O99" s="47">
        <f>'3 - Rent Optimization'!O99</f>
        <v>0.43009999999999998</v>
      </c>
      <c r="Y99" s="26">
        <f>'3 - Rent Optimization'!Y99</f>
        <v>174.16970601237844</v>
      </c>
      <c r="Z99" s="26">
        <f>'3 - Rent Optimization'!Z99</f>
        <v>174.16970601237844</v>
      </c>
      <c r="AA99" s="47">
        <f>'3 - Rent Optimization'!AA99</f>
        <v>0.43242287930830764</v>
      </c>
      <c r="AB99" s="107">
        <f>'3 - Rent Optimization'!AB99</f>
        <v>0.5083508064516129</v>
      </c>
      <c r="AC99" s="26">
        <f t="shared" si="14"/>
        <v>32316.848336454015</v>
      </c>
      <c r="AD99" s="39">
        <f t="shared" si="15"/>
        <v>19390.10900187241</v>
      </c>
      <c r="AE99" s="26">
        <f t="shared" si="16"/>
        <v>12843.6</v>
      </c>
      <c r="AF99" s="26">
        <f t="shared" si="17"/>
        <v>6546.5090018724095</v>
      </c>
      <c r="AH99" s="123">
        <f t="shared" si="18"/>
        <v>6184.9348118279568</v>
      </c>
      <c r="AI99" s="123">
        <f t="shared" si="19"/>
        <v>-39784.934811827959</v>
      </c>
      <c r="AJ99" s="123">
        <f t="shared" si="20"/>
        <v>-15784.934811827956</v>
      </c>
      <c r="AK99" s="123">
        <f t="shared" si="21"/>
        <v>-15784.934811827956</v>
      </c>
      <c r="AL99" s="123">
        <f t="shared" si="22"/>
        <v>-21784.934811827956</v>
      </c>
      <c r="AM99" s="26">
        <f t="shared" si="23"/>
        <v>-33238.425809955552</v>
      </c>
      <c r="AN99" s="26">
        <f t="shared" si="24"/>
        <v>-9238.4258099555464</v>
      </c>
      <c r="AO99" s="26">
        <f t="shared" si="25"/>
        <v>-9238.4258099555464</v>
      </c>
      <c r="AP99" s="26">
        <f t="shared" si="26"/>
        <v>-15238.425809955546</v>
      </c>
      <c r="AQ99">
        <f t="shared" si="27"/>
        <v>0</v>
      </c>
    </row>
    <row r="100" spans="1:43" x14ac:dyDescent="0.5">
      <c r="A100" t="str">
        <f>'3 - Rent Optimization'!A100</f>
        <v>W186</v>
      </c>
      <c r="B100" t="str">
        <f>'3 - Rent Optimization'!B100</f>
        <v>L1882</v>
      </c>
      <c r="C100" t="str">
        <f>'3 - Rent Optimization'!C100</f>
        <v>apartment</v>
      </c>
      <c r="D100">
        <f>'3 - Rent Optimization'!D100</f>
        <v>2</v>
      </c>
      <c r="E100">
        <f>'3 - Rent Optimization'!E100</f>
        <v>1400</v>
      </c>
      <c r="F100" s="107">
        <f>'3 - Rent Optimization'!F100</f>
        <v>0.97299999999999998</v>
      </c>
      <c r="G100" s="26">
        <f>'3 - Rent Optimization'!G100</f>
        <v>16346.4</v>
      </c>
      <c r="H100" s="26">
        <f>'3 - Rent Optimization'!H100</f>
        <v>481</v>
      </c>
      <c r="I100" s="107">
        <f>'3 - Rent Optimization'!I100</f>
        <v>0.38080000000000003</v>
      </c>
      <c r="J100" s="26">
        <f>'3 - Rent Optimization'!J100</f>
        <v>134</v>
      </c>
      <c r="K100" s="26">
        <f>'3 - Rent Optimization'!K100</f>
        <v>568</v>
      </c>
      <c r="L100" s="26">
        <f>'3 - Rent Optimization'!L100</f>
        <v>434</v>
      </c>
      <c r="M100" s="26">
        <f>'3 - Rent Optimization'!M100</f>
        <v>347</v>
      </c>
      <c r="N100" s="47">
        <f>'3 - Rent Optimization'!N100</f>
        <v>0.73963133640553003</v>
      </c>
      <c r="O100" s="47">
        <f>'3 - Rent Optimization'!O100</f>
        <v>0.38080000000000003</v>
      </c>
      <c r="Y100" s="26">
        <f>'3 - Rent Optimization'!Y100</f>
        <v>331.33941202475688</v>
      </c>
      <c r="Z100" s="26">
        <f>'3 - Rent Optimization'!Z100</f>
        <v>331.33941202475688</v>
      </c>
      <c r="AA100" s="47">
        <f>'3 - Rent Optimization'!AA100</f>
        <v>0.46375928483826151</v>
      </c>
      <c r="AB100" s="107">
        <f>'3 - Rent Optimization'!AB100</f>
        <v>0.48354177419354838</v>
      </c>
      <c r="AC100" s="26">
        <f t="shared" si="14"/>
        <v>58479.003210004805</v>
      </c>
      <c r="AD100" s="39">
        <f t="shared" si="15"/>
        <v>35087.40192600288</v>
      </c>
      <c r="AE100" s="26">
        <f t="shared" si="16"/>
        <v>16346.4</v>
      </c>
      <c r="AF100" s="26">
        <f t="shared" si="17"/>
        <v>18741.001926002878</v>
      </c>
      <c r="AH100" s="123">
        <f t="shared" si="18"/>
        <v>5883.0915860215055</v>
      </c>
      <c r="AI100" s="123">
        <f t="shared" si="19"/>
        <v>-39483.091586021503</v>
      </c>
      <c r="AJ100" s="123">
        <f t="shared" si="20"/>
        <v>-15483.091586021506</v>
      </c>
      <c r="AK100" s="123">
        <f t="shared" si="21"/>
        <v>-15483.091586021506</v>
      </c>
      <c r="AL100" s="123">
        <f t="shared" si="22"/>
        <v>-21483.091586021506</v>
      </c>
      <c r="AM100" s="26">
        <f t="shared" si="23"/>
        <v>-20742.089660018624</v>
      </c>
      <c r="AN100" s="26">
        <f t="shared" si="24"/>
        <v>3257.9103399813721</v>
      </c>
      <c r="AO100" s="26">
        <f t="shared" si="25"/>
        <v>3257.9103399813721</v>
      </c>
      <c r="AP100" s="26">
        <f t="shared" si="26"/>
        <v>-2742.0896600186279</v>
      </c>
      <c r="AQ100">
        <f t="shared" si="27"/>
        <v>0</v>
      </c>
    </row>
    <row r="101" spans="1:43" x14ac:dyDescent="0.5">
      <c r="A101" t="str">
        <f>'3 - Rent Optimization'!A101</f>
        <v>W187</v>
      </c>
      <c r="B101" t="str">
        <f>'3 - Rent Optimization'!B101</f>
        <v>L1882</v>
      </c>
      <c r="C101" t="str">
        <f>'3 - Rent Optimization'!C101</f>
        <v>house</v>
      </c>
      <c r="D101">
        <f>'3 - Rent Optimization'!D101</f>
        <v>2</v>
      </c>
      <c r="E101">
        <f>'3 - Rent Optimization'!E101</f>
        <v>1300</v>
      </c>
      <c r="F101" s="107">
        <f>'3 - Rent Optimization'!F101</f>
        <v>0.97299999999999998</v>
      </c>
      <c r="G101" s="26">
        <f>'3 - Rent Optimization'!G101</f>
        <v>15178.8</v>
      </c>
      <c r="H101" s="26">
        <f>'3 - Rent Optimization'!H101</f>
        <v>280</v>
      </c>
      <c r="I101" s="107">
        <f>'3 - Rent Optimization'!I101</f>
        <v>0.45750000000000002</v>
      </c>
      <c r="J101" s="26">
        <f>'3 - Rent Optimization'!J101</f>
        <v>109</v>
      </c>
      <c r="K101" s="26">
        <f>'3 - Rent Optimization'!K101</f>
        <v>615</v>
      </c>
      <c r="L101" s="26">
        <f>'3 - Rent Optimization'!L101</f>
        <v>506</v>
      </c>
      <c r="M101" s="26">
        <f>'3 - Rent Optimization'!M101</f>
        <v>171</v>
      </c>
      <c r="N101" s="47">
        <f>'3 - Rent Optimization'!N101</f>
        <v>0.37035573122529653</v>
      </c>
      <c r="O101" s="47">
        <f>'3 - Rent Optimization'!O101</f>
        <v>0.45750000000000002</v>
      </c>
      <c r="Y101" s="26">
        <f>'3 - Rent Optimization'!Y101</f>
        <v>362.69295503347229</v>
      </c>
      <c r="Z101" s="26">
        <f>'3 - Rent Optimization'!Z101</f>
        <v>362.69295503347229</v>
      </c>
      <c r="AA101" s="47">
        <f>'3 - Rent Optimization'!AA101</f>
        <v>0.5010955810805886</v>
      </c>
      <c r="AB101" s="107">
        <f>'3 - Rent Optimization'!AB101</f>
        <v>0.45398262845849802</v>
      </c>
      <c r="AC101" s="26">
        <f t="shared" si="14"/>
        <v>60099.549883058586</v>
      </c>
      <c r="AD101" s="39">
        <f t="shared" si="15"/>
        <v>36059.72992983515</v>
      </c>
      <c r="AE101" s="26">
        <f t="shared" si="16"/>
        <v>15178.8</v>
      </c>
      <c r="AF101" s="26">
        <f t="shared" si="17"/>
        <v>20880.929929835151</v>
      </c>
      <c r="AH101" s="123">
        <f t="shared" si="18"/>
        <v>5523.4553129117248</v>
      </c>
      <c r="AI101" s="123">
        <f t="shared" si="19"/>
        <v>-39123.455312911727</v>
      </c>
      <c r="AJ101" s="123">
        <f t="shared" si="20"/>
        <v>-15123.455312911725</v>
      </c>
      <c r="AK101" s="123">
        <f t="shared" si="21"/>
        <v>-15123.455312911725</v>
      </c>
      <c r="AL101" s="123">
        <f t="shared" si="22"/>
        <v>-21123.455312911727</v>
      </c>
      <c r="AM101" s="26">
        <f t="shared" si="23"/>
        <v>-18242.525383076576</v>
      </c>
      <c r="AN101" s="26">
        <f t="shared" si="24"/>
        <v>5757.4746169234259</v>
      </c>
      <c r="AO101" s="26">
        <f t="shared" si="25"/>
        <v>5757.4746169234259</v>
      </c>
      <c r="AP101" s="26">
        <f t="shared" si="26"/>
        <v>-242.52538307657596</v>
      </c>
      <c r="AQ101">
        <f t="shared" si="27"/>
        <v>0</v>
      </c>
    </row>
    <row r="102" spans="1:43" x14ac:dyDescent="0.5">
      <c r="A102" t="str">
        <f>'3 - Rent Optimization'!A102</f>
        <v>W188</v>
      </c>
      <c r="B102" t="str">
        <f>'3 - Rent Optimization'!B102</f>
        <v>L1882</v>
      </c>
      <c r="C102" t="str">
        <f>'3 - Rent Optimization'!C102</f>
        <v>house</v>
      </c>
      <c r="D102">
        <f>'3 - Rent Optimization'!D102</f>
        <v>2</v>
      </c>
      <c r="E102">
        <f>'3 - Rent Optimization'!E102</f>
        <v>1900</v>
      </c>
      <c r="F102" s="107">
        <f>'3 - Rent Optimization'!F102</f>
        <v>0.97299999999999998</v>
      </c>
      <c r="G102" s="26">
        <f>'3 - Rent Optimization'!G102</f>
        <v>22184.399999999998</v>
      </c>
      <c r="H102" s="26">
        <f>'3 - Rent Optimization'!H102</f>
        <v>568</v>
      </c>
      <c r="I102" s="107">
        <f>'3 - Rent Optimization'!I102</f>
        <v>0.189</v>
      </c>
      <c r="J102" s="26">
        <f>'3 - Rent Optimization'!J102</f>
        <v>227</v>
      </c>
      <c r="K102" s="26">
        <f>'3 - Rent Optimization'!K102</f>
        <v>861</v>
      </c>
      <c r="L102" s="26">
        <f>'3 - Rent Optimization'!L102</f>
        <v>634</v>
      </c>
      <c r="M102" s="26">
        <f>'3 - Rent Optimization'!M102</f>
        <v>341</v>
      </c>
      <c r="N102" s="47">
        <f>'3 - Rent Optimization'!N102</f>
        <v>0.53028391167192435</v>
      </c>
      <c r="O102" s="47">
        <f>'3 - Rent Optimization'!O102</f>
        <v>0.189</v>
      </c>
      <c r="Y102" s="26">
        <f>'3 - Rent Optimization'!Y102</f>
        <v>499.65480927118864</v>
      </c>
      <c r="Z102" s="26">
        <f>'3 - Rent Optimization'!Z102</f>
        <v>499.65480927118864</v>
      </c>
      <c r="AA102" s="47">
        <f>'3 - Rent Optimization'!AA102</f>
        <v>0.44404392337058501</v>
      </c>
      <c r="AB102" s="107">
        <f>'3 - Rent Optimization'!AB102</f>
        <v>0.49915042586750785</v>
      </c>
      <c r="AC102" s="26">
        <f t="shared" si="14"/>
        <v>91032.062454578714</v>
      </c>
      <c r="AD102" s="39">
        <f t="shared" si="15"/>
        <v>54619.237472747227</v>
      </c>
      <c r="AE102" s="26">
        <f t="shared" si="16"/>
        <v>22184.399999999998</v>
      </c>
      <c r="AF102" s="26">
        <f t="shared" si="17"/>
        <v>32434.837472747229</v>
      </c>
      <c r="AH102" s="123">
        <f t="shared" si="18"/>
        <v>6072.9968480546795</v>
      </c>
      <c r="AI102" s="123">
        <f t="shared" si="19"/>
        <v>-39672.996848054681</v>
      </c>
      <c r="AJ102" s="123">
        <f t="shared" si="20"/>
        <v>-15672.99684805468</v>
      </c>
      <c r="AK102" s="123">
        <f t="shared" si="21"/>
        <v>-15672.99684805468</v>
      </c>
      <c r="AL102" s="123">
        <f t="shared" si="22"/>
        <v>-21672.996848054681</v>
      </c>
      <c r="AM102" s="26">
        <f t="shared" si="23"/>
        <v>-7238.1593753074521</v>
      </c>
      <c r="AN102" s="26">
        <f t="shared" si="24"/>
        <v>16761.840624692552</v>
      </c>
      <c r="AO102" s="26">
        <f t="shared" si="25"/>
        <v>16761.840624692552</v>
      </c>
      <c r="AP102" s="26">
        <f t="shared" si="26"/>
        <v>10761.840624692548</v>
      </c>
      <c r="AQ102">
        <f t="shared" si="27"/>
        <v>1</v>
      </c>
    </row>
    <row r="103" spans="1:43" x14ac:dyDescent="0.5">
      <c r="A103" t="str">
        <f>'3 - Rent Optimization'!A103</f>
        <v>W189</v>
      </c>
      <c r="B103" t="str">
        <f>'3 - Rent Optimization'!B103</f>
        <v>L1883</v>
      </c>
      <c r="C103" t="str">
        <f>'3 - Rent Optimization'!C103</f>
        <v>apartment</v>
      </c>
      <c r="D103">
        <f>'3 - Rent Optimization'!D103</f>
        <v>2</v>
      </c>
      <c r="E103">
        <f>'3 - Rent Optimization'!E103</f>
        <v>900</v>
      </c>
      <c r="F103" s="107">
        <f>'3 - Rent Optimization'!F103</f>
        <v>0.97299999999999998</v>
      </c>
      <c r="G103" s="26">
        <f>'3 - Rent Optimization'!G103</f>
        <v>10508.4</v>
      </c>
      <c r="H103" s="26">
        <f>'3 - Rent Optimization'!H103</f>
        <v>318</v>
      </c>
      <c r="I103" s="107">
        <f>'3 - Rent Optimization'!I103</f>
        <v>0.29039999999999999</v>
      </c>
      <c r="J103" s="26">
        <f>'3 - Rent Optimization'!J103</f>
        <v>176</v>
      </c>
      <c r="K103" s="26">
        <f>'3 - Rent Optimization'!K103</f>
        <v>440</v>
      </c>
      <c r="L103" s="26">
        <f>'3 - Rent Optimization'!L103</f>
        <v>264</v>
      </c>
      <c r="M103" s="26">
        <f>'3 - Rent Optimization'!M103</f>
        <v>142</v>
      </c>
      <c r="N103" s="47">
        <f>'3 - Rent Optimization'!N103</f>
        <v>0.53030303030303039</v>
      </c>
      <c r="O103" s="47">
        <f>'3 - Rent Optimization'!O103</f>
        <v>0.29039999999999999</v>
      </c>
      <c r="Y103" s="26">
        <f>'3 - Rent Optimization'!Y103</f>
        <v>248.79632436528988</v>
      </c>
      <c r="Z103" s="26">
        <f>'3 - Rent Optimization'!Z103</f>
        <v>248.79632436528988</v>
      </c>
      <c r="AA103" s="47">
        <f>'3 - Rent Optimization'!AA103</f>
        <v>0.32059492231906023</v>
      </c>
      <c r="AB103" s="107">
        <f>'3 - Rent Optimization'!AB103</f>
        <v>0.59688500000000011</v>
      </c>
      <c r="AC103" s="26">
        <f t="shared" si="14"/>
        <v>54203.519835103267</v>
      </c>
      <c r="AD103" s="39">
        <f t="shared" si="15"/>
        <v>32522.111901061959</v>
      </c>
      <c r="AE103" s="26">
        <f t="shared" si="16"/>
        <v>10508.4</v>
      </c>
      <c r="AF103" s="26">
        <f t="shared" si="17"/>
        <v>22013.711901061957</v>
      </c>
      <c r="AH103" s="123">
        <f t="shared" si="18"/>
        <v>7262.1008333333348</v>
      </c>
      <c r="AI103" s="123">
        <f t="shared" si="19"/>
        <v>-40862.100833333338</v>
      </c>
      <c r="AJ103" s="123">
        <f t="shared" si="20"/>
        <v>-16862.100833333334</v>
      </c>
      <c r="AK103" s="123">
        <f t="shared" si="21"/>
        <v>-16862.100833333334</v>
      </c>
      <c r="AL103" s="123">
        <f t="shared" si="22"/>
        <v>-22862.100833333334</v>
      </c>
      <c r="AM103" s="26">
        <f t="shared" si="23"/>
        <v>-18848.38893227138</v>
      </c>
      <c r="AN103" s="26">
        <f t="shared" si="24"/>
        <v>5151.6110677286233</v>
      </c>
      <c r="AO103" s="26">
        <f t="shared" si="25"/>
        <v>5151.6110677286233</v>
      </c>
      <c r="AP103" s="26">
        <f t="shared" si="26"/>
        <v>-848.38893227137669</v>
      </c>
      <c r="AQ103">
        <f t="shared" si="27"/>
        <v>0</v>
      </c>
    </row>
    <row r="104" spans="1:43" x14ac:dyDescent="0.5">
      <c r="A104" t="str">
        <f>'3 - Rent Optimization'!A104</f>
        <v>W19</v>
      </c>
      <c r="B104" t="str">
        <f>'3 - Rent Optimization'!B104</f>
        <v>L4761</v>
      </c>
      <c r="C104" t="str">
        <f>'3 - Rent Optimization'!C104</f>
        <v>house</v>
      </c>
      <c r="D104">
        <f>'3 - Rent Optimization'!D104</f>
        <v>2</v>
      </c>
      <c r="E104">
        <f>'3 - Rent Optimization'!E104</f>
        <v>2800</v>
      </c>
      <c r="F104" s="107">
        <f>'3 - Rent Optimization'!F104</f>
        <v>0.97299999999999998</v>
      </c>
      <c r="G104" s="26">
        <f>'3 - Rent Optimization'!G104</f>
        <v>32692.799999999999</v>
      </c>
      <c r="H104" s="26">
        <f>'3 - Rent Optimization'!H104</f>
        <v>556</v>
      </c>
      <c r="I104" s="107">
        <f>'3 - Rent Optimization'!I104</f>
        <v>0.29859999999999998</v>
      </c>
      <c r="J104" s="26">
        <f>'3 - Rent Optimization'!J104</f>
        <v>191</v>
      </c>
      <c r="K104" s="26">
        <f>'3 - Rent Optimization'!K104</f>
        <v>826</v>
      </c>
      <c r="L104" s="26">
        <f>'3 - Rent Optimization'!L104</f>
        <v>635</v>
      </c>
      <c r="M104" s="26">
        <f>'3 - Rent Optimization'!M104</f>
        <v>365</v>
      </c>
      <c r="N104" s="47">
        <f>'3 - Rent Optimization'!N104</f>
        <v>0.5598425196850394</v>
      </c>
      <c r="O104" s="47">
        <f>'3 - Rent Optimization'!O104</f>
        <v>0.29859999999999998</v>
      </c>
      <c r="Y104" s="26">
        <f>'3 - Rent Optimization'!Y104</f>
        <v>482.26388625742078</v>
      </c>
      <c r="Z104" s="26">
        <f>'3 - Rent Optimization'!Z104</f>
        <v>482.26388625742078</v>
      </c>
      <c r="AA104" s="47">
        <f>'3 - Rent Optimization'!AA104</f>
        <v>0.46694662835580569</v>
      </c>
      <c r="AB104" s="107">
        <f>'3 - Rent Optimization'!AB104</f>
        <v>0.48101835433070866</v>
      </c>
      <c r="AC104" s="26">
        <f t="shared" si="14"/>
        <v>84671.890036046971</v>
      </c>
      <c r="AD104" s="39">
        <f t="shared" si="15"/>
        <v>50803.134021628182</v>
      </c>
      <c r="AE104" s="26">
        <f t="shared" si="16"/>
        <v>32692.799999999999</v>
      </c>
      <c r="AF104" s="26">
        <f t="shared" si="17"/>
        <v>18110.334021628183</v>
      </c>
      <c r="AH104" s="123">
        <f t="shared" si="18"/>
        <v>5852.389977690289</v>
      </c>
      <c r="AI104" s="123">
        <f t="shared" si="19"/>
        <v>-39452.389977690291</v>
      </c>
      <c r="AJ104" s="123">
        <f t="shared" si="20"/>
        <v>-15452.389977690289</v>
      </c>
      <c r="AK104" s="123">
        <f t="shared" si="21"/>
        <v>-15452.389977690289</v>
      </c>
      <c r="AL104" s="123">
        <f t="shared" si="22"/>
        <v>-21452.389977690291</v>
      </c>
      <c r="AM104" s="26">
        <f t="shared" si="23"/>
        <v>-21342.055956062108</v>
      </c>
      <c r="AN104" s="26">
        <f t="shared" si="24"/>
        <v>2657.9440439378941</v>
      </c>
      <c r="AO104" s="26">
        <f t="shared" si="25"/>
        <v>2657.9440439378941</v>
      </c>
      <c r="AP104" s="26">
        <f t="shared" si="26"/>
        <v>-3342.0559560621077</v>
      </c>
      <c r="AQ104">
        <f t="shared" si="27"/>
        <v>0</v>
      </c>
    </row>
    <row r="105" spans="1:43" x14ac:dyDescent="0.5">
      <c r="A105" t="str">
        <f>'3 - Rent Optimization'!A105</f>
        <v>W190</v>
      </c>
      <c r="B105" t="str">
        <f>'3 - Rent Optimization'!B105</f>
        <v>L1883</v>
      </c>
      <c r="C105" t="str">
        <f>'3 - Rent Optimization'!C105</f>
        <v>apartment</v>
      </c>
      <c r="D105">
        <f>'3 - Rent Optimization'!D105</f>
        <v>2</v>
      </c>
      <c r="E105">
        <f>'3 - Rent Optimization'!E105</f>
        <v>1100</v>
      </c>
      <c r="F105" s="107">
        <f>'3 - Rent Optimization'!F105</f>
        <v>0.97299999999999998</v>
      </c>
      <c r="G105" s="26">
        <f>'3 - Rent Optimization'!G105</f>
        <v>12843.6</v>
      </c>
      <c r="H105" s="26">
        <f>'3 - Rent Optimization'!H105</f>
        <v>538</v>
      </c>
      <c r="I105" s="107">
        <f>'3 - Rent Optimization'!I105</f>
        <v>0.58079999999999998</v>
      </c>
      <c r="J105" s="26">
        <f>'3 - Rent Optimization'!J105</f>
        <v>225</v>
      </c>
      <c r="K105" s="26">
        <f>'3 - Rent Optimization'!K105</f>
        <v>1033</v>
      </c>
      <c r="L105" s="26">
        <f>'3 - Rent Optimization'!L105</f>
        <v>808</v>
      </c>
      <c r="M105" s="26">
        <f>'3 - Rent Optimization'!M105</f>
        <v>313</v>
      </c>
      <c r="N105" s="47">
        <f>'3 - Rent Optimization'!N105</f>
        <v>0.40990099009900993</v>
      </c>
      <c r="O105" s="47">
        <f>'3 - Rent Optimization'!O105</f>
        <v>0.58079999999999998</v>
      </c>
      <c r="Y105" s="26">
        <f>'3 - Rent Optimization'!Y105</f>
        <v>604.63420487558426</v>
      </c>
      <c r="Z105" s="26">
        <f>'3 - Rent Optimization'!Z105</f>
        <v>604.63420487558426</v>
      </c>
      <c r="AA105" s="47">
        <f>'3 - Rent Optimization'!AA105</f>
        <v>0.47587545037186563</v>
      </c>
      <c r="AB105" s="107">
        <f>'3 - Rent Optimization'!AB105</f>
        <v>0.47394940594059404</v>
      </c>
      <c r="AC105" s="26">
        <f t="shared" si="14"/>
        <v>104596.59810743351</v>
      </c>
      <c r="AD105" s="39">
        <f t="shared" si="15"/>
        <v>62757.958864460103</v>
      </c>
      <c r="AE105" s="26">
        <f t="shared" si="16"/>
        <v>12843.6</v>
      </c>
      <c r="AF105" s="26">
        <f t="shared" si="17"/>
        <v>49914.358864460104</v>
      </c>
      <c r="AH105" s="123">
        <f t="shared" si="18"/>
        <v>5766.3844389438946</v>
      </c>
      <c r="AI105" s="123">
        <f t="shared" si="19"/>
        <v>-39366.384438943896</v>
      </c>
      <c r="AJ105" s="123">
        <f t="shared" si="20"/>
        <v>-15366.384438943895</v>
      </c>
      <c r="AK105" s="123">
        <f t="shared" si="21"/>
        <v>-15366.384438943895</v>
      </c>
      <c r="AL105" s="123">
        <f t="shared" si="22"/>
        <v>-21366.384438943896</v>
      </c>
      <c r="AM105" s="26">
        <f t="shared" si="23"/>
        <v>10547.974425516208</v>
      </c>
      <c r="AN105" s="26">
        <f t="shared" si="24"/>
        <v>34547.974425516208</v>
      </c>
      <c r="AO105" s="26">
        <f t="shared" si="25"/>
        <v>34547.974425516208</v>
      </c>
      <c r="AP105" s="26">
        <f t="shared" si="26"/>
        <v>28547.974425516208</v>
      </c>
      <c r="AQ105">
        <f t="shared" si="27"/>
        <v>1</v>
      </c>
    </row>
    <row r="106" spans="1:43" x14ac:dyDescent="0.5">
      <c r="A106" t="str">
        <f>'3 - Rent Optimization'!A106</f>
        <v>W191</v>
      </c>
      <c r="B106" t="str">
        <f>'3 - Rent Optimization'!B106</f>
        <v>L1883</v>
      </c>
      <c r="C106" t="str">
        <f>'3 - Rent Optimization'!C106</f>
        <v>house</v>
      </c>
      <c r="D106">
        <f>'3 - Rent Optimization'!D106</f>
        <v>2</v>
      </c>
      <c r="E106">
        <f>'3 - Rent Optimization'!E106</f>
        <v>1300</v>
      </c>
      <c r="F106" s="107">
        <f>'3 - Rent Optimization'!F106</f>
        <v>0.97299999999999998</v>
      </c>
      <c r="G106" s="26">
        <f>'3 - Rent Optimization'!G106</f>
        <v>15178.8</v>
      </c>
      <c r="H106" s="26">
        <f>'3 - Rent Optimization'!H106</f>
        <v>318</v>
      </c>
      <c r="I106" s="107">
        <f>'3 - Rent Optimization'!I106</f>
        <v>0.39179999999999998</v>
      </c>
      <c r="J106" s="26">
        <f>'3 - Rent Optimization'!J106</f>
        <v>157</v>
      </c>
      <c r="K106" s="26">
        <f>'3 - Rent Optimization'!K106</f>
        <v>471</v>
      </c>
      <c r="L106" s="26">
        <f>'3 - Rent Optimization'!L106</f>
        <v>314</v>
      </c>
      <c r="M106" s="26">
        <f>'3 - Rent Optimization'!M106</f>
        <v>161</v>
      </c>
      <c r="N106" s="47">
        <f>'3 - Rent Optimization'!N106</f>
        <v>0.51019108280254777</v>
      </c>
      <c r="O106" s="47">
        <f>'3 - Rent Optimization'!O106</f>
        <v>0.39179999999999998</v>
      </c>
      <c r="Y106" s="26">
        <f>'3 - Rent Optimization'!Y106</f>
        <v>269.75017367689787</v>
      </c>
      <c r="Z106" s="26">
        <f>'3 - Rent Optimization'!Z106</f>
        <v>269.75017367689787</v>
      </c>
      <c r="AA106" s="47">
        <f>'3 - Rent Optimization'!AA106</f>
        <v>0.38726158898572705</v>
      </c>
      <c r="AB106" s="107">
        <f>'3 - Rent Optimization'!AB106</f>
        <v>0.54410499999999995</v>
      </c>
      <c r="AC106" s="26">
        <f t="shared" si="14"/>
        <v>53571.932660691004</v>
      </c>
      <c r="AD106" s="39">
        <f t="shared" si="15"/>
        <v>32143.1595964146</v>
      </c>
      <c r="AE106" s="26">
        <f t="shared" si="16"/>
        <v>15178.8</v>
      </c>
      <c r="AF106" s="26">
        <f t="shared" si="17"/>
        <v>16964.359596414601</v>
      </c>
      <c r="AH106" s="123">
        <f t="shared" si="18"/>
        <v>6619.9441666666662</v>
      </c>
      <c r="AI106" s="123">
        <f t="shared" si="19"/>
        <v>-40219.944166666668</v>
      </c>
      <c r="AJ106" s="123">
        <f t="shared" si="20"/>
        <v>-16219.944166666666</v>
      </c>
      <c r="AK106" s="123">
        <f t="shared" si="21"/>
        <v>-16219.944166666666</v>
      </c>
      <c r="AL106" s="123">
        <f t="shared" si="22"/>
        <v>-22219.944166666668</v>
      </c>
      <c r="AM106" s="26">
        <f t="shared" si="23"/>
        <v>-23255.584570252067</v>
      </c>
      <c r="AN106" s="26">
        <f t="shared" si="24"/>
        <v>744.41542974793447</v>
      </c>
      <c r="AO106" s="26">
        <f t="shared" si="25"/>
        <v>744.41542974793447</v>
      </c>
      <c r="AP106" s="26">
        <f t="shared" si="26"/>
        <v>-5255.5845702520674</v>
      </c>
      <c r="AQ106">
        <f t="shared" si="27"/>
        <v>0</v>
      </c>
    </row>
    <row r="107" spans="1:43" x14ac:dyDescent="0.5">
      <c r="A107" t="str">
        <f>'3 - Rent Optimization'!A107</f>
        <v>W192</v>
      </c>
      <c r="B107" t="str">
        <f>'3 - Rent Optimization'!B107</f>
        <v>L1883</v>
      </c>
      <c r="C107" t="str">
        <f>'3 - Rent Optimization'!C107</f>
        <v>house</v>
      </c>
      <c r="D107">
        <f>'3 - Rent Optimization'!D107</f>
        <v>2</v>
      </c>
      <c r="E107">
        <f>'3 - Rent Optimization'!E107</f>
        <v>1600</v>
      </c>
      <c r="F107" s="107">
        <f>'3 - Rent Optimization'!F107</f>
        <v>0.97299999999999998</v>
      </c>
      <c r="G107" s="26">
        <f>'3 - Rent Optimization'!G107</f>
        <v>18681.599999999999</v>
      </c>
      <c r="H107" s="26">
        <f>'3 - Rent Optimization'!H107</f>
        <v>680</v>
      </c>
      <c r="I107" s="107">
        <f>'3 - Rent Optimization'!I107</f>
        <v>0.38629999999999998</v>
      </c>
      <c r="J107" s="26">
        <f>'3 - Rent Optimization'!J107</f>
        <v>253</v>
      </c>
      <c r="K107" s="26">
        <f>'3 - Rent Optimization'!K107</f>
        <v>886</v>
      </c>
      <c r="L107" s="26">
        <f>'3 - Rent Optimization'!L107</f>
        <v>633</v>
      </c>
      <c r="M107" s="26">
        <f>'3 - Rent Optimization'!M107</f>
        <v>427</v>
      </c>
      <c r="N107" s="47">
        <f>'3 - Rent Optimization'!N107</f>
        <v>0.63965244865718796</v>
      </c>
      <c r="O107" s="47">
        <f>'3 - Rent Optimization'!O107</f>
        <v>0.38629999999999998</v>
      </c>
      <c r="Y107" s="26">
        <f>'3 - Rent Optimization'!Y107</f>
        <v>512.04573228495644</v>
      </c>
      <c r="Z107" s="26">
        <f>'3 - Rent Optimization'!Z107</f>
        <v>512.04573228495644</v>
      </c>
      <c r="AA107" s="47">
        <f>'3 - Rent Optimization'!AA107</f>
        <v>0.42738797129220402</v>
      </c>
      <c r="AB107" s="107">
        <f>'3 - Rent Optimization'!AB107</f>
        <v>0.51233694312796207</v>
      </c>
      <c r="AC107" s="26">
        <f t="shared" si="14"/>
        <v>95754.080005516604</v>
      </c>
      <c r="AD107" s="39">
        <f t="shared" si="15"/>
        <v>57452.448003309961</v>
      </c>
      <c r="AE107" s="26">
        <f t="shared" si="16"/>
        <v>18681.599999999999</v>
      </c>
      <c r="AF107" s="26">
        <f t="shared" si="17"/>
        <v>38770.848003309962</v>
      </c>
      <c r="AH107" s="123">
        <f t="shared" si="18"/>
        <v>6233.4328080568721</v>
      </c>
      <c r="AI107" s="123">
        <f t="shared" si="19"/>
        <v>-39833.432808056874</v>
      </c>
      <c r="AJ107" s="123">
        <f t="shared" si="20"/>
        <v>-15833.432808056872</v>
      </c>
      <c r="AK107" s="123">
        <f t="shared" si="21"/>
        <v>-15833.432808056872</v>
      </c>
      <c r="AL107" s="123">
        <f t="shared" si="22"/>
        <v>-21833.432808056874</v>
      </c>
      <c r="AM107" s="26">
        <f t="shared" si="23"/>
        <v>-1062.5848047469117</v>
      </c>
      <c r="AN107" s="26">
        <f t="shared" si="24"/>
        <v>22937.415195253088</v>
      </c>
      <c r="AO107" s="26">
        <f t="shared" si="25"/>
        <v>22937.415195253088</v>
      </c>
      <c r="AP107" s="26">
        <f t="shared" si="26"/>
        <v>16937.415195253088</v>
      </c>
      <c r="AQ107">
        <f t="shared" si="27"/>
        <v>1</v>
      </c>
    </row>
    <row r="108" spans="1:43" x14ac:dyDescent="0.5">
      <c r="A108" t="str">
        <f>'3 - Rent Optimization'!A108</f>
        <v>W193</v>
      </c>
      <c r="B108" t="str">
        <f>'3 - Rent Optimization'!B108</f>
        <v>L1887</v>
      </c>
      <c r="C108" t="str">
        <f>'3 - Rent Optimization'!C108</f>
        <v>apartment</v>
      </c>
      <c r="D108">
        <f>'3 - Rent Optimization'!D108</f>
        <v>2</v>
      </c>
      <c r="E108">
        <f>'3 - Rent Optimization'!E108</f>
        <v>1400</v>
      </c>
      <c r="F108" s="107">
        <f>'3 - Rent Optimization'!F108</f>
        <v>0.97299999999999998</v>
      </c>
      <c r="G108" s="26">
        <f>'3 - Rent Optimization'!G108</f>
        <v>16346.4</v>
      </c>
      <c r="H108" s="26">
        <f>'3 - Rent Optimization'!H108</f>
        <v>202</v>
      </c>
      <c r="I108" s="107">
        <f>'3 - Rent Optimization'!I108</f>
        <v>0.48770000000000002</v>
      </c>
      <c r="J108" s="26">
        <f>'3 - Rent Optimization'!J108</f>
        <v>76</v>
      </c>
      <c r="K108" s="26">
        <f>'3 - Rent Optimization'!K108</f>
        <v>342</v>
      </c>
      <c r="L108" s="26">
        <f>'3 - Rent Optimization'!L108</f>
        <v>266</v>
      </c>
      <c r="M108" s="26">
        <f>'3 - Rent Optimization'!M108</f>
        <v>126</v>
      </c>
      <c r="N108" s="47">
        <f>'3 - Rent Optimization'!N108</f>
        <v>0.47894736842105268</v>
      </c>
      <c r="O108" s="47">
        <f>'3 - Rent Optimization'!O108</f>
        <v>0.48770000000000002</v>
      </c>
      <c r="Y108" s="26">
        <f>'3 - Rent Optimization'!Y108</f>
        <v>200.01447833775424</v>
      </c>
      <c r="Z108" s="26">
        <f>'3 - Rent Optimization'!Z108</f>
        <v>200.01447833775424</v>
      </c>
      <c r="AA108" s="47">
        <f>'3 - Rent Optimization'!AA108</f>
        <v>0.47297587470001273</v>
      </c>
      <c r="AB108" s="107">
        <f>'3 - Rent Optimization'!AB108</f>
        <v>0.47624499999999997</v>
      </c>
      <c r="AC108" s="26">
        <f t="shared" si="14"/>
        <v>34768.40176112677</v>
      </c>
      <c r="AD108" s="39">
        <f t="shared" si="15"/>
        <v>20861.041056676062</v>
      </c>
      <c r="AE108" s="26">
        <f t="shared" si="16"/>
        <v>16346.4</v>
      </c>
      <c r="AF108" s="26">
        <f t="shared" si="17"/>
        <v>4514.6410566760624</v>
      </c>
      <c r="AH108" s="123">
        <f t="shared" si="18"/>
        <v>5794.3141666666661</v>
      </c>
      <c r="AI108" s="123">
        <f t="shared" si="19"/>
        <v>-39394.314166666663</v>
      </c>
      <c r="AJ108" s="123">
        <f t="shared" si="20"/>
        <v>-15394.314166666667</v>
      </c>
      <c r="AK108" s="123">
        <f t="shared" si="21"/>
        <v>-15394.314166666667</v>
      </c>
      <c r="AL108" s="123">
        <f t="shared" si="22"/>
        <v>-21394.314166666667</v>
      </c>
      <c r="AM108" s="26">
        <f t="shared" si="23"/>
        <v>-34879.673109990603</v>
      </c>
      <c r="AN108" s="26">
        <f t="shared" si="24"/>
        <v>-10879.673109990605</v>
      </c>
      <c r="AO108" s="26">
        <f t="shared" si="25"/>
        <v>-10879.673109990605</v>
      </c>
      <c r="AP108" s="26">
        <f t="shared" si="26"/>
        <v>-16879.673109990603</v>
      </c>
      <c r="AQ108">
        <f t="shared" si="27"/>
        <v>0</v>
      </c>
    </row>
    <row r="109" spans="1:43" x14ac:dyDescent="0.5">
      <c r="A109" t="str">
        <f>'3 - Rent Optimization'!A109</f>
        <v>W194</v>
      </c>
      <c r="B109" t="str">
        <f>'3 - Rent Optimization'!B109</f>
        <v>L1887</v>
      </c>
      <c r="C109" t="str">
        <f>'3 - Rent Optimization'!C109</f>
        <v>apartment</v>
      </c>
      <c r="D109">
        <f>'3 - Rent Optimization'!D109</f>
        <v>2</v>
      </c>
      <c r="E109">
        <f>'3 - Rent Optimization'!E109</f>
        <v>2000</v>
      </c>
      <c r="F109" s="107">
        <f>'3 - Rent Optimization'!F109</f>
        <v>0.97299999999999998</v>
      </c>
      <c r="G109" s="26">
        <f>'3 - Rent Optimization'!G109</f>
        <v>23352</v>
      </c>
      <c r="H109" s="26">
        <f>'3 - Rent Optimization'!H109</f>
        <v>579</v>
      </c>
      <c r="I109" s="107">
        <f>'3 - Rent Optimization'!I109</f>
        <v>0.41099999999999998</v>
      </c>
      <c r="J109" s="26">
        <f>'3 - Rent Optimization'!J109</f>
        <v>107</v>
      </c>
      <c r="K109" s="26">
        <f>'3 - Rent Optimization'!K109</f>
        <v>781</v>
      </c>
      <c r="L109" s="26">
        <f>'3 - Rent Optimization'!L109</f>
        <v>674</v>
      </c>
      <c r="M109" s="26">
        <f>'3 - Rent Optimization'!M109</f>
        <v>472</v>
      </c>
      <c r="N109" s="47">
        <f>'3 - Rent Optimization'!N109</f>
        <v>0.66023738872403559</v>
      </c>
      <c r="O109" s="47">
        <f>'3 - Rent Optimization'!O109</f>
        <v>0.41099999999999998</v>
      </c>
      <c r="Y109" s="26">
        <f>'3 - Rent Optimization'!Y109</f>
        <v>464.01788872047496</v>
      </c>
      <c r="Z109" s="26">
        <f>'3 - Rent Optimization'!Z109</f>
        <v>464.01788872047496</v>
      </c>
      <c r="AA109" s="47">
        <f>'3 - Rent Optimization'!AA109</f>
        <v>0.52376010530620176</v>
      </c>
      <c r="AB109" s="107">
        <f>'3 - Rent Optimization'!AB109</f>
        <v>0.43603912462908012</v>
      </c>
      <c r="AC109" s="26">
        <f t="shared" si="14"/>
        <v>73850.433213617085</v>
      </c>
      <c r="AD109" s="39">
        <f t="shared" si="15"/>
        <v>44310.25992817025</v>
      </c>
      <c r="AE109" s="26">
        <f t="shared" si="16"/>
        <v>23352</v>
      </c>
      <c r="AF109" s="26">
        <f t="shared" si="17"/>
        <v>20958.25992817025</v>
      </c>
      <c r="AH109" s="123">
        <f t="shared" si="18"/>
        <v>5305.1426829871416</v>
      </c>
      <c r="AI109" s="123">
        <f t="shared" si="19"/>
        <v>-38905.142682987142</v>
      </c>
      <c r="AJ109" s="123">
        <f t="shared" si="20"/>
        <v>-14905.142682987142</v>
      </c>
      <c r="AK109" s="123">
        <f t="shared" si="21"/>
        <v>-14905.142682987142</v>
      </c>
      <c r="AL109" s="123">
        <f t="shared" si="22"/>
        <v>-20905.142682987142</v>
      </c>
      <c r="AM109" s="26">
        <f t="shared" si="23"/>
        <v>-17946.882754816892</v>
      </c>
      <c r="AN109" s="26">
        <f t="shared" si="24"/>
        <v>6053.117245183108</v>
      </c>
      <c r="AO109" s="26">
        <f t="shared" si="25"/>
        <v>6053.117245183108</v>
      </c>
      <c r="AP109" s="26">
        <f t="shared" si="26"/>
        <v>53.117245183108025</v>
      </c>
      <c r="AQ109">
        <f t="shared" si="27"/>
        <v>0</v>
      </c>
    </row>
    <row r="110" spans="1:43" x14ac:dyDescent="0.5">
      <c r="A110" t="str">
        <f>'3 - Rent Optimization'!A110</f>
        <v>W195</v>
      </c>
      <c r="B110" t="str">
        <f>'3 - Rent Optimization'!B110</f>
        <v>L1887</v>
      </c>
      <c r="C110" t="str">
        <f>'3 - Rent Optimization'!C110</f>
        <v>house</v>
      </c>
      <c r="D110">
        <f>'3 - Rent Optimization'!D110</f>
        <v>2</v>
      </c>
      <c r="E110">
        <f>'3 - Rent Optimization'!E110</f>
        <v>1700</v>
      </c>
      <c r="F110" s="107">
        <f>'3 - Rent Optimization'!F110</f>
        <v>0.97299999999999998</v>
      </c>
      <c r="G110" s="26">
        <f>'3 - Rent Optimization'!G110</f>
        <v>19849.2</v>
      </c>
      <c r="H110" s="26">
        <f>'3 - Rent Optimization'!H110</f>
        <v>524</v>
      </c>
      <c r="I110" s="107">
        <f>'3 - Rent Optimization'!I110</f>
        <v>0.50409999999999999</v>
      </c>
      <c r="J110" s="26">
        <f>'3 - Rent Optimization'!J110</f>
        <v>162</v>
      </c>
      <c r="K110" s="26">
        <f>'3 - Rent Optimization'!K110</f>
        <v>614</v>
      </c>
      <c r="L110" s="26">
        <f>'3 - Rent Optimization'!L110</f>
        <v>452</v>
      </c>
      <c r="M110" s="26">
        <f>'3 - Rent Optimization'!M110</f>
        <v>362</v>
      </c>
      <c r="N110" s="47">
        <f>'3 - Rent Optimization'!N110</f>
        <v>0.74070796460176991</v>
      </c>
      <c r="O110" s="47">
        <f>'3 - Rent Optimization'!O110</f>
        <v>0.50409999999999999</v>
      </c>
      <c r="Y110" s="26">
        <f>'3 - Rent Optimization'!Y110</f>
        <v>356.30279777693573</v>
      </c>
      <c r="Z110" s="26">
        <f>'3 - Rent Optimization'!Z110</f>
        <v>356.30279777693573</v>
      </c>
      <c r="AA110" s="47">
        <f>'3 - Rent Optimization'!AA110</f>
        <v>0.44389875712731991</v>
      </c>
      <c r="AB110" s="107">
        <f>'3 - Rent Optimization'!AB110</f>
        <v>0.49926535398230087</v>
      </c>
      <c r="AC110" s="26">
        <f t="shared" si="14"/>
        <v>64929.719496799888</v>
      </c>
      <c r="AD110" s="39">
        <f t="shared" si="15"/>
        <v>38957.831698079928</v>
      </c>
      <c r="AE110" s="26">
        <f t="shared" si="16"/>
        <v>19849.2</v>
      </c>
      <c r="AF110" s="26">
        <f t="shared" si="17"/>
        <v>19108.631698079927</v>
      </c>
      <c r="AH110" s="123">
        <f t="shared" si="18"/>
        <v>6074.3951401179938</v>
      </c>
      <c r="AI110" s="123">
        <f t="shared" si="19"/>
        <v>-39674.395140117995</v>
      </c>
      <c r="AJ110" s="123">
        <f t="shared" si="20"/>
        <v>-15674.395140117995</v>
      </c>
      <c r="AK110" s="123">
        <f t="shared" si="21"/>
        <v>-15674.395140117995</v>
      </c>
      <c r="AL110" s="123">
        <f t="shared" si="22"/>
        <v>-21674.395140117995</v>
      </c>
      <c r="AM110" s="26">
        <f t="shared" si="23"/>
        <v>-20565.763442038067</v>
      </c>
      <c r="AN110" s="26">
        <f t="shared" si="24"/>
        <v>3434.2365579619327</v>
      </c>
      <c r="AO110" s="26">
        <f t="shared" si="25"/>
        <v>3434.2365579619327</v>
      </c>
      <c r="AP110" s="26">
        <f t="shared" si="26"/>
        <v>-2565.7634420380673</v>
      </c>
      <c r="AQ110">
        <f t="shared" si="27"/>
        <v>0</v>
      </c>
    </row>
    <row r="111" spans="1:43" x14ac:dyDescent="0.5">
      <c r="A111" t="str">
        <f>'3 - Rent Optimization'!A111</f>
        <v>W196</v>
      </c>
      <c r="B111" t="str">
        <f>'3 - Rent Optimization'!B111</f>
        <v>L1887</v>
      </c>
      <c r="C111" t="str">
        <f>'3 - Rent Optimization'!C111</f>
        <v>house</v>
      </c>
      <c r="D111">
        <f>'3 - Rent Optimization'!D111</f>
        <v>2</v>
      </c>
      <c r="E111">
        <f>'3 - Rent Optimization'!E111</f>
        <v>2500</v>
      </c>
      <c r="F111" s="107">
        <f>'3 - Rent Optimization'!F111</f>
        <v>0.97299999999999998</v>
      </c>
      <c r="G111" s="26">
        <f>'3 - Rent Optimization'!G111</f>
        <v>29190</v>
      </c>
      <c r="H111" s="26">
        <f>'3 - Rent Optimization'!H111</f>
        <v>560</v>
      </c>
      <c r="I111" s="107">
        <f>'3 - Rent Optimization'!I111</f>
        <v>0.2767</v>
      </c>
      <c r="J111" s="26">
        <f>'3 - Rent Optimization'!J111</f>
        <v>158</v>
      </c>
      <c r="K111" s="26">
        <f>'3 - Rent Optimization'!K111</f>
        <v>906</v>
      </c>
      <c r="L111" s="26">
        <f>'3 - Rent Optimization'!L111</f>
        <v>748</v>
      </c>
      <c r="M111" s="26">
        <f>'3 - Rent Optimization'!M111</f>
        <v>402</v>
      </c>
      <c r="N111" s="47">
        <f>'3 - Rent Optimization'!N111</f>
        <v>0.5299465240641712</v>
      </c>
      <c r="O111" s="47">
        <f>'3 - Rent Optimization'!O111</f>
        <v>0.2767</v>
      </c>
      <c r="Y111" s="26">
        <f>'3 - Rent Optimization'!Y111</f>
        <v>534.58958570165464</v>
      </c>
      <c r="Z111" s="26">
        <f>'3 - Rent Optimization'!Z111</f>
        <v>534.58958570165464</v>
      </c>
      <c r="AA111" s="47">
        <f>'3 - Rent Optimization'!AA111</f>
        <v>0.50276961037610124</v>
      </c>
      <c r="AB111" s="107">
        <f>'3 - Rent Optimization'!AB111</f>
        <v>0.45265729946524069</v>
      </c>
      <c r="AC111" s="26">
        <f t="shared" si="14"/>
        <v>88324.845537872781</v>
      </c>
      <c r="AD111" s="39">
        <f t="shared" si="15"/>
        <v>52994.907322723666</v>
      </c>
      <c r="AE111" s="26">
        <f t="shared" si="16"/>
        <v>29190</v>
      </c>
      <c r="AF111" s="26">
        <f t="shared" si="17"/>
        <v>23804.907322723666</v>
      </c>
      <c r="AH111" s="123">
        <f t="shared" si="18"/>
        <v>5507.3304768270955</v>
      </c>
      <c r="AI111" s="123">
        <f t="shared" si="19"/>
        <v>-39107.330476827097</v>
      </c>
      <c r="AJ111" s="123">
        <f t="shared" si="20"/>
        <v>-15107.330476827095</v>
      </c>
      <c r="AK111" s="123">
        <f t="shared" si="21"/>
        <v>-15107.330476827095</v>
      </c>
      <c r="AL111" s="123">
        <f t="shared" si="22"/>
        <v>-21107.330476827097</v>
      </c>
      <c r="AM111" s="26">
        <f t="shared" si="23"/>
        <v>-15302.423154103431</v>
      </c>
      <c r="AN111" s="26">
        <f t="shared" si="24"/>
        <v>8697.5768458965704</v>
      </c>
      <c r="AO111" s="26">
        <f t="shared" si="25"/>
        <v>8697.5768458965704</v>
      </c>
      <c r="AP111" s="26">
        <f t="shared" si="26"/>
        <v>2697.5768458965686</v>
      </c>
      <c r="AQ111">
        <f t="shared" si="27"/>
        <v>0</v>
      </c>
    </row>
    <row r="112" spans="1:43" x14ac:dyDescent="0.5">
      <c r="A112" t="str">
        <f>'3 - Rent Optimization'!A112</f>
        <v>W197</v>
      </c>
      <c r="B112" t="str">
        <f>'3 - Rent Optimization'!B112</f>
        <v>L1902</v>
      </c>
      <c r="C112" t="str">
        <f>'3 - Rent Optimization'!C112</f>
        <v>apartment</v>
      </c>
      <c r="D112">
        <f>'3 - Rent Optimization'!D112</f>
        <v>2</v>
      </c>
      <c r="E112">
        <f>'3 - Rent Optimization'!E112</f>
        <v>1800</v>
      </c>
      <c r="F112" s="107">
        <f>'3 - Rent Optimization'!F112</f>
        <v>0.97299999999999998</v>
      </c>
      <c r="G112" s="26">
        <f>'3 - Rent Optimization'!G112</f>
        <v>21016.799999999999</v>
      </c>
      <c r="H112" s="26">
        <f>'3 - Rent Optimization'!H112</f>
        <v>362</v>
      </c>
      <c r="I112" s="107">
        <f>'3 - Rent Optimization'!I112</f>
        <v>0.32879999999999998</v>
      </c>
      <c r="J112" s="26">
        <f>'3 - Rent Optimization'!J112</f>
        <v>199</v>
      </c>
      <c r="K112" s="26">
        <f>'3 - Rent Optimization'!K112</f>
        <v>432</v>
      </c>
      <c r="L112" s="26">
        <f>'3 - Rent Optimization'!L112</f>
        <v>233</v>
      </c>
      <c r="M112" s="26">
        <f>'3 - Rent Optimization'!M112</f>
        <v>163</v>
      </c>
      <c r="N112" s="47">
        <f>'3 - Rent Optimization'!N112</f>
        <v>0.65965665236051507</v>
      </c>
      <c r="O112" s="47">
        <f>'3 - Rent Optimization'!O112</f>
        <v>0.32879999999999998</v>
      </c>
      <c r="Y112" s="26">
        <f>'3 - Rent Optimization'!Y112</f>
        <v>241.41493779209299</v>
      </c>
      <c r="Z112" s="26">
        <f>'3 - Rent Optimization'!Z112</f>
        <v>241.41493779209299</v>
      </c>
      <c r="AA112" s="47">
        <f>'3 - Rent Optimization'!AA112</f>
        <v>0.24563068769817334</v>
      </c>
      <c r="AB112" s="107">
        <f>'3 - Rent Optimization'!AB112</f>
        <v>0.65623418454935623</v>
      </c>
      <c r="AC112" s="26">
        <f t="shared" si="14"/>
        <v>57825.02821661011</v>
      </c>
      <c r="AD112" s="39">
        <f t="shared" si="15"/>
        <v>34695.016929966063</v>
      </c>
      <c r="AE112" s="26">
        <f t="shared" si="16"/>
        <v>21016.799999999999</v>
      </c>
      <c r="AF112" s="26">
        <f t="shared" si="17"/>
        <v>13678.216929966064</v>
      </c>
      <c r="AH112" s="123">
        <f t="shared" si="18"/>
        <v>7984.1825786838344</v>
      </c>
      <c r="AI112" s="123">
        <f t="shared" si="19"/>
        <v>-41584.182578683831</v>
      </c>
      <c r="AJ112" s="123">
        <f t="shared" si="20"/>
        <v>-17584.182578683834</v>
      </c>
      <c r="AK112" s="123">
        <f t="shared" si="21"/>
        <v>-17584.182578683834</v>
      </c>
      <c r="AL112" s="123">
        <f t="shared" si="22"/>
        <v>-23584.182578683834</v>
      </c>
      <c r="AM112" s="26">
        <f t="shared" si="23"/>
        <v>-27905.965648717767</v>
      </c>
      <c r="AN112" s="26">
        <f t="shared" si="24"/>
        <v>-3905.9656487177708</v>
      </c>
      <c r="AO112" s="26">
        <f t="shared" si="25"/>
        <v>-3905.9656487177708</v>
      </c>
      <c r="AP112" s="26">
        <f t="shared" si="26"/>
        <v>-9905.9656487177708</v>
      </c>
      <c r="AQ112">
        <f t="shared" si="27"/>
        <v>0</v>
      </c>
    </row>
    <row r="113" spans="1:43" x14ac:dyDescent="0.5">
      <c r="A113" t="str">
        <f>'3 - Rent Optimization'!A113</f>
        <v>W198</v>
      </c>
      <c r="B113" t="str">
        <f>'3 - Rent Optimization'!B113</f>
        <v>L1902</v>
      </c>
      <c r="C113" t="str">
        <f>'3 - Rent Optimization'!C113</f>
        <v>apartment</v>
      </c>
      <c r="D113">
        <f>'3 - Rent Optimization'!D113</f>
        <v>2</v>
      </c>
      <c r="E113">
        <f>'3 - Rent Optimization'!E113</f>
        <v>2600</v>
      </c>
      <c r="F113" s="107">
        <f>'3 - Rent Optimization'!F113</f>
        <v>0.97299999999999998</v>
      </c>
      <c r="G113" s="26">
        <f>'3 - Rent Optimization'!G113</f>
        <v>30357.599999999999</v>
      </c>
      <c r="H113" s="26">
        <f>'3 - Rent Optimization'!H113</f>
        <v>417</v>
      </c>
      <c r="I113" s="107">
        <f>'3 - Rent Optimization'!I113</f>
        <v>0.53149999999999997</v>
      </c>
      <c r="J113" s="26">
        <f>'3 - Rent Optimization'!J113</f>
        <v>366</v>
      </c>
      <c r="K113" s="26">
        <f>'3 - Rent Optimization'!K113</f>
        <v>594</v>
      </c>
      <c r="L113" s="26">
        <f>'3 - Rent Optimization'!L113</f>
        <v>228</v>
      </c>
      <c r="M113" s="26">
        <f>'3 - Rent Optimization'!M113</f>
        <v>51</v>
      </c>
      <c r="N113" s="47">
        <f>'3 - Rent Optimization'!N113</f>
        <v>0.27894736842105267</v>
      </c>
      <c r="O113" s="47">
        <f>'3 - Rent Optimization'!O113</f>
        <v>0.53149999999999997</v>
      </c>
      <c r="Y113" s="26">
        <f>'3 - Rent Optimization'!Y113</f>
        <v>321.86955286093217</v>
      </c>
      <c r="Z113" s="26">
        <f>'3 - Rent Optimization'!Z113</f>
        <v>366</v>
      </c>
      <c r="AA113" s="47">
        <f>'3 - Rent Optimization'!AA113</f>
        <v>0.1</v>
      </c>
      <c r="AB113" s="107">
        <f>'3 - Rent Optimization'!AB113</f>
        <v>0.77153000000000005</v>
      </c>
      <c r="AC113" s="26">
        <f t="shared" si="14"/>
        <v>103068.69270000001</v>
      </c>
      <c r="AD113" s="39">
        <f t="shared" si="15"/>
        <v>61841.215620000003</v>
      </c>
      <c r="AE113" s="26">
        <f t="shared" si="16"/>
        <v>30357.599999999999</v>
      </c>
      <c r="AF113" s="26">
        <f t="shared" si="17"/>
        <v>31483.615620000004</v>
      </c>
      <c r="AH113" s="123">
        <f t="shared" si="18"/>
        <v>9386.9483333333337</v>
      </c>
      <c r="AI113" s="123">
        <f t="shared" si="19"/>
        <v>-42986.948333333334</v>
      </c>
      <c r="AJ113" s="123">
        <f t="shared" si="20"/>
        <v>-18986.948333333334</v>
      </c>
      <c r="AK113" s="123">
        <f t="shared" si="21"/>
        <v>-18986.948333333334</v>
      </c>
      <c r="AL113" s="123">
        <f t="shared" si="22"/>
        <v>-24986.948333333334</v>
      </c>
      <c r="AM113" s="26">
        <f t="shared" si="23"/>
        <v>-11503.33271333333</v>
      </c>
      <c r="AN113" s="26">
        <f t="shared" si="24"/>
        <v>12496.66728666667</v>
      </c>
      <c r="AO113" s="26">
        <f t="shared" si="25"/>
        <v>12496.66728666667</v>
      </c>
      <c r="AP113" s="26">
        <f t="shared" si="26"/>
        <v>6496.6672866666704</v>
      </c>
      <c r="AQ113">
        <f t="shared" si="27"/>
        <v>1</v>
      </c>
    </row>
    <row r="114" spans="1:43" x14ac:dyDescent="0.5">
      <c r="A114" t="str">
        <f>'3 - Rent Optimization'!A114</f>
        <v>W199</v>
      </c>
      <c r="B114" t="str">
        <f>'3 - Rent Optimization'!B114</f>
        <v>L1902</v>
      </c>
      <c r="C114" t="str">
        <f>'3 - Rent Optimization'!C114</f>
        <v>house</v>
      </c>
      <c r="D114">
        <f>'3 - Rent Optimization'!D114</f>
        <v>2</v>
      </c>
      <c r="E114">
        <f>'3 - Rent Optimization'!E114</f>
        <v>2500</v>
      </c>
      <c r="F114" s="107">
        <f>'3 - Rent Optimization'!F114</f>
        <v>0.97299999999999998</v>
      </c>
      <c r="G114" s="26">
        <f>'3 - Rent Optimization'!G114</f>
        <v>29190</v>
      </c>
      <c r="H114" s="26">
        <f>'3 - Rent Optimization'!H114</f>
        <v>474</v>
      </c>
      <c r="I114" s="107">
        <f>'3 - Rent Optimization'!I114</f>
        <v>0.4274</v>
      </c>
      <c r="J114" s="26">
        <f>'3 - Rent Optimization'!J114</f>
        <v>333</v>
      </c>
      <c r="K114" s="26">
        <f>'3 - Rent Optimization'!K114</f>
        <v>665</v>
      </c>
      <c r="L114" s="26">
        <f>'3 - Rent Optimization'!L114</f>
        <v>332</v>
      </c>
      <c r="M114" s="26">
        <f>'3 - Rent Optimization'!M114</f>
        <v>141</v>
      </c>
      <c r="N114" s="47">
        <f>'3 - Rent Optimization'!N114</f>
        <v>0.43975903614457834</v>
      </c>
      <c r="O114" s="47">
        <f>'3 - Rent Optimization'!O114</f>
        <v>0.4274</v>
      </c>
      <c r="Y114" s="26">
        <f>'3 - Rent Optimization'!Y114</f>
        <v>368.71355942907672</v>
      </c>
      <c r="Z114" s="26">
        <f>'3 - Rent Optimization'!Z114</f>
        <v>368.71355942907672</v>
      </c>
      <c r="AA114" s="47">
        <f>'3 - Rent Optimization'!AA114</f>
        <v>0.18605676970861862</v>
      </c>
      <c r="AB114" s="107">
        <f>'3 - Rent Optimization'!AB114</f>
        <v>0.70339885542168668</v>
      </c>
      <c r="AC114" s="26">
        <f t="shared" si="14"/>
        <v>94663.733923517051</v>
      </c>
      <c r="AD114" s="39">
        <f t="shared" si="15"/>
        <v>56798.240354110232</v>
      </c>
      <c r="AE114" s="26">
        <f t="shared" si="16"/>
        <v>29190</v>
      </c>
      <c r="AF114" s="26">
        <f t="shared" si="17"/>
        <v>27608.240354110232</v>
      </c>
      <c r="AH114" s="123">
        <f t="shared" si="18"/>
        <v>8558.0194076305197</v>
      </c>
      <c r="AI114" s="123">
        <f t="shared" si="19"/>
        <v>-42158.01940763052</v>
      </c>
      <c r="AJ114" s="123">
        <f t="shared" si="20"/>
        <v>-18158.01940763052</v>
      </c>
      <c r="AK114" s="123">
        <f t="shared" si="21"/>
        <v>-18158.01940763052</v>
      </c>
      <c r="AL114" s="123">
        <f t="shared" si="22"/>
        <v>-24158.01940763052</v>
      </c>
      <c r="AM114" s="26">
        <f t="shared" si="23"/>
        <v>-14549.779053520288</v>
      </c>
      <c r="AN114" s="26">
        <f t="shared" si="24"/>
        <v>9450.2209464797124</v>
      </c>
      <c r="AO114" s="26">
        <f t="shared" si="25"/>
        <v>9450.2209464797124</v>
      </c>
      <c r="AP114" s="26">
        <f t="shared" si="26"/>
        <v>3450.2209464797124</v>
      </c>
      <c r="AQ114">
        <f t="shared" si="27"/>
        <v>0</v>
      </c>
    </row>
    <row r="115" spans="1:43" x14ac:dyDescent="0.5">
      <c r="A115" t="str">
        <f>'3 - Rent Optimization'!A115</f>
        <v>W2</v>
      </c>
      <c r="B115" t="str">
        <f>'3 - Rent Optimization'!B115</f>
        <v>L9531</v>
      </c>
      <c r="C115" t="str">
        <f>'3 - Rent Optimization'!C115</f>
        <v>house</v>
      </c>
      <c r="D115">
        <f>'3 - Rent Optimization'!D115</f>
        <v>2</v>
      </c>
      <c r="E115">
        <f>'3 - Rent Optimization'!E115</f>
        <v>1500</v>
      </c>
      <c r="F115" s="107">
        <f>'3 - Rent Optimization'!F115</f>
        <v>0.97299999999999998</v>
      </c>
      <c r="G115" s="26">
        <f>'3 - Rent Optimization'!G115</f>
        <v>17514</v>
      </c>
      <c r="H115" s="26">
        <f>'3 - Rent Optimization'!H115</f>
        <v>146</v>
      </c>
      <c r="I115" s="107">
        <f>'3 - Rent Optimization'!I115</f>
        <v>0.24110000000000001</v>
      </c>
      <c r="J115" s="26">
        <f>'3 - Rent Optimization'!J115</f>
        <v>81</v>
      </c>
      <c r="K115" s="26">
        <f>'3 - Rent Optimization'!K115</f>
        <v>205</v>
      </c>
      <c r="L115" s="26">
        <f>'3 - Rent Optimization'!L115</f>
        <v>124</v>
      </c>
      <c r="M115" s="26">
        <f>'3 - Rent Optimization'!M115</f>
        <v>65</v>
      </c>
      <c r="N115" s="47">
        <f>'3 - Rent Optimization'!N115</f>
        <v>0.51935483870967747</v>
      </c>
      <c r="O115" s="47">
        <f>'3 - Rent Optimization'!O115</f>
        <v>0.24110000000000001</v>
      </c>
      <c r="Y115" s="26">
        <f>'3 - Rent Optimization'!Y115</f>
        <v>116.02554629278768</v>
      </c>
      <c r="Z115" s="26">
        <f>'3 - Rent Optimization'!Z115</f>
        <v>116.02554629278768</v>
      </c>
      <c r="AA115" s="47">
        <f>'3 - Rent Optimization'!AA115</f>
        <v>0.32597126640508178</v>
      </c>
      <c r="AB115" s="107">
        <f>'3 - Rent Optimization'!AB115</f>
        <v>0.59262854838709678</v>
      </c>
      <c r="AC115" s="26">
        <f t="shared" si="14"/>
        <v>25097.418642489851</v>
      </c>
      <c r="AD115" s="39">
        <f t="shared" si="15"/>
        <v>15058.45118549391</v>
      </c>
      <c r="AE115" s="26">
        <f t="shared" si="16"/>
        <v>17514</v>
      </c>
      <c r="AF115" s="26">
        <f t="shared" si="17"/>
        <v>-2455.5488145060899</v>
      </c>
      <c r="AH115" s="123">
        <f t="shared" si="18"/>
        <v>7210.3140053763436</v>
      </c>
      <c r="AI115" s="123">
        <f t="shared" si="19"/>
        <v>-40810.314005376342</v>
      </c>
      <c r="AJ115" s="123">
        <f t="shared" si="20"/>
        <v>-16810.314005376342</v>
      </c>
      <c r="AK115" s="123">
        <f t="shared" si="21"/>
        <v>-16810.314005376342</v>
      </c>
      <c r="AL115" s="123">
        <f t="shared" si="22"/>
        <v>-22810.314005376342</v>
      </c>
      <c r="AM115" s="26">
        <f t="shared" si="23"/>
        <v>-43265.86281988243</v>
      </c>
      <c r="AN115" s="26">
        <f t="shared" si="24"/>
        <v>-19265.86281988243</v>
      </c>
      <c r="AO115" s="26">
        <f t="shared" si="25"/>
        <v>-19265.86281988243</v>
      </c>
      <c r="AP115" s="26">
        <f t="shared" si="26"/>
        <v>-25265.86281988243</v>
      </c>
      <c r="AQ115">
        <f t="shared" si="27"/>
        <v>0</v>
      </c>
    </row>
    <row r="116" spans="1:43" x14ac:dyDescent="0.5">
      <c r="A116" t="str">
        <f>'3 - Rent Optimization'!A116</f>
        <v>W20</v>
      </c>
      <c r="B116" t="str">
        <f>'3 - Rent Optimization'!B116</f>
        <v>L4761</v>
      </c>
      <c r="C116" t="str">
        <f>'3 - Rent Optimization'!C116</f>
        <v>apartment</v>
      </c>
      <c r="D116">
        <f>'3 - Rent Optimization'!D116</f>
        <v>2</v>
      </c>
      <c r="E116">
        <f>'3 - Rent Optimization'!E116</f>
        <v>1700</v>
      </c>
      <c r="F116" s="107">
        <f>'3 - Rent Optimization'!F116</f>
        <v>0.97299999999999998</v>
      </c>
      <c r="G116" s="26">
        <f>'3 - Rent Optimization'!G116</f>
        <v>19849.2</v>
      </c>
      <c r="H116" s="26">
        <f>'3 - Rent Optimization'!H116</f>
        <v>312</v>
      </c>
      <c r="I116" s="107">
        <f>'3 - Rent Optimization'!I116</f>
        <v>0.41099999999999998</v>
      </c>
      <c r="J116" s="26">
        <f>'3 - Rent Optimization'!J116</f>
        <v>106</v>
      </c>
      <c r="K116" s="26">
        <f>'3 - Rent Optimization'!K116</f>
        <v>465</v>
      </c>
      <c r="L116" s="26">
        <f>'3 - Rent Optimization'!L116</f>
        <v>359</v>
      </c>
      <c r="M116" s="26">
        <f>'3 - Rent Optimization'!M116</f>
        <v>206</v>
      </c>
      <c r="N116" s="47">
        <f>'3 - Rent Optimization'!N116</f>
        <v>0.55905292479108637</v>
      </c>
      <c r="O116" s="47">
        <f>'3 - Rent Optimization'!O116</f>
        <v>0.41099999999999998</v>
      </c>
      <c r="Y116" s="26">
        <f>'3 - Rent Optimization'!Y116</f>
        <v>271.658638057345</v>
      </c>
      <c r="Z116" s="26">
        <f>'3 - Rent Optimization'!Z116</f>
        <v>271.658638057345</v>
      </c>
      <c r="AA116" s="47">
        <f>'3 - Rent Optimization'!AA116</f>
        <v>0.46915573940355432</v>
      </c>
      <c r="AB116" s="107">
        <f>'3 - Rent Optimization'!AB116</f>
        <v>0.47926940111420607</v>
      </c>
      <c r="AC116" s="26">
        <f t="shared" si="14"/>
        <v>47522.15056077428</v>
      </c>
      <c r="AD116" s="39">
        <f t="shared" si="15"/>
        <v>28513.290336464568</v>
      </c>
      <c r="AE116" s="26">
        <f t="shared" si="16"/>
        <v>19849.2</v>
      </c>
      <c r="AF116" s="26">
        <f t="shared" si="17"/>
        <v>8664.0903364645674</v>
      </c>
      <c r="AH116" s="123">
        <f t="shared" si="18"/>
        <v>5831.1110468895076</v>
      </c>
      <c r="AI116" s="123">
        <f t="shared" si="19"/>
        <v>-39431.111046889506</v>
      </c>
      <c r="AJ116" s="123">
        <f t="shared" si="20"/>
        <v>-15431.111046889508</v>
      </c>
      <c r="AK116" s="123">
        <f t="shared" si="21"/>
        <v>-15431.111046889508</v>
      </c>
      <c r="AL116" s="123">
        <f t="shared" si="22"/>
        <v>-21431.111046889506</v>
      </c>
      <c r="AM116" s="26">
        <f t="shared" si="23"/>
        <v>-30767.020710424938</v>
      </c>
      <c r="AN116" s="26">
        <f t="shared" si="24"/>
        <v>-6767.0207104249403</v>
      </c>
      <c r="AO116" s="26">
        <f t="shared" si="25"/>
        <v>-6767.0207104249403</v>
      </c>
      <c r="AP116" s="26">
        <f t="shared" si="26"/>
        <v>-12767.020710424938</v>
      </c>
      <c r="AQ116">
        <f t="shared" si="27"/>
        <v>0</v>
      </c>
    </row>
    <row r="117" spans="1:43" x14ac:dyDescent="0.5">
      <c r="A117" t="str">
        <f>'3 - Rent Optimization'!A117</f>
        <v>W200</v>
      </c>
      <c r="B117" t="str">
        <f>'3 - Rent Optimization'!B117</f>
        <v>L1902</v>
      </c>
      <c r="C117" t="str">
        <f>'3 - Rent Optimization'!C117</f>
        <v>house</v>
      </c>
      <c r="D117">
        <f>'3 - Rent Optimization'!D117</f>
        <v>2</v>
      </c>
      <c r="E117">
        <f>'3 - Rent Optimization'!E117</f>
        <v>3600</v>
      </c>
      <c r="F117" s="107">
        <f>'3 - Rent Optimization'!F117</f>
        <v>0.97299999999999998</v>
      </c>
      <c r="G117" s="26">
        <f>'3 - Rent Optimization'!G117</f>
        <v>42033.599999999999</v>
      </c>
      <c r="H117" s="26">
        <f>'3 - Rent Optimization'!H117</f>
        <v>491</v>
      </c>
      <c r="I117" s="107">
        <f>'3 - Rent Optimization'!I117</f>
        <v>0.39729999999999999</v>
      </c>
      <c r="J117" s="26">
        <f>'3 - Rent Optimization'!J117</f>
        <v>336</v>
      </c>
      <c r="K117" s="26">
        <f>'3 - Rent Optimization'!K117</f>
        <v>624</v>
      </c>
      <c r="L117" s="26">
        <f>'3 - Rent Optimization'!L117</f>
        <v>288</v>
      </c>
      <c r="M117" s="26">
        <f>'3 - Rent Optimization'!M117</f>
        <v>155</v>
      </c>
      <c r="N117" s="47">
        <f>'3 - Rent Optimization'!N117</f>
        <v>0.53055555555555556</v>
      </c>
      <c r="O117" s="47">
        <f>'3 - Rent Optimization'!O117</f>
        <v>0.39729999999999999</v>
      </c>
      <c r="Y117" s="26">
        <f>'3 - Rent Optimization'!Y117</f>
        <v>343.41417203486174</v>
      </c>
      <c r="Z117" s="26">
        <f>'3 - Rent Optimization'!Z117</f>
        <v>343.41417203486174</v>
      </c>
      <c r="AA117" s="47">
        <f>'3 - Rent Optimization'!AA117</f>
        <v>0.12059492231906038</v>
      </c>
      <c r="AB117" s="107">
        <f>'3 - Rent Optimization'!AB117</f>
        <v>0.75522499999999992</v>
      </c>
      <c r="AC117" s="26">
        <f t="shared" si="14"/>
        <v>94664.563347385367</v>
      </c>
      <c r="AD117" s="39">
        <f t="shared" si="15"/>
        <v>56798.738008431217</v>
      </c>
      <c r="AE117" s="26">
        <f t="shared" si="16"/>
        <v>42033.599999999999</v>
      </c>
      <c r="AF117" s="26">
        <f t="shared" si="17"/>
        <v>14765.138008431219</v>
      </c>
      <c r="AH117" s="123">
        <f t="shared" si="18"/>
        <v>9188.5708333333314</v>
      </c>
      <c r="AI117" s="123">
        <f t="shared" si="19"/>
        <v>-42788.570833333331</v>
      </c>
      <c r="AJ117" s="123">
        <f t="shared" si="20"/>
        <v>-18788.570833333331</v>
      </c>
      <c r="AK117" s="123">
        <f t="shared" si="21"/>
        <v>-18788.570833333331</v>
      </c>
      <c r="AL117" s="123">
        <f t="shared" si="22"/>
        <v>-24788.570833333331</v>
      </c>
      <c r="AM117" s="26">
        <f t="shared" si="23"/>
        <v>-28023.432824902113</v>
      </c>
      <c r="AN117" s="26">
        <f t="shared" si="24"/>
        <v>-4023.4328249021128</v>
      </c>
      <c r="AO117" s="26">
        <f t="shared" si="25"/>
        <v>-4023.4328249021128</v>
      </c>
      <c r="AP117" s="26">
        <f t="shared" si="26"/>
        <v>-10023.432824902113</v>
      </c>
      <c r="AQ117">
        <f t="shared" si="27"/>
        <v>0</v>
      </c>
    </row>
    <row r="118" spans="1:43" x14ac:dyDescent="0.5">
      <c r="A118" t="str">
        <f>'3 - Rent Optimization'!A118</f>
        <v>W201</v>
      </c>
      <c r="B118" t="str">
        <f>'3 - Rent Optimization'!B118</f>
        <v>L1916</v>
      </c>
      <c r="C118" t="str">
        <f>'3 - Rent Optimization'!C118</f>
        <v>apartment</v>
      </c>
      <c r="D118">
        <f>'3 - Rent Optimization'!D118</f>
        <v>2</v>
      </c>
      <c r="E118">
        <f>'3 - Rent Optimization'!E118</f>
        <v>1200</v>
      </c>
      <c r="F118" s="107">
        <f>'3 - Rent Optimization'!F118</f>
        <v>0.97299999999999998</v>
      </c>
      <c r="G118" s="26">
        <f>'3 - Rent Optimization'!G118</f>
        <v>14011.199999999999</v>
      </c>
      <c r="H118" s="26">
        <f>'3 - Rent Optimization'!H118</f>
        <v>204</v>
      </c>
      <c r="I118" s="107">
        <f>'3 - Rent Optimization'!I118</f>
        <v>0.79730000000000001</v>
      </c>
      <c r="J118" s="26">
        <f>'3 - Rent Optimization'!J118</f>
        <v>173</v>
      </c>
      <c r="K118" s="26">
        <f>'3 - Rent Optimization'!K118</f>
        <v>395</v>
      </c>
      <c r="L118" s="26">
        <f>'3 - Rent Optimization'!L118</f>
        <v>222</v>
      </c>
      <c r="M118" s="26">
        <f>'3 - Rent Optimization'!M118</f>
        <v>31</v>
      </c>
      <c r="N118" s="47">
        <f>'3 - Rent Optimization'!N118</f>
        <v>0.21171171171171171</v>
      </c>
      <c r="O118" s="47">
        <f>'3 - Rent Optimization'!O118</f>
        <v>0.79730000000000001</v>
      </c>
      <c r="Y118" s="26">
        <f>'3 - Rent Optimization'!Y118</f>
        <v>221.7150909435392</v>
      </c>
      <c r="Z118" s="26">
        <f>'3 - Rent Optimization'!Z118</f>
        <v>221.7150909435392</v>
      </c>
      <c r="AA118" s="47">
        <f>'3 - Rent Optimization'!AA118</f>
        <v>0.27554987727401514</v>
      </c>
      <c r="AB118" s="107">
        <f>'3 - Rent Optimization'!AB118</f>
        <v>0.63254716216216222</v>
      </c>
      <c r="AC118" s="26">
        <f t="shared" si="14"/>
        <v>51189.516828474421</v>
      </c>
      <c r="AD118" s="39">
        <f t="shared" si="15"/>
        <v>30713.710097084651</v>
      </c>
      <c r="AE118" s="26">
        <f t="shared" si="16"/>
        <v>14011.199999999999</v>
      </c>
      <c r="AF118" s="26">
        <f t="shared" si="17"/>
        <v>16702.510097084654</v>
      </c>
      <c r="AH118" s="123">
        <f t="shared" si="18"/>
        <v>7695.9904729729733</v>
      </c>
      <c r="AI118" s="123">
        <f t="shared" si="19"/>
        <v>-41295.990472972975</v>
      </c>
      <c r="AJ118" s="123">
        <f t="shared" si="20"/>
        <v>-17295.990472972975</v>
      </c>
      <c r="AK118" s="123">
        <f t="shared" si="21"/>
        <v>-17295.990472972975</v>
      </c>
      <c r="AL118" s="123">
        <f t="shared" si="22"/>
        <v>-23295.990472972975</v>
      </c>
      <c r="AM118" s="26">
        <f t="shared" si="23"/>
        <v>-24593.480375888321</v>
      </c>
      <c r="AN118" s="26">
        <f t="shared" si="24"/>
        <v>-593.48037588832085</v>
      </c>
      <c r="AO118" s="26">
        <f t="shared" si="25"/>
        <v>-593.48037588832085</v>
      </c>
      <c r="AP118" s="26">
        <f t="shared" si="26"/>
        <v>-6593.4803758883209</v>
      </c>
      <c r="AQ118">
        <f t="shared" si="27"/>
        <v>0</v>
      </c>
    </row>
    <row r="119" spans="1:43" x14ac:dyDescent="0.5">
      <c r="A119" t="str">
        <f>'3 - Rent Optimization'!A119</f>
        <v>W202</v>
      </c>
      <c r="B119" t="str">
        <f>'3 - Rent Optimization'!B119</f>
        <v>L1916</v>
      </c>
      <c r="C119" t="str">
        <f>'3 - Rent Optimization'!C119</f>
        <v>apartment</v>
      </c>
      <c r="D119">
        <f>'3 - Rent Optimization'!D119</f>
        <v>2</v>
      </c>
      <c r="E119">
        <f>'3 - Rent Optimization'!E119</f>
        <v>1600</v>
      </c>
      <c r="F119" s="107">
        <f>'3 - Rent Optimization'!F119</f>
        <v>0.97299999999999998</v>
      </c>
      <c r="G119" s="26">
        <f>'3 - Rent Optimization'!G119</f>
        <v>18681.599999999999</v>
      </c>
      <c r="H119" s="26">
        <f>'3 - Rent Optimization'!H119</f>
        <v>245</v>
      </c>
      <c r="I119" s="107">
        <f>'3 - Rent Optimization'!I119</f>
        <v>0.68769999999999998</v>
      </c>
      <c r="J119" s="26">
        <f>'3 - Rent Optimization'!J119</f>
        <v>228</v>
      </c>
      <c r="K119" s="26">
        <f>'3 - Rent Optimization'!K119</f>
        <v>456</v>
      </c>
      <c r="L119" s="26">
        <f>'3 - Rent Optimization'!L119</f>
        <v>228</v>
      </c>
      <c r="M119" s="26">
        <f>'3 - Rent Optimization'!M119</f>
        <v>17</v>
      </c>
      <c r="N119" s="47">
        <f>'3 - Rent Optimization'!N119</f>
        <v>0.15964912280701754</v>
      </c>
      <c r="O119" s="47">
        <f>'3 - Rent Optimization'!O119</f>
        <v>0.68769999999999998</v>
      </c>
      <c r="Y119" s="26">
        <f>'3 - Rent Optimization'!Y119</f>
        <v>252.86955286093217</v>
      </c>
      <c r="Z119" s="26">
        <f>'3 - Rent Optimization'!Z119</f>
        <v>252.86955286093217</v>
      </c>
      <c r="AA119" s="47">
        <f>'3 - Rent Optimization'!AA119</f>
        <v>0.18726158898572692</v>
      </c>
      <c r="AB119" s="107">
        <f>'3 - Rent Optimization'!AB119</f>
        <v>0.70244499999999999</v>
      </c>
      <c r="AC119" s="26">
        <f t="shared" si="14"/>
        <v>64833.837866680085</v>
      </c>
      <c r="AD119" s="39">
        <f t="shared" si="15"/>
        <v>38900.302720008047</v>
      </c>
      <c r="AE119" s="26">
        <f t="shared" si="16"/>
        <v>18681.599999999999</v>
      </c>
      <c r="AF119" s="26">
        <f t="shared" si="17"/>
        <v>20218.702720008048</v>
      </c>
      <c r="AH119" s="123">
        <f t="shared" si="18"/>
        <v>8546.4141666666656</v>
      </c>
      <c r="AI119" s="123">
        <f t="shared" si="19"/>
        <v>-42146.414166666669</v>
      </c>
      <c r="AJ119" s="123">
        <f t="shared" si="20"/>
        <v>-18146.414166666666</v>
      </c>
      <c r="AK119" s="123">
        <f t="shared" si="21"/>
        <v>-18146.414166666666</v>
      </c>
      <c r="AL119" s="123">
        <f t="shared" si="22"/>
        <v>-24146.414166666666</v>
      </c>
      <c r="AM119" s="26">
        <f t="shared" si="23"/>
        <v>-21927.711446658621</v>
      </c>
      <c r="AN119" s="26">
        <f t="shared" si="24"/>
        <v>2072.2885533413828</v>
      </c>
      <c r="AO119" s="26">
        <f t="shared" si="25"/>
        <v>2072.2885533413828</v>
      </c>
      <c r="AP119" s="26">
        <f t="shared" si="26"/>
        <v>-3927.7114466586172</v>
      </c>
      <c r="AQ119">
        <f t="shared" si="27"/>
        <v>0</v>
      </c>
    </row>
    <row r="120" spans="1:43" x14ac:dyDescent="0.5">
      <c r="A120" t="str">
        <f>'3 - Rent Optimization'!A120</f>
        <v>W203</v>
      </c>
      <c r="B120" t="str">
        <f>'3 - Rent Optimization'!B120</f>
        <v>L1916</v>
      </c>
      <c r="C120" t="str">
        <f>'3 - Rent Optimization'!C120</f>
        <v>house</v>
      </c>
      <c r="D120">
        <f>'3 - Rent Optimization'!D120</f>
        <v>2</v>
      </c>
      <c r="E120">
        <f>'3 - Rent Optimization'!E120</f>
        <v>1000</v>
      </c>
      <c r="F120" s="107">
        <f>'3 - Rent Optimization'!F120</f>
        <v>0.97299999999999998</v>
      </c>
      <c r="G120" s="26">
        <f>'3 - Rent Optimization'!G120</f>
        <v>11676</v>
      </c>
      <c r="H120" s="26">
        <f>'3 - Rent Optimization'!H120</f>
        <v>197</v>
      </c>
      <c r="I120" s="107">
        <f>'3 - Rent Optimization'!I120</f>
        <v>0.58899999999999997</v>
      </c>
      <c r="J120" s="26">
        <f>'3 - Rent Optimization'!J120</f>
        <v>155</v>
      </c>
      <c r="K120" s="26">
        <f>'3 - Rent Optimization'!K120</f>
        <v>252</v>
      </c>
      <c r="L120" s="26">
        <f>'3 - Rent Optimization'!L120</f>
        <v>97</v>
      </c>
      <c r="M120" s="26">
        <f>'3 - Rent Optimization'!M120</f>
        <v>42</v>
      </c>
      <c r="N120" s="47">
        <f>'3 - Rent Optimization'!N120</f>
        <v>0.44639175257731956</v>
      </c>
      <c r="O120" s="47">
        <f>'3 - Rent Optimization'!O120</f>
        <v>0.58899999999999997</v>
      </c>
      <c r="Y120" s="26">
        <f>'3 - Rent Optimization'!Y120</f>
        <v>136.5804676645194</v>
      </c>
      <c r="Z120" s="26">
        <f>'3 - Rent Optimization'!Z120</f>
        <v>155</v>
      </c>
      <c r="AA120" s="47">
        <f>'3 - Rent Optimization'!AA120</f>
        <v>0.1</v>
      </c>
      <c r="AB120" s="107">
        <f>'3 - Rent Optimization'!AB120</f>
        <v>0.77153000000000005</v>
      </c>
      <c r="AC120" s="26">
        <f t="shared" si="14"/>
        <v>43649.30975</v>
      </c>
      <c r="AD120" s="39">
        <f t="shared" si="15"/>
        <v>26189.585849999999</v>
      </c>
      <c r="AE120" s="26">
        <f t="shared" si="16"/>
        <v>11676</v>
      </c>
      <c r="AF120" s="26">
        <f t="shared" si="17"/>
        <v>14513.585849999999</v>
      </c>
      <c r="AH120" s="123">
        <f t="shared" si="18"/>
        <v>9386.9483333333337</v>
      </c>
      <c r="AI120" s="123">
        <f t="shared" si="19"/>
        <v>-42986.948333333334</v>
      </c>
      <c r="AJ120" s="123">
        <f t="shared" si="20"/>
        <v>-18986.948333333334</v>
      </c>
      <c r="AK120" s="123">
        <f t="shared" si="21"/>
        <v>-18986.948333333334</v>
      </c>
      <c r="AL120" s="123">
        <f t="shared" si="22"/>
        <v>-24986.948333333334</v>
      </c>
      <c r="AM120" s="26">
        <f t="shared" si="23"/>
        <v>-28473.362483333334</v>
      </c>
      <c r="AN120" s="26">
        <f t="shared" si="24"/>
        <v>-4473.3624833333342</v>
      </c>
      <c r="AO120" s="26">
        <f t="shared" si="25"/>
        <v>-4473.3624833333342</v>
      </c>
      <c r="AP120" s="26">
        <f t="shared" si="26"/>
        <v>-10473.362483333334</v>
      </c>
      <c r="AQ120">
        <f t="shared" si="27"/>
        <v>0</v>
      </c>
    </row>
    <row r="121" spans="1:43" x14ac:dyDescent="0.5">
      <c r="A121" t="str">
        <f>'3 - Rent Optimization'!A121</f>
        <v>W204</v>
      </c>
      <c r="B121" t="str">
        <f>'3 - Rent Optimization'!B121</f>
        <v>L1916</v>
      </c>
      <c r="C121" t="str">
        <f>'3 - Rent Optimization'!C121</f>
        <v>house</v>
      </c>
      <c r="D121">
        <f>'3 - Rent Optimization'!D121</f>
        <v>2</v>
      </c>
      <c r="E121">
        <f>'3 - Rent Optimization'!E121</f>
        <v>1500</v>
      </c>
      <c r="F121" s="107">
        <f>'3 - Rent Optimization'!F121</f>
        <v>0.97299999999999998</v>
      </c>
      <c r="G121" s="26">
        <f>'3 - Rent Optimization'!G121</f>
        <v>17514</v>
      </c>
      <c r="H121" s="26">
        <f>'3 - Rent Optimization'!H121</f>
        <v>195</v>
      </c>
      <c r="I121" s="107">
        <f>'3 - Rent Optimization'!I121</f>
        <v>0.61919999999999997</v>
      </c>
      <c r="J121" s="26">
        <f>'3 - Rent Optimization'!J121</f>
        <v>158</v>
      </c>
      <c r="K121" s="26">
        <f>'3 - Rent Optimization'!K121</f>
        <v>236</v>
      </c>
      <c r="L121" s="26">
        <f>'3 - Rent Optimization'!L121</f>
        <v>78</v>
      </c>
      <c r="M121" s="26">
        <f>'3 - Rent Optimization'!M121</f>
        <v>37</v>
      </c>
      <c r="N121" s="47">
        <f>'3 - Rent Optimization'!N121</f>
        <v>0.47948717948717956</v>
      </c>
      <c r="O121" s="47">
        <f>'3 - Rent Optimization'!O121</f>
        <v>0.61919999999999997</v>
      </c>
      <c r="Y121" s="26">
        <f>'3 - Rent Optimization'!Y121</f>
        <v>126.50800492610838</v>
      </c>
      <c r="Z121" s="26">
        <f>'3 - Rent Optimization'!Z121</f>
        <v>158</v>
      </c>
      <c r="AA121" s="47">
        <f>'3 - Rent Optimization'!AA121</f>
        <v>0.1</v>
      </c>
      <c r="AB121" s="107">
        <f>'3 - Rent Optimization'!AB121</f>
        <v>0.77153000000000005</v>
      </c>
      <c r="AC121" s="26">
        <f t="shared" si="14"/>
        <v>44494.1351</v>
      </c>
      <c r="AD121" s="39">
        <f t="shared" si="15"/>
        <v>26696.481059999998</v>
      </c>
      <c r="AE121" s="26">
        <f t="shared" si="16"/>
        <v>17514</v>
      </c>
      <c r="AF121" s="26">
        <f t="shared" si="17"/>
        <v>9182.4810599999983</v>
      </c>
      <c r="AH121" s="123">
        <f t="shared" si="18"/>
        <v>9386.9483333333337</v>
      </c>
      <c r="AI121" s="123">
        <f t="shared" si="19"/>
        <v>-42986.948333333334</v>
      </c>
      <c r="AJ121" s="123">
        <f t="shared" si="20"/>
        <v>-18986.948333333334</v>
      </c>
      <c r="AK121" s="123">
        <f t="shared" si="21"/>
        <v>-18986.948333333334</v>
      </c>
      <c r="AL121" s="123">
        <f t="shared" si="22"/>
        <v>-24986.948333333334</v>
      </c>
      <c r="AM121" s="26">
        <f t="shared" si="23"/>
        <v>-33804.467273333335</v>
      </c>
      <c r="AN121" s="26">
        <f t="shared" si="24"/>
        <v>-9804.4672733333355</v>
      </c>
      <c r="AO121" s="26">
        <f t="shared" si="25"/>
        <v>-9804.4672733333355</v>
      </c>
      <c r="AP121" s="26">
        <f t="shared" si="26"/>
        <v>-15804.467273333335</v>
      </c>
      <c r="AQ121">
        <f t="shared" si="27"/>
        <v>0</v>
      </c>
    </row>
    <row r="122" spans="1:43" x14ac:dyDescent="0.5">
      <c r="A122" t="str">
        <f>'3 - Rent Optimization'!A122</f>
        <v>W205</v>
      </c>
      <c r="B122" t="str">
        <f>'3 - Rent Optimization'!B122</f>
        <v>L12252</v>
      </c>
      <c r="C122" t="str">
        <f>'3 - Rent Optimization'!C122</f>
        <v>apartment</v>
      </c>
      <c r="D122">
        <f>'3 - Rent Optimization'!D122</f>
        <v>2</v>
      </c>
      <c r="E122">
        <f>'3 - Rent Optimization'!E122</f>
        <v>750</v>
      </c>
      <c r="F122" s="107">
        <f>'3 - Rent Optimization'!F122</f>
        <v>0.97299999999999998</v>
      </c>
      <c r="G122" s="26">
        <f>'3 - Rent Optimization'!G122</f>
        <v>8757</v>
      </c>
      <c r="H122" s="26">
        <f>'3 - Rent Optimization'!H122</f>
        <v>124</v>
      </c>
      <c r="I122" s="107">
        <f>'3 - Rent Optimization'!I122</f>
        <v>0.45479999999999998</v>
      </c>
      <c r="J122" s="26">
        <f>'3 - Rent Optimization'!J122</f>
        <v>89</v>
      </c>
      <c r="K122" s="26">
        <f>'3 - Rent Optimization'!K122</f>
        <v>155</v>
      </c>
      <c r="L122" s="26">
        <f>'3 - Rent Optimization'!L122</f>
        <v>66</v>
      </c>
      <c r="M122" s="26">
        <f>'3 - Rent Optimization'!M122</f>
        <v>35</v>
      </c>
      <c r="N122" s="47">
        <f>'3 - Rent Optimization'!N122</f>
        <v>0.52424242424242429</v>
      </c>
      <c r="O122" s="47">
        <f>'3 - Rent Optimization'!O122</f>
        <v>0.45479999999999998</v>
      </c>
      <c r="Y122" s="26">
        <f>'3 - Rent Optimization'!Y122</f>
        <v>84.699081091322469</v>
      </c>
      <c r="Z122" s="26">
        <f>'3 - Rent Optimization'!Z122</f>
        <v>89</v>
      </c>
      <c r="AA122" s="47">
        <f>'3 - Rent Optimization'!AA122</f>
        <v>0.1</v>
      </c>
      <c r="AB122" s="107">
        <f>'3 - Rent Optimization'!AB122</f>
        <v>0.77153000000000005</v>
      </c>
      <c r="AC122" s="26">
        <f t="shared" si="14"/>
        <v>25063.152050000004</v>
      </c>
      <c r="AD122" s="39">
        <f t="shared" si="15"/>
        <v>15037.891230000001</v>
      </c>
      <c r="AE122" s="26">
        <f t="shared" si="16"/>
        <v>8757</v>
      </c>
      <c r="AF122" s="26">
        <f t="shared" si="17"/>
        <v>6280.8912300000011</v>
      </c>
      <c r="AH122" s="123">
        <f t="shared" si="18"/>
        <v>9386.9483333333337</v>
      </c>
      <c r="AI122" s="123">
        <f t="shared" si="19"/>
        <v>-42986.948333333334</v>
      </c>
      <c r="AJ122" s="123">
        <f t="shared" si="20"/>
        <v>-18986.948333333334</v>
      </c>
      <c r="AK122" s="123">
        <f t="shared" si="21"/>
        <v>-18986.948333333334</v>
      </c>
      <c r="AL122" s="123">
        <f t="shared" si="22"/>
        <v>-24986.948333333334</v>
      </c>
      <c r="AM122" s="26">
        <f t="shared" si="23"/>
        <v>-36706.057103333333</v>
      </c>
      <c r="AN122" s="26">
        <f t="shared" si="24"/>
        <v>-12706.057103333333</v>
      </c>
      <c r="AO122" s="26">
        <f t="shared" si="25"/>
        <v>-12706.057103333333</v>
      </c>
      <c r="AP122" s="26">
        <f t="shared" si="26"/>
        <v>-18706.057103333333</v>
      </c>
      <c r="AQ122">
        <f t="shared" si="27"/>
        <v>0</v>
      </c>
    </row>
    <row r="123" spans="1:43" x14ac:dyDescent="0.5">
      <c r="A123" t="str">
        <f>'3 - Rent Optimization'!A123</f>
        <v>W206</v>
      </c>
      <c r="B123" t="str">
        <f>'3 - Rent Optimization'!B123</f>
        <v>L12252</v>
      </c>
      <c r="C123" t="str">
        <f>'3 - Rent Optimization'!C123</f>
        <v>apartment</v>
      </c>
      <c r="D123">
        <f>'3 - Rent Optimization'!D123</f>
        <v>2</v>
      </c>
      <c r="E123">
        <f>'3 - Rent Optimization'!E123</f>
        <v>1040</v>
      </c>
      <c r="F123" s="107">
        <f>'3 - Rent Optimization'!F123</f>
        <v>0.97299999999999998</v>
      </c>
      <c r="G123" s="26">
        <f>'3 - Rent Optimization'!G123</f>
        <v>12143.039999999999</v>
      </c>
      <c r="H123" s="26">
        <f>'3 - Rent Optimization'!H123</f>
        <v>156</v>
      </c>
      <c r="I123" s="107">
        <f>'3 - Rent Optimization'!I123</f>
        <v>0.48770000000000002</v>
      </c>
      <c r="J123" s="26">
        <f>'3 - Rent Optimization'!J123</f>
        <v>115</v>
      </c>
      <c r="K123" s="26">
        <f>'3 - Rent Optimization'!K123</f>
        <v>179</v>
      </c>
      <c r="L123" s="26">
        <f>'3 - Rent Optimization'!L123</f>
        <v>64</v>
      </c>
      <c r="M123" s="26">
        <f>'3 - Rent Optimization'!M123</f>
        <v>41</v>
      </c>
      <c r="N123" s="47">
        <f>'3 - Rent Optimization'!N123</f>
        <v>0.61250000000000004</v>
      </c>
      <c r="O123" s="47">
        <f>'3 - Rent Optimization'!O123</f>
        <v>0.48770000000000002</v>
      </c>
      <c r="Y123" s="26">
        <f>'3 - Rent Optimization'!Y123</f>
        <v>96.480927118858162</v>
      </c>
      <c r="Z123" s="26">
        <f>'3 - Rent Optimization'!Z123</f>
        <v>115</v>
      </c>
      <c r="AA123" s="47">
        <f>'3 - Rent Optimization'!AA123</f>
        <v>0.1</v>
      </c>
      <c r="AB123" s="107">
        <f>'3 - Rent Optimization'!AB123</f>
        <v>0.77153000000000005</v>
      </c>
      <c r="AC123" s="26">
        <f t="shared" si="14"/>
        <v>32384.971750000004</v>
      </c>
      <c r="AD123" s="39">
        <f t="shared" si="15"/>
        <v>19430.983050000003</v>
      </c>
      <c r="AE123" s="26">
        <f t="shared" si="16"/>
        <v>12143.039999999999</v>
      </c>
      <c r="AF123" s="26">
        <f t="shared" si="17"/>
        <v>7287.9430500000035</v>
      </c>
      <c r="AH123" s="123">
        <f t="shared" si="18"/>
        <v>9386.9483333333337</v>
      </c>
      <c r="AI123" s="123">
        <f t="shared" si="19"/>
        <v>-42986.948333333334</v>
      </c>
      <c r="AJ123" s="123">
        <f t="shared" si="20"/>
        <v>-18986.948333333334</v>
      </c>
      <c r="AK123" s="123">
        <f t="shared" si="21"/>
        <v>-18986.948333333334</v>
      </c>
      <c r="AL123" s="123">
        <f t="shared" si="22"/>
        <v>-24986.948333333334</v>
      </c>
      <c r="AM123" s="26">
        <f t="shared" si="23"/>
        <v>-35699.005283333332</v>
      </c>
      <c r="AN123" s="26">
        <f t="shared" si="24"/>
        <v>-11699.00528333333</v>
      </c>
      <c r="AO123" s="26">
        <f t="shared" si="25"/>
        <v>-11699.00528333333</v>
      </c>
      <c r="AP123" s="26">
        <f t="shared" si="26"/>
        <v>-17699.005283333332</v>
      </c>
      <c r="AQ123">
        <f t="shared" si="27"/>
        <v>0</v>
      </c>
    </row>
    <row r="124" spans="1:43" x14ac:dyDescent="0.5">
      <c r="A124" t="str">
        <f>'3 - Rent Optimization'!A124</f>
        <v>W207</v>
      </c>
      <c r="B124" t="str">
        <f>'3 - Rent Optimization'!B124</f>
        <v>L12252</v>
      </c>
      <c r="C124" t="str">
        <f>'3 - Rent Optimization'!C124</f>
        <v>house</v>
      </c>
      <c r="D124">
        <f>'3 - Rent Optimization'!D124</f>
        <v>2</v>
      </c>
      <c r="E124">
        <f>'3 - Rent Optimization'!E124</f>
        <v>900</v>
      </c>
      <c r="F124" s="107">
        <f>'3 - Rent Optimization'!F124</f>
        <v>0.97299999999999998</v>
      </c>
      <c r="G124" s="26">
        <f>'3 - Rent Optimization'!G124</f>
        <v>10508.4</v>
      </c>
      <c r="H124" s="26">
        <f>'3 - Rent Optimization'!H124</f>
        <v>256</v>
      </c>
      <c r="I124" s="107">
        <f>'3 - Rent Optimization'!I124</f>
        <v>0.47949999999999998</v>
      </c>
      <c r="J124" s="26">
        <f>'3 - Rent Optimization'!J124</f>
        <v>152</v>
      </c>
      <c r="K124" s="26">
        <f>'3 - Rent Optimization'!K124</f>
        <v>300</v>
      </c>
      <c r="L124" s="26">
        <f>'3 - Rent Optimization'!L124</f>
        <v>148</v>
      </c>
      <c r="M124" s="26">
        <f>'3 - Rent Optimization'!M124</f>
        <v>104</v>
      </c>
      <c r="N124" s="47">
        <f>'3 - Rent Optimization'!N124</f>
        <v>0.66216216216216217</v>
      </c>
      <c r="O124" s="47">
        <f>'3 - Rent Optimization'!O124</f>
        <v>0.47949999999999998</v>
      </c>
      <c r="Y124" s="26">
        <f>'3 - Rent Optimization'!Y124</f>
        <v>166.14339396235948</v>
      </c>
      <c r="Z124" s="26">
        <f>'3 - Rent Optimization'!Z124</f>
        <v>166.14339396235948</v>
      </c>
      <c r="AA124" s="47">
        <f>'3 - Rent Optimization'!AA124</f>
        <v>0.17645077817491611</v>
      </c>
      <c r="AB124" s="107">
        <f>'3 - Rent Optimization'!AB124</f>
        <v>0.7110039189189189</v>
      </c>
      <c r="AC124" s="26">
        <f t="shared" si="14"/>
        <v>43116.940536550515</v>
      </c>
      <c r="AD124" s="39">
        <f t="shared" si="15"/>
        <v>25870.164321930308</v>
      </c>
      <c r="AE124" s="26">
        <f t="shared" si="16"/>
        <v>10508.4</v>
      </c>
      <c r="AF124" s="26">
        <f t="shared" si="17"/>
        <v>15361.764321930308</v>
      </c>
      <c r="AH124" s="123">
        <f t="shared" si="18"/>
        <v>8650.5476801801797</v>
      </c>
      <c r="AI124" s="123">
        <f t="shared" si="19"/>
        <v>-42250.547680180178</v>
      </c>
      <c r="AJ124" s="123">
        <f t="shared" si="20"/>
        <v>-18250.547680180178</v>
      </c>
      <c r="AK124" s="123">
        <f t="shared" si="21"/>
        <v>-18250.547680180178</v>
      </c>
      <c r="AL124" s="123">
        <f t="shared" si="22"/>
        <v>-24250.547680180178</v>
      </c>
      <c r="AM124" s="26">
        <f t="shared" si="23"/>
        <v>-26888.783358249872</v>
      </c>
      <c r="AN124" s="26">
        <f t="shared" si="24"/>
        <v>-2888.7833582498697</v>
      </c>
      <c r="AO124" s="26">
        <f t="shared" si="25"/>
        <v>-2888.7833582498697</v>
      </c>
      <c r="AP124" s="26">
        <f t="shared" si="26"/>
        <v>-8888.7833582498697</v>
      </c>
      <c r="AQ124">
        <f t="shared" si="27"/>
        <v>0</v>
      </c>
    </row>
    <row r="125" spans="1:43" x14ac:dyDescent="0.5">
      <c r="A125" t="str">
        <f>'3 - Rent Optimization'!A125</f>
        <v>W208</v>
      </c>
      <c r="B125" t="str">
        <f>'3 - Rent Optimization'!B125</f>
        <v>L12252</v>
      </c>
      <c r="C125" t="str">
        <f>'3 - Rent Optimization'!C125</f>
        <v>house</v>
      </c>
      <c r="D125">
        <f>'3 - Rent Optimization'!D125</f>
        <v>2</v>
      </c>
      <c r="E125">
        <f>'3 - Rent Optimization'!E125</f>
        <v>1400</v>
      </c>
      <c r="F125" s="107">
        <f>'3 - Rent Optimization'!F125</f>
        <v>0.97299999999999998</v>
      </c>
      <c r="G125" s="26">
        <f>'3 - Rent Optimization'!G125</f>
        <v>16346.4</v>
      </c>
      <c r="H125" s="26">
        <f>'3 - Rent Optimization'!H125</f>
        <v>284</v>
      </c>
      <c r="I125" s="107">
        <f>'3 - Rent Optimization'!I125</f>
        <v>0.49320000000000003</v>
      </c>
      <c r="J125" s="26">
        <f>'3 - Rent Optimization'!J125</f>
        <v>175</v>
      </c>
      <c r="K125" s="26">
        <f>'3 - Rent Optimization'!K125</f>
        <v>368</v>
      </c>
      <c r="L125" s="26">
        <f>'3 - Rent Optimization'!L125</f>
        <v>193</v>
      </c>
      <c r="M125" s="26">
        <f>'3 - Rent Optimization'!M125</f>
        <v>109</v>
      </c>
      <c r="N125" s="47">
        <f>'3 - Rent Optimization'!N125</f>
        <v>0.55181347150259075</v>
      </c>
      <c r="O125" s="47">
        <f>'3 - Rent Optimization'!O125</f>
        <v>0.49320000000000003</v>
      </c>
      <c r="Y125" s="26">
        <f>'3 - Rent Optimization'!Y125</f>
        <v>205.05185834280664</v>
      </c>
      <c r="Z125" s="26">
        <f>'3 - Rent Optimization'!Z125</f>
        <v>205.05185834280664</v>
      </c>
      <c r="AA125" s="47">
        <f>'3 - Rent Optimization'!AA125</f>
        <v>0.22456728846759227</v>
      </c>
      <c r="AB125" s="107">
        <f>'3 - Rent Optimization'!AB125</f>
        <v>0.67291007772020728</v>
      </c>
      <c r="AC125" s="26">
        <f t="shared" si="14"/>
        <v>50363.233605957794</v>
      </c>
      <c r="AD125" s="39">
        <f t="shared" si="15"/>
        <v>30217.940163574676</v>
      </c>
      <c r="AE125" s="26">
        <f t="shared" si="16"/>
        <v>16346.4</v>
      </c>
      <c r="AF125" s="26">
        <f t="shared" si="17"/>
        <v>13871.540163574677</v>
      </c>
      <c r="AH125" s="123">
        <f t="shared" si="18"/>
        <v>8187.072612262521</v>
      </c>
      <c r="AI125" s="123">
        <f t="shared" si="19"/>
        <v>-41787.07261226252</v>
      </c>
      <c r="AJ125" s="123">
        <f t="shared" si="20"/>
        <v>-17787.07261226252</v>
      </c>
      <c r="AK125" s="123">
        <f t="shared" si="21"/>
        <v>-17787.07261226252</v>
      </c>
      <c r="AL125" s="123">
        <f t="shared" si="22"/>
        <v>-23787.07261226252</v>
      </c>
      <c r="AM125" s="26">
        <f t="shared" si="23"/>
        <v>-27915.532448687845</v>
      </c>
      <c r="AN125" s="26">
        <f t="shared" si="24"/>
        <v>-3915.5324486878435</v>
      </c>
      <c r="AO125" s="26">
        <f t="shared" si="25"/>
        <v>-3915.5324486878435</v>
      </c>
      <c r="AP125" s="26">
        <f t="shared" si="26"/>
        <v>-9915.5324486878435</v>
      </c>
      <c r="AQ125">
        <f t="shared" si="27"/>
        <v>0</v>
      </c>
    </row>
    <row r="126" spans="1:43" x14ac:dyDescent="0.5">
      <c r="A126" t="str">
        <f>'3 - Rent Optimization'!A126</f>
        <v>W209</v>
      </c>
      <c r="B126" t="str">
        <f>'3 - Rent Optimization'!B126</f>
        <v>L12260</v>
      </c>
      <c r="C126" t="str">
        <f>'3 - Rent Optimization'!C126</f>
        <v>apartment</v>
      </c>
      <c r="D126">
        <f>'3 - Rent Optimization'!D126</f>
        <v>2</v>
      </c>
      <c r="E126">
        <f>'3 - Rent Optimization'!E126</f>
        <v>825</v>
      </c>
      <c r="F126" s="107">
        <f>'3 - Rent Optimization'!F126</f>
        <v>0.97299999999999998</v>
      </c>
      <c r="G126" s="26">
        <f>'3 - Rent Optimization'!G126</f>
        <v>9632.6999999999989</v>
      </c>
      <c r="H126" s="26">
        <f>'3 - Rent Optimization'!H126</f>
        <v>128</v>
      </c>
      <c r="I126" s="107">
        <f>'3 - Rent Optimization'!I126</f>
        <v>0.36159999999999998</v>
      </c>
      <c r="J126" s="26">
        <f>'3 - Rent Optimization'!J126</f>
        <v>77</v>
      </c>
      <c r="K126" s="26">
        <f>'3 - Rent Optimization'!K126</f>
        <v>161</v>
      </c>
      <c r="L126" s="26">
        <f>'3 - Rent Optimization'!L126</f>
        <v>84</v>
      </c>
      <c r="M126" s="26">
        <f>'3 - Rent Optimization'!M126</f>
        <v>51</v>
      </c>
      <c r="N126" s="47">
        <f>'3 - Rent Optimization'!N126</f>
        <v>0.58571428571428574</v>
      </c>
      <c r="O126" s="47">
        <f>'3 - Rent Optimization'!O126</f>
        <v>0.36159999999999998</v>
      </c>
      <c r="Y126" s="26">
        <f>'3 - Rent Optimization'!Y126</f>
        <v>89.662466843501335</v>
      </c>
      <c r="Z126" s="26">
        <f>'3 - Rent Optimization'!Z126</f>
        <v>89.662466843501335</v>
      </c>
      <c r="AA126" s="47">
        <f>'3 - Rent Optimization'!AA126</f>
        <v>0.22059492231906033</v>
      </c>
      <c r="AB126" s="107">
        <f>'3 - Rent Optimization'!AB126</f>
        <v>0.67605499999999996</v>
      </c>
      <c r="AC126" s="26">
        <f t="shared" si="14"/>
        <v>22125.1170429874</v>
      </c>
      <c r="AD126" s="39">
        <f t="shared" si="15"/>
        <v>13275.07022579244</v>
      </c>
      <c r="AE126" s="26">
        <f t="shared" si="16"/>
        <v>9632.6999999999989</v>
      </c>
      <c r="AF126" s="26">
        <f t="shared" si="17"/>
        <v>3642.3702257924415</v>
      </c>
      <c r="AH126" s="123">
        <f t="shared" si="18"/>
        <v>8225.3358333333326</v>
      </c>
      <c r="AI126" s="123">
        <f t="shared" si="19"/>
        <v>-41825.335833333331</v>
      </c>
      <c r="AJ126" s="123">
        <f t="shared" si="20"/>
        <v>-17825.335833333331</v>
      </c>
      <c r="AK126" s="123">
        <f t="shared" si="21"/>
        <v>-17825.335833333331</v>
      </c>
      <c r="AL126" s="123">
        <f t="shared" si="22"/>
        <v>-23825.335833333331</v>
      </c>
      <c r="AM126" s="26">
        <f t="shared" si="23"/>
        <v>-38182.965607540886</v>
      </c>
      <c r="AN126" s="26">
        <f t="shared" si="24"/>
        <v>-14182.965607540889</v>
      </c>
      <c r="AO126" s="26">
        <f t="shared" si="25"/>
        <v>-14182.965607540889</v>
      </c>
      <c r="AP126" s="26">
        <f t="shared" si="26"/>
        <v>-20182.965607540889</v>
      </c>
      <c r="AQ126">
        <f t="shared" si="27"/>
        <v>0</v>
      </c>
    </row>
    <row r="127" spans="1:43" x14ac:dyDescent="0.5">
      <c r="A127" t="str">
        <f>'3 - Rent Optimization'!A127</f>
        <v>W21</v>
      </c>
      <c r="B127" t="str">
        <f>'3 - Rent Optimization'!B127</f>
        <v>L4765</v>
      </c>
      <c r="C127" t="str">
        <f>'3 - Rent Optimization'!C127</f>
        <v>apartment</v>
      </c>
      <c r="D127">
        <f>'3 - Rent Optimization'!D127</f>
        <v>2</v>
      </c>
      <c r="E127">
        <f>'3 - Rent Optimization'!E127</f>
        <v>2700</v>
      </c>
      <c r="F127" s="107">
        <f>'3 - Rent Optimization'!F127</f>
        <v>0.97299999999999998</v>
      </c>
      <c r="G127" s="26">
        <f>'3 - Rent Optimization'!G127</f>
        <v>31525.200000000001</v>
      </c>
      <c r="H127" s="26">
        <f>'3 - Rent Optimization'!H127</f>
        <v>337</v>
      </c>
      <c r="I127" s="107">
        <f>'3 - Rent Optimization'!I127</f>
        <v>0.4219</v>
      </c>
      <c r="J127" s="26">
        <f>'3 - Rent Optimization'!J127</f>
        <v>157</v>
      </c>
      <c r="K127" s="26">
        <f>'3 - Rent Optimization'!K127</f>
        <v>526</v>
      </c>
      <c r="L127" s="26">
        <f>'3 - Rent Optimization'!L127</f>
        <v>369</v>
      </c>
      <c r="M127" s="26">
        <f>'3 - Rent Optimization'!M127</f>
        <v>180</v>
      </c>
      <c r="N127" s="47">
        <f>'3 - Rent Optimization'!N127</f>
        <v>0.49024390243902438</v>
      </c>
      <c r="O127" s="47">
        <f>'3 - Rent Optimization'!O127</f>
        <v>0.4219</v>
      </c>
      <c r="Y127" s="26">
        <f>'3 - Rent Optimization'!Y127</f>
        <v>303.24940791966662</v>
      </c>
      <c r="Z127" s="26">
        <f>'3 - Rent Optimization'!Z127</f>
        <v>303.24940791966662</v>
      </c>
      <c r="AA127" s="47">
        <f>'3 - Rent Optimization'!AA127</f>
        <v>0.41707188708870813</v>
      </c>
      <c r="AB127" s="107">
        <f>'3 - Rent Optimization'!AB127</f>
        <v>0.52050418699186984</v>
      </c>
      <c r="AC127" s="26">
        <f t="shared" si="14"/>
        <v>57612.544081622065</v>
      </c>
      <c r="AD127" s="39">
        <f t="shared" si="15"/>
        <v>34567.526448973236</v>
      </c>
      <c r="AE127" s="26">
        <f t="shared" si="16"/>
        <v>31525.200000000001</v>
      </c>
      <c r="AF127" s="26">
        <f t="shared" si="17"/>
        <v>3042.3264489732355</v>
      </c>
      <c r="AH127" s="123">
        <f t="shared" si="18"/>
        <v>6332.8009417344165</v>
      </c>
      <c r="AI127" s="123">
        <f t="shared" si="19"/>
        <v>-39932.800941734415</v>
      </c>
      <c r="AJ127" s="123">
        <f t="shared" si="20"/>
        <v>-15932.800941734416</v>
      </c>
      <c r="AK127" s="123">
        <f t="shared" si="21"/>
        <v>-15932.800941734416</v>
      </c>
      <c r="AL127" s="123">
        <f t="shared" si="22"/>
        <v>-21932.800941734415</v>
      </c>
      <c r="AM127" s="26">
        <f t="shared" si="23"/>
        <v>-36890.474492761175</v>
      </c>
      <c r="AN127" s="26">
        <f t="shared" si="24"/>
        <v>-12890.474492761181</v>
      </c>
      <c r="AO127" s="26">
        <f t="shared" si="25"/>
        <v>-12890.474492761181</v>
      </c>
      <c r="AP127" s="26">
        <f t="shared" si="26"/>
        <v>-18890.474492761179</v>
      </c>
      <c r="AQ127">
        <f t="shared" si="27"/>
        <v>0</v>
      </c>
    </row>
    <row r="128" spans="1:43" x14ac:dyDescent="0.5">
      <c r="A128" t="str">
        <f>'3 - Rent Optimization'!A128</f>
        <v>W210</v>
      </c>
      <c r="B128" t="str">
        <f>'3 - Rent Optimization'!B128</f>
        <v>L12260</v>
      </c>
      <c r="C128" t="str">
        <f>'3 - Rent Optimization'!C128</f>
        <v>apartment</v>
      </c>
      <c r="D128">
        <f>'3 - Rent Optimization'!D128</f>
        <v>2</v>
      </c>
      <c r="E128">
        <f>'3 - Rent Optimization'!E128</f>
        <v>1300</v>
      </c>
      <c r="F128" s="107">
        <f>'3 - Rent Optimization'!F128</f>
        <v>0.97299999999999998</v>
      </c>
      <c r="G128" s="26">
        <f>'3 - Rent Optimization'!G128</f>
        <v>15178.8</v>
      </c>
      <c r="H128" s="26">
        <f>'3 - Rent Optimization'!H128</f>
        <v>139</v>
      </c>
      <c r="I128" s="107">
        <f>'3 - Rent Optimization'!I128</f>
        <v>0.74250000000000005</v>
      </c>
      <c r="J128" s="26">
        <f>'3 - Rent Optimization'!J128</f>
        <v>125</v>
      </c>
      <c r="K128" s="26">
        <f>'3 - Rent Optimization'!K128</f>
        <v>170</v>
      </c>
      <c r="L128" s="26">
        <f>'3 - Rent Optimization'!L128</f>
        <v>45</v>
      </c>
      <c r="M128" s="26">
        <f>'3 - Rent Optimization'!M128</f>
        <v>14</v>
      </c>
      <c r="N128" s="47">
        <f>'3 - Rent Optimization'!N128</f>
        <v>0.34888888888888892</v>
      </c>
      <c r="O128" s="47">
        <f>'3 - Rent Optimization'!O128</f>
        <v>0.74250000000000005</v>
      </c>
      <c r="Y128" s="26">
        <f>'3 - Rent Optimization'!Y128</f>
        <v>89.908464380447157</v>
      </c>
      <c r="Z128" s="26">
        <f>'3 - Rent Optimization'!Z128</f>
        <v>125</v>
      </c>
      <c r="AA128" s="47">
        <f>'3 - Rent Optimization'!AA128</f>
        <v>0.1</v>
      </c>
      <c r="AB128" s="107">
        <f>'3 - Rent Optimization'!AB128</f>
        <v>0.77153000000000005</v>
      </c>
      <c r="AC128" s="26">
        <f t="shared" si="14"/>
        <v>35201.056250000001</v>
      </c>
      <c r="AD128" s="39">
        <f t="shared" si="15"/>
        <v>21120.633750000001</v>
      </c>
      <c r="AE128" s="26">
        <f t="shared" si="16"/>
        <v>15178.8</v>
      </c>
      <c r="AF128" s="26">
        <f t="shared" si="17"/>
        <v>5941.8337500000016</v>
      </c>
      <c r="AH128" s="123">
        <f t="shared" si="18"/>
        <v>9386.9483333333337</v>
      </c>
      <c r="AI128" s="123">
        <f t="shared" si="19"/>
        <v>-42986.948333333334</v>
      </c>
      <c r="AJ128" s="123">
        <f t="shared" si="20"/>
        <v>-18986.948333333334</v>
      </c>
      <c r="AK128" s="123">
        <f t="shared" si="21"/>
        <v>-18986.948333333334</v>
      </c>
      <c r="AL128" s="123">
        <f t="shared" si="22"/>
        <v>-24986.948333333334</v>
      </c>
      <c r="AM128" s="26">
        <f t="shared" si="23"/>
        <v>-37045.114583333328</v>
      </c>
      <c r="AN128" s="26">
        <f t="shared" si="24"/>
        <v>-13045.114583333332</v>
      </c>
      <c r="AO128" s="26">
        <f t="shared" si="25"/>
        <v>-13045.114583333332</v>
      </c>
      <c r="AP128" s="26">
        <f t="shared" si="26"/>
        <v>-19045.114583333332</v>
      </c>
      <c r="AQ128">
        <f t="shared" si="27"/>
        <v>0</v>
      </c>
    </row>
    <row r="129" spans="1:43" x14ac:dyDescent="0.5">
      <c r="A129" t="str">
        <f>'3 - Rent Optimization'!A129</f>
        <v>W211</v>
      </c>
      <c r="B129" t="str">
        <f>'3 - Rent Optimization'!B129</f>
        <v>L12260</v>
      </c>
      <c r="C129" t="str">
        <f>'3 - Rent Optimization'!C129</f>
        <v>house</v>
      </c>
      <c r="D129">
        <f>'3 - Rent Optimization'!D129</f>
        <v>2</v>
      </c>
      <c r="E129">
        <f>'3 - Rent Optimization'!E129</f>
        <v>1000</v>
      </c>
      <c r="F129" s="107">
        <f>'3 - Rent Optimization'!F129</f>
        <v>0.97299999999999998</v>
      </c>
      <c r="G129" s="26">
        <f>'3 - Rent Optimization'!G129</f>
        <v>11676</v>
      </c>
      <c r="H129" s="26">
        <f>'3 - Rent Optimization'!H129</f>
        <v>240</v>
      </c>
      <c r="I129" s="107">
        <f>'3 - Rent Optimization'!I129</f>
        <v>0.36990000000000001</v>
      </c>
      <c r="J129" s="26">
        <f>'3 - Rent Optimization'!J129</f>
        <v>140</v>
      </c>
      <c r="K129" s="26">
        <f>'3 - Rent Optimization'!K129</f>
        <v>288</v>
      </c>
      <c r="L129" s="26">
        <f>'3 - Rent Optimization'!L129</f>
        <v>148</v>
      </c>
      <c r="M129" s="26">
        <f>'3 - Rent Optimization'!M129</f>
        <v>100</v>
      </c>
      <c r="N129" s="47">
        <f>'3 - Rent Optimization'!N129</f>
        <v>0.64054054054054055</v>
      </c>
      <c r="O129" s="47">
        <f>'3 - Rent Optimization'!O129</f>
        <v>0.36990000000000001</v>
      </c>
      <c r="Y129" s="26">
        <f>'3 - Rent Optimization'!Y129</f>
        <v>160.14339396235948</v>
      </c>
      <c r="Z129" s="26">
        <f>'3 - Rent Optimization'!Z129</f>
        <v>160.14339396235948</v>
      </c>
      <c r="AA129" s="47">
        <f>'3 - Rent Optimization'!AA129</f>
        <v>0.20888321060734855</v>
      </c>
      <c r="AB129" s="107">
        <f>'3 - Rent Optimization'!AB129</f>
        <v>0.68532716216216216</v>
      </c>
      <c r="AC129" s="26">
        <f t="shared" si="14"/>
        <v>40058.97546898295</v>
      </c>
      <c r="AD129" s="39">
        <f t="shared" si="15"/>
        <v>24035.385281389768</v>
      </c>
      <c r="AE129" s="26">
        <f t="shared" si="16"/>
        <v>11676</v>
      </c>
      <c r="AF129" s="26">
        <f t="shared" si="17"/>
        <v>12359.385281389768</v>
      </c>
      <c r="AH129" s="123">
        <f t="shared" si="18"/>
        <v>8338.1471396396391</v>
      </c>
      <c r="AI129" s="123">
        <f t="shared" si="19"/>
        <v>-41938.147139639637</v>
      </c>
      <c r="AJ129" s="123">
        <f t="shared" si="20"/>
        <v>-17938.147139639637</v>
      </c>
      <c r="AK129" s="123">
        <f t="shared" si="21"/>
        <v>-17938.147139639637</v>
      </c>
      <c r="AL129" s="123">
        <f t="shared" si="22"/>
        <v>-23938.147139639637</v>
      </c>
      <c r="AM129" s="26">
        <f t="shared" si="23"/>
        <v>-29578.761858249869</v>
      </c>
      <c r="AN129" s="26">
        <f t="shared" si="24"/>
        <v>-5578.761858249869</v>
      </c>
      <c r="AO129" s="26">
        <f t="shared" si="25"/>
        <v>-5578.761858249869</v>
      </c>
      <c r="AP129" s="26">
        <f t="shared" si="26"/>
        <v>-11578.761858249869</v>
      </c>
      <c r="AQ129">
        <f t="shared" si="27"/>
        <v>0</v>
      </c>
    </row>
    <row r="130" spans="1:43" x14ac:dyDescent="0.5">
      <c r="A130" t="str">
        <f>'3 - Rent Optimization'!A130</f>
        <v>W212</v>
      </c>
      <c r="B130" t="str">
        <f>'3 - Rent Optimization'!B130</f>
        <v>L12260</v>
      </c>
      <c r="C130" t="str">
        <f>'3 - Rent Optimization'!C130</f>
        <v>house</v>
      </c>
      <c r="D130">
        <f>'3 - Rent Optimization'!D130</f>
        <v>2</v>
      </c>
      <c r="E130">
        <f>'3 - Rent Optimization'!E130</f>
        <v>1480</v>
      </c>
      <c r="F130" s="107">
        <f>'3 - Rent Optimization'!F130</f>
        <v>0.97299999999999998</v>
      </c>
      <c r="G130" s="26">
        <f>'3 - Rent Optimization'!G130</f>
        <v>17280.48</v>
      </c>
      <c r="H130" s="26">
        <f>'3 - Rent Optimization'!H130</f>
        <v>249</v>
      </c>
      <c r="I130" s="107">
        <f>'3 - Rent Optimization'!I130</f>
        <v>0.44109999999999999</v>
      </c>
      <c r="J130" s="26">
        <f>'3 - Rent Optimization'!J130</f>
        <v>175</v>
      </c>
      <c r="K130" s="26">
        <f>'3 - Rent Optimization'!K130</f>
        <v>310</v>
      </c>
      <c r="L130" s="26">
        <f>'3 - Rent Optimization'!L130</f>
        <v>135</v>
      </c>
      <c r="M130" s="26">
        <f>'3 - Rent Optimization'!M130</f>
        <v>74</v>
      </c>
      <c r="N130" s="47">
        <f>'3 - Rent Optimization'!N130</f>
        <v>0.53851851851851851</v>
      </c>
      <c r="O130" s="47">
        <f>'3 - Rent Optimization'!O130</f>
        <v>0.44109999999999999</v>
      </c>
      <c r="Y130" s="26">
        <f>'3 - Rent Optimization'!Y130</f>
        <v>169.72539314134144</v>
      </c>
      <c r="Z130" s="26">
        <f>'3 - Rent Optimization'!Z130</f>
        <v>175</v>
      </c>
      <c r="AA130" s="47">
        <f>'3 - Rent Optimization'!AA130</f>
        <v>0.1</v>
      </c>
      <c r="AB130" s="107">
        <f>'3 - Rent Optimization'!AB130</f>
        <v>0.77153000000000005</v>
      </c>
      <c r="AC130" s="26">
        <f t="shared" si="14"/>
        <v>49281.478750000002</v>
      </c>
      <c r="AD130" s="39">
        <f t="shared" si="15"/>
        <v>29568.88725</v>
      </c>
      <c r="AE130" s="26">
        <f t="shared" si="16"/>
        <v>17280.48</v>
      </c>
      <c r="AF130" s="26">
        <f t="shared" si="17"/>
        <v>12288.40725</v>
      </c>
      <c r="AH130" s="123">
        <f t="shared" si="18"/>
        <v>9386.9483333333337</v>
      </c>
      <c r="AI130" s="123">
        <f t="shared" si="19"/>
        <v>-42986.948333333334</v>
      </c>
      <c r="AJ130" s="123">
        <f t="shared" si="20"/>
        <v>-18986.948333333334</v>
      </c>
      <c r="AK130" s="123">
        <f t="shared" si="21"/>
        <v>-18986.948333333334</v>
      </c>
      <c r="AL130" s="123">
        <f t="shared" si="22"/>
        <v>-24986.948333333334</v>
      </c>
      <c r="AM130" s="26">
        <f t="shared" si="23"/>
        <v>-30698.541083333334</v>
      </c>
      <c r="AN130" s="26">
        <f t="shared" si="24"/>
        <v>-6698.5410833333335</v>
      </c>
      <c r="AO130" s="26">
        <f t="shared" si="25"/>
        <v>-6698.5410833333335</v>
      </c>
      <c r="AP130" s="26">
        <f t="shared" si="26"/>
        <v>-12698.541083333334</v>
      </c>
      <c r="AQ130">
        <f t="shared" si="27"/>
        <v>0</v>
      </c>
    </row>
    <row r="131" spans="1:43" x14ac:dyDescent="0.5">
      <c r="A131" t="str">
        <f>'3 - Rent Optimization'!A131</f>
        <v>W213</v>
      </c>
      <c r="B131" t="str">
        <f>'3 - Rent Optimization'!B131</f>
        <v>L12264</v>
      </c>
      <c r="C131" t="str">
        <f>'3 - Rent Optimization'!C131</f>
        <v>apartment</v>
      </c>
      <c r="D131">
        <f>'3 - Rent Optimization'!D131</f>
        <v>2</v>
      </c>
      <c r="E131">
        <f>'3 - Rent Optimization'!E131</f>
        <v>650</v>
      </c>
      <c r="F131" s="107">
        <f>'3 - Rent Optimization'!F131</f>
        <v>0.97299999999999998</v>
      </c>
      <c r="G131" s="26">
        <f>'3 - Rent Optimization'!G131</f>
        <v>7589.4</v>
      </c>
      <c r="H131" s="26">
        <f>'3 - Rent Optimization'!H131</f>
        <v>107</v>
      </c>
      <c r="I131" s="107">
        <f>'3 - Rent Optimization'!I131</f>
        <v>0.47949999999999998</v>
      </c>
      <c r="J131" s="26">
        <f>'3 - Rent Optimization'!J131</f>
        <v>80</v>
      </c>
      <c r="K131" s="26">
        <f>'3 - Rent Optimization'!K131</f>
        <v>156</v>
      </c>
      <c r="L131" s="26">
        <f>'3 - Rent Optimization'!L131</f>
        <v>76</v>
      </c>
      <c r="M131" s="26">
        <f>'3 - Rent Optimization'!M131</f>
        <v>27</v>
      </c>
      <c r="N131" s="47">
        <f>'3 - Rent Optimization'!N131</f>
        <v>0.38421052631578945</v>
      </c>
      <c r="O131" s="47">
        <f>'3 - Rent Optimization'!O131</f>
        <v>0.47949999999999998</v>
      </c>
      <c r="Y131" s="26">
        <f>'3 - Rent Optimization'!Y131</f>
        <v>86.289850953644063</v>
      </c>
      <c r="Z131" s="26">
        <f>'3 - Rent Optimization'!Z131</f>
        <v>86.289850953644063</v>
      </c>
      <c r="AA131" s="47">
        <f>'3 - Rent Optimization'!AA131</f>
        <v>0.1662089574067796</v>
      </c>
      <c r="AB131" s="107">
        <f>'3 - Rent Optimization'!AB131</f>
        <v>0.71911236842105264</v>
      </c>
      <c r="AC131" s="26">
        <f t="shared" si="14"/>
        <v>22649.016167840731</v>
      </c>
      <c r="AD131" s="39">
        <f t="shared" si="15"/>
        <v>13589.409700704438</v>
      </c>
      <c r="AE131" s="26">
        <f t="shared" si="16"/>
        <v>7589.4</v>
      </c>
      <c r="AF131" s="26">
        <f t="shared" si="17"/>
        <v>6000.0097007044387</v>
      </c>
      <c r="AH131" s="123">
        <f t="shared" si="18"/>
        <v>8749.2004824561391</v>
      </c>
      <c r="AI131" s="123">
        <f t="shared" si="19"/>
        <v>-42349.200482456137</v>
      </c>
      <c r="AJ131" s="123">
        <f t="shared" si="20"/>
        <v>-18349.200482456137</v>
      </c>
      <c r="AK131" s="123">
        <f t="shared" si="21"/>
        <v>-18349.200482456137</v>
      </c>
      <c r="AL131" s="123">
        <f t="shared" si="22"/>
        <v>-24349.200482456137</v>
      </c>
      <c r="AM131" s="26">
        <f t="shared" si="23"/>
        <v>-36349.190781751699</v>
      </c>
      <c r="AN131" s="26">
        <f t="shared" si="24"/>
        <v>-12349.190781751699</v>
      </c>
      <c r="AO131" s="26">
        <f t="shared" si="25"/>
        <v>-12349.190781751699</v>
      </c>
      <c r="AP131" s="26">
        <f t="shared" si="26"/>
        <v>-18349.190781751699</v>
      </c>
      <c r="AQ131">
        <f t="shared" si="27"/>
        <v>0</v>
      </c>
    </row>
    <row r="132" spans="1:43" x14ac:dyDescent="0.5">
      <c r="A132" t="str">
        <f>'3 - Rent Optimization'!A132</f>
        <v>W214</v>
      </c>
      <c r="B132" t="str">
        <f>'3 - Rent Optimization'!B132</f>
        <v>L12264</v>
      </c>
      <c r="C132" t="str">
        <f>'3 - Rent Optimization'!C132</f>
        <v>apartment</v>
      </c>
      <c r="D132">
        <f>'3 - Rent Optimization'!D132</f>
        <v>2</v>
      </c>
      <c r="E132">
        <f>'3 - Rent Optimization'!E132</f>
        <v>920</v>
      </c>
      <c r="F132" s="107">
        <f>'3 - Rent Optimization'!F132</f>
        <v>0.97299999999999998</v>
      </c>
      <c r="G132" s="26">
        <f>'3 - Rent Optimization'!G132</f>
        <v>10741.92</v>
      </c>
      <c r="H132" s="26">
        <f>'3 - Rent Optimization'!H132</f>
        <v>147</v>
      </c>
      <c r="I132" s="107">
        <f>'3 - Rent Optimization'!I132</f>
        <v>0.41370000000000001</v>
      </c>
      <c r="J132" s="26">
        <f>'3 - Rent Optimization'!J132</f>
        <v>108</v>
      </c>
      <c r="K132" s="26">
        <f>'3 - Rent Optimization'!K132</f>
        <v>205</v>
      </c>
      <c r="L132" s="26">
        <f>'3 - Rent Optimization'!L132</f>
        <v>97</v>
      </c>
      <c r="M132" s="26">
        <f>'3 - Rent Optimization'!M132</f>
        <v>39</v>
      </c>
      <c r="N132" s="47">
        <f>'3 - Rent Optimization'!N132</f>
        <v>0.42164948453608253</v>
      </c>
      <c r="O132" s="47">
        <f>'3 - Rent Optimization'!O132</f>
        <v>0.41370000000000001</v>
      </c>
      <c r="Y132" s="26">
        <f>'3 - Rent Optimization'!Y132</f>
        <v>113.0804676645194</v>
      </c>
      <c r="Z132" s="26">
        <f>'3 - Rent Optimization'!Z132</f>
        <v>113.0804676645194</v>
      </c>
      <c r="AA132" s="47">
        <f>'3 - Rent Optimization'!AA132</f>
        <v>0.14190076424345899</v>
      </c>
      <c r="AB132" s="107">
        <f>'3 - Rent Optimization'!AB132</f>
        <v>0.73835716494845349</v>
      </c>
      <c r="AC132" s="26">
        <f t="shared" si="14"/>
        <v>30475.22733327423</v>
      </c>
      <c r="AD132" s="39">
        <f t="shared" si="15"/>
        <v>18285.136399964536</v>
      </c>
      <c r="AE132" s="26">
        <f t="shared" si="16"/>
        <v>10741.92</v>
      </c>
      <c r="AF132" s="26">
        <f t="shared" si="17"/>
        <v>7543.2163999645363</v>
      </c>
      <c r="AH132" s="123">
        <f t="shared" si="18"/>
        <v>8983.345506872849</v>
      </c>
      <c r="AI132" s="123">
        <f t="shared" si="19"/>
        <v>-42583.345506872851</v>
      </c>
      <c r="AJ132" s="123">
        <f t="shared" si="20"/>
        <v>-18583.345506872851</v>
      </c>
      <c r="AK132" s="123">
        <f t="shared" si="21"/>
        <v>-18583.345506872851</v>
      </c>
      <c r="AL132" s="123">
        <f t="shared" si="22"/>
        <v>-24583.345506872851</v>
      </c>
      <c r="AM132" s="26">
        <f t="shared" si="23"/>
        <v>-35040.129106908316</v>
      </c>
      <c r="AN132" s="26">
        <f t="shared" si="24"/>
        <v>-11040.129106908314</v>
      </c>
      <c r="AO132" s="26">
        <f t="shared" si="25"/>
        <v>-11040.129106908314</v>
      </c>
      <c r="AP132" s="26">
        <f t="shared" si="26"/>
        <v>-17040.129106908316</v>
      </c>
      <c r="AQ132">
        <f t="shared" si="27"/>
        <v>0</v>
      </c>
    </row>
    <row r="133" spans="1:43" x14ac:dyDescent="0.5">
      <c r="A133" t="str">
        <f>'3 - Rent Optimization'!A133</f>
        <v>W215</v>
      </c>
      <c r="B133" t="str">
        <f>'3 - Rent Optimization'!B133</f>
        <v>L12264</v>
      </c>
      <c r="C133" t="str">
        <f>'3 - Rent Optimization'!C133</f>
        <v>house</v>
      </c>
      <c r="D133">
        <f>'3 - Rent Optimization'!D133</f>
        <v>2</v>
      </c>
      <c r="E133">
        <f>'3 - Rent Optimization'!E133</f>
        <v>880</v>
      </c>
      <c r="F133" s="107">
        <f>'3 - Rent Optimization'!F133</f>
        <v>0.97299999999999998</v>
      </c>
      <c r="G133" s="26">
        <f>'3 - Rent Optimization'!G133</f>
        <v>10274.879999999999</v>
      </c>
      <c r="H133" s="26">
        <f>'3 - Rent Optimization'!H133</f>
        <v>246</v>
      </c>
      <c r="I133" s="107">
        <f>'3 - Rent Optimization'!I133</f>
        <v>0.44379999999999997</v>
      </c>
      <c r="J133" s="26">
        <f>'3 - Rent Optimization'!J133</f>
        <v>145</v>
      </c>
      <c r="K133" s="26">
        <f>'3 - Rent Optimization'!K133</f>
        <v>333</v>
      </c>
      <c r="L133" s="26">
        <f>'3 - Rent Optimization'!L133</f>
        <v>188</v>
      </c>
      <c r="M133" s="26">
        <f>'3 - Rent Optimization'!M133</f>
        <v>101</v>
      </c>
      <c r="N133" s="47">
        <f>'3 - Rent Optimization'!N133</f>
        <v>0.52978723404255323</v>
      </c>
      <c r="O133" s="47">
        <f>'3 - Rent Optimization'!O133</f>
        <v>0.44379999999999997</v>
      </c>
      <c r="Y133" s="26">
        <f>'3 - Rent Optimization'!Y133</f>
        <v>187.00647341164583</v>
      </c>
      <c r="Z133" s="26">
        <f>'3 - Rent Optimization'!Z133</f>
        <v>187.00647341164583</v>
      </c>
      <c r="AA133" s="47">
        <f>'3 - Rent Optimization'!AA133</f>
        <v>0.2787509506878546</v>
      </c>
      <c r="AB133" s="107">
        <f>'3 - Rent Optimization'!AB133</f>
        <v>0.63001287234042547</v>
      </c>
      <c r="AC133" s="26">
        <f t="shared" ref="AC133:AC196" si="28">AB133*Z133*365</f>
        <v>43003.017193018401</v>
      </c>
      <c r="AD133" s="39">
        <f t="shared" ref="AD133:AD196" si="29">AC133*0.6</f>
        <v>25801.810315811039</v>
      </c>
      <c r="AE133" s="26">
        <f t="shared" ref="AE133:AE196" si="30">G133</f>
        <v>10274.879999999999</v>
      </c>
      <c r="AF133" s="26">
        <f t="shared" ref="AF133:AF196" si="31">AD133-AE133</f>
        <v>15526.93031581104</v>
      </c>
      <c r="AH133" s="123">
        <f t="shared" ref="AH133:AH196" si="32">AB133*365/$AG$23*$AG$21</f>
        <v>7665.1566134751756</v>
      </c>
      <c r="AI133" s="123">
        <f t="shared" ref="AI133:AI196" si="33">-$AG$7-$AG$13-AH133</f>
        <v>-41265.156613475177</v>
      </c>
      <c r="AJ133" s="123">
        <f t="shared" ref="AJ133:AJ196" si="34">-$AG$13-AH133-$AG$18</f>
        <v>-17265.156613475177</v>
      </c>
      <c r="AK133" s="123">
        <f t="shared" ref="AK133:AK196" si="35">-$AG$7/$AG$9-$AG$13-AH133</f>
        <v>-17265.156613475177</v>
      </c>
      <c r="AL133" s="123">
        <f t="shared" ref="AL133:AL196" si="36">-$AG$7/$AG$9-$AG$13-AH133-$AG$18</f>
        <v>-23265.156613475177</v>
      </c>
      <c r="AM133" s="26">
        <f t="shared" ref="AM133:AM196" si="37">AF133+AI133</f>
        <v>-25738.226297664136</v>
      </c>
      <c r="AN133" s="26">
        <f t="shared" ref="AN133:AN196" si="38">AF133+AJ133</f>
        <v>-1738.2262976641377</v>
      </c>
      <c r="AO133" s="26">
        <f t="shared" ref="AO133:AO196" si="39">AF133+AK133</f>
        <v>-1738.2262976641377</v>
      </c>
      <c r="AP133" s="26">
        <f t="shared" ref="AP133:AP196" si="40">AF133+AL133</f>
        <v>-7738.2262976641377</v>
      </c>
      <c r="AQ133">
        <f t="shared" ref="AQ133:AQ196" si="41">IF(AP133&gt;6000,1,0)</f>
        <v>0</v>
      </c>
    </row>
    <row r="134" spans="1:43" x14ac:dyDescent="0.5">
      <c r="A134" t="str">
        <f>'3 - Rent Optimization'!A134</f>
        <v>W216</v>
      </c>
      <c r="B134" t="str">
        <f>'3 - Rent Optimization'!B134</f>
        <v>L12264</v>
      </c>
      <c r="C134" t="str">
        <f>'3 - Rent Optimization'!C134</f>
        <v>house</v>
      </c>
      <c r="D134">
        <f>'3 - Rent Optimization'!D134</f>
        <v>2</v>
      </c>
      <c r="E134">
        <f>'3 - Rent Optimization'!E134</f>
        <v>1200</v>
      </c>
      <c r="F134" s="107">
        <f>'3 - Rent Optimization'!F134</f>
        <v>0.97299999999999998</v>
      </c>
      <c r="G134" s="26">
        <f>'3 - Rent Optimization'!G134</f>
        <v>14011.199999999999</v>
      </c>
      <c r="H134" s="26">
        <f>'3 - Rent Optimization'!H134</f>
        <v>169</v>
      </c>
      <c r="I134" s="107">
        <f>'3 - Rent Optimization'!I134</f>
        <v>0.61919999999999997</v>
      </c>
      <c r="J134" s="26">
        <f>'3 - Rent Optimization'!J134</f>
        <v>160</v>
      </c>
      <c r="K134" s="26">
        <f>'3 - Rent Optimization'!K134</f>
        <v>310</v>
      </c>
      <c r="L134" s="26">
        <f>'3 - Rent Optimization'!L134</f>
        <v>150</v>
      </c>
      <c r="M134" s="26">
        <f>'3 - Rent Optimization'!M134</f>
        <v>9</v>
      </c>
      <c r="N134" s="47">
        <f>'3 - Rent Optimization'!N134</f>
        <v>0.14800000000000002</v>
      </c>
      <c r="O134" s="47">
        <f>'3 - Rent Optimization'!O134</f>
        <v>0.61919999999999997</v>
      </c>
      <c r="Y134" s="26">
        <f>'3 - Rent Optimization'!Y134</f>
        <v>171.36154793482379</v>
      </c>
      <c r="Z134" s="26">
        <f>'3 - Rent Optimization'!Z134</f>
        <v>171.36154793482379</v>
      </c>
      <c r="AA134" s="47">
        <f>'3 - Rent Optimization'!AA134</f>
        <v>0.16059492231906022</v>
      </c>
      <c r="AB134" s="107">
        <f>'3 - Rent Optimization'!AB134</f>
        <v>0.72355700000000001</v>
      </c>
      <c r="AC134" s="26">
        <f t="shared" si="28"/>
        <v>45256.294351763216</v>
      </c>
      <c r="AD134" s="39">
        <f t="shared" si="29"/>
        <v>27153.776611057929</v>
      </c>
      <c r="AE134" s="26">
        <f t="shared" si="30"/>
        <v>14011.199999999999</v>
      </c>
      <c r="AF134" s="26">
        <f t="shared" si="31"/>
        <v>13142.57661105793</v>
      </c>
      <c r="AH134" s="123">
        <f t="shared" si="32"/>
        <v>8803.2768333333315</v>
      </c>
      <c r="AI134" s="123">
        <f t="shared" si="33"/>
        <v>-42403.27683333333</v>
      </c>
      <c r="AJ134" s="123">
        <f t="shared" si="34"/>
        <v>-18403.27683333333</v>
      </c>
      <c r="AK134" s="123">
        <f t="shared" si="35"/>
        <v>-18403.27683333333</v>
      </c>
      <c r="AL134" s="123">
        <f t="shared" si="36"/>
        <v>-24403.27683333333</v>
      </c>
      <c r="AM134" s="26">
        <f t="shared" si="37"/>
        <v>-29260.700222275402</v>
      </c>
      <c r="AN134" s="26">
        <f t="shared" si="38"/>
        <v>-5260.7002222753999</v>
      </c>
      <c r="AO134" s="26">
        <f t="shared" si="39"/>
        <v>-5260.7002222753999</v>
      </c>
      <c r="AP134" s="26">
        <f t="shared" si="40"/>
        <v>-11260.7002222754</v>
      </c>
      <c r="AQ134">
        <f t="shared" si="41"/>
        <v>0</v>
      </c>
    </row>
    <row r="135" spans="1:43" x14ac:dyDescent="0.5">
      <c r="A135" t="str">
        <f>'3 - Rent Optimization'!A135</f>
        <v>W217</v>
      </c>
      <c r="B135" t="str">
        <f>'3 - Rent Optimization'!B135</f>
        <v>L16888</v>
      </c>
      <c r="C135" t="str">
        <f>'3 - Rent Optimization'!C135</f>
        <v>apartment</v>
      </c>
      <c r="D135">
        <f>'3 - Rent Optimization'!D135</f>
        <v>2</v>
      </c>
      <c r="E135">
        <f>'3 - Rent Optimization'!E135</f>
        <v>1000</v>
      </c>
      <c r="F135" s="107">
        <f>'3 - Rent Optimization'!F135</f>
        <v>0.97299999999999998</v>
      </c>
      <c r="G135" s="26">
        <f>'3 - Rent Optimization'!G135</f>
        <v>11676</v>
      </c>
      <c r="H135" s="26">
        <f>'3 - Rent Optimization'!H135</f>
        <v>174</v>
      </c>
      <c r="I135" s="107">
        <f>'3 - Rent Optimization'!I135</f>
        <v>0.54790000000000005</v>
      </c>
      <c r="J135" s="26">
        <f>'3 - Rent Optimization'!J135</f>
        <v>95</v>
      </c>
      <c r="K135" s="26">
        <f>'3 - Rent Optimization'!K135</f>
        <v>280</v>
      </c>
      <c r="L135" s="26">
        <f>'3 - Rent Optimization'!L135</f>
        <v>185</v>
      </c>
      <c r="M135" s="26">
        <f>'3 - Rent Optimization'!M135</f>
        <v>79</v>
      </c>
      <c r="N135" s="47">
        <f>'3 - Rent Optimization'!N135</f>
        <v>0.44162162162162166</v>
      </c>
      <c r="O135" s="47">
        <f>'3 - Rent Optimization'!O135</f>
        <v>0.54790000000000005</v>
      </c>
      <c r="Y135" s="26">
        <f>'3 - Rent Optimization'!Y135</f>
        <v>160.17924245294938</v>
      </c>
      <c r="Z135" s="26">
        <f>'3 - Rent Optimization'!Z135</f>
        <v>160.17924245294938</v>
      </c>
      <c r="AA135" s="47">
        <f>'3 - Rent Optimization'!AA135</f>
        <v>0.38185618358032164</v>
      </c>
      <c r="AB135" s="107">
        <f>'3 - Rent Optimization'!AB135</f>
        <v>0.54838445945945935</v>
      </c>
      <c r="AC135" s="26">
        <f t="shared" si="28"/>
        <v>32061.529660553009</v>
      </c>
      <c r="AD135" s="39">
        <f t="shared" si="29"/>
        <v>19236.917796331803</v>
      </c>
      <c r="AE135" s="26">
        <f t="shared" si="30"/>
        <v>11676</v>
      </c>
      <c r="AF135" s="26">
        <f t="shared" si="31"/>
        <v>7560.9177963318034</v>
      </c>
      <c r="AH135" s="123">
        <f t="shared" si="32"/>
        <v>6672.0109234234214</v>
      </c>
      <c r="AI135" s="123">
        <f t="shared" si="33"/>
        <v>-40272.010923423419</v>
      </c>
      <c r="AJ135" s="123">
        <f t="shared" si="34"/>
        <v>-16272.010923423422</v>
      </c>
      <c r="AK135" s="123">
        <f t="shared" si="35"/>
        <v>-16272.010923423422</v>
      </c>
      <c r="AL135" s="123">
        <f t="shared" si="36"/>
        <v>-22272.010923423422</v>
      </c>
      <c r="AM135" s="26">
        <f t="shared" si="37"/>
        <v>-32711.093127091615</v>
      </c>
      <c r="AN135" s="26">
        <f t="shared" si="38"/>
        <v>-8711.093127091619</v>
      </c>
      <c r="AO135" s="26">
        <f t="shared" si="39"/>
        <v>-8711.093127091619</v>
      </c>
      <c r="AP135" s="26">
        <f t="shared" si="40"/>
        <v>-14711.093127091619</v>
      </c>
      <c r="AQ135">
        <f t="shared" si="41"/>
        <v>0</v>
      </c>
    </row>
    <row r="136" spans="1:43" x14ac:dyDescent="0.5">
      <c r="A136" t="str">
        <f>'3 - Rent Optimization'!A136</f>
        <v>W218</v>
      </c>
      <c r="B136" t="str">
        <f>'3 - Rent Optimization'!B136</f>
        <v>L16888</v>
      </c>
      <c r="C136" t="str">
        <f>'3 - Rent Optimization'!C136</f>
        <v>apartment</v>
      </c>
      <c r="D136">
        <f>'3 - Rent Optimization'!D136</f>
        <v>2</v>
      </c>
      <c r="E136">
        <f>'3 - Rent Optimization'!E136</f>
        <v>1200</v>
      </c>
      <c r="F136" s="107">
        <f>'3 - Rent Optimization'!F136</f>
        <v>0.97299999999999998</v>
      </c>
      <c r="G136" s="26">
        <f>'3 - Rent Optimization'!G136</f>
        <v>14011.199999999999</v>
      </c>
      <c r="H136" s="26">
        <f>'3 - Rent Optimization'!H136</f>
        <v>203</v>
      </c>
      <c r="I136" s="107">
        <f>'3 - Rent Optimization'!I136</f>
        <v>0.2712</v>
      </c>
      <c r="J136" s="26">
        <f>'3 - Rent Optimization'!J136</f>
        <v>125</v>
      </c>
      <c r="K136" s="26">
        <f>'3 - Rent Optimization'!K136</f>
        <v>277</v>
      </c>
      <c r="L136" s="26">
        <f>'3 - Rent Optimization'!L136</f>
        <v>152</v>
      </c>
      <c r="M136" s="26">
        <f>'3 - Rent Optimization'!M136</f>
        <v>78</v>
      </c>
      <c r="N136" s="47">
        <f>'3 - Rent Optimization'!N136</f>
        <v>0.51052631578947372</v>
      </c>
      <c r="O136" s="47">
        <f>'3 - Rent Optimization'!O136</f>
        <v>0.2712</v>
      </c>
      <c r="Y136" s="26">
        <f>'3 - Rent Optimization'!Y136</f>
        <v>155.0797019072881</v>
      </c>
      <c r="Z136" s="26">
        <f>'3 - Rent Optimization'!Z136</f>
        <v>155.0797019072881</v>
      </c>
      <c r="AA136" s="47">
        <f>'3 - Rent Optimization'!AA136</f>
        <v>0.25831422056467418</v>
      </c>
      <c r="AB136" s="107">
        <f>'3 - Rent Optimization'!AB136</f>
        <v>0.64619263157894746</v>
      </c>
      <c r="AC136" s="26">
        <f t="shared" si="28"/>
        <v>36577.146648181464</v>
      </c>
      <c r="AD136" s="39">
        <f t="shared" si="29"/>
        <v>21946.287988908876</v>
      </c>
      <c r="AE136" s="26">
        <f t="shared" si="30"/>
        <v>14011.199999999999</v>
      </c>
      <c r="AF136" s="26">
        <f t="shared" si="31"/>
        <v>7935.0879889088774</v>
      </c>
      <c r="AH136" s="123">
        <f t="shared" si="32"/>
        <v>7862.0103508771945</v>
      </c>
      <c r="AI136" s="123">
        <f t="shared" si="33"/>
        <v>-41462.010350877194</v>
      </c>
      <c r="AJ136" s="123">
        <f t="shared" si="34"/>
        <v>-17462.010350877194</v>
      </c>
      <c r="AK136" s="123">
        <f t="shared" si="35"/>
        <v>-17462.010350877194</v>
      </c>
      <c r="AL136" s="123">
        <f t="shared" si="36"/>
        <v>-23462.010350877194</v>
      </c>
      <c r="AM136" s="26">
        <f t="shared" si="37"/>
        <v>-33526.922361968318</v>
      </c>
      <c r="AN136" s="26">
        <f t="shared" si="38"/>
        <v>-9526.9223619683162</v>
      </c>
      <c r="AO136" s="26">
        <f t="shared" si="39"/>
        <v>-9526.9223619683162</v>
      </c>
      <c r="AP136" s="26">
        <f t="shared" si="40"/>
        <v>-15526.922361968316</v>
      </c>
      <c r="AQ136">
        <f t="shared" si="41"/>
        <v>0</v>
      </c>
    </row>
    <row r="137" spans="1:43" x14ac:dyDescent="0.5">
      <c r="A137" t="str">
        <f>'3 - Rent Optimization'!A137</f>
        <v>W219</v>
      </c>
      <c r="B137" t="str">
        <f>'3 - Rent Optimization'!B137</f>
        <v>L16888</v>
      </c>
      <c r="C137" t="str">
        <f>'3 - Rent Optimization'!C137</f>
        <v>house</v>
      </c>
      <c r="D137">
        <f>'3 - Rent Optimization'!D137</f>
        <v>2</v>
      </c>
      <c r="E137">
        <f>'3 - Rent Optimization'!E137</f>
        <v>1400</v>
      </c>
      <c r="F137" s="107">
        <f>'3 - Rent Optimization'!F137</f>
        <v>0.97299999999999998</v>
      </c>
      <c r="G137" s="26">
        <f>'3 - Rent Optimization'!G137</f>
        <v>16346.4</v>
      </c>
      <c r="H137" s="26">
        <f>'3 - Rent Optimization'!H137</f>
        <v>240</v>
      </c>
      <c r="I137" s="107">
        <f>'3 - Rent Optimization'!I137</f>
        <v>0.76160000000000005</v>
      </c>
      <c r="J137" s="26">
        <f>'3 - Rent Optimization'!J137</f>
        <v>209</v>
      </c>
      <c r="K137" s="26">
        <f>'3 - Rent Optimization'!K137</f>
        <v>384</v>
      </c>
      <c r="L137" s="26">
        <f>'3 - Rent Optimization'!L137</f>
        <v>175</v>
      </c>
      <c r="M137" s="26">
        <f>'3 - Rent Optimization'!M137</f>
        <v>31</v>
      </c>
      <c r="N137" s="47">
        <f>'3 - Rent Optimization'!N137</f>
        <v>0.24171428571428571</v>
      </c>
      <c r="O137" s="47">
        <f>'3 - Rent Optimization'!O137</f>
        <v>0.76160000000000005</v>
      </c>
      <c r="Y137" s="26">
        <f>'3 - Rent Optimization'!Y137</f>
        <v>211.08847259062779</v>
      </c>
      <c r="Z137" s="26">
        <f>'3 - Rent Optimization'!Z137</f>
        <v>211.08847259062779</v>
      </c>
      <c r="AA137" s="47">
        <f>'3 - Rent Optimization'!AA137</f>
        <v>0.10954730327144131</v>
      </c>
      <c r="AB137" s="107">
        <f>'3 - Rent Optimization'!AB137</f>
        <v>0.76397139999999997</v>
      </c>
      <c r="AC137" s="26">
        <f t="shared" si="28"/>
        <v>58861.927914057087</v>
      </c>
      <c r="AD137" s="39">
        <f t="shared" si="29"/>
        <v>35317.156748434252</v>
      </c>
      <c r="AE137" s="26">
        <f t="shared" si="30"/>
        <v>16346.4</v>
      </c>
      <c r="AF137" s="26">
        <f t="shared" si="31"/>
        <v>18970.756748434251</v>
      </c>
      <c r="AH137" s="123">
        <f t="shared" si="32"/>
        <v>9294.9853666666677</v>
      </c>
      <c r="AI137" s="123">
        <f t="shared" si="33"/>
        <v>-42894.985366666668</v>
      </c>
      <c r="AJ137" s="123">
        <f t="shared" si="34"/>
        <v>-18894.985366666668</v>
      </c>
      <c r="AK137" s="123">
        <f t="shared" si="35"/>
        <v>-18894.985366666668</v>
      </c>
      <c r="AL137" s="123">
        <f t="shared" si="36"/>
        <v>-24894.985366666668</v>
      </c>
      <c r="AM137" s="26">
        <f t="shared" si="37"/>
        <v>-23924.228618232417</v>
      </c>
      <c r="AN137" s="26">
        <f t="shared" si="38"/>
        <v>75.77138176758308</v>
      </c>
      <c r="AO137" s="26">
        <f t="shared" si="39"/>
        <v>75.77138176758308</v>
      </c>
      <c r="AP137" s="26">
        <f t="shared" si="40"/>
        <v>-5924.2286182324169</v>
      </c>
      <c r="AQ137">
        <f t="shared" si="41"/>
        <v>0</v>
      </c>
    </row>
    <row r="138" spans="1:43" x14ac:dyDescent="0.5">
      <c r="A138" t="str">
        <f>'3 - Rent Optimization'!A138</f>
        <v>W22</v>
      </c>
      <c r="B138" t="str">
        <f>'3 - Rent Optimization'!B138</f>
        <v>L4765</v>
      </c>
      <c r="C138" t="str">
        <f>'3 - Rent Optimization'!C138</f>
        <v>house</v>
      </c>
      <c r="D138">
        <f>'3 - Rent Optimization'!D138</f>
        <v>2</v>
      </c>
      <c r="E138">
        <f>'3 - Rent Optimization'!E138</f>
        <v>2700</v>
      </c>
      <c r="F138" s="107">
        <f>'3 - Rent Optimization'!F138</f>
        <v>0.97299999999999998</v>
      </c>
      <c r="G138" s="26">
        <f>'3 - Rent Optimization'!G138</f>
        <v>31525.200000000001</v>
      </c>
      <c r="H138" s="26">
        <f>'3 - Rent Optimization'!H138</f>
        <v>389</v>
      </c>
      <c r="I138" s="107">
        <f>'3 - Rent Optimization'!I138</f>
        <v>0.51229999999999998</v>
      </c>
      <c r="J138" s="26">
        <f>'3 - Rent Optimization'!J138</f>
        <v>202</v>
      </c>
      <c r="K138" s="26">
        <f>'3 - Rent Optimization'!K138</f>
        <v>629</v>
      </c>
      <c r="L138" s="26">
        <f>'3 - Rent Optimization'!L138</f>
        <v>427</v>
      </c>
      <c r="M138" s="26">
        <f>'3 - Rent Optimization'!M138</f>
        <v>187</v>
      </c>
      <c r="N138" s="47">
        <f>'3 - Rent Optimization'!N138</f>
        <v>0.45035128805620606</v>
      </c>
      <c r="O138" s="47">
        <f>'3 - Rent Optimization'!O138</f>
        <v>0.51229999999999998</v>
      </c>
      <c r="Y138" s="26">
        <f>'3 - Rent Optimization'!Y138</f>
        <v>361.07587312113174</v>
      </c>
      <c r="Z138" s="26">
        <f>'3 - Rent Optimization'!Z138</f>
        <v>361.07587312113174</v>
      </c>
      <c r="AA138" s="47">
        <f>'3 - Rent Optimization'!AA138</f>
        <v>0.39803442270938028</v>
      </c>
      <c r="AB138" s="107">
        <f>'3 - Rent Optimization'!AB138</f>
        <v>0.5355761475409837</v>
      </c>
      <c r="AC138" s="26">
        <f t="shared" si="28"/>
        <v>70585.023160117664</v>
      </c>
      <c r="AD138" s="39">
        <f t="shared" si="29"/>
        <v>42351.013896070595</v>
      </c>
      <c r="AE138" s="26">
        <f t="shared" si="30"/>
        <v>31525.200000000001</v>
      </c>
      <c r="AF138" s="26">
        <f t="shared" si="31"/>
        <v>10825.813896070595</v>
      </c>
      <c r="AH138" s="123">
        <f t="shared" si="32"/>
        <v>6516.1764617486351</v>
      </c>
      <c r="AI138" s="123">
        <f t="shared" si="33"/>
        <v>-40116.176461748633</v>
      </c>
      <c r="AJ138" s="123">
        <f t="shared" si="34"/>
        <v>-16116.176461748635</v>
      </c>
      <c r="AK138" s="123">
        <f t="shared" si="35"/>
        <v>-16116.176461748635</v>
      </c>
      <c r="AL138" s="123">
        <f t="shared" si="36"/>
        <v>-22116.176461748633</v>
      </c>
      <c r="AM138" s="26">
        <f t="shared" si="37"/>
        <v>-29290.362565678039</v>
      </c>
      <c r="AN138" s="26">
        <f t="shared" si="38"/>
        <v>-5290.3625656780405</v>
      </c>
      <c r="AO138" s="26">
        <f t="shared" si="39"/>
        <v>-5290.3625656780405</v>
      </c>
      <c r="AP138" s="26">
        <f t="shared" si="40"/>
        <v>-11290.362565678039</v>
      </c>
      <c r="AQ138">
        <f t="shared" si="41"/>
        <v>0</v>
      </c>
    </row>
    <row r="139" spans="1:43" x14ac:dyDescent="0.5">
      <c r="A139" t="str">
        <f>'3 - Rent Optimization'!A139</f>
        <v>W220</v>
      </c>
      <c r="B139" t="str">
        <f>'3 - Rent Optimization'!B139</f>
        <v>L16888</v>
      </c>
      <c r="C139" t="str">
        <f>'3 - Rent Optimization'!C139</f>
        <v>house</v>
      </c>
      <c r="D139">
        <f>'3 - Rent Optimization'!D139</f>
        <v>2</v>
      </c>
      <c r="E139">
        <f>'3 - Rent Optimization'!E139</f>
        <v>1600</v>
      </c>
      <c r="F139" s="107">
        <f>'3 - Rent Optimization'!F139</f>
        <v>0.97299999999999998</v>
      </c>
      <c r="G139" s="26">
        <f>'3 - Rent Optimization'!G139</f>
        <v>18681.599999999999</v>
      </c>
      <c r="H139" s="26">
        <f>'3 - Rent Optimization'!H139</f>
        <v>312</v>
      </c>
      <c r="I139" s="107">
        <f>'3 - Rent Optimization'!I139</f>
        <v>0.60819999999999996</v>
      </c>
      <c r="J139" s="26">
        <f>'3 - Rent Optimization'!J139</f>
        <v>220</v>
      </c>
      <c r="K139" s="26">
        <f>'3 - Rent Optimization'!K139</f>
        <v>418</v>
      </c>
      <c r="L139" s="26">
        <f>'3 - Rent Optimization'!L139</f>
        <v>198</v>
      </c>
      <c r="M139" s="26">
        <f>'3 - Rent Optimization'!M139</f>
        <v>92</v>
      </c>
      <c r="N139" s="47">
        <f>'3 - Rent Optimization'!N139</f>
        <v>0.47171717171717176</v>
      </c>
      <c r="O139" s="47">
        <f>'3 - Rent Optimization'!O139</f>
        <v>0.60819999999999996</v>
      </c>
      <c r="Y139" s="26">
        <f>'3 - Rent Optimization'!Y139</f>
        <v>230.59724327396745</v>
      </c>
      <c r="Z139" s="26">
        <f>'3 - Rent Optimization'!Z139</f>
        <v>230.59724327396745</v>
      </c>
      <c r="AA139" s="47">
        <f>'3 - Rent Optimization'!AA139</f>
        <v>0.14281714454128264</v>
      </c>
      <c r="AB139" s="107">
        <f>'3 - Rent Optimization'!AB139</f>
        <v>0.73763166666666657</v>
      </c>
      <c r="AC139" s="26">
        <f t="shared" si="28"/>
        <v>62084.977542994115</v>
      </c>
      <c r="AD139" s="39">
        <f t="shared" si="29"/>
        <v>37250.98652579647</v>
      </c>
      <c r="AE139" s="26">
        <f t="shared" si="30"/>
        <v>18681.599999999999</v>
      </c>
      <c r="AF139" s="26">
        <f t="shared" si="31"/>
        <v>18569.386525796472</v>
      </c>
      <c r="AH139" s="123">
        <f t="shared" si="32"/>
        <v>8974.5186111111088</v>
      </c>
      <c r="AI139" s="123">
        <f t="shared" si="33"/>
        <v>-42574.518611111111</v>
      </c>
      <c r="AJ139" s="123">
        <f t="shared" si="34"/>
        <v>-18574.518611111111</v>
      </c>
      <c r="AK139" s="123">
        <f t="shared" si="35"/>
        <v>-18574.518611111111</v>
      </c>
      <c r="AL139" s="123">
        <f t="shared" si="36"/>
        <v>-24574.518611111111</v>
      </c>
      <c r="AM139" s="26">
        <f t="shared" si="37"/>
        <v>-24005.132085314639</v>
      </c>
      <c r="AN139" s="26">
        <f t="shared" si="38"/>
        <v>-5.1320853146389709</v>
      </c>
      <c r="AO139" s="26">
        <f t="shared" si="39"/>
        <v>-5.1320853146389709</v>
      </c>
      <c r="AP139" s="26">
        <f t="shared" si="40"/>
        <v>-6005.132085314639</v>
      </c>
      <c r="AQ139">
        <f t="shared" si="41"/>
        <v>0</v>
      </c>
    </row>
    <row r="140" spans="1:43" x14ac:dyDescent="0.5">
      <c r="A140" t="str">
        <f>'3 - Rent Optimization'!A140</f>
        <v>W221</v>
      </c>
      <c r="B140" t="str">
        <f>'3 - Rent Optimization'!B140</f>
        <v>L16887</v>
      </c>
      <c r="C140" t="str">
        <f>'3 - Rent Optimization'!C140</f>
        <v>apartment</v>
      </c>
      <c r="D140">
        <f>'3 - Rent Optimization'!D140</f>
        <v>2</v>
      </c>
      <c r="E140">
        <f>'3 - Rent Optimization'!E140</f>
        <v>1105</v>
      </c>
      <c r="F140" s="107">
        <f>'3 - Rent Optimization'!F140</f>
        <v>0.97299999999999998</v>
      </c>
      <c r="G140" s="26">
        <f>'3 - Rent Optimization'!G140</f>
        <v>12901.98</v>
      </c>
      <c r="H140" s="26">
        <f>'3 - Rent Optimization'!H140</f>
        <v>111</v>
      </c>
      <c r="I140" s="107">
        <f>'3 - Rent Optimization'!I140</f>
        <v>0.61099999999999999</v>
      </c>
      <c r="J140" s="26">
        <f>'3 - Rent Optimization'!J140</f>
        <v>82</v>
      </c>
      <c r="K140" s="26">
        <f>'3 - Rent Optimization'!K140</f>
        <v>235</v>
      </c>
      <c r="L140" s="26">
        <f>'3 - Rent Optimization'!L140</f>
        <v>153</v>
      </c>
      <c r="M140" s="26">
        <f>'3 - Rent Optimization'!M140</f>
        <v>29</v>
      </c>
      <c r="N140" s="47">
        <f>'3 - Rent Optimization'!N140</f>
        <v>0.25163398692810457</v>
      </c>
      <c r="O140" s="47">
        <f>'3 - Rent Optimization'!O140</f>
        <v>0.61099999999999999</v>
      </c>
      <c r="Y140" s="26">
        <f>'3 - Rent Optimization'!Y140</f>
        <v>134.18877889352027</v>
      </c>
      <c r="Z140" s="26">
        <f>'3 - Rent Optimization'!Z140</f>
        <v>134.18877889352027</v>
      </c>
      <c r="AA140" s="47">
        <f>'3 - Rent Optimization'!AA140</f>
        <v>0.37288250401840661</v>
      </c>
      <c r="AB140" s="107">
        <f>'3 - Rent Optimization'!AB140</f>
        <v>0.5554889215686275</v>
      </c>
      <c r="AC140" s="26">
        <f t="shared" si="28"/>
        <v>27207.238727072989</v>
      </c>
      <c r="AD140" s="39">
        <f t="shared" si="29"/>
        <v>16324.343236243792</v>
      </c>
      <c r="AE140" s="26">
        <f t="shared" si="30"/>
        <v>12901.98</v>
      </c>
      <c r="AF140" s="26">
        <f t="shared" si="31"/>
        <v>3422.3632362437929</v>
      </c>
      <c r="AH140" s="123">
        <f t="shared" si="32"/>
        <v>6758.4485457516348</v>
      </c>
      <c r="AI140" s="123">
        <f t="shared" si="33"/>
        <v>-40358.448545751635</v>
      </c>
      <c r="AJ140" s="123">
        <f t="shared" si="34"/>
        <v>-16358.448545751635</v>
      </c>
      <c r="AK140" s="123">
        <f t="shared" si="35"/>
        <v>-16358.448545751635</v>
      </c>
      <c r="AL140" s="123">
        <f t="shared" si="36"/>
        <v>-22358.448545751635</v>
      </c>
      <c r="AM140" s="26">
        <f t="shared" si="37"/>
        <v>-36936.085309507842</v>
      </c>
      <c r="AN140" s="26">
        <f t="shared" si="38"/>
        <v>-12936.085309507842</v>
      </c>
      <c r="AO140" s="26">
        <f t="shared" si="39"/>
        <v>-12936.085309507842</v>
      </c>
      <c r="AP140" s="26">
        <f t="shared" si="40"/>
        <v>-18936.085309507842</v>
      </c>
      <c r="AQ140">
        <f t="shared" si="41"/>
        <v>0</v>
      </c>
    </row>
    <row r="141" spans="1:43" x14ac:dyDescent="0.5">
      <c r="A141" t="str">
        <f>'3 - Rent Optimization'!A141</f>
        <v>W222</v>
      </c>
      <c r="B141" t="str">
        <f>'3 - Rent Optimization'!B141</f>
        <v>L16887</v>
      </c>
      <c r="C141" t="str">
        <f>'3 - Rent Optimization'!C141</f>
        <v>apartment</v>
      </c>
      <c r="D141">
        <f>'3 - Rent Optimization'!D141</f>
        <v>2</v>
      </c>
      <c r="E141">
        <f>'3 - Rent Optimization'!E141</f>
        <v>1665</v>
      </c>
      <c r="F141" s="107">
        <f>'3 - Rent Optimization'!F141</f>
        <v>0.97299999999999998</v>
      </c>
      <c r="G141" s="26">
        <f>'3 - Rent Optimization'!G141</f>
        <v>19440.54</v>
      </c>
      <c r="H141" s="26">
        <f>'3 - Rent Optimization'!H141</f>
        <v>169</v>
      </c>
      <c r="I141" s="107">
        <f>'3 - Rent Optimization'!I141</f>
        <v>0.30680000000000002</v>
      </c>
      <c r="J141" s="26">
        <f>'3 - Rent Optimization'!J141</f>
        <v>130</v>
      </c>
      <c r="K141" s="26">
        <f>'3 - Rent Optimization'!K141</f>
        <v>200</v>
      </c>
      <c r="L141" s="26">
        <f>'3 - Rent Optimization'!L141</f>
        <v>70</v>
      </c>
      <c r="M141" s="26">
        <f>'3 - Rent Optimization'!M141</f>
        <v>39</v>
      </c>
      <c r="N141" s="47">
        <f>'3 - Rent Optimization'!N141</f>
        <v>0.54571428571428571</v>
      </c>
      <c r="O141" s="47">
        <f>'3 - Rent Optimization'!O141</f>
        <v>0.30680000000000002</v>
      </c>
      <c r="Y141" s="26">
        <f>'3 - Rent Optimization'!Y141</f>
        <v>107.63538903625111</v>
      </c>
      <c r="Z141" s="26">
        <f>'3 - Rent Optimization'!Z141</f>
        <v>130</v>
      </c>
      <c r="AA141" s="47">
        <f>'3 - Rent Optimization'!AA141</f>
        <v>0.1</v>
      </c>
      <c r="AB141" s="107">
        <f>'3 - Rent Optimization'!AB141</f>
        <v>0.77153000000000005</v>
      </c>
      <c r="AC141" s="26">
        <f t="shared" si="28"/>
        <v>36609.0985</v>
      </c>
      <c r="AD141" s="39">
        <f t="shared" si="29"/>
        <v>21965.4591</v>
      </c>
      <c r="AE141" s="26">
        <f t="shared" si="30"/>
        <v>19440.54</v>
      </c>
      <c r="AF141" s="26">
        <f t="shared" si="31"/>
        <v>2524.9190999999992</v>
      </c>
      <c r="AH141" s="123">
        <f t="shared" si="32"/>
        <v>9386.9483333333337</v>
      </c>
      <c r="AI141" s="123">
        <f t="shared" si="33"/>
        <v>-42986.948333333334</v>
      </c>
      <c r="AJ141" s="123">
        <f t="shared" si="34"/>
        <v>-18986.948333333334</v>
      </c>
      <c r="AK141" s="123">
        <f t="shared" si="35"/>
        <v>-18986.948333333334</v>
      </c>
      <c r="AL141" s="123">
        <f t="shared" si="36"/>
        <v>-24986.948333333334</v>
      </c>
      <c r="AM141" s="26">
        <f t="shared" si="37"/>
        <v>-40462.029233333335</v>
      </c>
      <c r="AN141" s="26">
        <f t="shared" si="38"/>
        <v>-16462.029233333335</v>
      </c>
      <c r="AO141" s="26">
        <f t="shared" si="39"/>
        <v>-16462.029233333335</v>
      </c>
      <c r="AP141" s="26">
        <f t="shared" si="40"/>
        <v>-22462.029233333335</v>
      </c>
      <c r="AQ141">
        <f t="shared" si="41"/>
        <v>0</v>
      </c>
    </row>
    <row r="142" spans="1:43" x14ac:dyDescent="0.5">
      <c r="A142" t="str">
        <f>'3 - Rent Optimization'!A142</f>
        <v>W223</v>
      </c>
      <c r="B142" t="str">
        <f>'3 - Rent Optimization'!B142</f>
        <v>L16887</v>
      </c>
      <c r="C142" t="str">
        <f>'3 - Rent Optimization'!C142</f>
        <v>house</v>
      </c>
      <c r="D142">
        <f>'3 - Rent Optimization'!D142</f>
        <v>2</v>
      </c>
      <c r="E142">
        <f>'3 - Rent Optimization'!E142</f>
        <v>1175</v>
      </c>
      <c r="F142" s="107">
        <f>'3 - Rent Optimization'!F142</f>
        <v>0.97299999999999998</v>
      </c>
      <c r="G142" s="26">
        <f>'3 - Rent Optimization'!G142</f>
        <v>13719.3</v>
      </c>
      <c r="H142" s="26">
        <f>'3 - Rent Optimization'!H142</f>
        <v>201</v>
      </c>
      <c r="I142" s="107">
        <f>'3 - Rent Optimization'!I142</f>
        <v>0.52329999999999999</v>
      </c>
      <c r="J142" s="26">
        <f>'3 - Rent Optimization'!J142</f>
        <v>106</v>
      </c>
      <c r="K142" s="26">
        <f>'3 - Rent Optimization'!K142</f>
        <v>267</v>
      </c>
      <c r="L142" s="26">
        <f>'3 - Rent Optimization'!L142</f>
        <v>161</v>
      </c>
      <c r="M142" s="26">
        <f>'3 - Rent Optimization'!M142</f>
        <v>95</v>
      </c>
      <c r="N142" s="47">
        <f>'3 - Rent Optimization'!N142</f>
        <v>0.57204968944099377</v>
      </c>
      <c r="O142" s="47">
        <f>'3 - Rent Optimization'!O142</f>
        <v>0.52329999999999999</v>
      </c>
      <c r="Y142" s="26">
        <f>'3 - Rent Optimization'!Y142</f>
        <v>151.06139478337758</v>
      </c>
      <c r="Z142" s="26">
        <f>'3 - Rent Optimization'!Z142</f>
        <v>151.06139478337758</v>
      </c>
      <c r="AA142" s="47">
        <f>'3 - Rent Optimization'!AA142</f>
        <v>0.32390755171864638</v>
      </c>
      <c r="AB142" s="107">
        <f>'3 - Rent Optimization'!AB142</f>
        <v>0.59426239130434766</v>
      </c>
      <c r="AC142" s="26">
        <f t="shared" si="28"/>
        <v>32766.088579675124</v>
      </c>
      <c r="AD142" s="39">
        <f t="shared" si="29"/>
        <v>19659.653147805075</v>
      </c>
      <c r="AE142" s="26">
        <f t="shared" si="30"/>
        <v>13719.3</v>
      </c>
      <c r="AF142" s="26">
        <f t="shared" si="31"/>
        <v>5940.3531478050754</v>
      </c>
      <c r="AH142" s="123">
        <f t="shared" si="32"/>
        <v>7230.1924275362298</v>
      </c>
      <c r="AI142" s="123">
        <f t="shared" si="33"/>
        <v>-40830.192427536233</v>
      </c>
      <c r="AJ142" s="123">
        <f t="shared" si="34"/>
        <v>-16830.192427536229</v>
      </c>
      <c r="AK142" s="123">
        <f t="shared" si="35"/>
        <v>-16830.192427536229</v>
      </c>
      <c r="AL142" s="123">
        <f t="shared" si="36"/>
        <v>-22830.192427536229</v>
      </c>
      <c r="AM142" s="26">
        <f t="shared" si="37"/>
        <v>-34889.839279731154</v>
      </c>
      <c r="AN142" s="26">
        <f t="shared" si="38"/>
        <v>-10889.839279731154</v>
      </c>
      <c r="AO142" s="26">
        <f t="shared" si="39"/>
        <v>-10889.839279731154</v>
      </c>
      <c r="AP142" s="26">
        <f t="shared" si="40"/>
        <v>-16889.839279731154</v>
      </c>
      <c r="AQ142">
        <f t="shared" si="41"/>
        <v>0</v>
      </c>
    </row>
    <row r="143" spans="1:43" x14ac:dyDescent="0.5">
      <c r="A143" t="str">
        <f>'3 - Rent Optimization'!A143</f>
        <v>W224</v>
      </c>
      <c r="B143" t="str">
        <f>'3 - Rent Optimization'!B143</f>
        <v>L16887</v>
      </c>
      <c r="C143" t="str">
        <f>'3 - Rent Optimization'!C143</f>
        <v>house</v>
      </c>
      <c r="D143">
        <f>'3 - Rent Optimization'!D143</f>
        <v>2</v>
      </c>
      <c r="E143">
        <f>'3 - Rent Optimization'!E143</f>
        <v>1725</v>
      </c>
      <c r="F143" s="107">
        <f>'3 - Rent Optimization'!F143</f>
        <v>0.97299999999999998</v>
      </c>
      <c r="G143" s="26">
        <f>'3 - Rent Optimization'!G143</f>
        <v>20141.099999999999</v>
      </c>
      <c r="H143" s="26">
        <f>'3 - Rent Optimization'!H143</f>
        <v>242</v>
      </c>
      <c r="I143" s="107">
        <f>'3 - Rent Optimization'!I143</f>
        <v>0.48220000000000002</v>
      </c>
      <c r="J143" s="26">
        <f>'3 - Rent Optimization'!J143</f>
        <v>195</v>
      </c>
      <c r="K143" s="26">
        <f>'3 - Rent Optimization'!K143</f>
        <v>305</v>
      </c>
      <c r="L143" s="26">
        <f>'3 - Rent Optimization'!L143</f>
        <v>110</v>
      </c>
      <c r="M143" s="26">
        <f>'3 - Rent Optimization'!M143</f>
        <v>47</v>
      </c>
      <c r="N143" s="47">
        <f>'3 - Rent Optimization'!N143</f>
        <v>0.44181818181818189</v>
      </c>
      <c r="O143" s="47">
        <f>'3 - Rent Optimization'!O143</f>
        <v>0.48220000000000002</v>
      </c>
      <c r="Y143" s="26">
        <f>'3 - Rent Optimization'!Y143</f>
        <v>164.49846848553744</v>
      </c>
      <c r="Z143" s="26">
        <f>'3 - Rent Optimization'!Z143</f>
        <v>195</v>
      </c>
      <c r="AA143" s="47">
        <f>'3 - Rent Optimization'!AA143</f>
        <v>0.1</v>
      </c>
      <c r="AB143" s="107">
        <f>'3 - Rent Optimization'!AB143</f>
        <v>0.77153000000000005</v>
      </c>
      <c r="AC143" s="26">
        <f t="shared" si="28"/>
        <v>54913.647750000004</v>
      </c>
      <c r="AD143" s="39">
        <f t="shared" si="29"/>
        <v>32948.188650000004</v>
      </c>
      <c r="AE143" s="26">
        <f t="shared" si="30"/>
        <v>20141.099999999999</v>
      </c>
      <c r="AF143" s="26">
        <f t="shared" si="31"/>
        <v>12807.088650000005</v>
      </c>
      <c r="AH143" s="123">
        <f t="shared" si="32"/>
        <v>9386.9483333333337</v>
      </c>
      <c r="AI143" s="123">
        <f t="shared" si="33"/>
        <v>-42986.948333333334</v>
      </c>
      <c r="AJ143" s="123">
        <f t="shared" si="34"/>
        <v>-18986.948333333334</v>
      </c>
      <c r="AK143" s="123">
        <f t="shared" si="35"/>
        <v>-18986.948333333334</v>
      </c>
      <c r="AL143" s="123">
        <f t="shared" si="36"/>
        <v>-24986.948333333334</v>
      </c>
      <c r="AM143" s="26">
        <f t="shared" si="37"/>
        <v>-30179.859683333329</v>
      </c>
      <c r="AN143" s="26">
        <f t="shared" si="38"/>
        <v>-6179.8596833333286</v>
      </c>
      <c r="AO143" s="26">
        <f t="shared" si="39"/>
        <v>-6179.8596833333286</v>
      </c>
      <c r="AP143" s="26">
        <f t="shared" si="40"/>
        <v>-12179.859683333329</v>
      </c>
      <c r="AQ143">
        <f t="shared" si="41"/>
        <v>0</v>
      </c>
    </row>
    <row r="144" spans="1:43" x14ac:dyDescent="0.5">
      <c r="A144" t="str">
        <f>'3 - Rent Optimization'!A144</f>
        <v>W225</v>
      </c>
      <c r="B144" t="str">
        <f>'3 - Rent Optimization'!B144</f>
        <v>L16898</v>
      </c>
      <c r="C144" t="str">
        <f>'3 - Rent Optimization'!C144</f>
        <v>apartment</v>
      </c>
      <c r="D144">
        <f>'3 - Rent Optimization'!D144</f>
        <v>2</v>
      </c>
      <c r="E144">
        <f>'3 - Rent Optimization'!E144</f>
        <v>709</v>
      </c>
      <c r="F144" s="107">
        <f>'3 - Rent Optimization'!F144</f>
        <v>0.97299999999999998</v>
      </c>
      <c r="G144" s="26">
        <f>'3 - Rent Optimization'!G144</f>
        <v>8278.2839999999997</v>
      </c>
      <c r="H144" s="26">
        <f>'3 - Rent Optimization'!H144</f>
        <v>158</v>
      </c>
      <c r="I144" s="107">
        <f>'3 - Rent Optimization'!I144</f>
        <v>0.22189999999999999</v>
      </c>
      <c r="J144" s="26">
        <f>'3 - Rent Optimization'!J144</f>
        <v>86</v>
      </c>
      <c r="K144" s="26">
        <f>'3 - Rent Optimization'!K144</f>
        <v>192</v>
      </c>
      <c r="L144" s="26">
        <f>'3 - Rent Optimization'!L144</f>
        <v>106</v>
      </c>
      <c r="M144" s="26">
        <f>'3 - Rent Optimization'!M144</f>
        <v>72</v>
      </c>
      <c r="N144" s="47">
        <f>'3 - Rent Optimization'!N144</f>
        <v>0.64339622641509431</v>
      </c>
      <c r="O144" s="47">
        <f>'3 - Rent Optimization'!O144</f>
        <v>0.22189999999999999</v>
      </c>
      <c r="Y144" s="26">
        <f>'3 - Rent Optimization'!Y144</f>
        <v>107.56216054060883</v>
      </c>
      <c r="Z144" s="26">
        <f>'3 - Rent Optimization'!Z144</f>
        <v>107.56216054060883</v>
      </c>
      <c r="AA144" s="47">
        <f>'3 - Rent Optimization'!AA144</f>
        <v>0.26273328709893456</v>
      </c>
      <c r="AB144" s="107">
        <f>'3 - Rent Optimization'!AB144</f>
        <v>0.64269405660377354</v>
      </c>
      <c r="AC144" s="26">
        <f t="shared" si="28"/>
        <v>25232.289872642235</v>
      </c>
      <c r="AD144" s="39">
        <f t="shared" si="29"/>
        <v>15139.373923585341</v>
      </c>
      <c r="AE144" s="26">
        <f t="shared" si="30"/>
        <v>8278.2839999999997</v>
      </c>
      <c r="AF144" s="26">
        <f t="shared" si="31"/>
        <v>6861.0899235853412</v>
      </c>
      <c r="AH144" s="123">
        <f t="shared" si="32"/>
        <v>7819.4443553459123</v>
      </c>
      <c r="AI144" s="123">
        <f t="shared" si="33"/>
        <v>-41419.444355345913</v>
      </c>
      <c r="AJ144" s="123">
        <f t="shared" si="34"/>
        <v>-17419.444355345913</v>
      </c>
      <c r="AK144" s="123">
        <f t="shared" si="35"/>
        <v>-17419.444355345913</v>
      </c>
      <c r="AL144" s="123">
        <f t="shared" si="36"/>
        <v>-23419.444355345913</v>
      </c>
      <c r="AM144" s="26">
        <f t="shared" si="37"/>
        <v>-34558.35443176057</v>
      </c>
      <c r="AN144" s="26">
        <f t="shared" si="38"/>
        <v>-10558.354431760572</v>
      </c>
      <c r="AO144" s="26">
        <f t="shared" si="39"/>
        <v>-10558.354431760572</v>
      </c>
      <c r="AP144" s="26">
        <f t="shared" si="40"/>
        <v>-16558.35443176057</v>
      </c>
      <c r="AQ144">
        <f t="shared" si="41"/>
        <v>0</v>
      </c>
    </row>
    <row r="145" spans="1:43" x14ac:dyDescent="0.5">
      <c r="A145" t="str">
        <f>'3 - Rent Optimization'!A145</f>
        <v>W226</v>
      </c>
      <c r="B145" t="str">
        <f>'3 - Rent Optimization'!B145</f>
        <v>L16898</v>
      </c>
      <c r="C145" t="str">
        <f>'3 - Rent Optimization'!C145</f>
        <v>apartment</v>
      </c>
      <c r="D145">
        <f>'3 - Rent Optimization'!D145</f>
        <v>2</v>
      </c>
      <c r="E145">
        <f>'3 - Rent Optimization'!E145</f>
        <v>869</v>
      </c>
      <c r="F145" s="107">
        <f>'3 - Rent Optimization'!F145</f>
        <v>0.97299999999999998</v>
      </c>
      <c r="G145" s="26">
        <f>'3 - Rent Optimization'!G145</f>
        <v>10146.444</v>
      </c>
      <c r="H145" s="26">
        <f>'3 - Rent Optimization'!H145</f>
        <v>246</v>
      </c>
      <c r="I145" s="107">
        <f>'3 - Rent Optimization'!I145</f>
        <v>0.38900000000000001</v>
      </c>
      <c r="J145" s="26">
        <f>'3 - Rent Optimization'!J145</f>
        <v>135</v>
      </c>
      <c r="K145" s="26">
        <f>'3 - Rent Optimization'!K145</f>
        <v>305</v>
      </c>
      <c r="L145" s="26">
        <f>'3 - Rent Optimization'!L145</f>
        <v>170</v>
      </c>
      <c r="M145" s="26">
        <f>'3 - Rent Optimization'!M145</f>
        <v>111</v>
      </c>
      <c r="N145" s="47">
        <f>'3 - Rent Optimization'!N145</f>
        <v>0.62235294117647066</v>
      </c>
      <c r="O145" s="47">
        <f>'3 - Rent Optimization'!O145</f>
        <v>0.38900000000000001</v>
      </c>
      <c r="Y145" s="26">
        <f>'3 - Rent Optimization'!Y145</f>
        <v>171.04308765946698</v>
      </c>
      <c r="Z145" s="26">
        <f>'3 - Rent Optimization'!Z145</f>
        <v>171.04308765946698</v>
      </c>
      <c r="AA145" s="47">
        <f>'3 - Rent Optimization'!AA145</f>
        <v>0.26961453016219755</v>
      </c>
      <c r="AB145" s="107">
        <f>'3 - Rent Optimization'!AB145</f>
        <v>0.63724617647058823</v>
      </c>
      <c r="AC145" s="26">
        <f t="shared" si="28"/>
        <v>39783.742072292429</v>
      </c>
      <c r="AD145" s="39">
        <f t="shared" si="29"/>
        <v>23870.245243375455</v>
      </c>
      <c r="AE145" s="26">
        <f t="shared" si="30"/>
        <v>10146.444</v>
      </c>
      <c r="AF145" s="26">
        <f t="shared" si="31"/>
        <v>13723.801243375456</v>
      </c>
      <c r="AH145" s="123">
        <f t="shared" si="32"/>
        <v>7753.1618137254909</v>
      </c>
      <c r="AI145" s="123">
        <f t="shared" si="33"/>
        <v>-41353.161813725492</v>
      </c>
      <c r="AJ145" s="123">
        <f t="shared" si="34"/>
        <v>-17353.161813725492</v>
      </c>
      <c r="AK145" s="123">
        <f t="shared" si="35"/>
        <v>-17353.161813725492</v>
      </c>
      <c r="AL145" s="123">
        <f t="shared" si="36"/>
        <v>-23353.161813725492</v>
      </c>
      <c r="AM145" s="26">
        <f t="shared" si="37"/>
        <v>-27629.360570350036</v>
      </c>
      <c r="AN145" s="26">
        <f t="shared" si="38"/>
        <v>-3629.3605703500361</v>
      </c>
      <c r="AO145" s="26">
        <f t="shared" si="39"/>
        <v>-3629.3605703500361</v>
      </c>
      <c r="AP145" s="26">
        <f t="shared" si="40"/>
        <v>-9629.3605703500361</v>
      </c>
      <c r="AQ145">
        <f t="shared" si="41"/>
        <v>0</v>
      </c>
    </row>
    <row r="146" spans="1:43" x14ac:dyDescent="0.5">
      <c r="A146" t="str">
        <f>'3 - Rent Optimization'!A146</f>
        <v>W227</v>
      </c>
      <c r="B146" t="str">
        <f>'3 - Rent Optimization'!B146</f>
        <v>L16898</v>
      </c>
      <c r="C146" t="str">
        <f>'3 - Rent Optimization'!C146</f>
        <v>house</v>
      </c>
      <c r="D146">
        <f>'3 - Rent Optimization'!D146</f>
        <v>2</v>
      </c>
      <c r="E146">
        <f>'3 - Rent Optimization'!E146</f>
        <v>925</v>
      </c>
      <c r="F146" s="107">
        <f>'3 - Rent Optimization'!F146</f>
        <v>0.97299999999999998</v>
      </c>
      <c r="G146" s="26">
        <f>'3 - Rent Optimization'!G146</f>
        <v>10800.3</v>
      </c>
      <c r="H146" s="26">
        <f>'3 - Rent Optimization'!H146</f>
        <v>207</v>
      </c>
      <c r="I146" s="107">
        <f>'3 - Rent Optimization'!I146</f>
        <v>0.41639999999999999</v>
      </c>
      <c r="J146" s="26">
        <f>'3 - Rent Optimization'!J146</f>
        <v>125</v>
      </c>
      <c r="K146" s="26">
        <f>'3 - Rent Optimization'!K146</f>
        <v>288</v>
      </c>
      <c r="L146" s="26">
        <f>'3 - Rent Optimization'!L146</f>
        <v>163</v>
      </c>
      <c r="M146" s="26">
        <f>'3 - Rent Optimization'!M146</f>
        <v>82</v>
      </c>
      <c r="N146" s="47">
        <f>'3 - Rent Optimization'!N146</f>
        <v>0.50245398773006145</v>
      </c>
      <c r="O146" s="47">
        <f>'3 - Rent Optimization'!O146</f>
        <v>0.41639999999999999</v>
      </c>
      <c r="Y146" s="26">
        <f>'3 - Rent Optimization'!Y146</f>
        <v>161.77954875584183</v>
      </c>
      <c r="Z146" s="26">
        <f>'3 - Rent Optimization'!Z146</f>
        <v>161.77954875584183</v>
      </c>
      <c r="AA146" s="47">
        <f>'3 - Rent Optimization'!AA146</f>
        <v>0.28051312272805806</v>
      </c>
      <c r="AB146" s="107">
        <f>'3 - Rent Optimization'!AB146</f>
        <v>0.62861776073619646</v>
      </c>
      <c r="AC146" s="26">
        <f t="shared" si="28"/>
        <v>37119.586650210513</v>
      </c>
      <c r="AD146" s="39">
        <f t="shared" si="29"/>
        <v>22271.751990126308</v>
      </c>
      <c r="AE146" s="26">
        <f t="shared" si="30"/>
        <v>10800.3</v>
      </c>
      <c r="AF146" s="26">
        <f t="shared" si="31"/>
        <v>11471.451990126308</v>
      </c>
      <c r="AH146" s="123">
        <f t="shared" si="32"/>
        <v>7648.1827556237231</v>
      </c>
      <c r="AI146" s="123">
        <f t="shared" si="33"/>
        <v>-41248.182755623726</v>
      </c>
      <c r="AJ146" s="123">
        <f t="shared" si="34"/>
        <v>-17248.182755623722</v>
      </c>
      <c r="AK146" s="123">
        <f t="shared" si="35"/>
        <v>-17248.182755623722</v>
      </c>
      <c r="AL146" s="123">
        <f t="shared" si="36"/>
        <v>-23248.182755623722</v>
      </c>
      <c r="AM146" s="26">
        <f t="shared" si="37"/>
        <v>-29776.730765497417</v>
      </c>
      <c r="AN146" s="26">
        <f t="shared" si="38"/>
        <v>-5776.7307654974138</v>
      </c>
      <c r="AO146" s="26">
        <f t="shared" si="39"/>
        <v>-5776.7307654974138</v>
      </c>
      <c r="AP146" s="26">
        <f t="shared" si="40"/>
        <v>-11776.730765497414</v>
      </c>
      <c r="AQ146">
        <f t="shared" si="41"/>
        <v>0</v>
      </c>
    </row>
    <row r="147" spans="1:43" x14ac:dyDescent="0.5">
      <c r="A147" t="str">
        <f>'3 - Rent Optimization'!A147</f>
        <v>W228</v>
      </c>
      <c r="B147" t="str">
        <f>'3 - Rent Optimization'!B147</f>
        <v>L16898</v>
      </c>
      <c r="C147" t="str">
        <f>'3 - Rent Optimization'!C147</f>
        <v>house</v>
      </c>
      <c r="D147">
        <f>'3 - Rent Optimization'!D147</f>
        <v>2</v>
      </c>
      <c r="E147">
        <f>'3 - Rent Optimization'!E147</f>
        <v>1350</v>
      </c>
      <c r="F147" s="107">
        <f>'3 - Rent Optimization'!F147</f>
        <v>0.97299999999999998</v>
      </c>
      <c r="G147" s="26">
        <f>'3 - Rent Optimization'!G147</f>
        <v>15762.6</v>
      </c>
      <c r="H147" s="26">
        <f>'3 - Rent Optimization'!H147</f>
        <v>224</v>
      </c>
      <c r="I147" s="107">
        <f>'3 - Rent Optimization'!I147</f>
        <v>0.4849</v>
      </c>
      <c r="J147" s="26">
        <f>'3 - Rent Optimization'!J147</f>
        <v>119</v>
      </c>
      <c r="K147" s="26">
        <f>'3 - Rent Optimization'!K147</f>
        <v>360</v>
      </c>
      <c r="L147" s="26">
        <f>'3 - Rent Optimization'!L147</f>
        <v>241</v>
      </c>
      <c r="M147" s="26">
        <f>'3 - Rent Optimization'!M147</f>
        <v>105</v>
      </c>
      <c r="N147" s="47">
        <f>'3 - Rent Optimization'!N147</f>
        <v>0.44854771784232361</v>
      </c>
      <c r="O147" s="47">
        <f>'3 - Rent Optimization'!O147</f>
        <v>0.4849</v>
      </c>
      <c r="Y147" s="26">
        <f>'3 - Rent Optimization'!Y147</f>
        <v>206.28755368195024</v>
      </c>
      <c r="Z147" s="26">
        <f>'3 - Rent Optimization'!Z147</f>
        <v>206.28755368195024</v>
      </c>
      <c r="AA147" s="47">
        <f>'3 - Rent Optimization'!AA147</f>
        <v>0.38975121554174352</v>
      </c>
      <c r="AB147" s="107">
        <f>'3 - Rent Optimization'!AB147</f>
        <v>0.54213396265560165</v>
      </c>
      <c r="AC147" s="26">
        <f t="shared" si="28"/>
        <v>40819.953457305928</v>
      </c>
      <c r="AD147" s="39">
        <f t="shared" si="29"/>
        <v>24491.972074383557</v>
      </c>
      <c r="AE147" s="26">
        <f t="shared" si="30"/>
        <v>15762.6</v>
      </c>
      <c r="AF147" s="26">
        <f t="shared" si="31"/>
        <v>8729.3720743835565</v>
      </c>
      <c r="AH147" s="123">
        <f t="shared" si="32"/>
        <v>6595.9632123098199</v>
      </c>
      <c r="AI147" s="123">
        <f t="shared" si="33"/>
        <v>-40195.96321230982</v>
      </c>
      <c r="AJ147" s="123">
        <f t="shared" si="34"/>
        <v>-16195.96321230982</v>
      </c>
      <c r="AK147" s="123">
        <f t="shared" si="35"/>
        <v>-16195.96321230982</v>
      </c>
      <c r="AL147" s="123">
        <f t="shared" si="36"/>
        <v>-22195.96321230982</v>
      </c>
      <c r="AM147" s="26">
        <f t="shared" si="37"/>
        <v>-31466.591137926262</v>
      </c>
      <c r="AN147" s="26">
        <f t="shared" si="38"/>
        <v>-7466.5911379262634</v>
      </c>
      <c r="AO147" s="26">
        <f t="shared" si="39"/>
        <v>-7466.5911379262634</v>
      </c>
      <c r="AP147" s="26">
        <f t="shared" si="40"/>
        <v>-13466.591137926263</v>
      </c>
      <c r="AQ147">
        <f t="shared" si="41"/>
        <v>0</v>
      </c>
    </row>
    <row r="148" spans="1:43" x14ac:dyDescent="0.5">
      <c r="A148" t="str">
        <f>'3 - Rent Optimization'!A148</f>
        <v>W229</v>
      </c>
      <c r="B148" t="str">
        <f>'3 - Rent Optimization'!B148</f>
        <v>L16890</v>
      </c>
      <c r="C148" t="str">
        <f>'3 - Rent Optimization'!C148</f>
        <v>apartment</v>
      </c>
      <c r="D148">
        <f>'3 - Rent Optimization'!D148</f>
        <v>2</v>
      </c>
      <c r="E148">
        <f>'3 - Rent Optimization'!E148</f>
        <v>900</v>
      </c>
      <c r="F148" s="107">
        <f>'3 - Rent Optimization'!F148</f>
        <v>0.97299999999999998</v>
      </c>
      <c r="G148" s="26">
        <f>'3 - Rent Optimization'!G148</f>
        <v>10508.4</v>
      </c>
      <c r="H148" s="26">
        <f>'3 - Rent Optimization'!H148</f>
        <v>139</v>
      </c>
      <c r="I148" s="107">
        <f>'3 - Rent Optimization'!I148</f>
        <v>0.55069999999999997</v>
      </c>
      <c r="J148" s="26">
        <f>'3 - Rent Optimization'!J148</f>
        <v>89</v>
      </c>
      <c r="K148" s="26">
        <f>'3 - Rent Optimization'!K148</f>
        <v>177</v>
      </c>
      <c r="L148" s="26">
        <f>'3 - Rent Optimization'!L148</f>
        <v>88</v>
      </c>
      <c r="M148" s="26">
        <f>'3 - Rent Optimization'!M148</f>
        <v>50</v>
      </c>
      <c r="N148" s="47">
        <f>'3 - Rent Optimization'!N148</f>
        <v>0.55454545454545456</v>
      </c>
      <c r="O148" s="47">
        <f>'3 - Rent Optimization'!O148</f>
        <v>0.55069999999999997</v>
      </c>
      <c r="Y148" s="26">
        <f>'3 - Rent Optimization'!Y148</f>
        <v>98.098774788429949</v>
      </c>
      <c r="Z148" s="26">
        <f>'3 - Rent Optimization'!Z148</f>
        <v>98.098774788429949</v>
      </c>
      <c r="AA148" s="47">
        <f>'3 - Rent Optimization'!AA148</f>
        <v>0.18271613444027227</v>
      </c>
      <c r="AB148" s="107">
        <f>'3 - Rent Optimization'!AB148</f>
        <v>0.70604363636363643</v>
      </c>
      <c r="AC148" s="26">
        <f t="shared" si="28"/>
        <v>25280.635721170784</v>
      </c>
      <c r="AD148" s="39">
        <f t="shared" si="29"/>
        <v>15168.38143270247</v>
      </c>
      <c r="AE148" s="26">
        <f t="shared" si="30"/>
        <v>10508.4</v>
      </c>
      <c r="AF148" s="26">
        <f t="shared" si="31"/>
        <v>4659.9814327024706</v>
      </c>
      <c r="AH148" s="123">
        <f t="shared" si="32"/>
        <v>8590.1975757575765</v>
      </c>
      <c r="AI148" s="123">
        <f t="shared" si="33"/>
        <v>-42190.197575757578</v>
      </c>
      <c r="AJ148" s="123">
        <f t="shared" si="34"/>
        <v>-18190.197575757578</v>
      </c>
      <c r="AK148" s="123">
        <f t="shared" si="35"/>
        <v>-18190.197575757578</v>
      </c>
      <c r="AL148" s="123">
        <f t="shared" si="36"/>
        <v>-24190.197575757578</v>
      </c>
      <c r="AM148" s="26">
        <f t="shared" si="37"/>
        <v>-37530.216143055106</v>
      </c>
      <c r="AN148" s="26">
        <f t="shared" si="38"/>
        <v>-13530.216143055108</v>
      </c>
      <c r="AO148" s="26">
        <f t="shared" si="39"/>
        <v>-13530.216143055108</v>
      </c>
      <c r="AP148" s="26">
        <f t="shared" si="40"/>
        <v>-19530.216143055106</v>
      </c>
      <c r="AQ148">
        <f t="shared" si="41"/>
        <v>0</v>
      </c>
    </row>
    <row r="149" spans="1:43" x14ac:dyDescent="0.5">
      <c r="A149" t="str">
        <f>'3 - Rent Optimization'!A149</f>
        <v>W23</v>
      </c>
      <c r="B149" t="str">
        <f>'3 - Rent Optimization'!B149</f>
        <v>L4765</v>
      </c>
      <c r="C149" t="str">
        <f>'3 - Rent Optimization'!C149</f>
        <v>house</v>
      </c>
      <c r="D149">
        <f>'3 - Rent Optimization'!D149</f>
        <v>2</v>
      </c>
      <c r="E149">
        <f>'3 - Rent Optimization'!E149</f>
        <v>3200</v>
      </c>
      <c r="F149" s="107">
        <f>'3 - Rent Optimization'!F149</f>
        <v>0.97299999999999998</v>
      </c>
      <c r="G149" s="26">
        <f>'3 - Rent Optimization'!G149</f>
        <v>37363.199999999997</v>
      </c>
      <c r="H149" s="26">
        <f>'3 - Rent Optimization'!H149</f>
        <v>325</v>
      </c>
      <c r="I149" s="107">
        <f>'3 - Rent Optimization'!I149</f>
        <v>0.81640000000000001</v>
      </c>
      <c r="J149" s="26">
        <f>'3 - Rent Optimization'!J149</f>
        <v>195</v>
      </c>
      <c r="K149" s="26">
        <f>'3 - Rent Optimization'!K149</f>
        <v>844</v>
      </c>
      <c r="L149" s="26">
        <f>'3 - Rent Optimization'!L149</f>
        <v>649</v>
      </c>
      <c r="M149" s="26">
        <f>'3 - Rent Optimization'!M149</f>
        <v>130</v>
      </c>
      <c r="N149" s="47">
        <f>'3 - Rent Optimization'!N149</f>
        <v>0.26024653312788903</v>
      </c>
      <c r="O149" s="47">
        <f>'3 - Rent Optimization'!O149</f>
        <v>0.81640000000000001</v>
      </c>
      <c r="Y149" s="26">
        <f>'3 - Rent Optimization'!Y149</f>
        <v>492.79096406467096</v>
      </c>
      <c r="Z149" s="26">
        <f>'3 - Rent Optimization'!Z149</f>
        <v>492.79096406467096</v>
      </c>
      <c r="AA149" s="47">
        <f>'3 - Rent Optimization'!AA149</f>
        <v>0.4670766891398101</v>
      </c>
      <c r="AB149" s="107">
        <f>'3 - Rent Optimization'!AB149</f>
        <v>0.48091538520801236</v>
      </c>
      <c r="AC149" s="26">
        <f t="shared" si="28"/>
        <v>86501.626053218992</v>
      </c>
      <c r="AD149" s="39">
        <f t="shared" si="29"/>
        <v>51900.975631931396</v>
      </c>
      <c r="AE149" s="26">
        <f t="shared" si="30"/>
        <v>37363.199999999997</v>
      </c>
      <c r="AF149" s="26">
        <f t="shared" si="31"/>
        <v>14537.775631931399</v>
      </c>
      <c r="AH149" s="123">
        <f t="shared" si="32"/>
        <v>5851.1371866974832</v>
      </c>
      <c r="AI149" s="123">
        <f t="shared" si="33"/>
        <v>-39451.137186697481</v>
      </c>
      <c r="AJ149" s="123">
        <f t="shared" si="34"/>
        <v>-15451.137186697484</v>
      </c>
      <c r="AK149" s="123">
        <f t="shared" si="35"/>
        <v>-15451.137186697484</v>
      </c>
      <c r="AL149" s="123">
        <f t="shared" si="36"/>
        <v>-21451.137186697484</v>
      </c>
      <c r="AM149" s="26">
        <f t="shared" si="37"/>
        <v>-24913.361554766081</v>
      </c>
      <c r="AN149" s="26">
        <f t="shared" si="38"/>
        <v>-913.36155476608474</v>
      </c>
      <c r="AO149" s="26">
        <f t="shared" si="39"/>
        <v>-913.36155476608474</v>
      </c>
      <c r="AP149" s="26">
        <f t="shared" si="40"/>
        <v>-6913.3615547660847</v>
      </c>
      <c r="AQ149">
        <f t="shared" si="41"/>
        <v>0</v>
      </c>
    </row>
    <row r="150" spans="1:43" x14ac:dyDescent="0.5">
      <c r="A150" t="str">
        <f>'3 - Rent Optimization'!A150</f>
        <v>W230</v>
      </c>
      <c r="B150" t="str">
        <f>'3 - Rent Optimization'!B150</f>
        <v>L16890</v>
      </c>
      <c r="C150" t="str">
        <f>'3 - Rent Optimization'!C150</f>
        <v>apartment</v>
      </c>
      <c r="D150">
        <f>'3 - Rent Optimization'!D150</f>
        <v>2</v>
      </c>
      <c r="E150">
        <f>'3 - Rent Optimization'!E150</f>
        <v>1325</v>
      </c>
      <c r="F150" s="107">
        <f>'3 - Rent Optimization'!F150</f>
        <v>0.97299999999999998</v>
      </c>
      <c r="G150" s="26">
        <f>'3 - Rent Optimization'!G150</f>
        <v>15470.699999999999</v>
      </c>
      <c r="H150" s="26">
        <f>'3 - Rent Optimization'!H150</f>
        <v>283</v>
      </c>
      <c r="I150" s="107">
        <f>'3 - Rent Optimization'!I150</f>
        <v>0.29320000000000002</v>
      </c>
      <c r="J150" s="26">
        <f>'3 - Rent Optimization'!J150</f>
        <v>161</v>
      </c>
      <c r="K150" s="26">
        <f>'3 - Rent Optimization'!K150</f>
        <v>319</v>
      </c>
      <c r="L150" s="26">
        <f>'3 - Rent Optimization'!L150</f>
        <v>158</v>
      </c>
      <c r="M150" s="26">
        <f>'3 - Rent Optimization'!M150</f>
        <v>122</v>
      </c>
      <c r="N150" s="47">
        <f>'3 - Rent Optimization'!N150</f>
        <v>0.71772151898734182</v>
      </c>
      <c r="O150" s="47">
        <f>'3 - Rent Optimization'!O150</f>
        <v>0.29320000000000002</v>
      </c>
      <c r="Y150" s="26">
        <f>'3 - Rent Optimization'!Y150</f>
        <v>176.73416382468105</v>
      </c>
      <c r="Z150" s="26">
        <f>'3 - Rent Optimization'!Z150</f>
        <v>176.73416382468105</v>
      </c>
      <c r="AA150" s="47">
        <f>'3 - Rent Optimization'!AA150</f>
        <v>0.17966665227686607</v>
      </c>
      <c r="AB150" s="107">
        <f>'3 - Rent Optimization'!AB150</f>
        <v>0.70845791139240522</v>
      </c>
      <c r="AC150" s="26">
        <f t="shared" si="28"/>
        <v>45701.181549844601</v>
      </c>
      <c r="AD150" s="39">
        <f t="shared" si="29"/>
        <v>27420.708929906759</v>
      </c>
      <c r="AE150" s="26">
        <f t="shared" si="30"/>
        <v>15470.699999999999</v>
      </c>
      <c r="AF150" s="26">
        <f t="shared" si="31"/>
        <v>11950.00892990676</v>
      </c>
      <c r="AH150" s="123">
        <f t="shared" si="32"/>
        <v>8619.5712552742625</v>
      </c>
      <c r="AI150" s="123">
        <f t="shared" si="33"/>
        <v>-42219.571255274263</v>
      </c>
      <c r="AJ150" s="123">
        <f t="shared" si="34"/>
        <v>-18219.571255274263</v>
      </c>
      <c r="AK150" s="123">
        <f t="shared" si="35"/>
        <v>-18219.571255274263</v>
      </c>
      <c r="AL150" s="123">
        <f t="shared" si="36"/>
        <v>-24219.571255274263</v>
      </c>
      <c r="AM150" s="26">
        <f t="shared" si="37"/>
        <v>-30269.5623253675</v>
      </c>
      <c r="AN150" s="26">
        <f t="shared" si="38"/>
        <v>-6269.5623253675021</v>
      </c>
      <c r="AO150" s="26">
        <f t="shared" si="39"/>
        <v>-6269.5623253675021</v>
      </c>
      <c r="AP150" s="26">
        <f t="shared" si="40"/>
        <v>-12269.562325367502</v>
      </c>
      <c r="AQ150">
        <f t="shared" si="41"/>
        <v>0</v>
      </c>
    </row>
    <row r="151" spans="1:43" x14ac:dyDescent="0.5">
      <c r="A151" t="str">
        <f>'3 - Rent Optimization'!A151</f>
        <v>W231</v>
      </c>
      <c r="B151" t="str">
        <f>'3 - Rent Optimization'!B151</f>
        <v>L16890</v>
      </c>
      <c r="C151" t="str">
        <f>'3 - Rent Optimization'!C151</f>
        <v>house</v>
      </c>
      <c r="D151">
        <f>'3 - Rent Optimization'!D151</f>
        <v>2</v>
      </c>
      <c r="E151">
        <f>'3 - Rent Optimization'!E151</f>
        <v>975</v>
      </c>
      <c r="F151" s="107">
        <f>'3 - Rent Optimization'!F151</f>
        <v>0.97299999999999998</v>
      </c>
      <c r="G151" s="26">
        <f>'3 - Rent Optimization'!G151</f>
        <v>11384.1</v>
      </c>
      <c r="H151" s="26">
        <f>'3 - Rent Optimization'!H151</f>
        <v>192</v>
      </c>
      <c r="I151" s="107">
        <f>'3 - Rent Optimization'!I151</f>
        <v>0.50139999999999996</v>
      </c>
      <c r="J151" s="26">
        <f>'3 - Rent Optimization'!J151</f>
        <v>145</v>
      </c>
      <c r="K151" s="26">
        <f>'3 - Rent Optimization'!K151</f>
        <v>300</v>
      </c>
      <c r="L151" s="26">
        <f>'3 - Rent Optimization'!L151</f>
        <v>155</v>
      </c>
      <c r="M151" s="26">
        <f>'3 - Rent Optimization'!M151</f>
        <v>47</v>
      </c>
      <c r="N151" s="47">
        <f>'3 - Rent Optimization'!N151</f>
        <v>0.34258064516129033</v>
      </c>
      <c r="O151" s="47">
        <f>'3 - Rent Optimization'!O151</f>
        <v>0.50139999999999996</v>
      </c>
      <c r="Y151" s="26">
        <f>'3 - Rent Optimization'!Y151</f>
        <v>166.9069328659846</v>
      </c>
      <c r="Z151" s="26">
        <f>'3 - Rent Optimization'!Z151</f>
        <v>166.9069328659846</v>
      </c>
      <c r="AA151" s="47">
        <f>'3 - Rent Optimization'!AA151</f>
        <v>0.21306804059863019</v>
      </c>
      <c r="AB151" s="107">
        <f>'3 - Rent Optimization'!AB151</f>
        <v>0.68201403225806456</v>
      </c>
      <c r="AC151" s="26">
        <f t="shared" si="28"/>
        <v>41548.997657951026</v>
      </c>
      <c r="AD151" s="39">
        <f t="shared" si="29"/>
        <v>24929.398594770613</v>
      </c>
      <c r="AE151" s="26">
        <f t="shared" si="30"/>
        <v>11384.1</v>
      </c>
      <c r="AF151" s="26">
        <f t="shared" si="31"/>
        <v>13545.298594770613</v>
      </c>
      <c r="AH151" s="123">
        <f t="shared" si="32"/>
        <v>8297.8373924731186</v>
      </c>
      <c r="AI151" s="123">
        <f t="shared" si="33"/>
        <v>-41897.83739247312</v>
      </c>
      <c r="AJ151" s="123">
        <f t="shared" si="34"/>
        <v>-17897.83739247312</v>
      </c>
      <c r="AK151" s="123">
        <f t="shared" si="35"/>
        <v>-17897.83739247312</v>
      </c>
      <c r="AL151" s="123">
        <f t="shared" si="36"/>
        <v>-23897.83739247312</v>
      </c>
      <c r="AM151" s="26">
        <f t="shared" si="37"/>
        <v>-28352.538797702509</v>
      </c>
      <c r="AN151" s="26">
        <f t="shared" si="38"/>
        <v>-4352.5387977025075</v>
      </c>
      <c r="AO151" s="26">
        <f t="shared" si="39"/>
        <v>-4352.5387977025075</v>
      </c>
      <c r="AP151" s="26">
        <f t="shared" si="40"/>
        <v>-10352.538797702508</v>
      </c>
      <c r="AQ151">
        <f t="shared" si="41"/>
        <v>0</v>
      </c>
    </row>
    <row r="152" spans="1:43" x14ac:dyDescent="0.5">
      <c r="A152" t="str">
        <f>'3 - Rent Optimization'!A152</f>
        <v>W232</v>
      </c>
      <c r="B152" t="str">
        <f>'3 - Rent Optimization'!B152</f>
        <v>L16890</v>
      </c>
      <c r="C152" t="str">
        <f>'3 - Rent Optimization'!C152</f>
        <v>house</v>
      </c>
      <c r="D152">
        <f>'3 - Rent Optimization'!D152</f>
        <v>2</v>
      </c>
      <c r="E152">
        <f>'3 - Rent Optimization'!E152</f>
        <v>1550</v>
      </c>
      <c r="F152" s="107">
        <f>'3 - Rent Optimization'!F152</f>
        <v>0.97299999999999998</v>
      </c>
      <c r="G152" s="26">
        <f>'3 - Rent Optimization'!G152</f>
        <v>18097.8</v>
      </c>
      <c r="H152" s="26">
        <f>'3 - Rent Optimization'!H152</f>
        <v>307</v>
      </c>
      <c r="I152" s="107">
        <f>'3 - Rent Optimization'!I152</f>
        <v>0.3014</v>
      </c>
      <c r="J152" s="26">
        <f>'3 - Rent Optimization'!J152</f>
        <v>185</v>
      </c>
      <c r="K152" s="26">
        <f>'3 - Rent Optimization'!K152</f>
        <v>376</v>
      </c>
      <c r="L152" s="26">
        <f>'3 - Rent Optimization'!L152</f>
        <v>191</v>
      </c>
      <c r="M152" s="26">
        <f>'3 - Rent Optimization'!M152</f>
        <v>122</v>
      </c>
      <c r="N152" s="47">
        <f>'3 - Rent Optimization'!N152</f>
        <v>0.61099476439790579</v>
      </c>
      <c r="O152" s="47">
        <f>'3 - Rent Optimization'!O152</f>
        <v>0.3014</v>
      </c>
      <c r="Y152" s="26">
        <f>'3 - Rent Optimization'!Y152</f>
        <v>208.8337043703423</v>
      </c>
      <c r="Z152" s="26">
        <f>'3 - Rent Optimization'!Z152</f>
        <v>208.8337043703423</v>
      </c>
      <c r="AA152" s="47">
        <f>'3 - Rent Optimization'!AA152</f>
        <v>0.19982703401190494</v>
      </c>
      <c r="AB152" s="107">
        <f>'3 - Rent Optimization'!AB152</f>
        <v>0.69249693717277494</v>
      </c>
      <c r="AC152" s="26">
        <f t="shared" si="28"/>
        <v>52785.095739040982</v>
      </c>
      <c r="AD152" s="39">
        <f t="shared" si="29"/>
        <v>31671.057443424586</v>
      </c>
      <c r="AE152" s="26">
        <f t="shared" si="30"/>
        <v>18097.8</v>
      </c>
      <c r="AF152" s="26">
        <f t="shared" si="31"/>
        <v>13573.257443424587</v>
      </c>
      <c r="AH152" s="123">
        <f t="shared" si="32"/>
        <v>8425.3794022687616</v>
      </c>
      <c r="AI152" s="123">
        <f t="shared" si="33"/>
        <v>-42025.379402268765</v>
      </c>
      <c r="AJ152" s="123">
        <f t="shared" si="34"/>
        <v>-18025.379402268762</v>
      </c>
      <c r="AK152" s="123">
        <f t="shared" si="35"/>
        <v>-18025.379402268762</v>
      </c>
      <c r="AL152" s="123">
        <f t="shared" si="36"/>
        <v>-24025.379402268762</v>
      </c>
      <c r="AM152" s="26">
        <f t="shared" si="37"/>
        <v>-28452.121958844178</v>
      </c>
      <c r="AN152" s="26">
        <f t="shared" si="38"/>
        <v>-4452.1219588441745</v>
      </c>
      <c r="AO152" s="26">
        <f t="shared" si="39"/>
        <v>-4452.1219588441745</v>
      </c>
      <c r="AP152" s="26">
        <f t="shared" si="40"/>
        <v>-10452.121958844175</v>
      </c>
      <c r="AQ152">
        <f t="shared" si="41"/>
        <v>0</v>
      </c>
    </row>
    <row r="153" spans="1:43" x14ac:dyDescent="0.5">
      <c r="A153" t="str">
        <f>'3 - Rent Optimization'!A153</f>
        <v>W233</v>
      </c>
      <c r="B153" t="str">
        <f>'3 - Rent Optimization'!B153</f>
        <v>L14416</v>
      </c>
      <c r="C153" t="str">
        <f>'3 - Rent Optimization'!C153</f>
        <v>apartment</v>
      </c>
      <c r="D153">
        <f>'3 - Rent Optimization'!D153</f>
        <v>2</v>
      </c>
      <c r="E153">
        <f>'3 - Rent Optimization'!E153</f>
        <v>1165</v>
      </c>
      <c r="F153" s="107">
        <f>'3 - Rent Optimization'!F153</f>
        <v>0.97299999999999998</v>
      </c>
      <c r="G153" s="26">
        <f>'3 - Rent Optimization'!G153</f>
        <v>13602.539999999999</v>
      </c>
      <c r="H153" s="26">
        <f>'3 - Rent Optimization'!H153</f>
        <v>180</v>
      </c>
      <c r="I153" s="107">
        <f>'3 - Rent Optimization'!I153</f>
        <v>0.34250000000000003</v>
      </c>
      <c r="J153" s="26">
        <f>'3 - Rent Optimization'!J153</f>
        <v>135</v>
      </c>
      <c r="K153" s="26">
        <f>'3 - Rent Optimization'!K153</f>
        <v>220</v>
      </c>
      <c r="L153" s="26">
        <f>'3 - Rent Optimization'!L153</f>
        <v>85</v>
      </c>
      <c r="M153" s="26">
        <f>'3 - Rent Optimization'!M153</f>
        <v>45</v>
      </c>
      <c r="N153" s="47">
        <f>'3 - Rent Optimization'!N153</f>
        <v>0.52352941176470591</v>
      </c>
      <c r="O153" s="47">
        <f>'3 - Rent Optimization'!O153</f>
        <v>0.34250000000000003</v>
      </c>
      <c r="Y153" s="26">
        <f>'3 - Rent Optimization'!Y153</f>
        <v>119.27154382973349</v>
      </c>
      <c r="Z153" s="26">
        <f>'3 - Rent Optimization'!Z153</f>
        <v>135</v>
      </c>
      <c r="AA153" s="47">
        <f>'3 - Rent Optimization'!AA153</f>
        <v>0.1</v>
      </c>
      <c r="AB153" s="107">
        <f>'3 - Rent Optimization'!AB153</f>
        <v>0.77153000000000005</v>
      </c>
      <c r="AC153" s="26">
        <f t="shared" si="28"/>
        <v>38017.140750000006</v>
      </c>
      <c r="AD153" s="39">
        <f t="shared" si="29"/>
        <v>22810.284450000003</v>
      </c>
      <c r="AE153" s="26">
        <f t="shared" si="30"/>
        <v>13602.539999999999</v>
      </c>
      <c r="AF153" s="26">
        <f t="shared" si="31"/>
        <v>9207.7444500000038</v>
      </c>
      <c r="AH153" s="123">
        <f t="shared" si="32"/>
        <v>9386.9483333333337</v>
      </c>
      <c r="AI153" s="123">
        <f t="shared" si="33"/>
        <v>-42986.948333333334</v>
      </c>
      <c r="AJ153" s="123">
        <f t="shared" si="34"/>
        <v>-18986.948333333334</v>
      </c>
      <c r="AK153" s="123">
        <f t="shared" si="35"/>
        <v>-18986.948333333334</v>
      </c>
      <c r="AL153" s="123">
        <f t="shared" si="36"/>
        <v>-24986.948333333334</v>
      </c>
      <c r="AM153" s="26">
        <f t="shared" si="37"/>
        <v>-33779.203883333328</v>
      </c>
      <c r="AN153" s="26">
        <f t="shared" si="38"/>
        <v>-9779.2038833333299</v>
      </c>
      <c r="AO153" s="26">
        <f t="shared" si="39"/>
        <v>-9779.2038833333299</v>
      </c>
      <c r="AP153" s="26">
        <f t="shared" si="40"/>
        <v>-15779.20388333333</v>
      </c>
      <c r="AQ153">
        <f t="shared" si="41"/>
        <v>0</v>
      </c>
    </row>
    <row r="154" spans="1:43" x14ac:dyDescent="0.5">
      <c r="A154" t="str">
        <f>'3 - Rent Optimization'!A154</f>
        <v>W234</v>
      </c>
      <c r="B154" t="str">
        <f>'3 - Rent Optimization'!B154</f>
        <v>L14416</v>
      </c>
      <c r="C154" t="str">
        <f>'3 - Rent Optimization'!C154</f>
        <v>apartment</v>
      </c>
      <c r="D154">
        <f>'3 - Rent Optimization'!D154</f>
        <v>2</v>
      </c>
      <c r="E154">
        <f>'3 - Rent Optimization'!E154</f>
        <v>1625</v>
      </c>
      <c r="F154" s="107">
        <f>'3 - Rent Optimization'!F154</f>
        <v>0.97299999999999998</v>
      </c>
      <c r="G154" s="26">
        <f>'3 - Rent Optimization'!G154</f>
        <v>18973.5</v>
      </c>
      <c r="H154" s="26">
        <f>'3 - Rent Optimization'!H154</f>
        <v>260</v>
      </c>
      <c r="I154" s="107">
        <f>'3 - Rent Optimization'!I154</f>
        <v>0.6</v>
      </c>
      <c r="J154" s="26">
        <f>'3 - Rent Optimization'!J154</f>
        <v>220</v>
      </c>
      <c r="K154" s="26">
        <f>'3 - Rent Optimization'!K154</f>
        <v>312</v>
      </c>
      <c r="L154" s="26">
        <f>'3 - Rent Optimization'!L154</f>
        <v>92</v>
      </c>
      <c r="M154" s="26">
        <f>'3 - Rent Optimization'!M154</f>
        <v>40</v>
      </c>
      <c r="N154" s="47">
        <f>'3 - Rent Optimization'!N154</f>
        <v>0.44782608695652171</v>
      </c>
      <c r="O154" s="47">
        <f>'3 - Rent Optimization'!O154</f>
        <v>0.6</v>
      </c>
      <c r="Y154" s="26">
        <f>'3 - Rent Optimization'!Y154</f>
        <v>166.03508273335859</v>
      </c>
      <c r="Z154" s="26">
        <f>'3 - Rent Optimization'!Z154</f>
        <v>220</v>
      </c>
      <c r="AA154" s="47">
        <f>'3 - Rent Optimization'!AA154</f>
        <v>0.1</v>
      </c>
      <c r="AB154" s="107">
        <f>'3 - Rent Optimization'!AB154</f>
        <v>0.77153000000000005</v>
      </c>
      <c r="AC154" s="26">
        <f t="shared" si="28"/>
        <v>61953.859000000004</v>
      </c>
      <c r="AD154" s="39">
        <f t="shared" si="29"/>
        <v>37172.315399999999</v>
      </c>
      <c r="AE154" s="26">
        <f t="shared" si="30"/>
        <v>18973.5</v>
      </c>
      <c r="AF154" s="26">
        <f t="shared" si="31"/>
        <v>18198.815399999999</v>
      </c>
      <c r="AH154" s="123">
        <f t="shared" si="32"/>
        <v>9386.9483333333337</v>
      </c>
      <c r="AI154" s="123">
        <f t="shared" si="33"/>
        <v>-42986.948333333334</v>
      </c>
      <c r="AJ154" s="123">
        <f t="shared" si="34"/>
        <v>-18986.948333333334</v>
      </c>
      <c r="AK154" s="123">
        <f t="shared" si="35"/>
        <v>-18986.948333333334</v>
      </c>
      <c r="AL154" s="123">
        <f t="shared" si="36"/>
        <v>-24986.948333333334</v>
      </c>
      <c r="AM154" s="26">
        <f t="shared" si="37"/>
        <v>-24788.132933333334</v>
      </c>
      <c r="AN154" s="26">
        <f t="shared" si="38"/>
        <v>-788.13293333333422</v>
      </c>
      <c r="AO154" s="26">
        <f t="shared" si="39"/>
        <v>-788.13293333333422</v>
      </c>
      <c r="AP154" s="26">
        <f t="shared" si="40"/>
        <v>-6788.1329333333342</v>
      </c>
      <c r="AQ154">
        <f t="shared" si="41"/>
        <v>0</v>
      </c>
    </row>
    <row r="155" spans="1:43" x14ac:dyDescent="0.5">
      <c r="A155" t="str">
        <f>'3 - Rent Optimization'!A155</f>
        <v>W235</v>
      </c>
      <c r="B155" t="str">
        <f>'3 - Rent Optimization'!B155</f>
        <v>L14416</v>
      </c>
      <c r="C155" t="str">
        <f>'3 - Rent Optimization'!C155</f>
        <v>house</v>
      </c>
      <c r="D155">
        <f>'3 - Rent Optimization'!D155</f>
        <v>2</v>
      </c>
      <c r="E155">
        <f>'3 - Rent Optimization'!E155</f>
        <v>1400</v>
      </c>
      <c r="F155" s="107">
        <f>'3 - Rent Optimization'!F155</f>
        <v>0.97299999999999998</v>
      </c>
      <c r="G155" s="26">
        <f>'3 - Rent Optimization'!G155</f>
        <v>16346.4</v>
      </c>
      <c r="H155" s="26">
        <f>'3 - Rent Optimization'!H155</f>
        <v>232</v>
      </c>
      <c r="I155" s="107">
        <f>'3 - Rent Optimization'!I155</f>
        <v>0.49859999999999999</v>
      </c>
      <c r="J155" s="26">
        <f>'3 - Rent Optimization'!J155</f>
        <v>135</v>
      </c>
      <c r="K155" s="26">
        <f>'3 - Rent Optimization'!K155</f>
        <v>287</v>
      </c>
      <c r="L155" s="26">
        <f>'3 - Rent Optimization'!L155</f>
        <v>152</v>
      </c>
      <c r="M155" s="26">
        <f>'3 - Rent Optimization'!M155</f>
        <v>97</v>
      </c>
      <c r="N155" s="47">
        <f>'3 - Rent Optimization'!N155</f>
        <v>0.61052631578947369</v>
      </c>
      <c r="O155" s="47">
        <f>'3 - Rent Optimization'!O155</f>
        <v>0.49859999999999999</v>
      </c>
      <c r="Y155" s="26">
        <f>'3 - Rent Optimization'!Y155</f>
        <v>160.07970190728813</v>
      </c>
      <c r="Z155" s="26">
        <f>'3 - Rent Optimization'!Z155</f>
        <v>160.07970190728813</v>
      </c>
      <c r="AA155" s="47">
        <f>'3 - Rent Optimization'!AA155</f>
        <v>0.23199843109099014</v>
      </c>
      <c r="AB155" s="107">
        <f>'3 - Rent Optimization'!AB155</f>
        <v>0.6670268421052632</v>
      </c>
      <c r="AC155" s="26">
        <f t="shared" si="28"/>
        <v>38973.772187655151</v>
      </c>
      <c r="AD155" s="39">
        <f t="shared" si="29"/>
        <v>23384.263312593092</v>
      </c>
      <c r="AE155" s="26">
        <f t="shared" si="30"/>
        <v>16346.4</v>
      </c>
      <c r="AF155" s="26">
        <f t="shared" si="31"/>
        <v>7037.8633125930919</v>
      </c>
      <c r="AH155" s="123">
        <f t="shared" si="32"/>
        <v>8115.4932456140359</v>
      </c>
      <c r="AI155" s="123">
        <f t="shared" si="33"/>
        <v>-41715.493245614038</v>
      </c>
      <c r="AJ155" s="123">
        <f t="shared" si="34"/>
        <v>-17715.493245614038</v>
      </c>
      <c r="AK155" s="123">
        <f t="shared" si="35"/>
        <v>-17715.493245614038</v>
      </c>
      <c r="AL155" s="123">
        <f t="shared" si="36"/>
        <v>-23715.493245614038</v>
      </c>
      <c r="AM155" s="26">
        <f t="shared" si="37"/>
        <v>-34677.629933020944</v>
      </c>
      <c r="AN155" s="26">
        <f t="shared" si="38"/>
        <v>-10677.629933020946</v>
      </c>
      <c r="AO155" s="26">
        <f t="shared" si="39"/>
        <v>-10677.629933020946</v>
      </c>
      <c r="AP155" s="26">
        <f t="shared" si="40"/>
        <v>-16677.629933020944</v>
      </c>
      <c r="AQ155">
        <f t="shared" si="41"/>
        <v>0</v>
      </c>
    </row>
    <row r="156" spans="1:43" x14ac:dyDescent="0.5">
      <c r="A156" t="str">
        <f>'3 - Rent Optimization'!A156</f>
        <v>W236</v>
      </c>
      <c r="B156" t="str">
        <f>'3 - Rent Optimization'!B156</f>
        <v>L14416</v>
      </c>
      <c r="C156" t="str">
        <f>'3 - Rent Optimization'!C156</f>
        <v>house</v>
      </c>
      <c r="D156">
        <f>'3 - Rent Optimization'!D156</f>
        <v>2</v>
      </c>
      <c r="E156">
        <f>'3 - Rent Optimization'!E156</f>
        <v>1995</v>
      </c>
      <c r="F156" s="107">
        <f>'3 - Rent Optimization'!F156</f>
        <v>0.97299999999999998</v>
      </c>
      <c r="G156" s="26">
        <f>'3 - Rent Optimization'!G156</f>
        <v>23293.62</v>
      </c>
      <c r="H156" s="26">
        <f>'3 - Rent Optimization'!H156</f>
        <v>292</v>
      </c>
      <c r="I156" s="107">
        <f>'3 - Rent Optimization'!I156</f>
        <v>0.63839999999999997</v>
      </c>
      <c r="J156" s="26">
        <f>'3 - Rent Optimization'!J156</f>
        <v>224</v>
      </c>
      <c r="K156" s="26">
        <f>'3 - Rent Optimization'!K156</f>
        <v>331</v>
      </c>
      <c r="L156" s="26">
        <f>'3 - Rent Optimization'!L156</f>
        <v>107</v>
      </c>
      <c r="M156" s="26">
        <f>'3 - Rent Optimization'!M156</f>
        <v>68</v>
      </c>
      <c r="N156" s="47">
        <f>'3 - Rent Optimization'!N156</f>
        <v>0.60841121495327111</v>
      </c>
      <c r="O156" s="47">
        <f>'3 - Rent Optimization'!O156</f>
        <v>0.63839999999999997</v>
      </c>
      <c r="Y156" s="26">
        <f>'3 - Rent Optimization'!Y156</f>
        <v>177.17123752684097</v>
      </c>
      <c r="Z156" s="26">
        <f>'3 - Rent Optimization'!Z156</f>
        <v>224</v>
      </c>
      <c r="AA156" s="47">
        <f>'3 - Rent Optimization'!AA156</f>
        <v>0.1</v>
      </c>
      <c r="AB156" s="107">
        <f>'3 - Rent Optimization'!AB156</f>
        <v>0.77153000000000005</v>
      </c>
      <c r="AC156" s="26">
        <f t="shared" si="28"/>
        <v>63080.292800000003</v>
      </c>
      <c r="AD156" s="39">
        <f t="shared" si="29"/>
        <v>37848.17568</v>
      </c>
      <c r="AE156" s="26">
        <f t="shared" si="30"/>
        <v>23293.62</v>
      </c>
      <c r="AF156" s="26">
        <f t="shared" si="31"/>
        <v>14554.555680000001</v>
      </c>
      <c r="AH156" s="123">
        <f t="shared" si="32"/>
        <v>9386.9483333333337</v>
      </c>
      <c r="AI156" s="123">
        <f t="shared" si="33"/>
        <v>-42986.948333333334</v>
      </c>
      <c r="AJ156" s="123">
        <f t="shared" si="34"/>
        <v>-18986.948333333334</v>
      </c>
      <c r="AK156" s="123">
        <f t="shared" si="35"/>
        <v>-18986.948333333334</v>
      </c>
      <c r="AL156" s="123">
        <f t="shared" si="36"/>
        <v>-24986.948333333334</v>
      </c>
      <c r="AM156" s="26">
        <f t="shared" si="37"/>
        <v>-28432.392653333332</v>
      </c>
      <c r="AN156" s="26">
        <f t="shared" si="38"/>
        <v>-4432.3926533333324</v>
      </c>
      <c r="AO156" s="26">
        <f t="shared" si="39"/>
        <v>-4432.3926533333324</v>
      </c>
      <c r="AP156" s="26">
        <f t="shared" si="40"/>
        <v>-10432.392653333332</v>
      </c>
      <c r="AQ156">
        <f t="shared" si="41"/>
        <v>0</v>
      </c>
    </row>
    <row r="157" spans="1:43" x14ac:dyDescent="0.5">
      <c r="A157" t="str">
        <f>'3 - Rent Optimization'!A157</f>
        <v>W237</v>
      </c>
      <c r="B157" t="str">
        <f>'3 - Rent Optimization'!B157</f>
        <v>L14418</v>
      </c>
      <c r="C157" t="str">
        <f>'3 - Rent Optimization'!C157</f>
        <v>apartment</v>
      </c>
      <c r="D157">
        <f>'3 - Rent Optimization'!D157</f>
        <v>2</v>
      </c>
      <c r="E157">
        <f>'3 - Rent Optimization'!E157</f>
        <v>760</v>
      </c>
      <c r="F157" s="107">
        <f>'3 - Rent Optimization'!F157</f>
        <v>0.97299999999999998</v>
      </c>
      <c r="G157" s="26">
        <f>'3 - Rent Optimization'!G157</f>
        <v>8873.76</v>
      </c>
      <c r="H157" s="26">
        <f>'3 - Rent Optimization'!H157</f>
        <v>169</v>
      </c>
      <c r="I157" s="107">
        <f>'3 - Rent Optimization'!I157</f>
        <v>0.29039999999999999</v>
      </c>
      <c r="J157" s="26">
        <f>'3 - Rent Optimization'!J157</f>
        <v>100</v>
      </c>
      <c r="K157" s="26">
        <f>'3 - Rent Optimization'!K157</f>
        <v>195</v>
      </c>
      <c r="L157" s="26">
        <f>'3 - Rent Optimization'!L157</f>
        <v>95</v>
      </c>
      <c r="M157" s="26">
        <f>'3 - Rent Optimization'!M157</f>
        <v>69</v>
      </c>
      <c r="N157" s="47">
        <f>'3 - Rent Optimization'!N157</f>
        <v>0.68105263157894735</v>
      </c>
      <c r="O157" s="47">
        <f>'3 - Rent Optimization'!O157</f>
        <v>0.29039999999999999</v>
      </c>
      <c r="Y157" s="26">
        <f>'3 - Rent Optimization'!Y157</f>
        <v>107.86231369205507</v>
      </c>
      <c r="Z157" s="26">
        <f>'3 - Rent Optimization'!Z157</f>
        <v>107.86231369205507</v>
      </c>
      <c r="AA157" s="47">
        <f>'3 - Rent Optimization'!AA157</f>
        <v>0.16620895740677952</v>
      </c>
      <c r="AB157" s="107">
        <f>'3 - Rent Optimization'!AB157</f>
        <v>0.71911236842105264</v>
      </c>
      <c r="AC157" s="26">
        <f t="shared" si="28"/>
        <v>28311.270209800914</v>
      </c>
      <c r="AD157" s="39">
        <f t="shared" si="29"/>
        <v>16986.762125880548</v>
      </c>
      <c r="AE157" s="26">
        <f t="shared" si="30"/>
        <v>8873.76</v>
      </c>
      <c r="AF157" s="26">
        <f t="shared" si="31"/>
        <v>8113.0021258805482</v>
      </c>
      <c r="AH157" s="123">
        <f t="shared" si="32"/>
        <v>8749.2004824561391</v>
      </c>
      <c r="AI157" s="123">
        <f t="shared" si="33"/>
        <v>-42349.200482456137</v>
      </c>
      <c r="AJ157" s="123">
        <f t="shared" si="34"/>
        <v>-18349.200482456137</v>
      </c>
      <c r="AK157" s="123">
        <f t="shared" si="35"/>
        <v>-18349.200482456137</v>
      </c>
      <c r="AL157" s="123">
        <f t="shared" si="36"/>
        <v>-24349.200482456137</v>
      </c>
      <c r="AM157" s="26">
        <f t="shared" si="37"/>
        <v>-34236.198356575587</v>
      </c>
      <c r="AN157" s="26">
        <f t="shared" si="38"/>
        <v>-10236.198356575589</v>
      </c>
      <c r="AO157" s="26">
        <f t="shared" si="39"/>
        <v>-10236.198356575589</v>
      </c>
      <c r="AP157" s="26">
        <f t="shared" si="40"/>
        <v>-16236.198356575589</v>
      </c>
      <c r="AQ157">
        <f t="shared" si="41"/>
        <v>0</v>
      </c>
    </row>
    <row r="158" spans="1:43" x14ac:dyDescent="0.5">
      <c r="A158" t="str">
        <f>'3 - Rent Optimization'!A158</f>
        <v>W238</v>
      </c>
      <c r="B158" t="str">
        <f>'3 - Rent Optimization'!B158</f>
        <v>L14418</v>
      </c>
      <c r="C158" t="str">
        <f>'3 - Rent Optimization'!C158</f>
        <v>apartment</v>
      </c>
      <c r="D158">
        <f>'3 - Rent Optimization'!D158</f>
        <v>2</v>
      </c>
      <c r="E158">
        <f>'3 - Rent Optimization'!E158</f>
        <v>965</v>
      </c>
      <c r="F158" s="107">
        <f>'3 - Rent Optimization'!F158</f>
        <v>0.97299999999999998</v>
      </c>
      <c r="G158" s="26">
        <f>'3 - Rent Optimization'!G158</f>
        <v>11267.34</v>
      </c>
      <c r="H158" s="26">
        <f>'3 - Rent Optimization'!H158</f>
        <v>189</v>
      </c>
      <c r="I158" s="107">
        <f>'3 - Rent Optimization'!I158</f>
        <v>0.53969999999999996</v>
      </c>
      <c r="J158" s="26">
        <f>'3 - Rent Optimization'!J158</f>
        <v>135</v>
      </c>
      <c r="K158" s="26">
        <f>'3 - Rent Optimization'!K158</f>
        <v>284</v>
      </c>
      <c r="L158" s="26">
        <f>'3 - Rent Optimization'!L158</f>
        <v>149</v>
      </c>
      <c r="M158" s="26">
        <f>'3 - Rent Optimization'!M158</f>
        <v>54</v>
      </c>
      <c r="N158" s="47">
        <f>'3 - Rent Optimization'!N158</f>
        <v>0.38993288590604025</v>
      </c>
      <c r="O158" s="47">
        <f>'3 - Rent Optimization'!O158</f>
        <v>0.53969999999999996</v>
      </c>
      <c r="Y158" s="26">
        <f>'3 - Rent Optimization'!Y158</f>
        <v>158.25247094859165</v>
      </c>
      <c r="Z158" s="26">
        <f>'3 - Rent Optimization'!Z158</f>
        <v>158.25247094859165</v>
      </c>
      <c r="AA158" s="47">
        <f>'3 - Rent Optimization'!AA158</f>
        <v>0.22484548160317663</v>
      </c>
      <c r="AB158" s="107">
        <f>'3 - Rent Optimization'!AB158</f>
        <v>0.67268983221476508</v>
      </c>
      <c r="AC158" s="26">
        <f t="shared" si="28"/>
        <v>38856.01226744274</v>
      </c>
      <c r="AD158" s="39">
        <f t="shared" si="29"/>
        <v>23313.607360465645</v>
      </c>
      <c r="AE158" s="26">
        <f t="shared" si="30"/>
        <v>11267.34</v>
      </c>
      <c r="AF158" s="26">
        <f t="shared" si="31"/>
        <v>12046.267360465645</v>
      </c>
      <c r="AH158" s="123">
        <f t="shared" si="32"/>
        <v>8184.3929586129761</v>
      </c>
      <c r="AI158" s="123">
        <f t="shared" si="33"/>
        <v>-41784.392958612974</v>
      </c>
      <c r="AJ158" s="123">
        <f t="shared" si="34"/>
        <v>-17784.392958612974</v>
      </c>
      <c r="AK158" s="123">
        <f t="shared" si="35"/>
        <v>-17784.392958612974</v>
      </c>
      <c r="AL158" s="123">
        <f t="shared" si="36"/>
        <v>-23784.392958612974</v>
      </c>
      <c r="AM158" s="26">
        <f t="shared" si="37"/>
        <v>-29738.12559814733</v>
      </c>
      <c r="AN158" s="26">
        <f t="shared" si="38"/>
        <v>-5738.1255981473296</v>
      </c>
      <c r="AO158" s="26">
        <f t="shared" si="39"/>
        <v>-5738.1255981473296</v>
      </c>
      <c r="AP158" s="26">
        <f t="shared" si="40"/>
        <v>-11738.12559814733</v>
      </c>
      <c r="AQ158">
        <f t="shared" si="41"/>
        <v>0</v>
      </c>
    </row>
    <row r="159" spans="1:43" x14ac:dyDescent="0.5">
      <c r="A159" t="str">
        <f>'3 - Rent Optimization'!A159</f>
        <v>W239</v>
      </c>
      <c r="B159" t="str">
        <f>'3 - Rent Optimization'!B159</f>
        <v>L14418</v>
      </c>
      <c r="C159" t="str">
        <f>'3 - Rent Optimization'!C159</f>
        <v>house</v>
      </c>
      <c r="D159">
        <f>'3 - Rent Optimization'!D159</f>
        <v>2</v>
      </c>
      <c r="E159">
        <f>'3 - Rent Optimization'!E159</f>
        <v>1185</v>
      </c>
      <c r="F159" s="107">
        <f>'3 - Rent Optimization'!F159</f>
        <v>0.97299999999999998</v>
      </c>
      <c r="G159" s="26">
        <f>'3 - Rent Optimization'!G159</f>
        <v>13836.06</v>
      </c>
      <c r="H159" s="26">
        <f>'3 - Rent Optimization'!H159</f>
        <v>289</v>
      </c>
      <c r="I159" s="107">
        <f>'3 - Rent Optimization'!I159</f>
        <v>0.27950000000000003</v>
      </c>
      <c r="J159" s="26">
        <f>'3 - Rent Optimization'!J159</f>
        <v>157</v>
      </c>
      <c r="K159" s="26">
        <f>'3 - Rent Optimization'!K159</f>
        <v>320</v>
      </c>
      <c r="L159" s="26">
        <f>'3 - Rent Optimization'!L159</f>
        <v>163</v>
      </c>
      <c r="M159" s="26">
        <f>'3 - Rent Optimization'!M159</f>
        <v>132</v>
      </c>
      <c r="N159" s="47">
        <f>'3 - Rent Optimization'!N159</f>
        <v>0.74785276073619633</v>
      </c>
      <c r="O159" s="47">
        <f>'3 - Rent Optimization'!O159</f>
        <v>0.27950000000000003</v>
      </c>
      <c r="Y159" s="26">
        <f>'3 - Rent Optimization'!Y159</f>
        <v>177.77954875584186</v>
      </c>
      <c r="Z159" s="26">
        <f>'3 - Rent Optimization'!Z159</f>
        <v>177.77954875584186</v>
      </c>
      <c r="AA159" s="47">
        <f>'3 - Rent Optimization'!AA159</f>
        <v>0.20198551536609502</v>
      </c>
      <c r="AB159" s="107">
        <f>'3 - Rent Optimization'!AB159</f>
        <v>0.69078806748466259</v>
      </c>
      <c r="AC159" s="26">
        <f t="shared" si="28"/>
        <v>44824.916687020326</v>
      </c>
      <c r="AD159" s="39">
        <f t="shared" si="29"/>
        <v>26894.950012212194</v>
      </c>
      <c r="AE159" s="26">
        <f t="shared" si="30"/>
        <v>13836.06</v>
      </c>
      <c r="AF159" s="26">
        <f t="shared" si="31"/>
        <v>13058.890012212194</v>
      </c>
      <c r="AH159" s="123">
        <f t="shared" si="32"/>
        <v>8404.588154396728</v>
      </c>
      <c r="AI159" s="123">
        <f t="shared" si="33"/>
        <v>-42004.588154396726</v>
      </c>
      <c r="AJ159" s="123">
        <f t="shared" si="34"/>
        <v>-18004.588154396726</v>
      </c>
      <c r="AK159" s="123">
        <f t="shared" si="35"/>
        <v>-18004.588154396726</v>
      </c>
      <c r="AL159" s="123">
        <f t="shared" si="36"/>
        <v>-24004.588154396726</v>
      </c>
      <c r="AM159" s="26">
        <f t="shared" si="37"/>
        <v>-28945.698142184534</v>
      </c>
      <c r="AN159" s="26">
        <f t="shared" si="38"/>
        <v>-4945.6981421845321</v>
      </c>
      <c r="AO159" s="26">
        <f t="shared" si="39"/>
        <v>-4945.6981421845321</v>
      </c>
      <c r="AP159" s="26">
        <f t="shared" si="40"/>
        <v>-10945.698142184532</v>
      </c>
      <c r="AQ159">
        <f t="shared" si="41"/>
        <v>0</v>
      </c>
    </row>
    <row r="160" spans="1:43" x14ac:dyDescent="0.5">
      <c r="A160" t="str">
        <f>'3 - Rent Optimization'!A160</f>
        <v>W24</v>
      </c>
      <c r="B160" t="str">
        <f>'3 - Rent Optimization'!B160</f>
        <v>L4765</v>
      </c>
      <c r="C160" t="str">
        <f>'3 - Rent Optimization'!C160</f>
        <v>apartment</v>
      </c>
      <c r="D160">
        <f>'3 - Rent Optimization'!D160</f>
        <v>2</v>
      </c>
      <c r="E160">
        <f>'3 - Rent Optimization'!E160</f>
        <v>1700</v>
      </c>
      <c r="F160" s="107">
        <f>'3 - Rent Optimization'!F160</f>
        <v>0.97299999999999998</v>
      </c>
      <c r="G160" s="26">
        <f>'3 - Rent Optimization'!G160</f>
        <v>19849.2</v>
      </c>
      <c r="H160" s="26">
        <f>'3 - Rent Optimization'!H160</f>
        <v>239</v>
      </c>
      <c r="I160" s="107">
        <f>'3 - Rent Optimization'!I160</f>
        <v>0.67669999999999997</v>
      </c>
      <c r="J160" s="26">
        <f>'3 - Rent Optimization'!J160</f>
        <v>98</v>
      </c>
      <c r="K160" s="26">
        <f>'3 - Rent Optimization'!K160</f>
        <v>430</v>
      </c>
      <c r="L160" s="26">
        <f>'3 - Rent Optimization'!L160</f>
        <v>332</v>
      </c>
      <c r="M160" s="26">
        <f>'3 - Rent Optimization'!M160</f>
        <v>141</v>
      </c>
      <c r="N160" s="47">
        <f>'3 - Rent Optimization'!N160</f>
        <v>0.43975903614457834</v>
      </c>
      <c r="O160" s="47">
        <f>'3 - Rent Optimization'!O160</f>
        <v>0.67669999999999997</v>
      </c>
      <c r="Y160" s="26">
        <f>'3 - Rent Optimization'!Y160</f>
        <v>251.2135594290767</v>
      </c>
      <c r="Z160" s="26">
        <f>'3 - Rent Optimization'!Z160</f>
        <v>251.2135594290767</v>
      </c>
      <c r="AA160" s="47">
        <f>'3 - Rent Optimization'!AA160</f>
        <v>0.46918929982910046</v>
      </c>
      <c r="AB160" s="107">
        <f>'3 - Rent Optimization'!AB160</f>
        <v>0.47924283132530121</v>
      </c>
      <c r="AC160" s="26">
        <f t="shared" si="28"/>
        <v>43943.188583155599</v>
      </c>
      <c r="AD160" s="39">
        <f t="shared" si="29"/>
        <v>26365.91314989336</v>
      </c>
      <c r="AE160" s="26">
        <f t="shared" si="30"/>
        <v>19849.2</v>
      </c>
      <c r="AF160" s="26">
        <f t="shared" si="31"/>
        <v>6516.7131498933595</v>
      </c>
      <c r="AH160" s="123">
        <f t="shared" si="32"/>
        <v>5830.7877811244989</v>
      </c>
      <c r="AI160" s="123">
        <f t="shared" si="33"/>
        <v>-39430.787781124498</v>
      </c>
      <c r="AJ160" s="123">
        <f t="shared" si="34"/>
        <v>-15430.787781124498</v>
      </c>
      <c r="AK160" s="123">
        <f t="shared" si="35"/>
        <v>-15430.787781124498</v>
      </c>
      <c r="AL160" s="123">
        <f t="shared" si="36"/>
        <v>-21430.787781124498</v>
      </c>
      <c r="AM160" s="26">
        <f t="shared" si="37"/>
        <v>-32914.074631231138</v>
      </c>
      <c r="AN160" s="26">
        <f t="shared" si="38"/>
        <v>-8914.0746312311385</v>
      </c>
      <c r="AO160" s="26">
        <f t="shared" si="39"/>
        <v>-8914.0746312311385</v>
      </c>
      <c r="AP160" s="26">
        <f t="shared" si="40"/>
        <v>-14914.074631231138</v>
      </c>
      <c r="AQ160">
        <f t="shared" si="41"/>
        <v>0</v>
      </c>
    </row>
    <row r="161" spans="1:43" x14ac:dyDescent="0.5">
      <c r="A161" t="str">
        <f>'3 - Rent Optimization'!A161</f>
        <v>W240</v>
      </c>
      <c r="B161" t="str">
        <f>'3 - Rent Optimization'!B161</f>
        <v>L14418</v>
      </c>
      <c r="C161" t="str">
        <f>'3 - Rent Optimization'!C161</f>
        <v>house</v>
      </c>
      <c r="D161">
        <f>'3 - Rent Optimization'!D161</f>
        <v>2</v>
      </c>
      <c r="E161">
        <f>'3 - Rent Optimization'!E161</f>
        <v>1340</v>
      </c>
      <c r="F161" s="107">
        <f>'3 - Rent Optimization'!F161</f>
        <v>0.97299999999999998</v>
      </c>
      <c r="G161" s="26">
        <f>'3 - Rent Optimization'!G161</f>
        <v>15645.84</v>
      </c>
      <c r="H161" s="26">
        <f>'3 - Rent Optimization'!H161</f>
        <v>278</v>
      </c>
      <c r="I161" s="107">
        <f>'3 - Rent Optimization'!I161</f>
        <v>0.38900000000000001</v>
      </c>
      <c r="J161" s="26">
        <f>'3 - Rent Optimization'!J161</f>
        <v>135</v>
      </c>
      <c r="K161" s="26">
        <f>'3 - Rent Optimization'!K161</f>
        <v>347</v>
      </c>
      <c r="L161" s="26">
        <f>'3 - Rent Optimization'!L161</f>
        <v>212</v>
      </c>
      <c r="M161" s="26">
        <f>'3 - Rent Optimization'!M161</f>
        <v>143</v>
      </c>
      <c r="N161" s="47">
        <f>'3 - Rent Optimization'!N161</f>
        <v>0.63962264150943393</v>
      </c>
      <c r="O161" s="47">
        <f>'3 - Rent Optimization'!O161</f>
        <v>0.38900000000000001</v>
      </c>
      <c r="Y161" s="26">
        <f>'3 - Rent Optimization'!Y161</f>
        <v>196.62432108121766</v>
      </c>
      <c r="Z161" s="26">
        <f>'3 - Rent Optimization'!Z161</f>
        <v>196.62432108121766</v>
      </c>
      <c r="AA161" s="47">
        <f>'3 - Rent Optimization'!AA161</f>
        <v>0.33254460785365153</v>
      </c>
      <c r="AB161" s="107">
        <f>'3 - Rent Optimization'!AB161</f>
        <v>0.58742443396226407</v>
      </c>
      <c r="AC161" s="26">
        <f t="shared" si="28"/>
        <v>42158.20463773729</v>
      </c>
      <c r="AD161" s="39">
        <f t="shared" si="29"/>
        <v>25294.922782642374</v>
      </c>
      <c r="AE161" s="26">
        <f t="shared" si="30"/>
        <v>15645.84</v>
      </c>
      <c r="AF161" s="26">
        <f t="shared" si="31"/>
        <v>9649.0827826423738</v>
      </c>
      <c r="AH161" s="123">
        <f t="shared" si="32"/>
        <v>7146.9972798742119</v>
      </c>
      <c r="AI161" s="123">
        <f t="shared" si="33"/>
        <v>-40746.997279874209</v>
      </c>
      <c r="AJ161" s="123">
        <f t="shared" si="34"/>
        <v>-16746.997279874213</v>
      </c>
      <c r="AK161" s="123">
        <f t="shared" si="35"/>
        <v>-16746.997279874213</v>
      </c>
      <c r="AL161" s="123">
        <f t="shared" si="36"/>
        <v>-22746.997279874213</v>
      </c>
      <c r="AM161" s="26">
        <f t="shared" si="37"/>
        <v>-31097.914497231835</v>
      </c>
      <c r="AN161" s="26">
        <f t="shared" si="38"/>
        <v>-7097.9144972318391</v>
      </c>
      <c r="AO161" s="26">
        <f t="shared" si="39"/>
        <v>-7097.9144972318391</v>
      </c>
      <c r="AP161" s="26">
        <f t="shared" si="40"/>
        <v>-13097.914497231839</v>
      </c>
      <c r="AQ161">
        <f t="shared" si="41"/>
        <v>0</v>
      </c>
    </row>
    <row r="162" spans="1:43" x14ac:dyDescent="0.5">
      <c r="A162" t="str">
        <f>'3 - Rent Optimization'!A162</f>
        <v>W241</v>
      </c>
      <c r="B162" t="str">
        <f>'3 - Rent Optimization'!B162</f>
        <v>L14419</v>
      </c>
      <c r="C162" t="str">
        <f>'3 - Rent Optimization'!C162</f>
        <v>apartment</v>
      </c>
      <c r="D162">
        <f>'3 - Rent Optimization'!D162</f>
        <v>2</v>
      </c>
      <c r="E162">
        <f>'3 - Rent Optimization'!E162</f>
        <v>1150</v>
      </c>
      <c r="F162" s="107">
        <f>'3 - Rent Optimization'!F162</f>
        <v>0.97299999999999998</v>
      </c>
      <c r="G162" s="26">
        <f>'3 - Rent Optimization'!G162</f>
        <v>13427.4</v>
      </c>
      <c r="H162" s="26">
        <f>'3 - Rent Optimization'!H162</f>
        <v>183</v>
      </c>
      <c r="I162" s="107">
        <f>'3 - Rent Optimization'!I162</f>
        <v>0.57530000000000003</v>
      </c>
      <c r="J162" s="26">
        <f>'3 - Rent Optimization'!J162</f>
        <v>80</v>
      </c>
      <c r="K162" s="26">
        <f>'3 - Rent Optimization'!K162</f>
        <v>267</v>
      </c>
      <c r="L162" s="26">
        <f>'3 - Rent Optimization'!L162</f>
        <v>187</v>
      </c>
      <c r="M162" s="26">
        <f>'3 - Rent Optimization'!M162</f>
        <v>103</v>
      </c>
      <c r="N162" s="47">
        <f>'3 - Rent Optimization'!N162</f>
        <v>0.54064171122994653</v>
      </c>
      <c r="O162" s="47">
        <f>'3 - Rent Optimization'!O162</f>
        <v>0.57530000000000003</v>
      </c>
      <c r="Y162" s="26">
        <f>'3 - Rent Optimization'!Y162</f>
        <v>153.89739642541366</v>
      </c>
      <c r="Z162" s="26">
        <f>'3 - Rent Optimization'!Z162</f>
        <v>153.89739642541366</v>
      </c>
      <c r="AA162" s="47">
        <f>'3 - Rent Optimization'!AA162</f>
        <v>0.41613859433332046</v>
      </c>
      <c r="AB162" s="107">
        <f>'3 - Rent Optimization'!AB162</f>
        <v>0.52124307486631016</v>
      </c>
      <c r="AC162" s="26">
        <f t="shared" si="28"/>
        <v>29279.552526246269</v>
      </c>
      <c r="AD162" s="39">
        <f t="shared" si="29"/>
        <v>17567.731515747761</v>
      </c>
      <c r="AE162" s="26">
        <f t="shared" si="30"/>
        <v>13427.4</v>
      </c>
      <c r="AF162" s="26">
        <f t="shared" si="31"/>
        <v>4140.3315157477609</v>
      </c>
      <c r="AH162" s="123">
        <f t="shared" si="32"/>
        <v>6341.7907442067735</v>
      </c>
      <c r="AI162" s="123">
        <f t="shared" si="33"/>
        <v>-39941.790744206774</v>
      </c>
      <c r="AJ162" s="123">
        <f t="shared" si="34"/>
        <v>-15941.790744206774</v>
      </c>
      <c r="AK162" s="123">
        <f t="shared" si="35"/>
        <v>-15941.790744206774</v>
      </c>
      <c r="AL162" s="123">
        <f t="shared" si="36"/>
        <v>-21941.790744206774</v>
      </c>
      <c r="AM162" s="26">
        <f t="shared" si="37"/>
        <v>-35801.459228459011</v>
      </c>
      <c r="AN162" s="26">
        <f t="shared" si="38"/>
        <v>-11801.459228459013</v>
      </c>
      <c r="AO162" s="26">
        <f t="shared" si="39"/>
        <v>-11801.459228459013</v>
      </c>
      <c r="AP162" s="26">
        <f t="shared" si="40"/>
        <v>-17801.459228459011</v>
      </c>
      <c r="AQ162">
        <f t="shared" si="41"/>
        <v>0</v>
      </c>
    </row>
    <row r="163" spans="1:43" x14ac:dyDescent="0.5">
      <c r="A163" t="str">
        <f>'3 - Rent Optimization'!A163</f>
        <v>W242</v>
      </c>
      <c r="B163" t="str">
        <f>'3 - Rent Optimization'!B163</f>
        <v>L14419</v>
      </c>
      <c r="C163" t="str">
        <f>'3 - Rent Optimization'!C163</f>
        <v>apartment</v>
      </c>
      <c r="D163">
        <f>'3 - Rent Optimization'!D163</f>
        <v>2</v>
      </c>
      <c r="E163">
        <f>'3 - Rent Optimization'!E163</f>
        <v>2000</v>
      </c>
      <c r="F163" s="107">
        <f>'3 - Rent Optimization'!F163</f>
        <v>0.97299999999999998</v>
      </c>
      <c r="G163" s="26">
        <f>'3 - Rent Optimization'!G163</f>
        <v>23352</v>
      </c>
      <c r="H163" s="26">
        <f>'3 - Rent Optimization'!H163</f>
        <v>237</v>
      </c>
      <c r="I163" s="107">
        <f>'3 - Rent Optimization'!I163</f>
        <v>0.31230000000000002</v>
      </c>
      <c r="J163" s="26">
        <f>'3 - Rent Optimization'!J163</f>
        <v>160</v>
      </c>
      <c r="K163" s="26">
        <f>'3 - Rent Optimization'!K163</f>
        <v>323</v>
      </c>
      <c r="L163" s="26">
        <f>'3 - Rent Optimization'!L163</f>
        <v>163</v>
      </c>
      <c r="M163" s="26">
        <f>'3 - Rent Optimization'!M163</f>
        <v>77</v>
      </c>
      <c r="N163" s="47">
        <f>'3 - Rent Optimization'!N163</f>
        <v>0.47791411042944787</v>
      </c>
      <c r="O163" s="47">
        <f>'3 - Rent Optimization'!O163</f>
        <v>0.31230000000000002</v>
      </c>
      <c r="Y163" s="26">
        <f>'3 - Rent Optimization'!Y163</f>
        <v>179.27954875584186</v>
      </c>
      <c r="Z163" s="26">
        <f>'3 - Rent Optimization'!Z163</f>
        <v>179.27954875584186</v>
      </c>
      <c r="AA163" s="47">
        <f>'3 - Rent Optimization'!AA163</f>
        <v>0.19462355217591096</v>
      </c>
      <c r="AB163" s="107">
        <f>'3 - Rent Optimization'!AB163</f>
        <v>0.69661653374233135</v>
      </c>
      <c r="AC163" s="26">
        <f t="shared" si="28"/>
        <v>45584.52070619211</v>
      </c>
      <c r="AD163" s="39">
        <f t="shared" si="29"/>
        <v>27350.712423715264</v>
      </c>
      <c r="AE163" s="26">
        <f t="shared" si="30"/>
        <v>23352</v>
      </c>
      <c r="AF163" s="26">
        <f t="shared" si="31"/>
        <v>3998.7124237152639</v>
      </c>
      <c r="AH163" s="123">
        <f t="shared" si="32"/>
        <v>8475.5011605316977</v>
      </c>
      <c r="AI163" s="123">
        <f t="shared" si="33"/>
        <v>-42075.501160531698</v>
      </c>
      <c r="AJ163" s="123">
        <f t="shared" si="34"/>
        <v>-18075.501160531698</v>
      </c>
      <c r="AK163" s="123">
        <f t="shared" si="35"/>
        <v>-18075.501160531698</v>
      </c>
      <c r="AL163" s="123">
        <f t="shared" si="36"/>
        <v>-24075.501160531698</v>
      </c>
      <c r="AM163" s="26">
        <f t="shared" si="37"/>
        <v>-38076.788736816437</v>
      </c>
      <c r="AN163" s="26">
        <f t="shared" si="38"/>
        <v>-14076.788736816434</v>
      </c>
      <c r="AO163" s="26">
        <f t="shared" si="39"/>
        <v>-14076.788736816434</v>
      </c>
      <c r="AP163" s="26">
        <f t="shared" si="40"/>
        <v>-20076.788736816434</v>
      </c>
      <c r="AQ163">
        <f t="shared" si="41"/>
        <v>0</v>
      </c>
    </row>
    <row r="164" spans="1:43" x14ac:dyDescent="0.5">
      <c r="A164" t="str">
        <f>'3 - Rent Optimization'!A164</f>
        <v>W243</v>
      </c>
      <c r="B164" t="str">
        <f>'3 - Rent Optimization'!B164</f>
        <v>L14419</v>
      </c>
      <c r="C164" t="str">
        <f>'3 - Rent Optimization'!C164</f>
        <v>house</v>
      </c>
      <c r="D164">
        <f>'3 - Rent Optimization'!D164</f>
        <v>2</v>
      </c>
      <c r="E164">
        <f>'3 - Rent Optimization'!E164</f>
        <v>1600</v>
      </c>
      <c r="F164" s="107">
        <f>'3 - Rent Optimization'!F164</f>
        <v>0.97299999999999998</v>
      </c>
      <c r="G164" s="26">
        <f>'3 - Rent Optimization'!G164</f>
        <v>18681.599999999999</v>
      </c>
      <c r="H164" s="26">
        <f>'3 - Rent Optimization'!H164</f>
        <v>297</v>
      </c>
      <c r="I164" s="107">
        <f>'3 - Rent Optimization'!I164</f>
        <v>0.4521</v>
      </c>
      <c r="J164" s="26">
        <f>'3 - Rent Optimization'!J164</f>
        <v>225</v>
      </c>
      <c r="K164" s="26">
        <f>'3 - Rent Optimization'!K164</f>
        <v>406</v>
      </c>
      <c r="L164" s="26">
        <f>'3 - Rent Optimization'!L164</f>
        <v>181</v>
      </c>
      <c r="M164" s="26">
        <f>'3 - Rent Optimization'!M164</f>
        <v>72</v>
      </c>
      <c r="N164" s="47">
        <f>'3 - Rent Optimization'!N164</f>
        <v>0.41823204419889504</v>
      </c>
      <c r="O164" s="47">
        <f>'3 - Rent Optimization'!O164</f>
        <v>0.4521</v>
      </c>
      <c r="Y164" s="26">
        <f>'3 - Rent Optimization'!Y164</f>
        <v>222.74293450802068</v>
      </c>
      <c r="Z164" s="26">
        <f>'3 - Rent Optimization'!Z164</f>
        <v>225</v>
      </c>
      <c r="AA164" s="47">
        <f>'3 - Rent Optimization'!AA164</f>
        <v>0.1</v>
      </c>
      <c r="AB164" s="107">
        <f>'3 - Rent Optimization'!AB164</f>
        <v>0.77153000000000005</v>
      </c>
      <c r="AC164" s="26">
        <f t="shared" si="28"/>
        <v>63361.901250000003</v>
      </c>
      <c r="AD164" s="39">
        <f t="shared" si="29"/>
        <v>38017.140749999999</v>
      </c>
      <c r="AE164" s="26">
        <f t="shared" si="30"/>
        <v>18681.599999999999</v>
      </c>
      <c r="AF164" s="26">
        <f t="shared" si="31"/>
        <v>19335.54075</v>
      </c>
      <c r="AH164" s="123">
        <f t="shared" si="32"/>
        <v>9386.9483333333337</v>
      </c>
      <c r="AI164" s="123">
        <f t="shared" si="33"/>
        <v>-42986.948333333334</v>
      </c>
      <c r="AJ164" s="123">
        <f t="shared" si="34"/>
        <v>-18986.948333333334</v>
      </c>
      <c r="AK164" s="123">
        <f t="shared" si="35"/>
        <v>-18986.948333333334</v>
      </c>
      <c r="AL164" s="123">
        <f t="shared" si="36"/>
        <v>-24986.948333333334</v>
      </c>
      <c r="AM164" s="26">
        <f t="shared" si="37"/>
        <v>-23651.407583333334</v>
      </c>
      <c r="AN164" s="26">
        <f t="shared" si="38"/>
        <v>348.5924166666664</v>
      </c>
      <c r="AO164" s="26">
        <f t="shared" si="39"/>
        <v>348.5924166666664</v>
      </c>
      <c r="AP164" s="26">
        <f t="shared" si="40"/>
        <v>-5651.4075833333336</v>
      </c>
      <c r="AQ164">
        <f t="shared" si="41"/>
        <v>0</v>
      </c>
    </row>
    <row r="165" spans="1:43" x14ac:dyDescent="0.5">
      <c r="A165" t="str">
        <f>'3 - Rent Optimization'!A165</f>
        <v>W244</v>
      </c>
      <c r="B165" t="str">
        <f>'3 - Rent Optimization'!B165</f>
        <v>L14419</v>
      </c>
      <c r="C165" t="str">
        <f>'3 - Rent Optimization'!C165</f>
        <v>house</v>
      </c>
      <c r="D165">
        <f>'3 - Rent Optimization'!D165</f>
        <v>2</v>
      </c>
      <c r="E165">
        <f>'3 - Rent Optimization'!E165</f>
        <v>2150</v>
      </c>
      <c r="F165" s="107">
        <f>'3 - Rent Optimization'!F165</f>
        <v>0.97299999999999998</v>
      </c>
      <c r="G165" s="26">
        <f>'3 - Rent Optimization'!G165</f>
        <v>25103.399999999998</v>
      </c>
      <c r="H165" s="26">
        <f>'3 - Rent Optimization'!H165</f>
        <v>360</v>
      </c>
      <c r="I165" s="107">
        <f>'3 - Rent Optimization'!I165</f>
        <v>0.53149999999999997</v>
      </c>
      <c r="J165" s="26">
        <f>'3 - Rent Optimization'!J165</f>
        <v>170</v>
      </c>
      <c r="K165" s="26">
        <f>'3 - Rent Optimization'!K165</f>
        <v>447</v>
      </c>
      <c r="L165" s="26">
        <f>'3 - Rent Optimization'!L165</f>
        <v>277</v>
      </c>
      <c r="M165" s="26">
        <f>'3 - Rent Optimization'!M165</f>
        <v>190</v>
      </c>
      <c r="N165" s="47">
        <f>'3 - Rent Optimization'!N165</f>
        <v>0.64873646209386282</v>
      </c>
      <c r="O165" s="47">
        <f>'3 - Rent Optimization'!O165</f>
        <v>0.53149999999999997</v>
      </c>
      <c r="Y165" s="26">
        <f>'3 - Rent Optimization'!Y165</f>
        <v>253.71432518630792</v>
      </c>
      <c r="Z165" s="26">
        <f>'3 - Rent Optimization'!Z165</f>
        <v>253.71432518630792</v>
      </c>
      <c r="AA165" s="47">
        <f>'3 - Rent Optimization'!AA165</f>
        <v>0.34177422436478821</v>
      </c>
      <c r="AB165" s="107">
        <f>'3 - Rent Optimization'!AB165</f>
        <v>0.58011734657039726</v>
      </c>
      <c r="AC165" s="26">
        <f t="shared" si="28"/>
        <v>53722.189606602646</v>
      </c>
      <c r="AD165" s="39">
        <f t="shared" si="29"/>
        <v>32233.313763961585</v>
      </c>
      <c r="AE165" s="26">
        <f t="shared" si="30"/>
        <v>25103.399999999998</v>
      </c>
      <c r="AF165" s="26">
        <f t="shared" si="31"/>
        <v>7129.9137639615874</v>
      </c>
      <c r="AH165" s="123">
        <f t="shared" si="32"/>
        <v>7058.0943832731664</v>
      </c>
      <c r="AI165" s="123">
        <f t="shared" si="33"/>
        <v>-40658.094383273165</v>
      </c>
      <c r="AJ165" s="123">
        <f t="shared" si="34"/>
        <v>-16658.094383273165</v>
      </c>
      <c r="AK165" s="123">
        <f t="shared" si="35"/>
        <v>-16658.094383273165</v>
      </c>
      <c r="AL165" s="123">
        <f t="shared" si="36"/>
        <v>-22658.094383273165</v>
      </c>
      <c r="AM165" s="26">
        <f t="shared" si="37"/>
        <v>-33528.180619311577</v>
      </c>
      <c r="AN165" s="26">
        <f t="shared" si="38"/>
        <v>-9528.1806193115772</v>
      </c>
      <c r="AO165" s="26">
        <f t="shared" si="39"/>
        <v>-9528.1806193115772</v>
      </c>
      <c r="AP165" s="26">
        <f t="shared" si="40"/>
        <v>-15528.180619311577</v>
      </c>
      <c r="AQ165">
        <f t="shared" si="41"/>
        <v>0</v>
      </c>
    </row>
    <row r="166" spans="1:43" x14ac:dyDescent="0.5">
      <c r="A166" t="str">
        <f>'3 - Rent Optimization'!A166</f>
        <v>W25</v>
      </c>
      <c r="B166" t="str">
        <f>'3 - Rent Optimization'!B166</f>
        <v>L4770</v>
      </c>
      <c r="C166" t="str">
        <f>'3 - Rent Optimization'!C166</f>
        <v>apartment</v>
      </c>
      <c r="D166">
        <f>'3 - Rent Optimization'!D166</f>
        <v>2</v>
      </c>
      <c r="E166">
        <f>'3 - Rent Optimization'!E166</f>
        <v>1600</v>
      </c>
      <c r="F166" s="107">
        <f>'3 - Rent Optimization'!F166</f>
        <v>0.97299999999999998</v>
      </c>
      <c r="G166" s="26">
        <f>'3 - Rent Optimization'!G166</f>
        <v>18681.599999999999</v>
      </c>
      <c r="H166" s="26">
        <f>'3 - Rent Optimization'!H166</f>
        <v>209</v>
      </c>
      <c r="I166" s="107">
        <f>'3 - Rent Optimization'!I166</f>
        <v>0.53969999999999996</v>
      </c>
      <c r="J166" s="26">
        <f>'3 - Rent Optimization'!J166</f>
        <v>94</v>
      </c>
      <c r="K166" s="26">
        <f>'3 - Rent Optimization'!K166</f>
        <v>411</v>
      </c>
      <c r="L166" s="26">
        <f>'3 - Rent Optimization'!L166</f>
        <v>317</v>
      </c>
      <c r="M166" s="26">
        <f>'3 - Rent Optimization'!M166</f>
        <v>115</v>
      </c>
      <c r="N166" s="47">
        <f>'3 - Rent Optimization'!N166</f>
        <v>0.39022082018927451</v>
      </c>
      <c r="O166" s="47">
        <f>'3 - Rent Optimization'!O166</f>
        <v>0.53969999999999996</v>
      </c>
      <c r="Y166" s="26">
        <f>'3 - Rent Optimization'!Y166</f>
        <v>240.07740463559432</v>
      </c>
      <c r="Z166" s="26">
        <f>'3 - Rent Optimization'!Z166</f>
        <v>240.07740463559432</v>
      </c>
      <c r="AA166" s="47">
        <f>'3 - Rent Optimization'!AA166</f>
        <v>0.46864960160402352</v>
      </c>
      <c r="AB166" s="107">
        <f>'3 - Rent Optimization'!AB166</f>
        <v>0.47967011041009461</v>
      </c>
      <c r="AC166" s="26">
        <f t="shared" si="28"/>
        <v>42032.653643811434</v>
      </c>
      <c r="AD166" s="39">
        <f t="shared" si="29"/>
        <v>25219.59218628686</v>
      </c>
      <c r="AE166" s="26">
        <f t="shared" si="30"/>
        <v>18681.599999999999</v>
      </c>
      <c r="AF166" s="26">
        <f t="shared" si="31"/>
        <v>6537.9921862868614</v>
      </c>
      <c r="AH166" s="123">
        <f t="shared" si="32"/>
        <v>5835.9863433228174</v>
      </c>
      <c r="AI166" s="123">
        <f t="shared" si="33"/>
        <v>-39435.986343322817</v>
      </c>
      <c r="AJ166" s="123">
        <f t="shared" si="34"/>
        <v>-15435.986343322817</v>
      </c>
      <c r="AK166" s="123">
        <f t="shared" si="35"/>
        <v>-15435.986343322817</v>
      </c>
      <c r="AL166" s="123">
        <f t="shared" si="36"/>
        <v>-21435.986343322817</v>
      </c>
      <c r="AM166" s="26">
        <f t="shared" si="37"/>
        <v>-32897.994157035952</v>
      </c>
      <c r="AN166" s="26">
        <f t="shared" si="38"/>
        <v>-8897.9941570359551</v>
      </c>
      <c r="AO166" s="26">
        <f t="shared" si="39"/>
        <v>-8897.9941570359551</v>
      </c>
      <c r="AP166" s="26">
        <f t="shared" si="40"/>
        <v>-14897.994157035955</v>
      </c>
      <c r="AQ166">
        <f t="shared" si="41"/>
        <v>0</v>
      </c>
    </row>
    <row r="167" spans="1:43" x14ac:dyDescent="0.5">
      <c r="A167" t="str">
        <f>'3 - Rent Optimization'!A167</f>
        <v>W26</v>
      </c>
      <c r="B167" t="str">
        <f>'3 - Rent Optimization'!B167</f>
        <v>L4770</v>
      </c>
      <c r="C167" t="str">
        <f>'3 - Rent Optimization'!C167</f>
        <v>apartment</v>
      </c>
      <c r="D167">
        <f>'3 - Rent Optimization'!D167</f>
        <v>2</v>
      </c>
      <c r="E167">
        <f>'3 - Rent Optimization'!E167</f>
        <v>2100</v>
      </c>
      <c r="F167" s="107">
        <f>'3 - Rent Optimization'!F167</f>
        <v>0.97299999999999998</v>
      </c>
      <c r="G167" s="26">
        <f>'3 - Rent Optimization'!G167</f>
        <v>24519.599999999999</v>
      </c>
      <c r="H167" s="26">
        <f>'3 - Rent Optimization'!H167</f>
        <v>265</v>
      </c>
      <c r="I167" s="107">
        <f>'3 - Rent Optimization'!I167</f>
        <v>0.4027</v>
      </c>
      <c r="J167" s="26">
        <f>'3 - Rent Optimization'!J167</f>
        <v>130</v>
      </c>
      <c r="K167" s="26">
        <f>'3 - Rent Optimization'!K167</f>
        <v>438</v>
      </c>
      <c r="L167" s="26">
        <f>'3 - Rent Optimization'!L167</f>
        <v>308</v>
      </c>
      <c r="M167" s="26">
        <f>'3 - Rent Optimization'!M167</f>
        <v>135</v>
      </c>
      <c r="N167" s="47">
        <f>'3 - Rent Optimization'!N167</f>
        <v>0.45064935064935063</v>
      </c>
      <c r="O167" s="47">
        <f>'3 - Rent Optimization'!O167</f>
        <v>0.4027</v>
      </c>
      <c r="Y167" s="26">
        <f>'3 - Rent Optimization'!Y167</f>
        <v>252.59571175950487</v>
      </c>
      <c r="Z167" s="26">
        <f>'3 - Rent Optimization'!Z167</f>
        <v>252.59571175950487</v>
      </c>
      <c r="AA167" s="47">
        <f>'3 - Rent Optimization'!AA167</f>
        <v>0.41843042015455811</v>
      </c>
      <c r="AB167" s="107">
        <f>'3 - Rent Optimization'!AB167</f>
        <v>0.51942863636363634</v>
      </c>
      <c r="AC167" s="26">
        <f t="shared" si="28"/>
        <v>47889.987830347738</v>
      </c>
      <c r="AD167" s="39">
        <f t="shared" si="29"/>
        <v>28733.992698208644</v>
      </c>
      <c r="AE167" s="26">
        <f t="shared" si="30"/>
        <v>24519.599999999999</v>
      </c>
      <c r="AF167" s="26">
        <f t="shared" si="31"/>
        <v>4214.392698208645</v>
      </c>
      <c r="AH167" s="123">
        <f t="shared" si="32"/>
        <v>6319.7150757575746</v>
      </c>
      <c r="AI167" s="123">
        <f t="shared" si="33"/>
        <v>-39919.715075757573</v>
      </c>
      <c r="AJ167" s="123">
        <f t="shared" si="34"/>
        <v>-15919.715075757575</v>
      </c>
      <c r="AK167" s="123">
        <f t="shared" si="35"/>
        <v>-15919.715075757575</v>
      </c>
      <c r="AL167" s="123">
        <f t="shared" si="36"/>
        <v>-21919.715075757573</v>
      </c>
      <c r="AM167" s="26">
        <f t="shared" si="37"/>
        <v>-35705.322377548931</v>
      </c>
      <c r="AN167" s="26">
        <f t="shared" si="38"/>
        <v>-11705.32237754893</v>
      </c>
      <c r="AO167" s="26">
        <f t="shared" si="39"/>
        <v>-11705.32237754893</v>
      </c>
      <c r="AP167" s="26">
        <f t="shared" si="40"/>
        <v>-17705.322377548928</v>
      </c>
      <c r="AQ167">
        <f t="shared" si="41"/>
        <v>0</v>
      </c>
    </row>
    <row r="168" spans="1:43" x14ac:dyDescent="0.5">
      <c r="A168" t="str">
        <f>'3 - Rent Optimization'!A168</f>
        <v>W27</v>
      </c>
      <c r="B168" t="str">
        <f>'3 - Rent Optimization'!B168</f>
        <v>L4770</v>
      </c>
      <c r="C168" t="str">
        <f>'3 - Rent Optimization'!C168</f>
        <v>house</v>
      </c>
      <c r="D168">
        <f>'3 - Rent Optimization'!D168</f>
        <v>2</v>
      </c>
      <c r="E168">
        <f>'3 - Rent Optimization'!E168</f>
        <v>1200</v>
      </c>
      <c r="F168" s="107">
        <f>'3 - Rent Optimization'!F168</f>
        <v>0.97299999999999998</v>
      </c>
      <c r="G168" s="26">
        <f>'3 - Rent Optimization'!G168</f>
        <v>14011.199999999999</v>
      </c>
      <c r="H168" s="26">
        <f>'3 - Rent Optimization'!H168</f>
        <v>435</v>
      </c>
      <c r="I168" s="107">
        <f>'3 - Rent Optimization'!I168</f>
        <v>0.4</v>
      </c>
      <c r="J168" s="26">
        <f>'3 - Rent Optimization'!J168</f>
        <v>162</v>
      </c>
      <c r="K168" s="26">
        <f>'3 - Rent Optimization'!K168</f>
        <v>504</v>
      </c>
      <c r="L168" s="26">
        <f>'3 - Rent Optimization'!L168</f>
        <v>342</v>
      </c>
      <c r="M168" s="26">
        <f>'3 - Rent Optimization'!M168</f>
        <v>273</v>
      </c>
      <c r="N168" s="47">
        <f>'3 - Rent Optimization'!N168</f>
        <v>0.73859649122807014</v>
      </c>
      <c r="O168" s="47">
        <f>'3 - Rent Optimization'!O168</f>
        <v>0.4</v>
      </c>
      <c r="Y168" s="26">
        <f>'3 - Rent Optimization'!Y168</f>
        <v>289.30432929139829</v>
      </c>
      <c r="Z168" s="26">
        <f>'3 - Rent Optimization'!Z168</f>
        <v>289.30432929139829</v>
      </c>
      <c r="AA168" s="47">
        <f>'3 - Rent Optimization'!AA168</f>
        <v>0.39778790477520065</v>
      </c>
      <c r="AB168" s="107">
        <f>'3 - Rent Optimization'!AB168</f>
        <v>0.53577131578947368</v>
      </c>
      <c r="AC168" s="26">
        <f t="shared" si="28"/>
        <v>56575.350826335925</v>
      </c>
      <c r="AD168" s="39">
        <f t="shared" si="29"/>
        <v>33945.210495801555</v>
      </c>
      <c r="AE168" s="26">
        <f t="shared" si="30"/>
        <v>14011.199999999999</v>
      </c>
      <c r="AF168" s="26">
        <f t="shared" si="31"/>
        <v>19934.010495801558</v>
      </c>
      <c r="AH168" s="123">
        <f t="shared" si="32"/>
        <v>6518.5510087719294</v>
      </c>
      <c r="AI168" s="123">
        <f t="shared" si="33"/>
        <v>-40118.55100877193</v>
      </c>
      <c r="AJ168" s="123">
        <f t="shared" si="34"/>
        <v>-16118.55100877193</v>
      </c>
      <c r="AK168" s="123">
        <f t="shared" si="35"/>
        <v>-16118.55100877193</v>
      </c>
      <c r="AL168" s="123">
        <f t="shared" si="36"/>
        <v>-22118.55100877193</v>
      </c>
      <c r="AM168" s="26">
        <f t="shared" si="37"/>
        <v>-20184.540512970372</v>
      </c>
      <c r="AN168" s="26">
        <f t="shared" si="38"/>
        <v>3815.4594870296278</v>
      </c>
      <c r="AO168" s="26">
        <f t="shared" si="39"/>
        <v>3815.4594870296278</v>
      </c>
      <c r="AP168" s="26">
        <f t="shared" si="40"/>
        <v>-2184.5405129703722</v>
      </c>
      <c r="AQ168">
        <f t="shared" si="41"/>
        <v>0</v>
      </c>
    </row>
    <row r="169" spans="1:43" x14ac:dyDescent="0.5">
      <c r="A169" t="str">
        <f>'3 - Rent Optimization'!A169</f>
        <v>W28</v>
      </c>
      <c r="B169" t="str">
        <f>'3 - Rent Optimization'!B169</f>
        <v>L4770</v>
      </c>
      <c r="C169" t="str">
        <f>'3 - Rent Optimization'!C169</f>
        <v>house</v>
      </c>
      <c r="D169">
        <f>'3 - Rent Optimization'!D169</f>
        <v>2</v>
      </c>
      <c r="E169">
        <f>'3 - Rent Optimization'!E169</f>
        <v>2100</v>
      </c>
      <c r="F169" s="107">
        <f>'3 - Rent Optimization'!F169</f>
        <v>0.97299999999999998</v>
      </c>
      <c r="G169" s="26">
        <f>'3 - Rent Optimization'!G169</f>
        <v>24519.599999999999</v>
      </c>
      <c r="H169" s="26">
        <f>'3 - Rent Optimization'!H169</f>
        <v>487</v>
      </c>
      <c r="I169" s="107">
        <f>'3 - Rent Optimization'!I169</f>
        <v>0.43009999999999998</v>
      </c>
      <c r="J169" s="26">
        <f>'3 - Rent Optimization'!J169</f>
        <v>175</v>
      </c>
      <c r="K169" s="26">
        <f>'3 - Rent Optimization'!K169</f>
        <v>755</v>
      </c>
      <c r="L169" s="26">
        <f>'3 - Rent Optimization'!L169</f>
        <v>580</v>
      </c>
      <c r="M169" s="26">
        <f>'3 - Rent Optimization'!M169</f>
        <v>312</v>
      </c>
      <c r="N169" s="47">
        <f>'3 - Rent Optimization'!N169</f>
        <v>0.53034482758620693</v>
      </c>
      <c r="O169" s="47">
        <f>'3 - Rent Optimization'!O169</f>
        <v>0.43009999999999998</v>
      </c>
      <c r="Y169" s="26">
        <f>'3 - Rent Optimization'!Y169</f>
        <v>440.76465201465203</v>
      </c>
      <c r="Z169" s="26">
        <f>'3 - Rent Optimization'!Z169</f>
        <v>440.76465201465203</v>
      </c>
      <c r="AA169" s="47">
        <f>'3 - Rent Optimization'!AA169</f>
        <v>0.46657193381331313</v>
      </c>
      <c r="AB169" s="107">
        <f>'3 - Rent Optimization'!AB169</f>
        <v>0.48131500000000005</v>
      </c>
      <c r="AC169" s="26">
        <f t="shared" si="28"/>
        <v>77433.523046817776</v>
      </c>
      <c r="AD169" s="39">
        <f t="shared" si="29"/>
        <v>46460.113828090667</v>
      </c>
      <c r="AE169" s="26">
        <f t="shared" si="30"/>
        <v>24519.599999999999</v>
      </c>
      <c r="AF169" s="26">
        <f t="shared" si="31"/>
        <v>21940.513828090669</v>
      </c>
      <c r="AH169" s="123">
        <f t="shared" si="32"/>
        <v>5855.9991666666665</v>
      </c>
      <c r="AI169" s="123">
        <f t="shared" si="33"/>
        <v>-39455.999166666668</v>
      </c>
      <c r="AJ169" s="123">
        <f t="shared" si="34"/>
        <v>-15455.999166666666</v>
      </c>
      <c r="AK169" s="123">
        <f t="shared" si="35"/>
        <v>-15455.999166666666</v>
      </c>
      <c r="AL169" s="123">
        <f t="shared" si="36"/>
        <v>-21455.999166666668</v>
      </c>
      <c r="AM169" s="26">
        <f t="shared" si="37"/>
        <v>-17515.485338576</v>
      </c>
      <c r="AN169" s="26">
        <f t="shared" si="38"/>
        <v>6484.514661424002</v>
      </c>
      <c r="AO169" s="26">
        <f t="shared" si="39"/>
        <v>6484.514661424002</v>
      </c>
      <c r="AP169" s="26">
        <f t="shared" si="40"/>
        <v>484.51466142400022</v>
      </c>
      <c r="AQ169">
        <f t="shared" si="41"/>
        <v>0</v>
      </c>
    </row>
    <row r="170" spans="1:43" x14ac:dyDescent="0.5">
      <c r="A170" t="str">
        <f>'3 - Rent Optimization'!A170</f>
        <v>W29</v>
      </c>
      <c r="B170" t="str">
        <f>'3 - Rent Optimization'!B170</f>
        <v>L4794</v>
      </c>
      <c r="C170" t="str">
        <f>'3 - Rent Optimization'!C170</f>
        <v>apartment</v>
      </c>
      <c r="D170">
        <f>'3 - Rent Optimization'!D170</f>
        <v>2</v>
      </c>
      <c r="E170">
        <f>'3 - Rent Optimization'!E170</f>
        <v>2500</v>
      </c>
      <c r="F170" s="107">
        <f>'3 - Rent Optimization'!F170</f>
        <v>0.97299999999999998</v>
      </c>
      <c r="G170" s="26">
        <f>'3 - Rent Optimization'!G170</f>
        <v>29190</v>
      </c>
      <c r="H170" s="26">
        <f>'3 - Rent Optimization'!H170</f>
        <v>231</v>
      </c>
      <c r="I170" s="107">
        <f>'3 - Rent Optimization'!I170</f>
        <v>0.4027</v>
      </c>
      <c r="J170" s="26">
        <f>'3 - Rent Optimization'!J170</f>
        <v>129</v>
      </c>
      <c r="K170" s="26">
        <f>'3 - Rent Optimization'!K170</f>
        <v>431</v>
      </c>
      <c r="L170" s="26">
        <f>'3 - Rent Optimization'!L170</f>
        <v>302</v>
      </c>
      <c r="M170" s="26">
        <f>'3 - Rent Optimization'!M170</f>
        <v>102</v>
      </c>
      <c r="N170" s="47">
        <f>'3 - Rent Optimization'!N170</f>
        <v>0.37019867549668872</v>
      </c>
      <c r="O170" s="47">
        <f>'3 - Rent Optimization'!O170</f>
        <v>0.4027</v>
      </c>
      <c r="Y170" s="26">
        <f>'3 - Rent Optimization'!Y170</f>
        <v>248.44124984211194</v>
      </c>
      <c r="Z170" s="26">
        <f>'3 - Rent Optimization'!Z170</f>
        <v>248.44124984211194</v>
      </c>
      <c r="AA170" s="47">
        <f>'3 - Rent Optimization'!AA170</f>
        <v>0.41640066183340912</v>
      </c>
      <c r="AB170" s="107">
        <f>'3 - Rent Optimization'!AB170</f>
        <v>0.52103559602649008</v>
      </c>
      <c r="AC170" s="26">
        <f t="shared" si="28"/>
        <v>47248.058161503592</v>
      </c>
      <c r="AD170" s="39">
        <f t="shared" si="29"/>
        <v>28348.834896902154</v>
      </c>
      <c r="AE170" s="26">
        <f t="shared" si="30"/>
        <v>29190</v>
      </c>
      <c r="AF170" s="26">
        <f t="shared" si="31"/>
        <v>-841.16510309784644</v>
      </c>
      <c r="AH170" s="123">
        <f t="shared" si="32"/>
        <v>6339.266418322296</v>
      </c>
      <c r="AI170" s="123">
        <f t="shared" si="33"/>
        <v>-39939.266418322295</v>
      </c>
      <c r="AJ170" s="123">
        <f t="shared" si="34"/>
        <v>-15939.266418322295</v>
      </c>
      <c r="AK170" s="123">
        <f t="shared" si="35"/>
        <v>-15939.266418322295</v>
      </c>
      <c r="AL170" s="123">
        <f t="shared" si="36"/>
        <v>-21939.266418322295</v>
      </c>
      <c r="AM170" s="26">
        <f t="shared" si="37"/>
        <v>-40780.431521420142</v>
      </c>
      <c r="AN170" s="26">
        <f t="shared" si="38"/>
        <v>-16780.431521420142</v>
      </c>
      <c r="AO170" s="26">
        <f t="shared" si="39"/>
        <v>-16780.431521420142</v>
      </c>
      <c r="AP170" s="26">
        <f t="shared" si="40"/>
        <v>-22780.431521420142</v>
      </c>
      <c r="AQ170">
        <f t="shared" si="41"/>
        <v>0</v>
      </c>
    </row>
    <row r="171" spans="1:43" x14ac:dyDescent="0.5">
      <c r="A171" t="str">
        <f>'3 - Rent Optimization'!A171</f>
        <v>W3</v>
      </c>
      <c r="B171" t="str">
        <f>'3 - Rent Optimization'!B171</f>
        <v>L9531</v>
      </c>
      <c r="C171" t="str">
        <f>'3 - Rent Optimization'!C171</f>
        <v>house</v>
      </c>
      <c r="D171">
        <f>'3 - Rent Optimization'!D171</f>
        <v>2</v>
      </c>
      <c r="E171">
        <f>'3 - Rent Optimization'!E171</f>
        <v>2000</v>
      </c>
      <c r="F171" s="107">
        <f>'3 - Rent Optimization'!F171</f>
        <v>0.97299999999999998</v>
      </c>
      <c r="G171" s="26">
        <f>'3 - Rent Optimization'!G171</f>
        <v>23352</v>
      </c>
      <c r="H171" s="26">
        <f>'3 - Rent Optimization'!H171</f>
        <v>199</v>
      </c>
      <c r="I171" s="107">
        <f>'3 - Rent Optimization'!I171</f>
        <v>0.31230000000000002</v>
      </c>
      <c r="J171" s="26">
        <f>'3 - Rent Optimization'!J171</f>
        <v>97</v>
      </c>
      <c r="K171" s="26">
        <f>'3 - Rent Optimization'!K171</f>
        <v>240</v>
      </c>
      <c r="L171" s="26">
        <f>'3 - Rent Optimization'!L171</f>
        <v>143</v>
      </c>
      <c r="M171" s="26">
        <f>'3 - Rent Optimization'!M171</f>
        <v>102</v>
      </c>
      <c r="N171" s="47">
        <f>'3 - Rent Optimization'!N171</f>
        <v>0.67062937062937067</v>
      </c>
      <c r="O171" s="47">
        <f>'3 - Rent Optimization'!O171</f>
        <v>0.31230000000000002</v>
      </c>
      <c r="Y171" s="26">
        <f>'3 - Rent Optimization'!Y171</f>
        <v>135.59800903119867</v>
      </c>
      <c r="Z171" s="26">
        <f>'3 - Rent Optimization'!Z171</f>
        <v>135.59800903119867</v>
      </c>
      <c r="AA171" s="47">
        <f>'3 - Rent Optimization'!AA171</f>
        <v>0.3159329176570555</v>
      </c>
      <c r="AB171" s="107">
        <f>'3 - Rent Optimization'!AB171</f>
        <v>0.60057590909090919</v>
      </c>
      <c r="AC171" s="26">
        <f t="shared" si="28"/>
        <v>29724.467603862755</v>
      </c>
      <c r="AD171" s="39">
        <f t="shared" si="29"/>
        <v>17834.680562317651</v>
      </c>
      <c r="AE171" s="26">
        <f t="shared" si="30"/>
        <v>23352</v>
      </c>
      <c r="AF171" s="26">
        <f t="shared" si="31"/>
        <v>-5517.3194376823485</v>
      </c>
      <c r="AH171" s="123">
        <f t="shared" si="32"/>
        <v>7307.006893939395</v>
      </c>
      <c r="AI171" s="123">
        <f t="shared" si="33"/>
        <v>-40907.006893939397</v>
      </c>
      <c r="AJ171" s="123">
        <f t="shared" si="34"/>
        <v>-16907.006893939397</v>
      </c>
      <c r="AK171" s="123">
        <f t="shared" si="35"/>
        <v>-16907.006893939397</v>
      </c>
      <c r="AL171" s="123">
        <f t="shared" si="36"/>
        <v>-22907.006893939397</v>
      </c>
      <c r="AM171" s="26">
        <f t="shared" si="37"/>
        <v>-46424.326331621749</v>
      </c>
      <c r="AN171" s="26">
        <f t="shared" si="38"/>
        <v>-22424.326331621745</v>
      </c>
      <c r="AO171" s="26">
        <f t="shared" si="39"/>
        <v>-22424.326331621745</v>
      </c>
      <c r="AP171" s="26">
        <f t="shared" si="40"/>
        <v>-28424.326331621745</v>
      </c>
      <c r="AQ171">
        <f t="shared" si="41"/>
        <v>0</v>
      </c>
    </row>
    <row r="172" spans="1:43" x14ac:dyDescent="0.5">
      <c r="A172" t="str">
        <f>'3 - Rent Optimization'!A172</f>
        <v>W30</v>
      </c>
      <c r="B172" t="str">
        <f>'3 - Rent Optimization'!B172</f>
        <v>L4794</v>
      </c>
      <c r="C172" t="str">
        <f>'3 - Rent Optimization'!C172</f>
        <v>house</v>
      </c>
      <c r="D172">
        <f>'3 - Rent Optimization'!D172</f>
        <v>2</v>
      </c>
      <c r="E172">
        <f>'3 - Rent Optimization'!E172</f>
        <v>2500</v>
      </c>
      <c r="F172" s="107">
        <f>'3 - Rent Optimization'!F172</f>
        <v>0.97299999999999998</v>
      </c>
      <c r="G172" s="26">
        <f>'3 - Rent Optimization'!G172</f>
        <v>29190</v>
      </c>
      <c r="H172" s="26">
        <f>'3 - Rent Optimization'!H172</f>
        <v>490</v>
      </c>
      <c r="I172" s="107">
        <f>'3 - Rent Optimization'!I172</f>
        <v>0.2301</v>
      </c>
      <c r="J172" s="26">
        <f>'3 - Rent Optimization'!J172</f>
        <v>186</v>
      </c>
      <c r="K172" s="26">
        <f>'3 - Rent Optimization'!K172</f>
        <v>578</v>
      </c>
      <c r="L172" s="26">
        <f>'3 - Rent Optimization'!L172</f>
        <v>392</v>
      </c>
      <c r="M172" s="26">
        <f>'3 - Rent Optimization'!M172</f>
        <v>304</v>
      </c>
      <c r="N172" s="47">
        <f>'3 - Rent Optimization'!N172</f>
        <v>0.7204081632653061</v>
      </c>
      <c r="O172" s="47">
        <f>'3 - Rent Optimization'!O172</f>
        <v>0.2301</v>
      </c>
      <c r="Y172" s="26">
        <f>'3 - Rent Optimization'!Y172</f>
        <v>331.75817860300617</v>
      </c>
      <c r="Z172" s="26">
        <f>'3 - Rent Optimization'!Z172</f>
        <v>331.75817860300617</v>
      </c>
      <c r="AA172" s="47">
        <f>'3 - Rent Optimization'!AA172</f>
        <v>0.39746567061837995</v>
      </c>
      <c r="AB172" s="107">
        <f>'3 - Rent Optimization'!AB172</f>
        <v>0.53602642857142868</v>
      </c>
      <c r="AC172" s="26">
        <f t="shared" si="28"/>
        <v>64908.370343465023</v>
      </c>
      <c r="AD172" s="39">
        <f t="shared" si="29"/>
        <v>38945.022206079011</v>
      </c>
      <c r="AE172" s="26">
        <f t="shared" si="30"/>
        <v>29190</v>
      </c>
      <c r="AF172" s="26">
        <f t="shared" si="31"/>
        <v>9755.0222060790111</v>
      </c>
      <c r="AH172" s="123">
        <f t="shared" si="32"/>
        <v>6521.6548809523811</v>
      </c>
      <c r="AI172" s="123">
        <f t="shared" si="33"/>
        <v>-40121.654880952381</v>
      </c>
      <c r="AJ172" s="123">
        <f t="shared" si="34"/>
        <v>-16121.654880952381</v>
      </c>
      <c r="AK172" s="123">
        <f t="shared" si="35"/>
        <v>-16121.654880952381</v>
      </c>
      <c r="AL172" s="123">
        <f t="shared" si="36"/>
        <v>-22121.654880952381</v>
      </c>
      <c r="AM172" s="26">
        <f t="shared" si="37"/>
        <v>-30366.63267487337</v>
      </c>
      <c r="AN172" s="26">
        <f t="shared" si="38"/>
        <v>-6366.63267487337</v>
      </c>
      <c r="AO172" s="26">
        <f t="shared" si="39"/>
        <v>-6366.63267487337</v>
      </c>
      <c r="AP172" s="26">
        <f t="shared" si="40"/>
        <v>-12366.63267487337</v>
      </c>
      <c r="AQ172">
        <f t="shared" si="41"/>
        <v>0</v>
      </c>
    </row>
    <row r="173" spans="1:43" x14ac:dyDescent="0.5">
      <c r="A173" t="str">
        <f>'3 - Rent Optimization'!A173</f>
        <v>W31</v>
      </c>
      <c r="B173" t="str">
        <f>'3 - Rent Optimization'!B173</f>
        <v>L4794</v>
      </c>
      <c r="C173" t="str">
        <f>'3 - Rent Optimization'!C173</f>
        <v>house</v>
      </c>
      <c r="D173">
        <f>'3 - Rent Optimization'!D173</f>
        <v>2</v>
      </c>
      <c r="E173">
        <f>'3 - Rent Optimization'!E173</f>
        <v>2750</v>
      </c>
      <c r="F173" s="107">
        <f>'3 - Rent Optimization'!F173</f>
        <v>0.97299999999999998</v>
      </c>
      <c r="G173" s="26">
        <f>'3 - Rent Optimization'!G173</f>
        <v>32109</v>
      </c>
      <c r="H173" s="26">
        <f>'3 - Rent Optimization'!H173</f>
        <v>538</v>
      </c>
      <c r="I173" s="107">
        <f>'3 - Rent Optimization'!I173</f>
        <v>0.6</v>
      </c>
      <c r="J173" s="26">
        <f>'3 - Rent Optimization'!J173</f>
        <v>188</v>
      </c>
      <c r="K173" s="26">
        <f>'3 - Rent Optimization'!K173</f>
        <v>810</v>
      </c>
      <c r="L173" s="26">
        <f>'3 - Rent Optimization'!L173</f>
        <v>622</v>
      </c>
      <c r="M173" s="26">
        <f>'3 - Rent Optimization'!M173</f>
        <v>350</v>
      </c>
      <c r="N173" s="47">
        <f>'3 - Rent Optimization'!N173</f>
        <v>0.5501607717041801</v>
      </c>
      <c r="O173" s="47">
        <f>'3 - Rent Optimization'!O173</f>
        <v>0.6</v>
      </c>
      <c r="Y173" s="26">
        <f>'3 - Rent Optimization'!Y173</f>
        <v>472.84588543640268</v>
      </c>
      <c r="Z173" s="26">
        <f>'3 - Rent Optimization'!Z173</f>
        <v>472.84588543640268</v>
      </c>
      <c r="AA173" s="47">
        <f>'3 - Rent Optimization'!AA173</f>
        <v>0.46636126744231854</v>
      </c>
      <c r="AB173" s="107">
        <f>'3 - Rent Optimization'!AB173</f>
        <v>0.48148178456591645</v>
      </c>
      <c r="AC173" s="26">
        <f t="shared" si="28"/>
        <v>83098.33847176806</v>
      </c>
      <c r="AD173" s="39">
        <f t="shared" si="29"/>
        <v>49859.003083060838</v>
      </c>
      <c r="AE173" s="26">
        <f t="shared" si="30"/>
        <v>32109</v>
      </c>
      <c r="AF173" s="26">
        <f t="shared" si="31"/>
        <v>17750.003083060838</v>
      </c>
      <c r="AH173" s="123">
        <f t="shared" si="32"/>
        <v>5858.0283788853167</v>
      </c>
      <c r="AI173" s="123">
        <f t="shared" si="33"/>
        <v>-39458.028378885319</v>
      </c>
      <c r="AJ173" s="123">
        <f t="shared" si="34"/>
        <v>-15458.028378885316</v>
      </c>
      <c r="AK173" s="123">
        <f t="shared" si="35"/>
        <v>-15458.028378885316</v>
      </c>
      <c r="AL173" s="123">
        <f t="shared" si="36"/>
        <v>-21458.028378885316</v>
      </c>
      <c r="AM173" s="26">
        <f t="shared" si="37"/>
        <v>-21708.025295824482</v>
      </c>
      <c r="AN173" s="26">
        <f t="shared" si="38"/>
        <v>2291.9747041755218</v>
      </c>
      <c r="AO173" s="26">
        <f t="shared" si="39"/>
        <v>2291.9747041755218</v>
      </c>
      <c r="AP173" s="26">
        <f t="shared" si="40"/>
        <v>-3708.0252958244782</v>
      </c>
      <c r="AQ173">
        <f t="shared" si="41"/>
        <v>0</v>
      </c>
    </row>
    <row r="174" spans="1:43" x14ac:dyDescent="0.5">
      <c r="A174" t="str">
        <f>'3 - Rent Optimization'!A174</f>
        <v>W32</v>
      </c>
      <c r="B174" t="str">
        <f>'3 - Rent Optimization'!B174</f>
        <v>L4794</v>
      </c>
      <c r="C174" t="str">
        <f>'3 - Rent Optimization'!C174</f>
        <v>apartment</v>
      </c>
      <c r="D174">
        <f>'3 - Rent Optimization'!D174</f>
        <v>2</v>
      </c>
      <c r="E174">
        <f>'3 - Rent Optimization'!E174</f>
        <v>1800</v>
      </c>
      <c r="F174" s="107">
        <f>'3 - Rent Optimization'!F174</f>
        <v>0.97299999999999998</v>
      </c>
      <c r="G174" s="26">
        <f>'3 - Rent Optimization'!G174</f>
        <v>21016.799999999999</v>
      </c>
      <c r="H174" s="26">
        <f>'3 - Rent Optimization'!H174</f>
        <v>288</v>
      </c>
      <c r="I174" s="107">
        <f>'3 - Rent Optimization'!I174</f>
        <v>0.2329</v>
      </c>
      <c r="J174" s="26">
        <f>'3 - Rent Optimization'!J174</f>
        <v>89</v>
      </c>
      <c r="K174" s="26">
        <f>'3 - Rent Optimization'!K174</f>
        <v>390</v>
      </c>
      <c r="L174" s="26">
        <f>'3 - Rent Optimization'!L174</f>
        <v>301</v>
      </c>
      <c r="M174" s="26">
        <f>'3 - Rent Optimization'!M174</f>
        <v>199</v>
      </c>
      <c r="N174" s="47">
        <f>'3 - Rent Optimization'!N174</f>
        <v>0.62890365448504992</v>
      </c>
      <c r="O174" s="47">
        <f>'3 - Rent Optimization'!O174</f>
        <v>0.2329</v>
      </c>
      <c r="Y174" s="26">
        <f>'3 - Rent Optimization'!Y174</f>
        <v>227.83217285587975</v>
      </c>
      <c r="Z174" s="26">
        <f>'3 - Rent Optimization'!Z174</f>
        <v>227.83217285587975</v>
      </c>
      <c r="AA174" s="47">
        <f>'3 - Rent Optimization'!AA174</f>
        <v>0.46898916373655747</v>
      </c>
      <c r="AB174" s="107">
        <f>'3 - Rent Optimization'!AB174</f>
        <v>0.47940127906976748</v>
      </c>
      <c r="AC174" s="26">
        <f t="shared" si="28"/>
        <v>39866.40780432889</v>
      </c>
      <c r="AD174" s="39">
        <f t="shared" si="29"/>
        <v>23919.844682597333</v>
      </c>
      <c r="AE174" s="26">
        <f t="shared" si="30"/>
        <v>21016.799999999999</v>
      </c>
      <c r="AF174" s="26">
        <f t="shared" si="31"/>
        <v>2903.044682597334</v>
      </c>
      <c r="AH174" s="123">
        <f t="shared" si="32"/>
        <v>5832.7155620155045</v>
      </c>
      <c r="AI174" s="123">
        <f t="shared" si="33"/>
        <v>-39432.715562015503</v>
      </c>
      <c r="AJ174" s="123">
        <f t="shared" si="34"/>
        <v>-15432.715562015504</v>
      </c>
      <c r="AK174" s="123">
        <f t="shared" si="35"/>
        <v>-15432.715562015504</v>
      </c>
      <c r="AL174" s="123">
        <f t="shared" si="36"/>
        <v>-21432.715562015503</v>
      </c>
      <c r="AM174" s="26">
        <f t="shared" si="37"/>
        <v>-36529.670879418169</v>
      </c>
      <c r="AN174" s="26">
        <f t="shared" si="38"/>
        <v>-12529.67087941817</v>
      </c>
      <c r="AO174" s="26">
        <f t="shared" si="39"/>
        <v>-12529.67087941817</v>
      </c>
      <c r="AP174" s="26">
        <f t="shared" si="40"/>
        <v>-18529.670879418169</v>
      </c>
      <c r="AQ174">
        <f t="shared" si="41"/>
        <v>0</v>
      </c>
    </row>
    <row r="175" spans="1:43" x14ac:dyDescent="0.5">
      <c r="A175" t="str">
        <f>'3 - Rent Optimization'!A175</f>
        <v>W33</v>
      </c>
      <c r="B175" t="str">
        <f>'3 - Rent Optimization'!B175</f>
        <v>L4804</v>
      </c>
      <c r="C175" t="str">
        <f>'3 - Rent Optimization'!C175</f>
        <v>apartment</v>
      </c>
      <c r="D175">
        <f>'3 - Rent Optimization'!D175</f>
        <v>2</v>
      </c>
      <c r="E175">
        <f>'3 - Rent Optimization'!E175</f>
        <v>3000</v>
      </c>
      <c r="F175" s="107">
        <f>'3 - Rent Optimization'!F175</f>
        <v>0.97299999999999998</v>
      </c>
      <c r="G175" s="26">
        <f>'3 - Rent Optimization'!G175</f>
        <v>35028</v>
      </c>
      <c r="H175" s="26">
        <f>'3 - Rent Optimization'!H175</f>
        <v>415</v>
      </c>
      <c r="I175" s="107">
        <f>'3 - Rent Optimization'!I175</f>
        <v>0.40820000000000001</v>
      </c>
      <c r="J175" s="26">
        <f>'3 - Rent Optimization'!J175</f>
        <v>193</v>
      </c>
      <c r="K175" s="26">
        <f>'3 - Rent Optimization'!K175</f>
        <v>648</v>
      </c>
      <c r="L175" s="26">
        <f>'3 - Rent Optimization'!L175</f>
        <v>455</v>
      </c>
      <c r="M175" s="26">
        <f>'3 - Rent Optimization'!M175</f>
        <v>222</v>
      </c>
      <c r="N175" s="47">
        <f>'3 - Rent Optimization'!N175</f>
        <v>0.49032967032967034</v>
      </c>
      <c r="O175" s="47">
        <f>'3 - Rent Optimization'!O175</f>
        <v>0.40820000000000001</v>
      </c>
      <c r="Y175" s="26">
        <f>'3 - Rent Optimization'!Y175</f>
        <v>373.63002873563221</v>
      </c>
      <c r="Z175" s="26">
        <f>'3 - Rent Optimization'!Z175</f>
        <v>373.63002873563221</v>
      </c>
      <c r="AA175" s="47">
        <f>'3 - Rent Optimization'!AA175</f>
        <v>0.41759125931539731</v>
      </c>
      <c r="AB175" s="107">
        <f>'3 - Rent Optimization'!AB175</f>
        <v>0.52009299999999992</v>
      </c>
      <c r="AC175" s="26">
        <f t="shared" si="28"/>
        <v>70927.662325348414</v>
      </c>
      <c r="AD175" s="39">
        <f t="shared" si="29"/>
        <v>42556.59739520905</v>
      </c>
      <c r="AE175" s="26">
        <f t="shared" si="30"/>
        <v>35028</v>
      </c>
      <c r="AF175" s="26">
        <f t="shared" si="31"/>
        <v>7528.5973952090499</v>
      </c>
      <c r="AH175" s="123">
        <f t="shared" si="32"/>
        <v>6327.7981666666656</v>
      </c>
      <c r="AI175" s="123">
        <f t="shared" si="33"/>
        <v>-39927.798166666667</v>
      </c>
      <c r="AJ175" s="123">
        <f t="shared" si="34"/>
        <v>-15927.798166666666</v>
      </c>
      <c r="AK175" s="123">
        <f t="shared" si="35"/>
        <v>-15927.798166666666</v>
      </c>
      <c r="AL175" s="123">
        <f t="shared" si="36"/>
        <v>-21927.798166666667</v>
      </c>
      <c r="AM175" s="26">
        <f t="shared" si="37"/>
        <v>-32399.200771457618</v>
      </c>
      <c r="AN175" s="26">
        <f t="shared" si="38"/>
        <v>-8399.2007714576157</v>
      </c>
      <c r="AO175" s="26">
        <f t="shared" si="39"/>
        <v>-8399.2007714576157</v>
      </c>
      <c r="AP175" s="26">
        <f t="shared" si="40"/>
        <v>-14399.200771457618</v>
      </c>
      <c r="AQ175">
        <f t="shared" si="41"/>
        <v>0</v>
      </c>
    </row>
    <row r="176" spans="1:43" x14ac:dyDescent="0.5">
      <c r="A176" t="str">
        <f>'3 - Rent Optimization'!A176</f>
        <v>W34</v>
      </c>
      <c r="B176" t="str">
        <f>'3 - Rent Optimization'!B176</f>
        <v>L4804</v>
      </c>
      <c r="C176" t="str">
        <f>'3 - Rent Optimization'!C176</f>
        <v>house</v>
      </c>
      <c r="D176">
        <f>'3 - Rent Optimization'!D176</f>
        <v>2</v>
      </c>
      <c r="E176">
        <f>'3 - Rent Optimization'!E176</f>
        <v>2000</v>
      </c>
      <c r="F176" s="107">
        <f>'3 - Rent Optimization'!F176</f>
        <v>0.97299999999999998</v>
      </c>
      <c r="G176" s="26">
        <f>'3 - Rent Optimization'!G176</f>
        <v>23352</v>
      </c>
      <c r="H176" s="26">
        <f>'3 - Rent Optimization'!H176</f>
        <v>387</v>
      </c>
      <c r="I176" s="107">
        <f>'3 - Rent Optimization'!I176</f>
        <v>0.32600000000000001</v>
      </c>
      <c r="J176" s="26">
        <f>'3 - Rent Optimization'!J176</f>
        <v>193</v>
      </c>
      <c r="K176" s="26">
        <f>'3 - Rent Optimization'!K176</f>
        <v>600</v>
      </c>
      <c r="L176" s="26">
        <f>'3 - Rent Optimization'!L176</f>
        <v>407</v>
      </c>
      <c r="M176" s="26">
        <f>'3 - Rent Optimization'!M176</f>
        <v>194</v>
      </c>
      <c r="N176" s="47">
        <f>'3 - Rent Optimization'!N176</f>
        <v>0.48132678132678142</v>
      </c>
      <c r="O176" s="47">
        <f>'3 - Rent Optimization'!O176</f>
        <v>0.32600000000000001</v>
      </c>
      <c r="Y176" s="26">
        <f>'3 - Rent Optimization'!Y176</f>
        <v>344.39433339648855</v>
      </c>
      <c r="Z176" s="26">
        <f>'3 - Rent Optimization'!Z176</f>
        <v>344.39433339648855</v>
      </c>
      <c r="AA176" s="47">
        <f>'3 - Rent Optimization'!AA176</f>
        <v>0.39758099930513718</v>
      </c>
      <c r="AB176" s="107">
        <f>'3 - Rent Optimization'!AB176</f>
        <v>0.5359351228501229</v>
      </c>
      <c r="AC176" s="26">
        <f t="shared" si="28"/>
        <v>67369.152072872646</v>
      </c>
      <c r="AD176" s="39">
        <f t="shared" si="29"/>
        <v>40421.491243723583</v>
      </c>
      <c r="AE176" s="26">
        <f t="shared" si="30"/>
        <v>23352</v>
      </c>
      <c r="AF176" s="26">
        <f t="shared" si="31"/>
        <v>17069.491243723583</v>
      </c>
      <c r="AH176" s="123">
        <f t="shared" si="32"/>
        <v>6520.5439946764955</v>
      </c>
      <c r="AI176" s="123">
        <f t="shared" si="33"/>
        <v>-40120.543994676496</v>
      </c>
      <c r="AJ176" s="123">
        <f t="shared" si="34"/>
        <v>-16120.543994676496</v>
      </c>
      <c r="AK176" s="123">
        <f t="shared" si="35"/>
        <v>-16120.543994676496</v>
      </c>
      <c r="AL176" s="123">
        <f t="shared" si="36"/>
        <v>-22120.543994676496</v>
      </c>
      <c r="AM176" s="26">
        <f t="shared" si="37"/>
        <v>-23051.052750952913</v>
      </c>
      <c r="AN176" s="26">
        <f t="shared" si="38"/>
        <v>948.9472490470871</v>
      </c>
      <c r="AO176" s="26">
        <f t="shared" si="39"/>
        <v>948.9472490470871</v>
      </c>
      <c r="AP176" s="26">
        <f t="shared" si="40"/>
        <v>-5051.0527509529129</v>
      </c>
      <c r="AQ176">
        <f t="shared" si="41"/>
        <v>0</v>
      </c>
    </row>
    <row r="177" spans="1:43" x14ac:dyDescent="0.5">
      <c r="A177" t="str">
        <f>'3 - Rent Optimization'!A177</f>
        <v>W35</v>
      </c>
      <c r="B177" t="str">
        <f>'3 - Rent Optimization'!B177</f>
        <v>L4804</v>
      </c>
      <c r="C177" t="str">
        <f>'3 - Rent Optimization'!C177</f>
        <v>house</v>
      </c>
      <c r="D177">
        <f>'3 - Rent Optimization'!D177</f>
        <v>2</v>
      </c>
      <c r="E177">
        <f>'3 - Rent Optimization'!E177</f>
        <v>2950</v>
      </c>
      <c r="F177" s="107">
        <f>'3 - Rent Optimization'!F177</f>
        <v>0.97299999999999998</v>
      </c>
      <c r="G177" s="26">
        <f>'3 - Rent Optimization'!G177</f>
        <v>34444.199999999997</v>
      </c>
      <c r="H177" s="26">
        <f>'3 - Rent Optimization'!H177</f>
        <v>575</v>
      </c>
      <c r="I177" s="107">
        <f>'3 - Rent Optimization'!I177</f>
        <v>0.38900000000000001</v>
      </c>
      <c r="J177" s="26">
        <f>'3 - Rent Optimization'!J177</f>
        <v>192</v>
      </c>
      <c r="K177" s="26">
        <f>'3 - Rent Optimization'!K177</f>
        <v>829</v>
      </c>
      <c r="L177" s="26">
        <f>'3 - Rent Optimization'!L177</f>
        <v>637</v>
      </c>
      <c r="M177" s="26">
        <f>'3 - Rent Optimization'!M177</f>
        <v>383</v>
      </c>
      <c r="N177" s="47">
        <f>'3 - Rent Optimization'!N177</f>
        <v>0.58100470957613826</v>
      </c>
      <c r="O177" s="47">
        <f>'3 - Rent Optimization'!O177</f>
        <v>0.38900000000000001</v>
      </c>
      <c r="Y177" s="26">
        <f>'3 - Rent Optimization'!Y177</f>
        <v>483.98204022988506</v>
      </c>
      <c r="Z177" s="26">
        <f>'3 - Rent Optimization'!Z177</f>
        <v>483.98204022988506</v>
      </c>
      <c r="AA177" s="47">
        <f>'3 - Rent Optimization'!AA177</f>
        <v>0.46669643984914921</v>
      </c>
      <c r="AB177" s="107">
        <f>'3 - Rent Optimization'!AB177</f>
        <v>0.4812164285714286</v>
      </c>
      <c r="AC177" s="26">
        <f t="shared" si="28"/>
        <v>85008.539745630653</v>
      </c>
      <c r="AD177" s="39">
        <f t="shared" si="29"/>
        <v>51005.123847378389</v>
      </c>
      <c r="AE177" s="26">
        <f t="shared" si="30"/>
        <v>34444.199999999997</v>
      </c>
      <c r="AF177" s="26">
        <f t="shared" si="31"/>
        <v>16560.923847378392</v>
      </c>
      <c r="AH177" s="123">
        <f t="shared" si="32"/>
        <v>5854.7998809523815</v>
      </c>
      <c r="AI177" s="123">
        <f t="shared" si="33"/>
        <v>-39454.799880952385</v>
      </c>
      <c r="AJ177" s="123">
        <f t="shared" si="34"/>
        <v>-15454.799880952381</v>
      </c>
      <c r="AK177" s="123">
        <f t="shared" si="35"/>
        <v>-15454.799880952381</v>
      </c>
      <c r="AL177" s="123">
        <f t="shared" si="36"/>
        <v>-21454.799880952381</v>
      </c>
      <c r="AM177" s="26">
        <f t="shared" si="37"/>
        <v>-22893.876033573993</v>
      </c>
      <c r="AN177" s="26">
        <f t="shared" si="38"/>
        <v>1106.1239664260102</v>
      </c>
      <c r="AO177" s="26">
        <f t="shared" si="39"/>
        <v>1106.1239664260102</v>
      </c>
      <c r="AP177" s="26">
        <f t="shared" si="40"/>
        <v>-4893.8760335739898</v>
      </c>
      <c r="AQ177">
        <f t="shared" si="41"/>
        <v>0</v>
      </c>
    </row>
    <row r="178" spans="1:43" x14ac:dyDescent="0.5">
      <c r="A178" t="str">
        <f>'3 - Rent Optimization'!A178</f>
        <v>W36</v>
      </c>
      <c r="B178" t="str">
        <f>'3 - Rent Optimization'!B178</f>
        <v>L4804</v>
      </c>
      <c r="C178" t="str">
        <f>'3 - Rent Optimization'!C178</f>
        <v>apartment</v>
      </c>
      <c r="D178">
        <f>'3 - Rent Optimization'!D178</f>
        <v>2</v>
      </c>
      <c r="E178">
        <f>'3 - Rent Optimization'!E178</f>
        <v>1700</v>
      </c>
      <c r="F178" s="107">
        <f>'3 - Rent Optimization'!F178</f>
        <v>0.97299999999999998</v>
      </c>
      <c r="G178" s="26">
        <f>'3 - Rent Optimization'!G178</f>
        <v>19849.2</v>
      </c>
      <c r="H178" s="26">
        <f>'3 - Rent Optimization'!H178</f>
        <v>228</v>
      </c>
      <c r="I178" s="107">
        <f>'3 - Rent Optimization'!I178</f>
        <v>0.52049999999999996</v>
      </c>
      <c r="J178" s="26">
        <f>'3 - Rent Optimization'!J178</f>
        <v>98</v>
      </c>
      <c r="K178" s="26">
        <f>'3 - Rent Optimization'!K178</f>
        <v>432</v>
      </c>
      <c r="L178" s="26">
        <f>'3 - Rent Optimization'!L178</f>
        <v>334</v>
      </c>
      <c r="M178" s="26">
        <f>'3 - Rent Optimization'!M178</f>
        <v>130</v>
      </c>
      <c r="N178" s="47">
        <f>'3 - Rent Optimization'!N178</f>
        <v>0.41137724550898203</v>
      </c>
      <c r="O178" s="47">
        <f>'3 - Rent Optimization'!O178</f>
        <v>0.52049999999999996</v>
      </c>
      <c r="Y178" s="26">
        <f>'3 - Rent Optimization'!Y178</f>
        <v>252.43171340154097</v>
      </c>
      <c r="Z178" s="26">
        <f>'3 - Rent Optimization'!Z178</f>
        <v>252.43171340154097</v>
      </c>
      <c r="AA178" s="47">
        <f>'3 - Rent Optimization'!AA178</f>
        <v>0.46989631952464905</v>
      </c>
      <c r="AB178" s="107">
        <f>'3 - Rent Optimization'!AB178</f>
        <v>0.47868308383233538</v>
      </c>
      <c r="AC178" s="26">
        <f t="shared" si="28"/>
        <v>44104.698725267415</v>
      </c>
      <c r="AD178" s="39">
        <f t="shared" si="29"/>
        <v>26462.819235160448</v>
      </c>
      <c r="AE178" s="26">
        <f t="shared" si="30"/>
        <v>19849.2</v>
      </c>
      <c r="AF178" s="26">
        <f t="shared" si="31"/>
        <v>6613.6192351604477</v>
      </c>
      <c r="AH178" s="123">
        <f t="shared" si="32"/>
        <v>5823.9775199600808</v>
      </c>
      <c r="AI178" s="123">
        <f t="shared" si="33"/>
        <v>-39423.977519960084</v>
      </c>
      <c r="AJ178" s="123">
        <f t="shared" si="34"/>
        <v>-15423.977519960081</v>
      </c>
      <c r="AK178" s="123">
        <f t="shared" si="35"/>
        <v>-15423.977519960081</v>
      </c>
      <c r="AL178" s="123">
        <f t="shared" si="36"/>
        <v>-21423.977519960081</v>
      </c>
      <c r="AM178" s="26">
        <f t="shared" si="37"/>
        <v>-32810.358284799637</v>
      </c>
      <c r="AN178" s="26">
        <f t="shared" si="38"/>
        <v>-8810.3582847996331</v>
      </c>
      <c r="AO178" s="26">
        <f t="shared" si="39"/>
        <v>-8810.3582847996331</v>
      </c>
      <c r="AP178" s="26">
        <f t="shared" si="40"/>
        <v>-14810.358284799633</v>
      </c>
      <c r="AQ178">
        <f t="shared" si="41"/>
        <v>0</v>
      </c>
    </row>
    <row r="179" spans="1:43" x14ac:dyDescent="0.5">
      <c r="A179" t="str">
        <f>'3 - Rent Optimization'!A179</f>
        <v>W37</v>
      </c>
      <c r="B179" t="str">
        <f>'3 - Rent Optimization'!B179</f>
        <v>L11419</v>
      </c>
      <c r="C179" t="str">
        <f>'3 - Rent Optimization'!C179</f>
        <v>apartment</v>
      </c>
      <c r="D179">
        <f>'3 - Rent Optimization'!D179</f>
        <v>2</v>
      </c>
      <c r="E179">
        <f>'3 - Rent Optimization'!E179</f>
        <v>3000</v>
      </c>
      <c r="F179" s="107">
        <f>'3 - Rent Optimization'!F179</f>
        <v>0.97299999999999998</v>
      </c>
      <c r="G179" s="26">
        <f>'3 - Rent Optimization'!G179</f>
        <v>35028</v>
      </c>
      <c r="H179" s="26">
        <f>'3 - Rent Optimization'!H179</f>
        <v>337</v>
      </c>
      <c r="I179" s="107">
        <f>'3 - Rent Optimization'!I179</f>
        <v>0.46300000000000002</v>
      </c>
      <c r="J179" s="26">
        <f>'3 - Rent Optimization'!J179</f>
        <v>87</v>
      </c>
      <c r="K179" s="26">
        <f>'3 - Rent Optimization'!K179</f>
        <v>512</v>
      </c>
      <c r="L179" s="26">
        <f>'3 - Rent Optimization'!L179</f>
        <v>425</v>
      </c>
      <c r="M179" s="26">
        <f>'3 - Rent Optimization'!M179</f>
        <v>250</v>
      </c>
      <c r="N179" s="47">
        <f>'3 - Rent Optimization'!N179</f>
        <v>0.57058823529411762</v>
      </c>
      <c r="O179" s="47">
        <f>'3 - Rent Optimization'!O179</f>
        <v>0.46300000000000002</v>
      </c>
      <c r="Y179" s="26">
        <f>'3 - Rent Optimization'!Y179</f>
        <v>302.3577191486674</v>
      </c>
      <c r="Z179" s="26">
        <f>'3 - Rent Optimization'!Z179</f>
        <v>302.3577191486674</v>
      </c>
      <c r="AA179" s="47">
        <f>'3 - Rent Optimization'!AA179</f>
        <v>0.50537923604455037</v>
      </c>
      <c r="AB179" s="107">
        <f>'3 - Rent Optimization'!AB179</f>
        <v>0.45059125882352952</v>
      </c>
      <c r="AC179" s="26">
        <f t="shared" si="28"/>
        <v>49727.507029466367</v>
      </c>
      <c r="AD179" s="39">
        <f t="shared" si="29"/>
        <v>29836.50421767982</v>
      </c>
      <c r="AE179" s="26">
        <f t="shared" si="30"/>
        <v>35028</v>
      </c>
      <c r="AF179" s="26">
        <f t="shared" si="31"/>
        <v>-5191.4957823201803</v>
      </c>
      <c r="AH179" s="123">
        <f t="shared" si="32"/>
        <v>5482.1936490196094</v>
      </c>
      <c r="AI179" s="123">
        <f t="shared" si="33"/>
        <v>-39082.193649019609</v>
      </c>
      <c r="AJ179" s="123">
        <f t="shared" si="34"/>
        <v>-15082.193649019609</v>
      </c>
      <c r="AK179" s="123">
        <f t="shared" si="35"/>
        <v>-15082.193649019609</v>
      </c>
      <c r="AL179" s="123">
        <f t="shared" si="36"/>
        <v>-21082.193649019609</v>
      </c>
      <c r="AM179" s="26">
        <f t="shared" si="37"/>
        <v>-44273.689431339793</v>
      </c>
      <c r="AN179" s="26">
        <f t="shared" si="38"/>
        <v>-20273.68943133979</v>
      </c>
      <c r="AO179" s="26">
        <f t="shared" si="39"/>
        <v>-20273.68943133979</v>
      </c>
      <c r="AP179" s="26">
        <f t="shared" si="40"/>
        <v>-26273.68943133979</v>
      </c>
      <c r="AQ179">
        <f t="shared" si="41"/>
        <v>0</v>
      </c>
    </row>
    <row r="180" spans="1:43" x14ac:dyDescent="0.5">
      <c r="A180" t="str">
        <f>'3 - Rent Optimization'!A180</f>
        <v>W38</v>
      </c>
      <c r="B180" t="str">
        <f>'3 - Rent Optimization'!B180</f>
        <v>L11419</v>
      </c>
      <c r="C180" t="str">
        <f>'3 - Rent Optimization'!C180</f>
        <v>apartment</v>
      </c>
      <c r="D180">
        <f>'3 - Rent Optimization'!D180</f>
        <v>2</v>
      </c>
      <c r="E180">
        <f>'3 - Rent Optimization'!E180</f>
        <v>3200</v>
      </c>
      <c r="F180" s="107">
        <f>'3 - Rent Optimization'!F180</f>
        <v>0.97299999999999998</v>
      </c>
      <c r="G180" s="26">
        <f>'3 - Rent Optimization'!G180</f>
        <v>37363.199999999997</v>
      </c>
      <c r="H180" s="26">
        <f>'3 - Rent Optimization'!H180</f>
        <v>154</v>
      </c>
      <c r="I180" s="107">
        <f>'3 - Rent Optimization'!I180</f>
        <v>0.67949999999999999</v>
      </c>
      <c r="J180" s="26">
        <f>'3 - Rent Optimization'!J180</f>
        <v>154</v>
      </c>
      <c r="K180" s="26">
        <f>'3 - Rent Optimization'!K180</f>
        <v>480</v>
      </c>
      <c r="L180" s="26">
        <f>'3 - Rent Optimization'!L180</f>
        <v>326</v>
      </c>
      <c r="M180" s="26">
        <f>'3 - Rent Optimization'!M180</f>
        <v>0</v>
      </c>
      <c r="N180" s="47">
        <f>'3 - Rent Optimization'!N180</f>
        <v>0.1</v>
      </c>
      <c r="O180" s="47">
        <f>'3 - Rent Optimization'!O180</f>
        <v>0.67949999999999999</v>
      </c>
      <c r="Y180" s="26">
        <f>'3 - Rent Optimization'!Y180</f>
        <v>275.55909751168366</v>
      </c>
      <c r="Z180" s="26">
        <f>'3 - Rent Optimization'!Z180</f>
        <v>275.55909751168366</v>
      </c>
      <c r="AA180" s="47">
        <f>'3 - Rent Optimization'!AA180</f>
        <v>0.39830453377100283</v>
      </c>
      <c r="AB180" s="107">
        <f>'3 - Rent Optimization'!AB180</f>
        <v>0.5353623006134971</v>
      </c>
      <c r="AC180" s="26">
        <f t="shared" si="28"/>
        <v>53846.242625574392</v>
      </c>
      <c r="AD180" s="39">
        <f t="shared" si="29"/>
        <v>32307.745575344634</v>
      </c>
      <c r="AE180" s="26">
        <f t="shared" si="30"/>
        <v>37363.199999999997</v>
      </c>
      <c r="AF180" s="26">
        <f t="shared" si="31"/>
        <v>-5055.4544246553633</v>
      </c>
      <c r="AH180" s="123">
        <f t="shared" si="32"/>
        <v>6513.5746574642144</v>
      </c>
      <c r="AI180" s="123">
        <f t="shared" si="33"/>
        <v>-40113.574657464211</v>
      </c>
      <c r="AJ180" s="123">
        <f t="shared" si="34"/>
        <v>-16113.574657464214</v>
      </c>
      <c r="AK180" s="123">
        <f t="shared" si="35"/>
        <v>-16113.574657464214</v>
      </c>
      <c r="AL180" s="123">
        <f t="shared" si="36"/>
        <v>-22113.574657464214</v>
      </c>
      <c r="AM180" s="26">
        <f t="shared" si="37"/>
        <v>-45169.029082119574</v>
      </c>
      <c r="AN180" s="26">
        <f t="shared" si="38"/>
        <v>-21169.029082119578</v>
      </c>
      <c r="AO180" s="26">
        <f t="shared" si="39"/>
        <v>-21169.029082119578</v>
      </c>
      <c r="AP180" s="26">
        <f t="shared" si="40"/>
        <v>-27169.029082119578</v>
      </c>
      <c r="AQ180">
        <f t="shared" si="41"/>
        <v>0</v>
      </c>
    </row>
    <row r="181" spans="1:43" x14ac:dyDescent="0.5">
      <c r="A181" t="str">
        <f>'3 - Rent Optimization'!A181</f>
        <v>W39</v>
      </c>
      <c r="B181" t="str">
        <f>'3 - Rent Optimization'!B181</f>
        <v>L11421</v>
      </c>
      <c r="C181" t="str">
        <f>'3 - Rent Optimization'!C181</f>
        <v>apartment</v>
      </c>
      <c r="D181">
        <f>'3 - Rent Optimization'!D181</f>
        <v>2</v>
      </c>
      <c r="E181">
        <f>'3 - Rent Optimization'!E181</f>
        <v>4500</v>
      </c>
      <c r="F181" s="107">
        <f>'3 - Rent Optimization'!F181</f>
        <v>0.97299999999999998</v>
      </c>
      <c r="G181" s="26">
        <f>'3 - Rent Optimization'!G181</f>
        <v>52542</v>
      </c>
      <c r="H181" s="26">
        <f>'3 - Rent Optimization'!H181</f>
        <v>432</v>
      </c>
      <c r="I181" s="107">
        <f>'3 - Rent Optimization'!I181</f>
        <v>0.68220000000000003</v>
      </c>
      <c r="J181" s="26">
        <f>'3 - Rent Optimization'!J181</f>
        <v>273</v>
      </c>
      <c r="K181" s="26">
        <f>'3 - Rent Optimization'!K181</f>
        <v>853</v>
      </c>
      <c r="L181" s="26">
        <f>'3 - Rent Optimization'!L181</f>
        <v>580</v>
      </c>
      <c r="M181" s="26">
        <f>'3 - Rent Optimization'!M181</f>
        <v>159</v>
      </c>
      <c r="N181" s="47">
        <f>'3 - Rent Optimization'!N181</f>
        <v>0.31931034482758625</v>
      </c>
      <c r="O181" s="47">
        <f>'3 - Rent Optimization'!O181</f>
        <v>0.68220000000000003</v>
      </c>
      <c r="Y181" s="26">
        <f>'3 - Rent Optimization'!Y181</f>
        <v>489.76465201465209</v>
      </c>
      <c r="Z181" s="26">
        <f>'3 - Rent Optimization'!Z181</f>
        <v>489.76465201465209</v>
      </c>
      <c r="AA181" s="47">
        <f>'3 - Rent Optimization'!AA181</f>
        <v>0.39898572691676149</v>
      </c>
      <c r="AB181" s="107">
        <f>'3 - Rent Optimization'!AB181</f>
        <v>0.53482299999999994</v>
      </c>
      <c r="AC181" s="26">
        <f t="shared" si="28"/>
        <v>95607.151176817773</v>
      </c>
      <c r="AD181" s="39">
        <f t="shared" si="29"/>
        <v>57364.290706090665</v>
      </c>
      <c r="AE181" s="26">
        <f t="shared" si="30"/>
        <v>52542</v>
      </c>
      <c r="AF181" s="26">
        <f t="shared" si="31"/>
        <v>4822.2907060906655</v>
      </c>
      <c r="AH181" s="123">
        <f t="shared" si="32"/>
        <v>6507.0131666666657</v>
      </c>
      <c r="AI181" s="123">
        <f t="shared" si="33"/>
        <v>-40107.013166666664</v>
      </c>
      <c r="AJ181" s="123">
        <f t="shared" si="34"/>
        <v>-16107.013166666666</v>
      </c>
      <c r="AK181" s="123">
        <f t="shared" si="35"/>
        <v>-16107.013166666666</v>
      </c>
      <c r="AL181" s="123">
        <f t="shared" si="36"/>
        <v>-22107.013166666664</v>
      </c>
      <c r="AM181" s="26">
        <f t="shared" si="37"/>
        <v>-35284.722460575998</v>
      </c>
      <c r="AN181" s="26">
        <f t="shared" si="38"/>
        <v>-11284.722460576</v>
      </c>
      <c r="AO181" s="26">
        <f t="shared" si="39"/>
        <v>-11284.722460576</v>
      </c>
      <c r="AP181" s="26">
        <f t="shared" si="40"/>
        <v>-17284.722460575998</v>
      </c>
      <c r="AQ181">
        <f t="shared" si="41"/>
        <v>0</v>
      </c>
    </row>
    <row r="182" spans="1:43" x14ac:dyDescent="0.5">
      <c r="A182" t="str">
        <f>'3 - Rent Optimization'!A182</f>
        <v>W4</v>
      </c>
      <c r="B182" t="str">
        <f>'3 - Rent Optimization'!B182</f>
        <v>L9531</v>
      </c>
      <c r="C182" t="str">
        <f>'3 - Rent Optimization'!C182</f>
        <v>apartment</v>
      </c>
      <c r="D182">
        <f>'3 - Rent Optimization'!D182</f>
        <v>2</v>
      </c>
      <c r="E182">
        <f>'3 - Rent Optimization'!E182</f>
        <v>800</v>
      </c>
      <c r="F182" s="107">
        <f>'3 - Rent Optimization'!F182</f>
        <v>0.97299999999999998</v>
      </c>
      <c r="G182" s="26">
        <f>'3 - Rent Optimization'!G182</f>
        <v>9340.7999999999993</v>
      </c>
      <c r="H182" s="26">
        <f>'3 - Rent Optimization'!H182</f>
        <v>104</v>
      </c>
      <c r="I182" s="107">
        <f>'3 - Rent Optimization'!I182</f>
        <v>0.56989999999999996</v>
      </c>
      <c r="J182" s="26">
        <f>'3 - Rent Optimization'!J182</f>
        <v>53</v>
      </c>
      <c r="K182" s="26">
        <f>'3 - Rent Optimization'!K182</f>
        <v>188</v>
      </c>
      <c r="L182" s="26">
        <f>'3 - Rent Optimization'!L182</f>
        <v>135</v>
      </c>
      <c r="M182" s="26">
        <f>'3 - Rent Optimization'!M182</f>
        <v>51</v>
      </c>
      <c r="N182" s="47">
        <f>'3 - Rent Optimization'!N182</f>
        <v>0.40222222222222226</v>
      </c>
      <c r="O182" s="47">
        <f>'3 - Rent Optimization'!O182</f>
        <v>0.56989999999999996</v>
      </c>
      <c r="Y182" s="26">
        <f>'3 - Rent Optimization'!Y182</f>
        <v>108.72539314134143</v>
      </c>
      <c r="Z182" s="26">
        <f>'3 - Rent Optimization'!Z182</f>
        <v>108.72539314134143</v>
      </c>
      <c r="AA182" s="47">
        <f>'3 - Rent Optimization'!AA182</f>
        <v>0.43022455194868997</v>
      </c>
      <c r="AB182" s="107">
        <f>'3 - Rent Optimization'!AB182</f>
        <v>0.51009122222222225</v>
      </c>
      <c r="AC182" s="26">
        <f t="shared" si="28"/>
        <v>20242.852066031341</v>
      </c>
      <c r="AD182" s="39">
        <f t="shared" si="29"/>
        <v>12145.711239618804</v>
      </c>
      <c r="AE182" s="26">
        <f t="shared" si="30"/>
        <v>9340.7999999999993</v>
      </c>
      <c r="AF182" s="26">
        <f t="shared" si="31"/>
        <v>2804.9112396188048</v>
      </c>
      <c r="AH182" s="123">
        <f t="shared" si="32"/>
        <v>6206.109870370371</v>
      </c>
      <c r="AI182" s="123">
        <f t="shared" si="33"/>
        <v>-39806.109870370368</v>
      </c>
      <c r="AJ182" s="123">
        <f t="shared" si="34"/>
        <v>-15806.109870370372</v>
      </c>
      <c r="AK182" s="123">
        <f t="shared" si="35"/>
        <v>-15806.109870370372</v>
      </c>
      <c r="AL182" s="123">
        <f t="shared" si="36"/>
        <v>-21806.109870370372</v>
      </c>
      <c r="AM182" s="26">
        <f t="shared" si="37"/>
        <v>-37001.198630751562</v>
      </c>
      <c r="AN182" s="26">
        <f t="shared" si="38"/>
        <v>-13001.198630751567</v>
      </c>
      <c r="AO182" s="26">
        <f t="shared" si="39"/>
        <v>-13001.198630751567</v>
      </c>
      <c r="AP182" s="26">
        <f t="shared" si="40"/>
        <v>-19001.198630751569</v>
      </c>
      <c r="AQ182">
        <f t="shared" si="41"/>
        <v>0</v>
      </c>
    </row>
    <row r="183" spans="1:43" x14ac:dyDescent="0.5">
      <c r="A183" t="str">
        <f>'3 - Rent Optimization'!A183</f>
        <v>W40</v>
      </c>
      <c r="B183" t="str">
        <f>'3 - Rent Optimization'!B183</f>
        <v>L11421</v>
      </c>
      <c r="C183" t="str">
        <f>'3 - Rent Optimization'!C183</f>
        <v>house</v>
      </c>
      <c r="D183">
        <f>'3 - Rent Optimization'!D183</f>
        <v>2</v>
      </c>
      <c r="E183">
        <f>'3 - Rent Optimization'!E183</f>
        <v>4500</v>
      </c>
      <c r="F183" s="107">
        <f>'3 - Rent Optimization'!F183</f>
        <v>0.97299999999999998</v>
      </c>
      <c r="G183" s="26">
        <f>'3 - Rent Optimization'!G183</f>
        <v>52542</v>
      </c>
      <c r="H183" s="26">
        <f>'3 - Rent Optimization'!H183</f>
        <v>200</v>
      </c>
      <c r="I183" s="107">
        <f>'3 - Rent Optimization'!I183</f>
        <v>0.86850000000000005</v>
      </c>
      <c r="J183" s="26">
        <f>'3 - Rent Optimization'!J183</f>
        <v>103</v>
      </c>
      <c r="K183" s="26">
        <f>'3 - Rent Optimization'!K183</f>
        <v>807</v>
      </c>
      <c r="L183" s="26">
        <f>'3 - Rent Optimization'!L183</f>
        <v>704</v>
      </c>
      <c r="M183" s="26">
        <f>'3 - Rent Optimization'!M183</f>
        <v>97</v>
      </c>
      <c r="N183" s="47">
        <f>'3 - Rent Optimization'!N183</f>
        <v>0.21022727272727276</v>
      </c>
      <c r="O183" s="47">
        <f>'3 - Rent Optimization'!O183</f>
        <v>0.86850000000000005</v>
      </c>
      <c r="Y183" s="26">
        <f>'3 - Rent Optimization'!Y183</f>
        <v>480.29019830743971</v>
      </c>
      <c r="Z183" s="26">
        <f>'3 - Rent Optimization'!Z183</f>
        <v>480.29019830743971</v>
      </c>
      <c r="AA183" s="47">
        <f>'3 - Rent Optimization'!AA183</f>
        <v>0.52873886171299966</v>
      </c>
      <c r="AB183" s="107">
        <f>'3 - Rent Optimization'!AB183</f>
        <v>0.4320974431818182</v>
      </c>
      <c r="AC183" s="26">
        <f t="shared" si="28"/>
        <v>75749.240835985591</v>
      </c>
      <c r="AD183" s="39">
        <f t="shared" si="29"/>
        <v>45449.54450159135</v>
      </c>
      <c r="AE183" s="26">
        <f t="shared" si="30"/>
        <v>52542</v>
      </c>
      <c r="AF183" s="26">
        <f t="shared" si="31"/>
        <v>-7092.4554984086499</v>
      </c>
      <c r="AH183" s="123">
        <f t="shared" si="32"/>
        <v>5257.1855587121217</v>
      </c>
      <c r="AI183" s="123">
        <f t="shared" si="33"/>
        <v>-38857.185558712124</v>
      </c>
      <c r="AJ183" s="123">
        <f t="shared" si="34"/>
        <v>-14857.185558712121</v>
      </c>
      <c r="AK183" s="123">
        <f t="shared" si="35"/>
        <v>-14857.185558712121</v>
      </c>
      <c r="AL183" s="123">
        <f t="shared" si="36"/>
        <v>-20857.185558712121</v>
      </c>
      <c r="AM183" s="26">
        <f t="shared" si="37"/>
        <v>-45949.641057120774</v>
      </c>
      <c r="AN183" s="26">
        <f t="shared" si="38"/>
        <v>-21949.641057120771</v>
      </c>
      <c r="AO183" s="26">
        <f t="shared" si="39"/>
        <v>-21949.641057120771</v>
      </c>
      <c r="AP183" s="26">
        <f t="shared" si="40"/>
        <v>-27949.641057120771</v>
      </c>
      <c r="AQ183">
        <f t="shared" si="41"/>
        <v>0</v>
      </c>
    </row>
    <row r="184" spans="1:43" x14ac:dyDescent="0.5">
      <c r="A184" t="str">
        <f>'3 - Rent Optimization'!A184</f>
        <v>W41</v>
      </c>
      <c r="B184" t="str">
        <f>'3 - Rent Optimization'!B184</f>
        <v>L11421</v>
      </c>
      <c r="C184" t="str">
        <f>'3 - Rent Optimization'!C184</f>
        <v>house</v>
      </c>
      <c r="D184">
        <f>'3 - Rent Optimization'!D184</f>
        <v>2</v>
      </c>
      <c r="E184">
        <f>'3 - Rent Optimization'!E184</f>
        <v>5500</v>
      </c>
      <c r="F184" s="107">
        <f>'3 - Rent Optimization'!F184</f>
        <v>0.97299999999999998</v>
      </c>
      <c r="G184" s="26">
        <f>'3 - Rent Optimization'!G184</f>
        <v>64218</v>
      </c>
      <c r="H184" s="26">
        <f>'3 - Rent Optimization'!H184</f>
        <v>428</v>
      </c>
      <c r="I184" s="107">
        <f>'3 - Rent Optimization'!I184</f>
        <v>0.52329999999999999</v>
      </c>
      <c r="J184" s="26">
        <f>'3 - Rent Optimization'!J184</f>
        <v>200</v>
      </c>
      <c r="K184" s="26">
        <f>'3 - Rent Optimization'!K184</f>
        <v>770</v>
      </c>
      <c r="L184" s="26">
        <f>'3 - Rent Optimization'!L184</f>
        <v>570</v>
      </c>
      <c r="M184" s="26">
        <f>'3 - Rent Optimization'!M184</f>
        <v>228</v>
      </c>
      <c r="N184" s="47">
        <f>'3 - Rent Optimization'!N184</f>
        <v>0.42000000000000004</v>
      </c>
      <c r="O184" s="47">
        <f>'3 - Rent Optimization'!O184</f>
        <v>0.52329999999999999</v>
      </c>
      <c r="Y184" s="26">
        <f>'3 - Rent Optimization'!Y184</f>
        <v>447.17388215233046</v>
      </c>
      <c r="Z184" s="26">
        <f>'3 - Rent Optimization'!Z184</f>
        <v>447.17388215233046</v>
      </c>
      <c r="AA184" s="47">
        <f>'3 - Rent Optimization'!AA184</f>
        <v>0.4469107117927445</v>
      </c>
      <c r="AB184" s="107">
        <f>'3 - Rent Optimization'!AB184</f>
        <v>0.49688078947368419</v>
      </c>
      <c r="AC184" s="26">
        <f t="shared" si="28"/>
        <v>81100.120732489697</v>
      </c>
      <c r="AD184" s="39">
        <f t="shared" si="29"/>
        <v>48660.072439493815</v>
      </c>
      <c r="AE184" s="26">
        <f t="shared" si="30"/>
        <v>64218</v>
      </c>
      <c r="AF184" s="26">
        <f t="shared" si="31"/>
        <v>-15557.927560506185</v>
      </c>
      <c r="AH184" s="123">
        <f t="shared" si="32"/>
        <v>6045.3829385964918</v>
      </c>
      <c r="AI184" s="123">
        <f t="shared" si="33"/>
        <v>-39645.382938596493</v>
      </c>
      <c r="AJ184" s="123">
        <f t="shared" si="34"/>
        <v>-15645.382938596493</v>
      </c>
      <c r="AK184" s="123">
        <f t="shared" si="35"/>
        <v>-15645.382938596493</v>
      </c>
      <c r="AL184" s="123">
        <f t="shared" si="36"/>
        <v>-21645.382938596493</v>
      </c>
      <c r="AM184" s="26">
        <f t="shared" si="37"/>
        <v>-55203.310499102678</v>
      </c>
      <c r="AN184" s="26">
        <f t="shared" si="38"/>
        <v>-31203.310499102678</v>
      </c>
      <c r="AO184" s="26">
        <f t="shared" si="39"/>
        <v>-31203.310499102678</v>
      </c>
      <c r="AP184" s="26">
        <f t="shared" si="40"/>
        <v>-37203.310499102678</v>
      </c>
      <c r="AQ184">
        <f t="shared" si="41"/>
        <v>0</v>
      </c>
    </row>
    <row r="185" spans="1:43" x14ac:dyDescent="0.5">
      <c r="A185" t="str">
        <f>'3 - Rent Optimization'!A185</f>
        <v>W42</v>
      </c>
      <c r="B185" t="str">
        <f>'3 - Rent Optimization'!B185</f>
        <v>L11421</v>
      </c>
      <c r="C185" t="str">
        <f>'3 - Rent Optimization'!C185</f>
        <v>apartment</v>
      </c>
      <c r="D185">
        <f>'3 - Rent Optimization'!D185</f>
        <v>2</v>
      </c>
      <c r="E185">
        <f>'3 - Rent Optimization'!E185</f>
        <v>3500</v>
      </c>
      <c r="F185" s="107">
        <f>'3 - Rent Optimization'!F185</f>
        <v>0.97299999999999998</v>
      </c>
      <c r="G185" s="26">
        <f>'3 - Rent Optimization'!G185</f>
        <v>40866</v>
      </c>
      <c r="H185" s="26">
        <f>'3 - Rent Optimization'!H185</f>
        <v>576</v>
      </c>
      <c r="I185" s="107">
        <f>'3 - Rent Optimization'!I185</f>
        <v>0.46029999999999999</v>
      </c>
      <c r="J185" s="26">
        <f>'3 - Rent Optimization'!J185</f>
        <v>151</v>
      </c>
      <c r="K185" s="26">
        <f>'3 - Rent Optimization'!K185</f>
        <v>890</v>
      </c>
      <c r="L185" s="26">
        <f>'3 - Rent Optimization'!L185</f>
        <v>739</v>
      </c>
      <c r="M185" s="26">
        <f>'3 - Rent Optimization'!M185</f>
        <v>425</v>
      </c>
      <c r="N185" s="47">
        <f>'3 - Rent Optimization'!N185</f>
        <v>0.56008119079837615</v>
      </c>
      <c r="O185" s="47">
        <f>'3 - Rent Optimization'!O185</f>
        <v>0.46029999999999999</v>
      </c>
      <c r="Y185" s="26">
        <f>'3 - Rent Optimization'!Y185</f>
        <v>525.60789282556527</v>
      </c>
      <c r="Z185" s="26">
        <f>'3 - Rent Optimization'!Z185</f>
        <v>525.60789282556527</v>
      </c>
      <c r="AA185" s="47">
        <f>'3 - Rent Optimization'!AA185</f>
        <v>0.50552951862036832</v>
      </c>
      <c r="AB185" s="107">
        <f>'3 - Rent Optimization'!AB185</f>
        <v>0.45047228010825441</v>
      </c>
      <c r="AC185" s="26">
        <f t="shared" si="28"/>
        <v>86421.701862269998</v>
      </c>
      <c r="AD185" s="39">
        <f t="shared" si="29"/>
        <v>51853.021117361997</v>
      </c>
      <c r="AE185" s="26">
        <f t="shared" si="30"/>
        <v>40866</v>
      </c>
      <c r="AF185" s="26">
        <f t="shared" si="31"/>
        <v>10987.021117361997</v>
      </c>
      <c r="AH185" s="123">
        <f t="shared" si="32"/>
        <v>5480.7460746504294</v>
      </c>
      <c r="AI185" s="123">
        <f t="shared" si="33"/>
        <v>-39080.746074650429</v>
      </c>
      <c r="AJ185" s="123">
        <f t="shared" si="34"/>
        <v>-15080.746074650429</v>
      </c>
      <c r="AK185" s="123">
        <f t="shared" si="35"/>
        <v>-15080.746074650429</v>
      </c>
      <c r="AL185" s="123">
        <f t="shared" si="36"/>
        <v>-21080.746074650429</v>
      </c>
      <c r="AM185" s="26">
        <f t="shared" si="37"/>
        <v>-28093.724957288432</v>
      </c>
      <c r="AN185" s="26">
        <f t="shared" si="38"/>
        <v>-4093.7249572884321</v>
      </c>
      <c r="AO185" s="26">
        <f t="shared" si="39"/>
        <v>-4093.7249572884321</v>
      </c>
      <c r="AP185" s="26">
        <f t="shared" si="40"/>
        <v>-10093.724957288432</v>
      </c>
      <c r="AQ185">
        <f t="shared" si="41"/>
        <v>0</v>
      </c>
    </row>
    <row r="186" spans="1:43" x14ac:dyDescent="0.5">
      <c r="A186" t="str">
        <f>'3 - Rent Optimization'!A186</f>
        <v>W43</v>
      </c>
      <c r="B186" t="str">
        <f>'3 - Rent Optimization'!B186</f>
        <v>L11427</v>
      </c>
      <c r="C186" t="str">
        <f>'3 - Rent Optimization'!C186</f>
        <v>apartment</v>
      </c>
      <c r="D186">
        <f>'3 - Rent Optimization'!D186</f>
        <v>2</v>
      </c>
      <c r="E186">
        <f>'3 - Rent Optimization'!E186</f>
        <v>4000</v>
      </c>
      <c r="F186" s="107">
        <f>'3 - Rent Optimization'!F186</f>
        <v>0.97299999999999998</v>
      </c>
      <c r="G186" s="26">
        <f>'3 - Rent Optimization'!G186</f>
        <v>46704</v>
      </c>
      <c r="H186" s="26">
        <f>'3 - Rent Optimization'!H186</f>
        <v>560</v>
      </c>
      <c r="I186" s="107">
        <f>'3 - Rent Optimization'!I186</f>
        <v>0.35339999999999999</v>
      </c>
      <c r="J186" s="26">
        <f>'3 - Rent Optimization'!J186</f>
        <v>218</v>
      </c>
      <c r="K186" s="26">
        <f>'3 - Rent Optimization'!K186</f>
        <v>681</v>
      </c>
      <c r="L186" s="26">
        <f>'3 - Rent Optimization'!L186</f>
        <v>463</v>
      </c>
      <c r="M186" s="26">
        <f>'3 - Rent Optimization'!M186</f>
        <v>342</v>
      </c>
      <c r="N186" s="47">
        <f>'3 - Rent Optimization'!N186</f>
        <v>0.69092872570194386</v>
      </c>
      <c r="O186" s="47">
        <f>'3 - Rent Optimization'!O186</f>
        <v>0.35339999999999999</v>
      </c>
      <c r="Y186" s="26">
        <f>'3 - Rent Optimization'!Y186</f>
        <v>391.00264462548949</v>
      </c>
      <c r="Z186" s="26">
        <f>'3 - Rent Optimization'!Z186</f>
        <v>391.00264462548949</v>
      </c>
      <c r="AA186" s="47">
        <f>'3 - Rent Optimization'!AA186</f>
        <v>0.39892465594037063</v>
      </c>
      <c r="AB186" s="107">
        <f>'3 - Rent Optimization'!AB186</f>
        <v>0.53487134989200857</v>
      </c>
      <c r="AC186" s="26">
        <f t="shared" si="28"/>
        <v>76334.681004896018</v>
      </c>
      <c r="AD186" s="39">
        <f t="shared" si="29"/>
        <v>45800.808602937606</v>
      </c>
      <c r="AE186" s="26">
        <f t="shared" si="30"/>
        <v>46704</v>
      </c>
      <c r="AF186" s="26">
        <f t="shared" si="31"/>
        <v>-903.19139706239366</v>
      </c>
      <c r="AH186" s="123">
        <f t="shared" si="32"/>
        <v>6507.6014236861038</v>
      </c>
      <c r="AI186" s="123">
        <f t="shared" si="33"/>
        <v>-40107.601423686101</v>
      </c>
      <c r="AJ186" s="123">
        <f t="shared" si="34"/>
        <v>-16107.601423686105</v>
      </c>
      <c r="AK186" s="123">
        <f t="shared" si="35"/>
        <v>-16107.601423686105</v>
      </c>
      <c r="AL186" s="123">
        <f t="shared" si="36"/>
        <v>-22107.601423686105</v>
      </c>
      <c r="AM186" s="26">
        <f t="shared" si="37"/>
        <v>-41010.792820748495</v>
      </c>
      <c r="AN186" s="26">
        <f t="shared" si="38"/>
        <v>-17010.792820748498</v>
      </c>
      <c r="AO186" s="26">
        <f t="shared" si="39"/>
        <v>-17010.792820748498</v>
      </c>
      <c r="AP186" s="26">
        <f t="shared" si="40"/>
        <v>-23010.792820748498</v>
      </c>
      <c r="AQ186">
        <f t="shared" si="41"/>
        <v>0</v>
      </c>
    </row>
    <row r="187" spans="1:43" x14ac:dyDescent="0.5">
      <c r="A187" t="str">
        <f>'3 - Rent Optimization'!A187</f>
        <v>W44</v>
      </c>
      <c r="B187" t="str">
        <f>'3 - Rent Optimization'!B187</f>
        <v>L11427</v>
      </c>
      <c r="C187" t="str">
        <f>'3 - Rent Optimization'!C187</f>
        <v>apartment</v>
      </c>
      <c r="D187">
        <f>'3 - Rent Optimization'!D187</f>
        <v>2</v>
      </c>
      <c r="E187">
        <f>'3 - Rent Optimization'!E187</f>
        <v>3000</v>
      </c>
      <c r="F187" s="107">
        <f>'3 - Rent Optimization'!F187</f>
        <v>0.97299999999999998</v>
      </c>
      <c r="G187" s="26">
        <f>'3 - Rent Optimization'!G187</f>
        <v>35028</v>
      </c>
      <c r="H187" s="26">
        <f>'3 - Rent Optimization'!H187</f>
        <v>288</v>
      </c>
      <c r="I187" s="107">
        <f>'3 - Rent Optimization'!I187</f>
        <v>0.49859999999999999</v>
      </c>
      <c r="J187" s="26">
        <f>'3 - Rent Optimization'!J187</f>
        <v>109</v>
      </c>
      <c r="K187" s="26">
        <f>'3 - Rent Optimization'!K187</f>
        <v>640</v>
      </c>
      <c r="L187" s="26">
        <f>'3 - Rent Optimization'!L187</f>
        <v>531</v>
      </c>
      <c r="M187" s="26">
        <f>'3 - Rent Optimization'!M187</f>
        <v>179</v>
      </c>
      <c r="N187" s="47">
        <f>'3 - Rent Optimization'!N187</f>
        <v>0.36967984934086628</v>
      </c>
      <c r="O187" s="47">
        <f>'3 - Rent Optimization'!O187</f>
        <v>0.49859999999999999</v>
      </c>
      <c r="Y187" s="26">
        <f>'3 - Rent Optimization'!Y187</f>
        <v>377.91987968927629</v>
      </c>
      <c r="Z187" s="26">
        <f>'3 - Rent Optimization'!Z187</f>
        <v>377.91987968927629</v>
      </c>
      <c r="AA187" s="47">
        <f>'3 - Rent Optimization'!AA187</f>
        <v>0.50515236111378725</v>
      </c>
      <c r="AB187" s="107">
        <f>'3 - Rent Optimization'!AB187</f>
        <v>0.45077087570621466</v>
      </c>
      <c r="AC187" s="26">
        <f t="shared" si="28"/>
        <v>62179.675416727659</v>
      </c>
      <c r="AD187" s="39">
        <f t="shared" si="29"/>
        <v>37307.805250036596</v>
      </c>
      <c r="AE187" s="26">
        <f t="shared" si="30"/>
        <v>35028</v>
      </c>
      <c r="AF187" s="26">
        <f t="shared" si="31"/>
        <v>2279.8052500365957</v>
      </c>
      <c r="AH187" s="123">
        <f t="shared" si="32"/>
        <v>5484.3789877589452</v>
      </c>
      <c r="AI187" s="123">
        <f t="shared" si="33"/>
        <v>-39084.378987758944</v>
      </c>
      <c r="AJ187" s="123">
        <f t="shared" si="34"/>
        <v>-15084.378987758944</v>
      </c>
      <c r="AK187" s="123">
        <f t="shared" si="35"/>
        <v>-15084.378987758944</v>
      </c>
      <c r="AL187" s="123">
        <f t="shared" si="36"/>
        <v>-21084.378987758944</v>
      </c>
      <c r="AM187" s="26">
        <f t="shared" si="37"/>
        <v>-36804.573737722349</v>
      </c>
      <c r="AN187" s="26">
        <f t="shared" si="38"/>
        <v>-12804.573737722349</v>
      </c>
      <c r="AO187" s="26">
        <f t="shared" si="39"/>
        <v>-12804.573737722349</v>
      </c>
      <c r="AP187" s="26">
        <f t="shared" si="40"/>
        <v>-18804.573737722349</v>
      </c>
      <c r="AQ187">
        <f t="shared" si="41"/>
        <v>0</v>
      </c>
    </row>
    <row r="188" spans="1:43" x14ac:dyDescent="0.5">
      <c r="A188" t="str">
        <f>'3 - Rent Optimization'!A188</f>
        <v>W45</v>
      </c>
      <c r="B188" t="str">
        <f>'3 - Rent Optimization'!B188</f>
        <v>L11431</v>
      </c>
      <c r="C188" t="str">
        <f>'3 - Rent Optimization'!C188</f>
        <v>apartment</v>
      </c>
      <c r="D188">
        <f>'3 - Rent Optimization'!D188</f>
        <v>2</v>
      </c>
      <c r="E188">
        <f>'3 - Rent Optimization'!E188</f>
        <v>5600</v>
      </c>
      <c r="F188" s="107">
        <f>'3 - Rent Optimization'!F188</f>
        <v>0.97299999999999998</v>
      </c>
      <c r="G188" s="26">
        <f>'3 - Rent Optimization'!G188</f>
        <v>65385.599999999999</v>
      </c>
      <c r="H188" s="26">
        <f>'3 - Rent Optimization'!H188</f>
        <v>373</v>
      </c>
      <c r="I188" s="107">
        <f>'3 - Rent Optimization'!I188</f>
        <v>0.5151</v>
      </c>
      <c r="J188" s="26">
        <f>'3 - Rent Optimization'!J188</f>
        <v>196</v>
      </c>
      <c r="K188" s="26">
        <f>'3 - Rent Optimization'!K188</f>
        <v>612</v>
      </c>
      <c r="L188" s="26">
        <f>'3 - Rent Optimization'!L188</f>
        <v>416</v>
      </c>
      <c r="M188" s="26">
        <f>'3 - Rent Optimization'!M188</f>
        <v>177</v>
      </c>
      <c r="N188" s="47">
        <f>'3 - Rent Optimization'!N188</f>
        <v>0.44038461538461537</v>
      </c>
      <c r="O188" s="47">
        <f>'3 - Rent Optimization'!O188</f>
        <v>0.5151</v>
      </c>
      <c r="Y188" s="26">
        <f>'3 - Rent Optimization'!Y188</f>
        <v>351.37602627257797</v>
      </c>
      <c r="Z188" s="26">
        <f>'3 - Rent Optimization'!Z188</f>
        <v>351.37602627257797</v>
      </c>
      <c r="AA188" s="47">
        <f>'3 - Rent Optimization'!AA188</f>
        <v>0.39880005052418843</v>
      </c>
      <c r="AB188" s="107">
        <f>'3 - Rent Optimization'!AB188</f>
        <v>0.53497000000000006</v>
      </c>
      <c r="AC188" s="26">
        <f t="shared" si="28"/>
        <v>68611.105962889982</v>
      </c>
      <c r="AD188" s="39">
        <f t="shared" si="29"/>
        <v>41166.663577733991</v>
      </c>
      <c r="AE188" s="26">
        <f t="shared" si="30"/>
        <v>65385.599999999999</v>
      </c>
      <c r="AF188" s="26">
        <f t="shared" si="31"/>
        <v>-24218.936422266008</v>
      </c>
      <c r="AH188" s="123">
        <f t="shared" si="32"/>
        <v>6508.8016666666672</v>
      </c>
      <c r="AI188" s="123">
        <f t="shared" si="33"/>
        <v>-40108.801666666666</v>
      </c>
      <c r="AJ188" s="123">
        <f t="shared" si="34"/>
        <v>-16108.801666666666</v>
      </c>
      <c r="AK188" s="123">
        <f t="shared" si="35"/>
        <v>-16108.801666666666</v>
      </c>
      <c r="AL188" s="123">
        <f t="shared" si="36"/>
        <v>-22108.801666666666</v>
      </c>
      <c r="AM188" s="26">
        <f t="shared" si="37"/>
        <v>-64327.738088932674</v>
      </c>
      <c r="AN188" s="26">
        <f t="shared" si="38"/>
        <v>-40327.738088932674</v>
      </c>
      <c r="AO188" s="26">
        <f t="shared" si="39"/>
        <v>-40327.738088932674</v>
      </c>
      <c r="AP188" s="26">
        <f t="shared" si="40"/>
        <v>-46327.738088932674</v>
      </c>
      <c r="AQ188">
        <f t="shared" si="41"/>
        <v>0</v>
      </c>
    </row>
    <row r="189" spans="1:43" x14ac:dyDescent="0.5">
      <c r="A189" t="str">
        <f>'3 - Rent Optimization'!A189</f>
        <v>W46</v>
      </c>
      <c r="B189" t="str">
        <f>'3 - Rent Optimization'!B189</f>
        <v>L11431</v>
      </c>
      <c r="C189" t="str">
        <f>'3 - Rent Optimization'!C189</f>
        <v>house</v>
      </c>
      <c r="D189">
        <f>'3 - Rent Optimization'!D189</f>
        <v>2</v>
      </c>
      <c r="E189">
        <f>'3 - Rent Optimization'!E189</f>
        <v>3200</v>
      </c>
      <c r="F189" s="107">
        <f>'3 - Rent Optimization'!F189</f>
        <v>0.97299999999999998</v>
      </c>
      <c r="G189" s="26">
        <f>'3 - Rent Optimization'!G189</f>
        <v>37363.199999999997</v>
      </c>
      <c r="H189" s="26">
        <f>'3 - Rent Optimization'!H189</f>
        <v>420</v>
      </c>
      <c r="I189" s="107">
        <f>'3 - Rent Optimization'!I189</f>
        <v>0.87119999999999997</v>
      </c>
      <c r="J189" s="26">
        <f>'3 - Rent Optimization'!J189</f>
        <v>165</v>
      </c>
      <c r="K189" s="26">
        <f>'3 - Rent Optimization'!K189</f>
        <v>1296</v>
      </c>
      <c r="L189" s="26">
        <f>'3 - Rent Optimization'!L189</f>
        <v>1131</v>
      </c>
      <c r="M189" s="26">
        <f>'3 - Rent Optimization'!M189</f>
        <v>255</v>
      </c>
      <c r="N189" s="47">
        <f>'3 - Rent Optimization'!N189</f>
        <v>0.28037135278514591</v>
      </c>
      <c r="O189" s="47">
        <f>'3 - Rent Optimization'!O189</f>
        <v>0.87119999999999997</v>
      </c>
      <c r="Y189" s="26">
        <f>'3 - Rent Optimization'!Y189</f>
        <v>771.36607142857144</v>
      </c>
      <c r="Z189" s="26">
        <f>'3 - Rent Optimization'!Z189</f>
        <v>771.36607142857144</v>
      </c>
      <c r="AA189" s="47">
        <f>'3 - Rent Optimization'!AA189</f>
        <v>0.52890615131994445</v>
      </c>
      <c r="AB189" s="107">
        <f>'3 - Rent Optimization'!AB189</f>
        <v>0.43196499999999999</v>
      </c>
      <c r="AC189" s="26">
        <f t="shared" si="28"/>
        <v>121619.14794129464</v>
      </c>
      <c r="AD189" s="39">
        <f t="shared" si="29"/>
        <v>72971.488764776775</v>
      </c>
      <c r="AE189" s="26">
        <f t="shared" si="30"/>
        <v>37363.199999999997</v>
      </c>
      <c r="AF189" s="26">
        <f t="shared" si="31"/>
        <v>35608.288764776778</v>
      </c>
      <c r="AH189" s="123">
        <f t="shared" si="32"/>
        <v>5255.5741666666672</v>
      </c>
      <c r="AI189" s="123">
        <f t="shared" si="33"/>
        <v>-38855.574166666665</v>
      </c>
      <c r="AJ189" s="123">
        <f t="shared" si="34"/>
        <v>-14855.574166666667</v>
      </c>
      <c r="AK189" s="123">
        <f t="shared" si="35"/>
        <v>-14855.574166666667</v>
      </c>
      <c r="AL189" s="123">
        <f t="shared" si="36"/>
        <v>-20855.574166666665</v>
      </c>
      <c r="AM189" s="26">
        <f t="shared" si="37"/>
        <v>-3247.285401889887</v>
      </c>
      <c r="AN189" s="26">
        <f t="shared" si="38"/>
        <v>20752.714598110113</v>
      </c>
      <c r="AO189" s="26">
        <f t="shared" si="39"/>
        <v>20752.714598110113</v>
      </c>
      <c r="AP189" s="26">
        <f t="shared" si="40"/>
        <v>14752.714598110113</v>
      </c>
      <c r="AQ189">
        <f t="shared" si="41"/>
        <v>1</v>
      </c>
    </row>
    <row r="190" spans="1:43" x14ac:dyDescent="0.5">
      <c r="A190" t="str">
        <f>'3 - Rent Optimization'!A190</f>
        <v>W47</v>
      </c>
      <c r="B190" t="str">
        <f>'3 - Rent Optimization'!B190</f>
        <v>L11431</v>
      </c>
      <c r="C190" t="str">
        <f>'3 - Rent Optimization'!C190</f>
        <v>house</v>
      </c>
      <c r="D190">
        <f>'3 - Rent Optimization'!D190</f>
        <v>2</v>
      </c>
      <c r="E190">
        <f>'3 - Rent Optimization'!E190</f>
        <v>3500</v>
      </c>
      <c r="F190" s="107">
        <f>'3 - Rent Optimization'!F190</f>
        <v>0.97299999999999998</v>
      </c>
      <c r="G190" s="26">
        <f>'3 - Rent Optimization'!G190</f>
        <v>40866</v>
      </c>
      <c r="H190" s="26">
        <f>'3 - Rent Optimization'!H190</f>
        <v>593</v>
      </c>
      <c r="I190" s="107">
        <f>'3 - Rent Optimization'!I190</f>
        <v>0.50680000000000003</v>
      </c>
      <c r="J190" s="26">
        <f>'3 - Rent Optimization'!J190</f>
        <v>268</v>
      </c>
      <c r="K190" s="26">
        <f>'3 - Rent Optimization'!K190</f>
        <v>1032</v>
      </c>
      <c r="L190" s="26">
        <f>'3 - Rent Optimization'!L190</f>
        <v>764</v>
      </c>
      <c r="M190" s="26">
        <f>'3 - Rent Optimization'!M190</f>
        <v>325</v>
      </c>
      <c r="N190" s="47">
        <f>'3 - Rent Optimization'!N190</f>
        <v>0.44031413612565451</v>
      </c>
      <c r="O190" s="47">
        <f>'3 - Rent Optimization'!O190</f>
        <v>0.50680000000000003</v>
      </c>
      <c r="Y190" s="26">
        <f>'3 - Rent Optimization'!Y190</f>
        <v>599.33481748136921</v>
      </c>
      <c r="Z190" s="26">
        <f>'3 - Rent Optimization'!Z190</f>
        <v>599.33481748136921</v>
      </c>
      <c r="AA190" s="47">
        <f>'3 - Rent Optimization'!AA190</f>
        <v>0.44694745286007248</v>
      </c>
      <c r="AB190" s="107">
        <f>'3 - Rent Optimization'!AB190</f>
        <v>0.49685170157068065</v>
      </c>
      <c r="AC190" s="26">
        <f t="shared" si="28"/>
        <v>108689.89121480264</v>
      </c>
      <c r="AD190" s="39">
        <f t="shared" si="29"/>
        <v>65213.934728881584</v>
      </c>
      <c r="AE190" s="26">
        <f t="shared" si="30"/>
        <v>40866</v>
      </c>
      <c r="AF190" s="26">
        <f t="shared" si="31"/>
        <v>24347.934728881584</v>
      </c>
      <c r="AH190" s="123">
        <f t="shared" si="32"/>
        <v>6045.0290357766144</v>
      </c>
      <c r="AI190" s="123">
        <f t="shared" si="33"/>
        <v>-39645.029035776613</v>
      </c>
      <c r="AJ190" s="123">
        <f t="shared" si="34"/>
        <v>-15645.029035776613</v>
      </c>
      <c r="AK190" s="123">
        <f t="shared" si="35"/>
        <v>-15645.029035776613</v>
      </c>
      <c r="AL190" s="123">
        <f t="shared" si="36"/>
        <v>-21645.029035776613</v>
      </c>
      <c r="AM190" s="26">
        <f t="shared" si="37"/>
        <v>-15297.094306895029</v>
      </c>
      <c r="AN190" s="26">
        <f t="shared" si="38"/>
        <v>8702.9056931049709</v>
      </c>
      <c r="AO190" s="26">
        <f t="shared" si="39"/>
        <v>8702.9056931049709</v>
      </c>
      <c r="AP190" s="26">
        <f t="shared" si="40"/>
        <v>2702.9056931049709</v>
      </c>
      <c r="AQ190">
        <f t="shared" si="41"/>
        <v>0</v>
      </c>
    </row>
    <row r="191" spans="1:43" x14ac:dyDescent="0.5">
      <c r="A191" t="str">
        <f>'3 - Rent Optimization'!A191</f>
        <v>W48</v>
      </c>
      <c r="B191" t="str">
        <f>'3 - Rent Optimization'!B191</f>
        <v>L11431</v>
      </c>
      <c r="C191" t="str">
        <f>'3 - Rent Optimization'!C191</f>
        <v>apartment</v>
      </c>
      <c r="D191">
        <f>'3 - Rent Optimization'!D191</f>
        <v>2</v>
      </c>
      <c r="E191">
        <f>'3 - Rent Optimization'!E191</f>
        <v>3400</v>
      </c>
      <c r="F191" s="107">
        <f>'3 - Rent Optimization'!F191</f>
        <v>0.97299999999999998</v>
      </c>
      <c r="G191" s="26">
        <f>'3 - Rent Optimization'!G191</f>
        <v>39698.400000000001</v>
      </c>
      <c r="H191" s="26">
        <f>'3 - Rent Optimization'!H191</f>
        <v>436</v>
      </c>
      <c r="I191" s="107">
        <f>'3 - Rent Optimization'!I191</f>
        <v>0.28220000000000001</v>
      </c>
      <c r="J191" s="26">
        <f>'3 - Rent Optimization'!J191</f>
        <v>106</v>
      </c>
      <c r="K191" s="26">
        <f>'3 - Rent Optimization'!K191</f>
        <v>624</v>
      </c>
      <c r="L191" s="26">
        <f>'3 - Rent Optimization'!L191</f>
        <v>518</v>
      </c>
      <c r="M191" s="26">
        <f>'3 - Rent Optimization'!M191</f>
        <v>330</v>
      </c>
      <c r="N191" s="47">
        <f>'3 - Rent Optimization'!N191</f>
        <v>0.60965250965250961</v>
      </c>
      <c r="O191" s="47">
        <f>'3 - Rent Optimization'!O191</f>
        <v>0.28220000000000001</v>
      </c>
      <c r="Y191" s="26">
        <f>'3 - Rent Optimization'!Y191</f>
        <v>368.50187886825819</v>
      </c>
      <c r="Z191" s="26">
        <f>'3 - Rent Optimization'!Z191</f>
        <v>368.50187886825819</v>
      </c>
      <c r="AA191" s="47">
        <f>'3 - Rent Optimization'!AA191</f>
        <v>0.50540830713244511</v>
      </c>
      <c r="AB191" s="107">
        <f>'3 - Rent Optimization'!AB191</f>
        <v>0.45056824324324324</v>
      </c>
      <c r="AC191" s="26">
        <f t="shared" si="28"/>
        <v>60602.864130629518</v>
      </c>
      <c r="AD191" s="39">
        <f t="shared" si="29"/>
        <v>36361.718478377712</v>
      </c>
      <c r="AE191" s="26">
        <f t="shared" si="30"/>
        <v>39698.400000000001</v>
      </c>
      <c r="AF191" s="26">
        <f t="shared" si="31"/>
        <v>-3336.6815216222894</v>
      </c>
      <c r="AH191" s="123">
        <f t="shared" si="32"/>
        <v>5481.9136261261265</v>
      </c>
      <c r="AI191" s="123">
        <f t="shared" si="33"/>
        <v>-39081.91362612613</v>
      </c>
      <c r="AJ191" s="123">
        <f t="shared" si="34"/>
        <v>-15081.913626126126</v>
      </c>
      <c r="AK191" s="123">
        <f t="shared" si="35"/>
        <v>-15081.913626126126</v>
      </c>
      <c r="AL191" s="123">
        <f t="shared" si="36"/>
        <v>-21081.913626126126</v>
      </c>
      <c r="AM191" s="26">
        <f t="shared" si="37"/>
        <v>-42418.59514774842</v>
      </c>
      <c r="AN191" s="26">
        <f t="shared" si="38"/>
        <v>-18418.595147748416</v>
      </c>
      <c r="AO191" s="26">
        <f t="shared" si="39"/>
        <v>-18418.595147748416</v>
      </c>
      <c r="AP191" s="26">
        <f t="shared" si="40"/>
        <v>-24418.595147748416</v>
      </c>
      <c r="AQ191">
        <f t="shared" si="41"/>
        <v>0</v>
      </c>
    </row>
    <row r="192" spans="1:43" x14ac:dyDescent="0.5">
      <c r="A192" t="str">
        <f>'3 - Rent Optimization'!A192</f>
        <v>W49</v>
      </c>
      <c r="B192" t="str">
        <f>'3 - Rent Optimization'!B192</f>
        <v>L11434</v>
      </c>
      <c r="C192" t="str">
        <f>'3 - Rent Optimization'!C192</f>
        <v>apartment</v>
      </c>
      <c r="D192">
        <f>'3 - Rent Optimization'!D192</f>
        <v>2</v>
      </c>
      <c r="E192">
        <f>'3 - Rent Optimization'!E192</f>
        <v>4200</v>
      </c>
      <c r="F192" s="107">
        <f>'3 - Rent Optimization'!F192</f>
        <v>0.97299999999999998</v>
      </c>
      <c r="G192" s="26">
        <f>'3 - Rent Optimization'!G192</f>
        <v>49039.199999999997</v>
      </c>
      <c r="H192" s="26">
        <f>'3 - Rent Optimization'!H192</f>
        <v>426</v>
      </c>
      <c r="I192" s="107">
        <f>'3 - Rent Optimization'!I192</f>
        <v>0.54249999999999998</v>
      </c>
      <c r="J192" s="26">
        <f>'3 - Rent Optimization'!J192</f>
        <v>210</v>
      </c>
      <c r="K192" s="26">
        <f>'3 - Rent Optimization'!K192</f>
        <v>654</v>
      </c>
      <c r="L192" s="26">
        <f>'3 - Rent Optimization'!L192</f>
        <v>444</v>
      </c>
      <c r="M192" s="26">
        <f>'3 - Rent Optimization'!M192</f>
        <v>216</v>
      </c>
      <c r="N192" s="47">
        <f>'3 - Rent Optimization'!N192</f>
        <v>0.48918918918918919</v>
      </c>
      <c r="O192" s="47">
        <f>'3 - Rent Optimization'!O192</f>
        <v>0.54249999999999998</v>
      </c>
      <c r="Y192" s="26">
        <f>'3 - Rent Optimization'!Y192</f>
        <v>375.43018188707839</v>
      </c>
      <c r="Z192" s="26">
        <f>'3 - Rent Optimization'!Z192</f>
        <v>375.43018188707839</v>
      </c>
      <c r="AA192" s="47">
        <f>'3 - Rent Optimization'!AA192</f>
        <v>0.39807239979653763</v>
      </c>
      <c r="AB192" s="107">
        <f>'3 - Rent Optimization'!AB192</f>
        <v>0.53554608108108126</v>
      </c>
      <c r="AC192" s="26">
        <f t="shared" si="28"/>
        <v>73386.959359651562</v>
      </c>
      <c r="AD192" s="39">
        <f t="shared" si="29"/>
        <v>44032.175615790933</v>
      </c>
      <c r="AE192" s="26">
        <f t="shared" si="30"/>
        <v>49039.199999999997</v>
      </c>
      <c r="AF192" s="26">
        <f t="shared" si="31"/>
        <v>-5007.024384209064</v>
      </c>
      <c r="AH192" s="123">
        <f t="shared" si="32"/>
        <v>6515.8106531531548</v>
      </c>
      <c r="AI192" s="123">
        <f t="shared" si="33"/>
        <v>-40115.810653153152</v>
      </c>
      <c r="AJ192" s="123">
        <f t="shared" si="34"/>
        <v>-16115.810653153156</v>
      </c>
      <c r="AK192" s="123">
        <f t="shared" si="35"/>
        <v>-16115.810653153156</v>
      </c>
      <c r="AL192" s="123">
        <f t="shared" si="36"/>
        <v>-22115.810653153156</v>
      </c>
      <c r="AM192" s="26">
        <f t="shared" si="37"/>
        <v>-45122.835037362216</v>
      </c>
      <c r="AN192" s="26">
        <f t="shared" si="38"/>
        <v>-21122.83503736222</v>
      </c>
      <c r="AO192" s="26">
        <f t="shared" si="39"/>
        <v>-21122.83503736222</v>
      </c>
      <c r="AP192" s="26">
        <f t="shared" si="40"/>
        <v>-27122.83503736222</v>
      </c>
      <c r="AQ192">
        <f t="shared" si="41"/>
        <v>0</v>
      </c>
    </row>
    <row r="193" spans="1:43" x14ac:dyDescent="0.5">
      <c r="A193" t="str">
        <f>'3 - Rent Optimization'!A193</f>
        <v>W5</v>
      </c>
      <c r="B193" t="str">
        <f>'3 - Rent Optimization'!B193</f>
        <v>L9532</v>
      </c>
      <c r="C193" t="str">
        <f>'3 - Rent Optimization'!C193</f>
        <v>apartment</v>
      </c>
      <c r="D193">
        <f>'3 - Rent Optimization'!D193</f>
        <v>2</v>
      </c>
      <c r="E193">
        <f>'3 - Rent Optimization'!E193</f>
        <v>1100</v>
      </c>
      <c r="F193" s="107">
        <f>'3 - Rent Optimization'!F193</f>
        <v>0.97299999999999998</v>
      </c>
      <c r="G193" s="26">
        <f>'3 - Rent Optimization'!G193</f>
        <v>12843.6</v>
      </c>
      <c r="H193" s="26">
        <f>'3 - Rent Optimization'!H193</f>
        <v>142</v>
      </c>
      <c r="I193" s="107">
        <f>'3 - Rent Optimization'!I193</f>
        <v>8.2199999999999995E-2</v>
      </c>
      <c r="J193" s="26">
        <f>'3 - Rent Optimization'!J193</f>
        <v>111</v>
      </c>
      <c r="K193" s="26">
        <f>'3 - Rent Optimization'!K193</f>
        <v>148</v>
      </c>
      <c r="L193" s="26">
        <f>'3 - Rent Optimization'!L193</f>
        <v>37</v>
      </c>
      <c r="M193" s="26">
        <f>'3 - Rent Optimization'!M193</f>
        <v>31</v>
      </c>
      <c r="N193" s="47">
        <f>'3 - Rent Optimization'!N193</f>
        <v>0.77027027027027029</v>
      </c>
      <c r="O193" s="47">
        <f>'3 - Rent Optimization'!O193</f>
        <v>8.2199999999999995E-2</v>
      </c>
      <c r="Y193" s="26">
        <f>'3 - Rent Optimization'!Y193</f>
        <v>78.035848490589871</v>
      </c>
      <c r="Z193" s="26">
        <f>'3 - Rent Optimization'!Z193</f>
        <v>111</v>
      </c>
      <c r="AA193" s="47">
        <f>'3 - Rent Optimization'!AA193</f>
        <v>0.1</v>
      </c>
      <c r="AB193" s="107">
        <f>'3 - Rent Optimization'!AB193</f>
        <v>0.77153000000000005</v>
      </c>
      <c r="AC193" s="26">
        <f t="shared" si="28"/>
        <v>31258.537950000002</v>
      </c>
      <c r="AD193" s="39">
        <f t="shared" si="29"/>
        <v>18755.122770000002</v>
      </c>
      <c r="AE193" s="26">
        <f t="shared" si="30"/>
        <v>12843.6</v>
      </c>
      <c r="AF193" s="26">
        <f t="shared" si="31"/>
        <v>5911.5227700000014</v>
      </c>
      <c r="AH193" s="123">
        <f t="shared" si="32"/>
        <v>9386.9483333333337</v>
      </c>
      <c r="AI193" s="123">
        <f t="shared" si="33"/>
        <v>-42986.948333333334</v>
      </c>
      <c r="AJ193" s="123">
        <f t="shared" si="34"/>
        <v>-18986.948333333334</v>
      </c>
      <c r="AK193" s="123">
        <f t="shared" si="35"/>
        <v>-18986.948333333334</v>
      </c>
      <c r="AL193" s="123">
        <f t="shared" si="36"/>
        <v>-24986.948333333334</v>
      </c>
      <c r="AM193" s="26">
        <f t="shared" si="37"/>
        <v>-37075.425563333331</v>
      </c>
      <c r="AN193" s="26">
        <f t="shared" si="38"/>
        <v>-13075.425563333332</v>
      </c>
      <c r="AO193" s="26">
        <f t="shared" si="39"/>
        <v>-13075.425563333332</v>
      </c>
      <c r="AP193" s="26">
        <f t="shared" si="40"/>
        <v>-19075.425563333331</v>
      </c>
      <c r="AQ193">
        <f t="shared" si="41"/>
        <v>0</v>
      </c>
    </row>
    <row r="194" spans="1:43" x14ac:dyDescent="0.5">
      <c r="A194" t="str">
        <f>'3 - Rent Optimization'!A194</f>
        <v>W50</v>
      </c>
      <c r="B194" t="str">
        <f>'3 - Rent Optimization'!B194</f>
        <v>L11434</v>
      </c>
      <c r="C194" t="str">
        <f>'3 - Rent Optimization'!C194</f>
        <v>house</v>
      </c>
      <c r="D194">
        <f>'3 - Rent Optimization'!D194</f>
        <v>2</v>
      </c>
      <c r="E194">
        <f>'3 - Rent Optimization'!E194</f>
        <v>3000</v>
      </c>
      <c r="F194" s="107">
        <f>'3 - Rent Optimization'!F194</f>
        <v>0.97299999999999998</v>
      </c>
      <c r="G194" s="26">
        <f>'3 - Rent Optimization'!G194</f>
        <v>35028</v>
      </c>
      <c r="H194" s="26">
        <f>'3 - Rent Optimization'!H194</f>
        <v>621</v>
      </c>
      <c r="I194" s="107">
        <f>'3 - Rent Optimization'!I194</f>
        <v>0.34789999999999999</v>
      </c>
      <c r="J194" s="26">
        <f>'3 - Rent Optimization'!J194</f>
        <v>133</v>
      </c>
      <c r="K194" s="26">
        <f>'3 - Rent Optimization'!K194</f>
        <v>1040</v>
      </c>
      <c r="L194" s="26">
        <f>'3 - Rent Optimization'!L194</f>
        <v>907</v>
      </c>
      <c r="M194" s="26">
        <f>'3 - Rent Optimization'!M194</f>
        <v>488</v>
      </c>
      <c r="N194" s="47">
        <f>'3 - Rent Optimization'!N194</f>
        <v>0.53042998897464166</v>
      </c>
      <c r="O194" s="47">
        <f>'3 - Rent Optimization'!O194</f>
        <v>0.34789999999999999</v>
      </c>
      <c r="Y194" s="26">
        <f>'3 - Rent Optimization'!Y194</f>
        <v>618.93282651256789</v>
      </c>
      <c r="Z194" s="26">
        <f>'3 - Rent Optimization'!Z194</f>
        <v>618.93282651256789</v>
      </c>
      <c r="AA194" s="47">
        <f>'3 - Rent Optimization'!AA194</f>
        <v>0.52860668270127265</v>
      </c>
      <c r="AB194" s="107">
        <f>'3 - Rent Optimization'!AB194</f>
        <v>0.43220208930540249</v>
      </c>
      <c r="AC194" s="26">
        <f t="shared" si="28"/>
        <v>97638.982176826976</v>
      </c>
      <c r="AD194" s="39">
        <f t="shared" si="29"/>
        <v>58583.389306096185</v>
      </c>
      <c r="AE194" s="26">
        <f t="shared" si="30"/>
        <v>35028</v>
      </c>
      <c r="AF194" s="26">
        <f t="shared" si="31"/>
        <v>23555.389306096185</v>
      </c>
      <c r="AH194" s="123">
        <f t="shared" si="32"/>
        <v>5258.4587532157311</v>
      </c>
      <c r="AI194" s="123">
        <f t="shared" si="33"/>
        <v>-38858.458753215731</v>
      </c>
      <c r="AJ194" s="123">
        <f t="shared" si="34"/>
        <v>-14858.458753215731</v>
      </c>
      <c r="AK194" s="123">
        <f t="shared" si="35"/>
        <v>-14858.458753215731</v>
      </c>
      <c r="AL194" s="123">
        <f t="shared" si="36"/>
        <v>-20858.458753215731</v>
      </c>
      <c r="AM194" s="26">
        <f t="shared" si="37"/>
        <v>-15303.069447119546</v>
      </c>
      <c r="AN194" s="26">
        <f t="shared" si="38"/>
        <v>8696.9305528804543</v>
      </c>
      <c r="AO194" s="26">
        <f t="shared" si="39"/>
        <v>8696.9305528804543</v>
      </c>
      <c r="AP194" s="26">
        <f t="shared" si="40"/>
        <v>2696.9305528804543</v>
      </c>
      <c r="AQ194">
        <f t="shared" si="41"/>
        <v>0</v>
      </c>
    </row>
    <row r="195" spans="1:43" x14ac:dyDescent="0.5">
      <c r="A195" t="str">
        <f>'3 - Rent Optimization'!A195</f>
        <v>W51</v>
      </c>
      <c r="B195" t="str">
        <f>'3 - Rent Optimization'!B195</f>
        <v>L11434</v>
      </c>
      <c r="C195" t="str">
        <f>'3 - Rent Optimization'!C195</f>
        <v>house</v>
      </c>
      <c r="D195">
        <f>'3 - Rent Optimization'!D195</f>
        <v>2</v>
      </c>
      <c r="E195">
        <f>'3 - Rent Optimization'!E195</f>
        <v>3900</v>
      </c>
      <c r="F195" s="107">
        <f>'3 - Rent Optimization'!F195</f>
        <v>0.97299999999999998</v>
      </c>
      <c r="G195" s="26">
        <f>'3 - Rent Optimization'!G195</f>
        <v>45536.4</v>
      </c>
      <c r="H195" s="26">
        <f>'3 - Rent Optimization'!H195</f>
        <v>535</v>
      </c>
      <c r="I195" s="107">
        <f>'3 - Rent Optimization'!I195</f>
        <v>0.47670000000000001</v>
      </c>
      <c r="J195" s="26">
        <f>'3 - Rent Optimization'!J195</f>
        <v>231</v>
      </c>
      <c r="K195" s="26">
        <f>'3 - Rent Optimization'!K195</f>
        <v>888</v>
      </c>
      <c r="L195" s="26">
        <f>'3 - Rent Optimization'!L195</f>
        <v>657</v>
      </c>
      <c r="M195" s="26">
        <f>'3 - Rent Optimization'!M195</f>
        <v>304</v>
      </c>
      <c r="N195" s="47">
        <f>'3 - Rent Optimization'!N195</f>
        <v>0.4701674277016743</v>
      </c>
      <c r="O195" s="47">
        <f>'3 - Rent Optimization'!O195</f>
        <v>0.47670000000000001</v>
      </c>
      <c r="Y195" s="26">
        <f>'3 - Rent Optimization'!Y195</f>
        <v>515.66357995452825</v>
      </c>
      <c r="Z195" s="26">
        <f>'3 - Rent Optimization'!Z195</f>
        <v>515.66357995452825</v>
      </c>
      <c r="AA195" s="47">
        <f>'3 - Rent Optimization'!AA195</f>
        <v>0.44662231957933424</v>
      </c>
      <c r="AB195" s="107">
        <f>'3 - Rent Optimization'!AB195</f>
        <v>0.49710910958904109</v>
      </c>
      <c r="AC195" s="26">
        <f t="shared" si="28"/>
        <v>93564.488023722894</v>
      </c>
      <c r="AD195" s="39">
        <f t="shared" si="29"/>
        <v>56138.692814233735</v>
      </c>
      <c r="AE195" s="26">
        <f t="shared" si="30"/>
        <v>45536.4</v>
      </c>
      <c r="AF195" s="26">
        <f t="shared" si="31"/>
        <v>10602.292814233733</v>
      </c>
      <c r="AH195" s="123">
        <f t="shared" si="32"/>
        <v>6048.1608333333334</v>
      </c>
      <c r="AI195" s="123">
        <f t="shared" si="33"/>
        <v>-39648.160833333335</v>
      </c>
      <c r="AJ195" s="123">
        <f t="shared" si="34"/>
        <v>-15648.160833333333</v>
      </c>
      <c r="AK195" s="123">
        <f t="shared" si="35"/>
        <v>-15648.160833333333</v>
      </c>
      <c r="AL195" s="123">
        <f t="shared" si="36"/>
        <v>-21648.160833333335</v>
      </c>
      <c r="AM195" s="26">
        <f t="shared" si="37"/>
        <v>-29045.868019099602</v>
      </c>
      <c r="AN195" s="26">
        <f t="shared" si="38"/>
        <v>-5045.8680190996001</v>
      </c>
      <c r="AO195" s="26">
        <f t="shared" si="39"/>
        <v>-5045.8680190996001</v>
      </c>
      <c r="AP195" s="26">
        <f t="shared" si="40"/>
        <v>-11045.868019099602</v>
      </c>
      <c r="AQ195">
        <f t="shared" si="41"/>
        <v>0</v>
      </c>
    </row>
    <row r="196" spans="1:43" x14ac:dyDescent="0.5">
      <c r="A196" t="str">
        <f>'3 - Rent Optimization'!A196</f>
        <v>W52</v>
      </c>
      <c r="B196" t="str">
        <f>'3 - Rent Optimization'!B196</f>
        <v>L11434</v>
      </c>
      <c r="C196" t="str">
        <f>'3 - Rent Optimization'!C196</f>
        <v>apartment</v>
      </c>
      <c r="D196">
        <f>'3 - Rent Optimization'!D196</f>
        <v>2</v>
      </c>
      <c r="E196">
        <f>'3 - Rent Optimization'!E196</f>
        <v>3600</v>
      </c>
      <c r="F196" s="107">
        <f>'3 - Rent Optimization'!F196</f>
        <v>0.97299999999999998</v>
      </c>
      <c r="G196" s="26">
        <f>'3 - Rent Optimization'!G196</f>
        <v>42033.599999999999</v>
      </c>
      <c r="H196" s="26">
        <f>'3 - Rent Optimization'!H196</f>
        <v>196</v>
      </c>
      <c r="I196" s="107">
        <f>'3 - Rent Optimization'!I196</f>
        <v>0.77810000000000001</v>
      </c>
      <c r="J196" s="26">
        <f>'3 - Rent Optimization'!J196</f>
        <v>137</v>
      </c>
      <c r="K196" s="26">
        <f>'3 - Rent Optimization'!K196</f>
        <v>808</v>
      </c>
      <c r="L196" s="26">
        <f>'3 - Rent Optimization'!L196</f>
        <v>671</v>
      </c>
      <c r="M196" s="26">
        <f>'3 - Rent Optimization'!M196</f>
        <v>59</v>
      </c>
      <c r="N196" s="47">
        <f>'3 - Rent Optimization'!N196</f>
        <v>0.17034277198211625</v>
      </c>
      <c r="O196" s="47">
        <f>'3 - Rent Optimization'!O196</f>
        <v>0.77810000000000001</v>
      </c>
      <c r="Y196" s="26">
        <f>'3 - Rent Optimization'!Y196</f>
        <v>477.19065776177843</v>
      </c>
      <c r="Z196" s="26">
        <f>'3 - Rent Optimization'!Z196</f>
        <v>477.19065776177843</v>
      </c>
      <c r="AA196" s="47">
        <f>'3 - Rent Optimization'!AA196</f>
        <v>0.50559243846411739</v>
      </c>
      <c r="AB196" s="107">
        <f>'3 - Rent Optimization'!AB196</f>
        <v>0.4504224664679583</v>
      </c>
      <c r="AC196" s="26">
        <f t="shared" si="28"/>
        <v>78452.148461252567</v>
      </c>
      <c r="AD196" s="39">
        <f t="shared" si="29"/>
        <v>47071.289076751542</v>
      </c>
      <c r="AE196" s="26">
        <f t="shared" si="30"/>
        <v>42033.599999999999</v>
      </c>
      <c r="AF196" s="26">
        <f t="shared" si="31"/>
        <v>5037.6890767515433</v>
      </c>
      <c r="AH196" s="123">
        <f t="shared" si="32"/>
        <v>5480.1400086934927</v>
      </c>
      <c r="AI196" s="123">
        <f t="shared" si="33"/>
        <v>-39080.140008693495</v>
      </c>
      <c r="AJ196" s="123">
        <f t="shared" si="34"/>
        <v>-15080.140008693492</v>
      </c>
      <c r="AK196" s="123">
        <f t="shared" si="35"/>
        <v>-15080.140008693492</v>
      </c>
      <c r="AL196" s="123">
        <f t="shared" si="36"/>
        <v>-21080.140008693492</v>
      </c>
      <c r="AM196" s="26">
        <f t="shared" si="37"/>
        <v>-34042.450931941952</v>
      </c>
      <c r="AN196" s="26">
        <f t="shared" si="38"/>
        <v>-10042.450931941949</v>
      </c>
      <c r="AO196" s="26">
        <f t="shared" si="39"/>
        <v>-10042.450931941949</v>
      </c>
      <c r="AP196" s="26">
        <f t="shared" si="40"/>
        <v>-16042.450931941949</v>
      </c>
      <c r="AQ196">
        <f t="shared" si="41"/>
        <v>0</v>
      </c>
    </row>
    <row r="197" spans="1:43" x14ac:dyDescent="0.5">
      <c r="A197" t="str">
        <f>'3 - Rent Optimization'!A197</f>
        <v>W53</v>
      </c>
      <c r="B197" t="str">
        <f>'3 - Rent Optimization'!B197</f>
        <v>L11480</v>
      </c>
      <c r="C197" t="str">
        <f>'3 - Rent Optimization'!C197</f>
        <v>apartment</v>
      </c>
      <c r="D197">
        <f>'3 - Rent Optimization'!D197</f>
        <v>2</v>
      </c>
      <c r="E197">
        <f>'3 - Rent Optimization'!E197</f>
        <v>3500</v>
      </c>
      <c r="F197" s="107">
        <f>'3 - Rent Optimization'!F197</f>
        <v>0.97299999999999998</v>
      </c>
      <c r="G197" s="26">
        <f>'3 - Rent Optimization'!G197</f>
        <v>40866</v>
      </c>
      <c r="H197" s="26">
        <f>'3 - Rent Optimization'!H197</f>
        <v>294</v>
      </c>
      <c r="I197" s="107">
        <f>'3 - Rent Optimization'!I197</f>
        <v>0.39729999999999999</v>
      </c>
      <c r="J197" s="26">
        <f>'3 - Rent Optimization'!J197</f>
        <v>155</v>
      </c>
      <c r="K197" s="26">
        <f>'3 - Rent Optimization'!K197</f>
        <v>483</v>
      </c>
      <c r="L197" s="26">
        <f>'3 - Rent Optimization'!L197</f>
        <v>328</v>
      </c>
      <c r="M197" s="26">
        <f>'3 - Rent Optimization'!M197</f>
        <v>139</v>
      </c>
      <c r="N197" s="47">
        <f>'3 - Rent Optimization'!N197</f>
        <v>0.4390243902439025</v>
      </c>
      <c r="O197" s="47">
        <f>'3 - Rent Optimization'!O197</f>
        <v>0.39729999999999999</v>
      </c>
      <c r="Y197" s="26">
        <f>'3 - Rent Optimization'!Y197</f>
        <v>277.27725148414805</v>
      </c>
      <c r="Z197" s="26">
        <f>'3 - Rent Optimization'!Z197</f>
        <v>277.27725148414805</v>
      </c>
      <c r="AA197" s="47">
        <f>'3 - Rent Optimization'!AA197</f>
        <v>0.39823719874182451</v>
      </c>
      <c r="AB197" s="107">
        <f>'3 - Rent Optimization'!AB197</f>
        <v>0.53541560975609759</v>
      </c>
      <c r="AC197" s="26">
        <f t="shared" ref="AC197:AC247" si="42">AB197*Z197*365</f>
        <v>54187.377566331183</v>
      </c>
      <c r="AD197" s="39">
        <f t="shared" ref="AD197:AD247" si="43">AC197*0.6</f>
        <v>32512.426539798707</v>
      </c>
      <c r="AE197" s="26">
        <f t="shared" ref="AE197:AE247" si="44">G197</f>
        <v>40866</v>
      </c>
      <c r="AF197" s="26">
        <f t="shared" ref="AF197:AF247" si="45">AD197-AE197</f>
        <v>-8353.5734602012926</v>
      </c>
      <c r="AH197" s="123">
        <f t="shared" ref="AH197:AH247" si="46">AB197*365/$AG$23*$AG$21</f>
        <v>6514.2232520325206</v>
      </c>
      <c r="AI197" s="123">
        <f t="shared" ref="AI197:AI247" si="47">-$AG$7-$AG$13-AH197</f>
        <v>-40114.22325203252</v>
      </c>
      <c r="AJ197" s="123">
        <f t="shared" ref="AJ197:AJ247" si="48">-$AG$13-AH197-$AG$18</f>
        <v>-16114.22325203252</v>
      </c>
      <c r="AK197" s="123">
        <f t="shared" ref="AK197:AK247" si="49">-$AG$7/$AG$9-$AG$13-AH197</f>
        <v>-16114.22325203252</v>
      </c>
      <c r="AL197" s="123">
        <f t="shared" ref="AL197:AL247" si="50">-$AG$7/$AG$9-$AG$13-AH197-$AG$18</f>
        <v>-22114.22325203252</v>
      </c>
      <c r="AM197" s="26">
        <f t="shared" ref="AM197:AM247" si="51">AF197+AI197</f>
        <v>-48467.796712233816</v>
      </c>
      <c r="AN197" s="26">
        <f t="shared" ref="AN197:AN247" si="52">AF197+AJ197</f>
        <v>-24467.796712233812</v>
      </c>
      <c r="AO197" s="26">
        <f t="shared" ref="AO197:AO247" si="53">AF197+AK197</f>
        <v>-24467.796712233812</v>
      </c>
      <c r="AP197" s="26">
        <f t="shared" ref="AP197:AP247" si="54">AF197+AL197</f>
        <v>-30467.796712233812</v>
      </c>
      <c r="AQ197">
        <f t="shared" ref="AQ197:AQ247" si="55">IF(AP197&gt;6000,1,0)</f>
        <v>0</v>
      </c>
    </row>
    <row r="198" spans="1:43" x14ac:dyDescent="0.5">
      <c r="A198" t="str">
        <f>'3 - Rent Optimization'!A198</f>
        <v>W54</v>
      </c>
      <c r="B198" t="str">
        <f>'3 - Rent Optimization'!B198</f>
        <v>L11480</v>
      </c>
      <c r="C198" t="str">
        <f>'3 - Rent Optimization'!C198</f>
        <v>house</v>
      </c>
      <c r="D198">
        <f>'3 - Rent Optimization'!D198</f>
        <v>2</v>
      </c>
      <c r="E198">
        <f>'3 - Rent Optimization'!E198</f>
        <v>2500</v>
      </c>
      <c r="F198" s="107">
        <f>'3 - Rent Optimization'!F198</f>
        <v>0.97299999999999998</v>
      </c>
      <c r="G198" s="26">
        <f>'3 - Rent Optimization'!G198</f>
        <v>29190</v>
      </c>
      <c r="H198" s="26">
        <f>'3 - Rent Optimization'!H198</f>
        <v>471</v>
      </c>
      <c r="I198" s="107">
        <f>'3 - Rent Optimization'!I198</f>
        <v>0.6</v>
      </c>
      <c r="J198" s="26">
        <f>'3 - Rent Optimization'!J198</f>
        <v>111</v>
      </c>
      <c r="K198" s="26">
        <f>'3 - Rent Optimization'!K198</f>
        <v>868</v>
      </c>
      <c r="L198" s="26">
        <f>'3 - Rent Optimization'!L198</f>
        <v>757</v>
      </c>
      <c r="M198" s="26">
        <f>'3 - Rent Optimization'!M198</f>
        <v>360</v>
      </c>
      <c r="N198" s="47">
        <f>'3 - Rent Optimization'!N198</f>
        <v>0.480449141347424</v>
      </c>
      <c r="O198" s="47">
        <f>'3 - Rent Optimization'!O198</f>
        <v>0.6</v>
      </c>
      <c r="Y198" s="26">
        <f>'3 - Rent Optimization'!Y198</f>
        <v>516.57127857774424</v>
      </c>
      <c r="Z198" s="26">
        <f>'3 - Rent Optimization'!Z198</f>
        <v>516.57127857774424</v>
      </c>
      <c r="AA198" s="47">
        <f>'3 - Rent Optimization'!AA198</f>
        <v>0.52860901302799923</v>
      </c>
      <c r="AB198" s="107">
        <f>'3 - Rent Optimization'!AB198</f>
        <v>0.43220024438573307</v>
      </c>
      <c r="AC198" s="26">
        <f t="shared" si="42"/>
        <v>81490.714988042353</v>
      </c>
      <c r="AD198" s="39">
        <f t="shared" si="43"/>
        <v>48894.428992825407</v>
      </c>
      <c r="AE198" s="26">
        <f t="shared" si="44"/>
        <v>29190</v>
      </c>
      <c r="AF198" s="26">
        <f t="shared" si="45"/>
        <v>19704.428992825407</v>
      </c>
      <c r="AH198" s="123">
        <f t="shared" si="46"/>
        <v>5258.4363066930855</v>
      </c>
      <c r="AI198" s="123">
        <f t="shared" si="47"/>
        <v>-38858.436306693082</v>
      </c>
      <c r="AJ198" s="123">
        <f t="shared" si="48"/>
        <v>-14858.436306693085</v>
      </c>
      <c r="AK198" s="123">
        <f t="shared" si="49"/>
        <v>-14858.436306693085</v>
      </c>
      <c r="AL198" s="123">
        <f t="shared" si="50"/>
        <v>-20858.436306693085</v>
      </c>
      <c r="AM198" s="26">
        <f t="shared" si="51"/>
        <v>-19154.007313867674</v>
      </c>
      <c r="AN198" s="26">
        <f t="shared" si="52"/>
        <v>4845.992686132322</v>
      </c>
      <c r="AO198" s="26">
        <f t="shared" si="53"/>
        <v>4845.992686132322</v>
      </c>
      <c r="AP198" s="26">
        <f t="shared" si="54"/>
        <v>-1154.007313867678</v>
      </c>
      <c r="AQ198">
        <f t="shared" si="55"/>
        <v>0</v>
      </c>
    </row>
    <row r="199" spans="1:43" x14ac:dyDescent="0.5">
      <c r="A199" t="str">
        <f>'3 - Rent Optimization'!A199</f>
        <v>W55</v>
      </c>
      <c r="B199" t="str">
        <f>'3 - Rent Optimization'!B199</f>
        <v>L11480</v>
      </c>
      <c r="C199" t="str">
        <f>'3 - Rent Optimization'!C199</f>
        <v>house</v>
      </c>
      <c r="D199">
        <f>'3 - Rent Optimization'!D199</f>
        <v>2</v>
      </c>
      <c r="E199">
        <f>'3 - Rent Optimization'!E199</f>
        <v>3000</v>
      </c>
      <c r="F199" s="107">
        <f>'3 - Rent Optimization'!F199</f>
        <v>0.97299999999999998</v>
      </c>
      <c r="G199" s="26">
        <f>'3 - Rent Optimization'!G199</f>
        <v>35028</v>
      </c>
      <c r="H199" s="26">
        <f>'3 - Rent Optimization'!H199</f>
        <v>620</v>
      </c>
      <c r="I199" s="107">
        <f>'3 - Rent Optimization'!I199</f>
        <v>0.29320000000000002</v>
      </c>
      <c r="J199" s="26">
        <f>'3 - Rent Optimization'!J199</f>
        <v>195</v>
      </c>
      <c r="K199" s="26">
        <f>'3 - Rent Optimization'!K199</f>
        <v>752</v>
      </c>
      <c r="L199" s="26">
        <f>'3 - Rent Optimization'!L199</f>
        <v>557</v>
      </c>
      <c r="M199" s="26">
        <f>'3 - Rent Optimization'!M199</f>
        <v>425</v>
      </c>
      <c r="N199" s="47">
        <f>'3 - Rent Optimization'!N199</f>
        <v>0.71041292639138243</v>
      </c>
      <c r="O199" s="47">
        <f>'3 - Rent Optimization'!O199</f>
        <v>0.29320000000000002</v>
      </c>
      <c r="Y199" s="26">
        <f>'3 - Rent Optimization'!Y199</f>
        <v>436.75588133131237</v>
      </c>
      <c r="Z199" s="26">
        <f>'3 - Rent Optimization'!Z199</f>
        <v>436.75588133131237</v>
      </c>
      <c r="AA199" s="47">
        <f>'3 - Rent Optimization'!AA199</f>
        <v>0.44722568234299803</v>
      </c>
      <c r="AB199" s="107">
        <f>'3 - Rent Optimization'!AB199</f>
        <v>0.49663142728904847</v>
      </c>
      <c r="AC199" s="26">
        <f t="shared" si="42"/>
        <v>79170.944303696422</v>
      </c>
      <c r="AD199" s="39">
        <f t="shared" si="43"/>
        <v>47502.566582217849</v>
      </c>
      <c r="AE199" s="26">
        <f t="shared" si="44"/>
        <v>35028</v>
      </c>
      <c r="AF199" s="26">
        <f t="shared" si="45"/>
        <v>12474.566582217849</v>
      </c>
      <c r="AH199" s="123">
        <f t="shared" si="46"/>
        <v>6042.3490320167557</v>
      </c>
      <c r="AI199" s="123">
        <f t="shared" si="47"/>
        <v>-39642.349032016755</v>
      </c>
      <c r="AJ199" s="123">
        <f t="shared" si="48"/>
        <v>-15642.349032016755</v>
      </c>
      <c r="AK199" s="123">
        <f t="shared" si="49"/>
        <v>-15642.349032016755</v>
      </c>
      <c r="AL199" s="123">
        <f t="shared" si="50"/>
        <v>-21642.349032016755</v>
      </c>
      <c r="AM199" s="26">
        <f t="shared" si="51"/>
        <v>-27167.782449798906</v>
      </c>
      <c r="AN199" s="26">
        <f t="shared" si="52"/>
        <v>-3167.7824497989059</v>
      </c>
      <c r="AO199" s="26">
        <f t="shared" si="53"/>
        <v>-3167.7824497989059</v>
      </c>
      <c r="AP199" s="26">
        <f t="shared" si="54"/>
        <v>-9167.7824497989059</v>
      </c>
      <c r="AQ199">
        <f t="shared" si="55"/>
        <v>0</v>
      </c>
    </row>
    <row r="200" spans="1:43" x14ac:dyDescent="0.5">
      <c r="A200" t="str">
        <f>'3 - Rent Optimization'!A200</f>
        <v>W56</v>
      </c>
      <c r="B200" t="str">
        <f>'3 - Rent Optimization'!B200</f>
        <v>L11480</v>
      </c>
      <c r="C200" t="str">
        <f>'3 - Rent Optimization'!C200</f>
        <v>apartment</v>
      </c>
      <c r="D200">
        <f>'3 - Rent Optimization'!D200</f>
        <v>2</v>
      </c>
      <c r="E200">
        <f>'3 - Rent Optimization'!E200</f>
        <v>3000</v>
      </c>
      <c r="F200" s="107">
        <f>'3 - Rent Optimization'!F200</f>
        <v>0.97299999999999998</v>
      </c>
      <c r="G200" s="26">
        <f>'3 - Rent Optimization'!G200</f>
        <v>35028</v>
      </c>
      <c r="H200" s="26">
        <f>'3 - Rent Optimization'!H200</f>
        <v>235</v>
      </c>
      <c r="I200" s="107">
        <f>'3 - Rent Optimization'!I200</f>
        <v>0.6411</v>
      </c>
      <c r="J200" s="26">
        <f>'3 - Rent Optimization'!J200</f>
        <v>80</v>
      </c>
      <c r="K200" s="26">
        <f>'3 - Rent Optimization'!K200</f>
        <v>469</v>
      </c>
      <c r="L200" s="26">
        <f>'3 - Rent Optimization'!L200</f>
        <v>389</v>
      </c>
      <c r="M200" s="26">
        <f>'3 - Rent Optimization'!M200</f>
        <v>155</v>
      </c>
      <c r="N200" s="47">
        <f>'3 - Rent Optimization'!N200</f>
        <v>0.41876606683804629</v>
      </c>
      <c r="O200" s="47">
        <f>'3 - Rent Optimization'!O200</f>
        <v>0.6411</v>
      </c>
      <c r="Y200" s="26">
        <f>'3 - Rent Optimization'!Y200</f>
        <v>276.9309476443097</v>
      </c>
      <c r="Z200" s="26">
        <f>'3 - Rent Optimization'!Z200</f>
        <v>276.9309476443097</v>
      </c>
      <c r="AA200" s="47">
        <f>'3 - Rent Optimization'!AA200</f>
        <v>0.50499937818881169</v>
      </c>
      <c r="AB200" s="107">
        <f>'3 - Rent Optimization'!AB200</f>
        <v>0.45089199228791782</v>
      </c>
      <c r="AC200" s="26">
        <f t="shared" si="42"/>
        <v>45576.070548976211</v>
      </c>
      <c r="AD200" s="39">
        <f t="shared" si="43"/>
        <v>27345.642329385726</v>
      </c>
      <c r="AE200" s="26">
        <f t="shared" si="44"/>
        <v>35028</v>
      </c>
      <c r="AF200" s="26">
        <f t="shared" si="45"/>
        <v>-7682.357670614274</v>
      </c>
      <c r="AH200" s="123">
        <f t="shared" si="46"/>
        <v>5485.8525728363329</v>
      </c>
      <c r="AI200" s="123">
        <f t="shared" si="47"/>
        <v>-39085.852572836331</v>
      </c>
      <c r="AJ200" s="123">
        <f t="shared" si="48"/>
        <v>-15085.852572836333</v>
      </c>
      <c r="AK200" s="123">
        <f t="shared" si="49"/>
        <v>-15085.852572836333</v>
      </c>
      <c r="AL200" s="123">
        <f t="shared" si="50"/>
        <v>-21085.852572836331</v>
      </c>
      <c r="AM200" s="26">
        <f t="shared" si="51"/>
        <v>-46768.210243450609</v>
      </c>
      <c r="AN200" s="26">
        <f t="shared" si="52"/>
        <v>-22768.210243450609</v>
      </c>
      <c r="AO200" s="26">
        <f t="shared" si="53"/>
        <v>-22768.210243450609</v>
      </c>
      <c r="AP200" s="26">
        <f t="shared" si="54"/>
        <v>-28768.210243450605</v>
      </c>
      <c r="AQ200">
        <f t="shared" si="55"/>
        <v>0</v>
      </c>
    </row>
    <row r="201" spans="1:43" x14ac:dyDescent="0.5">
      <c r="A201" t="str">
        <f>'3 - Rent Optimization'!A201</f>
        <v>W57</v>
      </c>
      <c r="B201" t="str">
        <f>'3 - Rent Optimization'!B201</f>
        <v>L11495</v>
      </c>
      <c r="C201" t="str">
        <f>'3 - Rent Optimization'!C201</f>
        <v>apartment</v>
      </c>
      <c r="D201">
        <f>'3 - Rent Optimization'!D201</f>
        <v>2</v>
      </c>
      <c r="E201">
        <f>'3 - Rent Optimization'!E201</f>
        <v>3900</v>
      </c>
      <c r="F201" s="107">
        <f>'3 - Rent Optimization'!F201</f>
        <v>0.97299999999999998</v>
      </c>
      <c r="G201" s="26">
        <f>'3 - Rent Optimization'!G201</f>
        <v>45536.4</v>
      </c>
      <c r="H201" s="26">
        <f>'3 - Rent Optimization'!H201</f>
        <v>284</v>
      </c>
      <c r="I201" s="107">
        <f>'3 - Rent Optimization'!I201</f>
        <v>0.50409999999999999</v>
      </c>
      <c r="J201" s="26">
        <f>'3 - Rent Optimization'!J201</f>
        <v>116</v>
      </c>
      <c r="K201" s="26">
        <f>'3 - Rent Optimization'!K201</f>
        <v>361</v>
      </c>
      <c r="L201" s="26">
        <f>'3 - Rent Optimization'!L201</f>
        <v>245</v>
      </c>
      <c r="M201" s="26">
        <f>'3 - Rent Optimization'!M201</f>
        <v>168</v>
      </c>
      <c r="N201" s="47">
        <f>'3 - Rent Optimization'!N201</f>
        <v>0.64857142857142858</v>
      </c>
      <c r="O201" s="47">
        <f>'3 - Rent Optimization'!O201</f>
        <v>0.50409999999999999</v>
      </c>
      <c r="Y201" s="26">
        <f>'3 - Rent Optimization'!Y201</f>
        <v>207.22386162687886</v>
      </c>
      <c r="Z201" s="26">
        <f>'3 - Rent Optimization'!Z201</f>
        <v>207.22386162687886</v>
      </c>
      <c r="AA201" s="47">
        <f>'3 - Rent Optimization'!AA201</f>
        <v>0.39787383388368608</v>
      </c>
      <c r="AB201" s="107">
        <f>'3 - Rent Optimization'!AB201</f>
        <v>0.53570328571428583</v>
      </c>
      <c r="AC201" s="26">
        <f t="shared" si="42"/>
        <v>40518.833796451356</v>
      </c>
      <c r="AD201" s="39">
        <f t="shared" si="43"/>
        <v>24311.300277870814</v>
      </c>
      <c r="AE201" s="26">
        <f t="shared" si="44"/>
        <v>45536.4</v>
      </c>
      <c r="AF201" s="26">
        <f t="shared" si="45"/>
        <v>-21225.099722129187</v>
      </c>
      <c r="AH201" s="123">
        <f t="shared" si="46"/>
        <v>6517.7233095238107</v>
      </c>
      <c r="AI201" s="123">
        <f t="shared" si="47"/>
        <v>-40117.723309523812</v>
      </c>
      <c r="AJ201" s="123">
        <f t="shared" si="48"/>
        <v>-16117.723309523812</v>
      </c>
      <c r="AK201" s="123">
        <f t="shared" si="49"/>
        <v>-16117.723309523812</v>
      </c>
      <c r="AL201" s="123">
        <f t="shared" si="50"/>
        <v>-22117.723309523812</v>
      </c>
      <c r="AM201" s="26">
        <f t="shared" si="51"/>
        <v>-61342.823031652995</v>
      </c>
      <c r="AN201" s="26">
        <f t="shared" si="52"/>
        <v>-37342.823031652995</v>
      </c>
      <c r="AO201" s="26">
        <f t="shared" si="53"/>
        <v>-37342.823031652995</v>
      </c>
      <c r="AP201" s="26">
        <f t="shared" si="54"/>
        <v>-43342.823031652995</v>
      </c>
      <c r="AQ201">
        <f t="shared" si="55"/>
        <v>0</v>
      </c>
    </row>
    <row r="202" spans="1:43" x14ac:dyDescent="0.5">
      <c r="A202" t="str">
        <f>'3 - Rent Optimization'!A202</f>
        <v>W58</v>
      </c>
      <c r="B202" t="str">
        <f>'3 - Rent Optimization'!B202</f>
        <v>L11495</v>
      </c>
      <c r="C202" t="str">
        <f>'3 - Rent Optimization'!C202</f>
        <v>house</v>
      </c>
      <c r="D202">
        <f>'3 - Rent Optimization'!D202</f>
        <v>2</v>
      </c>
      <c r="E202">
        <f>'3 - Rent Optimization'!E202</f>
        <v>2800</v>
      </c>
      <c r="F202" s="107">
        <f>'3 - Rent Optimization'!F202</f>
        <v>0.97299999999999998</v>
      </c>
      <c r="G202" s="26">
        <f>'3 - Rent Optimization'!G202</f>
        <v>32692.799999999999</v>
      </c>
      <c r="H202" s="26">
        <f>'3 - Rent Optimization'!H202</f>
        <v>355</v>
      </c>
      <c r="I202" s="107">
        <f>'3 - Rent Optimization'!I202</f>
        <v>0.4027</v>
      </c>
      <c r="J202" s="26">
        <f>'3 - Rent Optimization'!J202</f>
        <v>102</v>
      </c>
      <c r="K202" s="26">
        <f>'3 - Rent Optimization'!K202</f>
        <v>799</v>
      </c>
      <c r="L202" s="26">
        <f>'3 - Rent Optimization'!L202</f>
        <v>697</v>
      </c>
      <c r="M202" s="26">
        <f>'3 - Rent Optimization'!M202</f>
        <v>253</v>
      </c>
      <c r="N202" s="47">
        <f>'3 - Rent Optimization'!N202</f>
        <v>0.39038737446197991</v>
      </c>
      <c r="O202" s="47">
        <f>'3 - Rent Optimization'!O202</f>
        <v>0.4027</v>
      </c>
      <c r="Y202" s="26">
        <f>'3 - Rent Optimization'!Y202</f>
        <v>475.52665940381462</v>
      </c>
      <c r="Z202" s="26">
        <f>'3 - Rent Optimization'!Z202</f>
        <v>475.52665940381462</v>
      </c>
      <c r="AA202" s="47">
        <f>'3 - Rent Optimization'!AA202</f>
        <v>0.52872500361987329</v>
      </c>
      <c r="AB202" s="107">
        <f>'3 - Rent Optimization'!AB202</f>
        <v>0.43210841463414634</v>
      </c>
      <c r="AC202" s="26">
        <f t="shared" si="42"/>
        <v>74999.860882607711</v>
      </c>
      <c r="AD202" s="39">
        <f t="shared" si="43"/>
        <v>44999.916529564623</v>
      </c>
      <c r="AE202" s="26">
        <f t="shared" si="44"/>
        <v>32692.799999999999</v>
      </c>
      <c r="AF202" s="26">
        <f t="shared" si="45"/>
        <v>12307.116529564624</v>
      </c>
      <c r="AH202" s="123">
        <f t="shared" si="46"/>
        <v>5257.3190447154475</v>
      </c>
      <c r="AI202" s="123">
        <f t="shared" si="47"/>
        <v>-38857.319044715448</v>
      </c>
      <c r="AJ202" s="123">
        <f t="shared" si="48"/>
        <v>-14857.319044715448</v>
      </c>
      <c r="AK202" s="123">
        <f t="shared" si="49"/>
        <v>-14857.319044715448</v>
      </c>
      <c r="AL202" s="123">
        <f t="shared" si="50"/>
        <v>-20857.319044715448</v>
      </c>
      <c r="AM202" s="26">
        <f t="shared" si="51"/>
        <v>-26550.202515150824</v>
      </c>
      <c r="AN202" s="26">
        <f t="shared" si="52"/>
        <v>-2550.2025151508242</v>
      </c>
      <c r="AO202" s="26">
        <f t="shared" si="53"/>
        <v>-2550.2025151508242</v>
      </c>
      <c r="AP202" s="26">
        <f t="shared" si="54"/>
        <v>-8550.2025151508242</v>
      </c>
      <c r="AQ202">
        <f t="shared" si="55"/>
        <v>0</v>
      </c>
    </row>
    <row r="203" spans="1:43" x14ac:dyDescent="0.5">
      <c r="A203" t="str">
        <f>'3 - Rent Optimization'!A203</f>
        <v>W59</v>
      </c>
      <c r="B203" t="str">
        <f>'3 - Rent Optimization'!B203</f>
        <v>L11495</v>
      </c>
      <c r="C203" t="str">
        <f>'3 - Rent Optimization'!C203</f>
        <v>house</v>
      </c>
      <c r="D203">
        <f>'3 - Rent Optimization'!D203</f>
        <v>2</v>
      </c>
      <c r="E203">
        <f>'3 - Rent Optimization'!E203</f>
        <v>3500</v>
      </c>
      <c r="F203" s="107">
        <f>'3 - Rent Optimization'!F203</f>
        <v>0.97299999999999998</v>
      </c>
      <c r="G203" s="26">
        <f>'3 - Rent Optimization'!G203</f>
        <v>40866</v>
      </c>
      <c r="H203" s="26">
        <f>'3 - Rent Optimization'!H203</f>
        <v>436</v>
      </c>
      <c r="I203" s="107">
        <f>'3 - Rent Optimization'!I203</f>
        <v>0.50680000000000003</v>
      </c>
      <c r="J203" s="26">
        <f>'3 - Rent Optimization'!J203</f>
        <v>188</v>
      </c>
      <c r="K203" s="26">
        <f>'3 - Rent Optimization'!K203</f>
        <v>724</v>
      </c>
      <c r="L203" s="26">
        <f>'3 - Rent Optimization'!L203</f>
        <v>536</v>
      </c>
      <c r="M203" s="26">
        <f>'3 - Rent Optimization'!M203</f>
        <v>248</v>
      </c>
      <c r="N203" s="47">
        <f>'3 - Rent Optimization'!N203</f>
        <v>0.47014925373134331</v>
      </c>
      <c r="O203" s="47">
        <f>'3 - Rent Optimization'!O203</f>
        <v>0.50680000000000003</v>
      </c>
      <c r="Y203" s="26">
        <f>'3 - Rent Optimization'!Y203</f>
        <v>420.46526462043704</v>
      </c>
      <c r="Z203" s="26">
        <f>'3 - Rent Optimization'!Z203</f>
        <v>420.46526462043704</v>
      </c>
      <c r="AA203" s="47">
        <f>'3 - Rent Optimization'!AA203</f>
        <v>0.44696308152304037</v>
      </c>
      <c r="AB203" s="107">
        <f>'3 - Rent Optimization'!AB203</f>
        <v>0.49683932835820899</v>
      </c>
      <c r="AC203" s="26">
        <f t="shared" si="42"/>
        <v>76249.843080270715</v>
      </c>
      <c r="AD203" s="39">
        <f t="shared" si="43"/>
        <v>45749.905848162431</v>
      </c>
      <c r="AE203" s="26">
        <f t="shared" si="44"/>
        <v>40866</v>
      </c>
      <c r="AF203" s="26">
        <f t="shared" si="45"/>
        <v>4883.9058481624306</v>
      </c>
      <c r="AH203" s="123">
        <f t="shared" si="46"/>
        <v>6044.8784950248755</v>
      </c>
      <c r="AI203" s="123">
        <f t="shared" si="47"/>
        <v>-39644.878495024874</v>
      </c>
      <c r="AJ203" s="123">
        <f t="shared" si="48"/>
        <v>-15644.878495024876</v>
      </c>
      <c r="AK203" s="123">
        <f t="shared" si="49"/>
        <v>-15644.878495024876</v>
      </c>
      <c r="AL203" s="123">
        <f t="shared" si="50"/>
        <v>-21644.878495024874</v>
      </c>
      <c r="AM203" s="26">
        <f t="shared" si="51"/>
        <v>-34760.972646862443</v>
      </c>
      <c r="AN203" s="26">
        <f t="shared" si="52"/>
        <v>-10760.972646862445</v>
      </c>
      <c r="AO203" s="26">
        <f t="shared" si="53"/>
        <v>-10760.972646862445</v>
      </c>
      <c r="AP203" s="26">
        <f t="shared" si="54"/>
        <v>-16760.972646862443</v>
      </c>
      <c r="AQ203">
        <f t="shared" si="55"/>
        <v>0</v>
      </c>
    </row>
    <row r="204" spans="1:43" x14ac:dyDescent="0.5">
      <c r="A204" t="str">
        <f>'3 - Rent Optimization'!A204</f>
        <v>W6</v>
      </c>
      <c r="B204" t="str">
        <f>'3 - Rent Optimization'!B204</f>
        <v>L9532</v>
      </c>
      <c r="C204" t="str">
        <f>'3 - Rent Optimization'!C204</f>
        <v>house</v>
      </c>
      <c r="D204">
        <f>'3 - Rent Optimization'!D204</f>
        <v>2</v>
      </c>
      <c r="E204">
        <f>'3 - Rent Optimization'!E204</f>
        <v>900</v>
      </c>
      <c r="F204" s="107">
        <f>'3 - Rent Optimization'!F204</f>
        <v>0.97299999999999998</v>
      </c>
      <c r="G204" s="26">
        <f>'3 - Rent Optimization'!G204</f>
        <v>10508.4</v>
      </c>
      <c r="H204" s="26">
        <f>'3 - Rent Optimization'!H204</f>
        <v>141</v>
      </c>
      <c r="I204" s="107">
        <f>'3 - Rent Optimization'!I204</f>
        <v>0.54790000000000005</v>
      </c>
      <c r="J204" s="26">
        <f>'3 - Rent Optimization'!J204</f>
        <v>116</v>
      </c>
      <c r="K204" s="26">
        <f>'3 - Rent Optimization'!K204</f>
        <v>296</v>
      </c>
      <c r="L204" s="26">
        <f>'3 - Rent Optimization'!L204</f>
        <v>180</v>
      </c>
      <c r="M204" s="26">
        <f>'3 - Rent Optimization'!M204</f>
        <v>25</v>
      </c>
      <c r="N204" s="47">
        <f>'3 - Rent Optimization'!N204</f>
        <v>0.21111111111111111</v>
      </c>
      <c r="O204" s="47">
        <f>'3 - Rent Optimization'!O204</f>
        <v>0.54790000000000005</v>
      </c>
      <c r="Y204" s="26">
        <f>'3 - Rent Optimization'!Y204</f>
        <v>167.63385752178857</v>
      </c>
      <c r="Z204" s="26">
        <f>'3 - Rent Optimization'!Z204</f>
        <v>167.63385752178857</v>
      </c>
      <c r="AA204" s="47">
        <f>'3 - Rent Optimization'!AA204</f>
        <v>0.32948381120794923</v>
      </c>
      <c r="AB204" s="107">
        <f>'3 - Rent Optimization'!AB204</f>
        <v>0.58984766666666655</v>
      </c>
      <c r="AC204" s="26">
        <f t="shared" si="42"/>
        <v>36090.630495449186</v>
      </c>
      <c r="AD204" s="39">
        <f t="shared" si="43"/>
        <v>21654.378297269512</v>
      </c>
      <c r="AE204" s="26">
        <f t="shared" si="44"/>
        <v>10508.4</v>
      </c>
      <c r="AF204" s="26">
        <f t="shared" si="45"/>
        <v>11145.978297269512</v>
      </c>
      <c r="AH204" s="123">
        <f t="shared" si="46"/>
        <v>7176.4799444444425</v>
      </c>
      <c r="AI204" s="123">
        <f t="shared" si="47"/>
        <v>-40776.479944444443</v>
      </c>
      <c r="AJ204" s="123">
        <f t="shared" si="48"/>
        <v>-16776.479944444443</v>
      </c>
      <c r="AK204" s="123">
        <f t="shared" si="49"/>
        <v>-16776.479944444443</v>
      </c>
      <c r="AL204" s="123">
        <f t="shared" si="50"/>
        <v>-22776.479944444443</v>
      </c>
      <c r="AM204" s="26">
        <f t="shared" si="51"/>
        <v>-29630.501647174933</v>
      </c>
      <c r="AN204" s="26">
        <f t="shared" si="52"/>
        <v>-5630.5016471749313</v>
      </c>
      <c r="AO204" s="26">
        <f t="shared" si="53"/>
        <v>-5630.5016471749313</v>
      </c>
      <c r="AP204" s="26">
        <f t="shared" si="54"/>
        <v>-11630.501647174931</v>
      </c>
      <c r="AQ204">
        <f t="shared" si="55"/>
        <v>0</v>
      </c>
    </row>
    <row r="205" spans="1:43" x14ac:dyDescent="0.5">
      <c r="A205" t="str">
        <f>'3 - Rent Optimization'!A205</f>
        <v>W60</v>
      </c>
      <c r="B205" t="str">
        <f>'3 - Rent Optimization'!B205</f>
        <v>L11495</v>
      </c>
      <c r="C205" t="str">
        <f>'3 - Rent Optimization'!C205</f>
        <v>apartment</v>
      </c>
      <c r="D205">
        <f>'3 - Rent Optimization'!D205</f>
        <v>2</v>
      </c>
      <c r="E205">
        <f>'3 - Rent Optimization'!E205</f>
        <v>2600</v>
      </c>
      <c r="F205" s="107">
        <f>'3 - Rent Optimization'!F205</f>
        <v>0.97299999999999998</v>
      </c>
      <c r="G205" s="26">
        <f>'3 - Rent Optimization'!G205</f>
        <v>30357.599999999999</v>
      </c>
      <c r="H205" s="26">
        <f>'3 - Rent Optimization'!H205</f>
        <v>250</v>
      </c>
      <c r="I205" s="107">
        <f>'3 - Rent Optimization'!I205</f>
        <v>0.36990000000000001</v>
      </c>
      <c r="J205" s="26">
        <f>'3 - Rent Optimization'!J205</f>
        <v>69</v>
      </c>
      <c r="K205" s="26">
        <f>'3 - Rent Optimization'!K205</f>
        <v>406</v>
      </c>
      <c r="L205" s="26">
        <f>'3 - Rent Optimization'!L205</f>
        <v>337</v>
      </c>
      <c r="M205" s="26">
        <f>'3 - Rent Optimization'!M205</f>
        <v>181</v>
      </c>
      <c r="N205" s="47">
        <f>'3 - Rent Optimization'!N205</f>
        <v>0.52967359050445106</v>
      </c>
      <c r="O205" s="47">
        <f>'3 - Rent Optimization'!O205</f>
        <v>0.36990000000000001</v>
      </c>
      <c r="Y205" s="26">
        <f>'3 - Rent Optimization'!Y205</f>
        <v>239.75894436023748</v>
      </c>
      <c r="Z205" s="26">
        <f>'3 - Rent Optimization'!Z205</f>
        <v>239.75894436023748</v>
      </c>
      <c r="AA205" s="47">
        <f>'3 - Rent Optimization'!AA205</f>
        <v>0.50536247919344213</v>
      </c>
      <c r="AB205" s="107">
        <f>'3 - Rent Optimization'!AB205</f>
        <v>0.4506045252225519</v>
      </c>
      <c r="AC205" s="26">
        <f t="shared" si="42"/>
        <v>39433.30983132634</v>
      </c>
      <c r="AD205" s="39">
        <f t="shared" si="43"/>
        <v>23659.985898795803</v>
      </c>
      <c r="AE205" s="26">
        <f t="shared" si="44"/>
        <v>30357.599999999999</v>
      </c>
      <c r="AF205" s="26">
        <f t="shared" si="45"/>
        <v>-6697.6141012041953</v>
      </c>
      <c r="AH205" s="123">
        <f t="shared" si="46"/>
        <v>5482.3550568743822</v>
      </c>
      <c r="AI205" s="123">
        <f t="shared" si="47"/>
        <v>-39082.355056874381</v>
      </c>
      <c r="AJ205" s="123">
        <f t="shared" si="48"/>
        <v>-15082.355056874381</v>
      </c>
      <c r="AK205" s="123">
        <f t="shared" si="49"/>
        <v>-15082.355056874381</v>
      </c>
      <c r="AL205" s="123">
        <f t="shared" si="50"/>
        <v>-21082.355056874381</v>
      </c>
      <c r="AM205" s="26">
        <f t="shared" si="51"/>
        <v>-45779.969158078573</v>
      </c>
      <c r="AN205" s="26">
        <f t="shared" si="52"/>
        <v>-21779.969158078577</v>
      </c>
      <c r="AO205" s="26">
        <f t="shared" si="53"/>
        <v>-21779.969158078577</v>
      </c>
      <c r="AP205" s="26">
        <f t="shared" si="54"/>
        <v>-27779.969158078577</v>
      </c>
      <c r="AQ205">
        <f t="shared" si="55"/>
        <v>0</v>
      </c>
    </row>
    <row r="206" spans="1:43" x14ac:dyDescent="0.5">
      <c r="A206" t="str">
        <f>'3 - Rent Optimization'!A206</f>
        <v>W61</v>
      </c>
      <c r="B206" t="str">
        <f>'3 - Rent Optimization'!B206</f>
        <v>L1734</v>
      </c>
      <c r="C206" t="str">
        <f>'3 - Rent Optimization'!C206</f>
        <v>apartment</v>
      </c>
      <c r="D206">
        <f>'3 - Rent Optimization'!D206</f>
        <v>2</v>
      </c>
      <c r="E206">
        <f>'3 - Rent Optimization'!E206</f>
        <v>2695</v>
      </c>
      <c r="F206" s="107">
        <f>'3 - Rent Optimization'!F206</f>
        <v>0.97299999999999998</v>
      </c>
      <c r="G206" s="26">
        <f>'3 - Rent Optimization'!G206</f>
        <v>31466.82</v>
      </c>
      <c r="H206" s="26">
        <f>'3 - Rent Optimization'!H206</f>
        <v>443</v>
      </c>
      <c r="I206" s="107">
        <f>'3 - Rent Optimization'!I206</f>
        <v>0.2356</v>
      </c>
      <c r="J206" s="26">
        <f>'3 - Rent Optimization'!J206</f>
        <v>265</v>
      </c>
      <c r="K206" s="26">
        <f>'3 - Rent Optimization'!K206</f>
        <v>534</v>
      </c>
      <c r="L206" s="26">
        <f>'3 - Rent Optimization'!L206</f>
        <v>269</v>
      </c>
      <c r="M206" s="26">
        <f>'3 - Rent Optimization'!M206</f>
        <v>178</v>
      </c>
      <c r="N206" s="47">
        <f>'3 - Rent Optimization'!N206</f>
        <v>0.6293680297397769</v>
      </c>
      <c r="O206" s="47">
        <f>'3 - Rent Optimization'!O206</f>
        <v>0.2356</v>
      </c>
      <c r="Y206" s="26">
        <f>'3 - Rent Optimization'!Y206</f>
        <v>296.34170929645069</v>
      </c>
      <c r="Z206" s="26">
        <f>'3 - Rent Optimization'!Z206</f>
        <v>296.34170929645069</v>
      </c>
      <c r="AA206" s="47">
        <f>'3 - Rent Optimization'!AA206</f>
        <v>0.19320954437606153</v>
      </c>
      <c r="AB206" s="107">
        <f>'3 - Rent Optimization'!AB206</f>
        <v>0.69773600371747213</v>
      </c>
      <c r="AC206" s="26">
        <f t="shared" si="42"/>
        <v>75470.422192448284</v>
      </c>
      <c r="AD206" s="39">
        <f t="shared" si="43"/>
        <v>45282.253315468966</v>
      </c>
      <c r="AE206" s="26">
        <f t="shared" si="44"/>
        <v>31466.82</v>
      </c>
      <c r="AF206" s="26">
        <f t="shared" si="45"/>
        <v>13815.433315468967</v>
      </c>
      <c r="AH206" s="123">
        <f t="shared" si="46"/>
        <v>8489.1213785625787</v>
      </c>
      <c r="AI206" s="123">
        <f t="shared" si="47"/>
        <v>-42089.121378562581</v>
      </c>
      <c r="AJ206" s="123">
        <f t="shared" si="48"/>
        <v>-18089.121378562581</v>
      </c>
      <c r="AK206" s="123">
        <f t="shared" si="49"/>
        <v>-18089.121378562581</v>
      </c>
      <c r="AL206" s="123">
        <f t="shared" si="50"/>
        <v>-24089.121378562581</v>
      </c>
      <c r="AM206" s="26">
        <f t="shared" si="51"/>
        <v>-28273.688063093614</v>
      </c>
      <c r="AN206" s="26">
        <f t="shared" si="52"/>
        <v>-4273.6880630936139</v>
      </c>
      <c r="AO206" s="26">
        <f t="shared" si="53"/>
        <v>-4273.6880630936139</v>
      </c>
      <c r="AP206" s="26">
        <f t="shared" si="54"/>
        <v>-10273.688063093614</v>
      </c>
      <c r="AQ206">
        <f t="shared" si="55"/>
        <v>0</v>
      </c>
    </row>
    <row r="207" spans="1:43" x14ac:dyDescent="0.5">
      <c r="A207" t="str">
        <f>'3 - Rent Optimization'!A207</f>
        <v>W62</v>
      </c>
      <c r="B207" t="str">
        <f>'3 - Rent Optimization'!B207</f>
        <v>L1734</v>
      </c>
      <c r="C207" t="str">
        <f>'3 - Rent Optimization'!C207</f>
        <v>house</v>
      </c>
      <c r="D207">
        <f>'3 - Rent Optimization'!D207</f>
        <v>2</v>
      </c>
      <c r="E207">
        <f>'3 - Rent Optimization'!E207</f>
        <v>3000</v>
      </c>
      <c r="F207" s="107">
        <f>'3 - Rent Optimization'!F207</f>
        <v>0.97299999999999998</v>
      </c>
      <c r="G207" s="26">
        <f>'3 - Rent Optimization'!G207</f>
        <v>35028</v>
      </c>
      <c r="H207" s="26">
        <f>'3 - Rent Optimization'!H207</f>
        <v>343</v>
      </c>
      <c r="I207" s="107">
        <f>'3 - Rent Optimization'!I207</f>
        <v>0.58079999999999998</v>
      </c>
      <c r="J207" s="26">
        <f>'3 - Rent Optimization'!J207</f>
        <v>158</v>
      </c>
      <c r="K207" s="26">
        <f>'3 - Rent Optimization'!K207</f>
        <v>706</v>
      </c>
      <c r="L207" s="26">
        <f>'3 - Rent Optimization'!L207</f>
        <v>548</v>
      </c>
      <c r="M207" s="26">
        <f>'3 - Rent Optimization'!M207</f>
        <v>185</v>
      </c>
      <c r="N207" s="47">
        <f>'3 - Rent Optimization'!N207</f>
        <v>0.37007299270072991</v>
      </c>
      <c r="O207" s="47">
        <f>'3 - Rent Optimization'!O207</f>
        <v>0.58079999999999998</v>
      </c>
      <c r="Y207" s="26">
        <f>'3 - Rent Optimization'!Y207</f>
        <v>412.77418845522294</v>
      </c>
      <c r="Z207" s="26">
        <f>'3 - Rent Optimization'!Z207</f>
        <v>412.77418845522294</v>
      </c>
      <c r="AA207" s="47">
        <f>'3 - Rent Optimization'!AA207</f>
        <v>0.47193312183244224</v>
      </c>
      <c r="AB207" s="107">
        <f>'3 - Rent Optimization'!AB207</f>
        <v>0.47707054744525551</v>
      </c>
      <c r="AC207" s="26">
        <f t="shared" si="42"/>
        <v>71876.678941025559</v>
      </c>
      <c r="AD207" s="39">
        <f t="shared" si="43"/>
        <v>43126.007364615332</v>
      </c>
      <c r="AE207" s="26">
        <f t="shared" si="44"/>
        <v>35028</v>
      </c>
      <c r="AF207" s="26">
        <f t="shared" si="45"/>
        <v>8098.0073646153323</v>
      </c>
      <c r="AH207" s="123">
        <f t="shared" si="46"/>
        <v>5804.3583272506085</v>
      </c>
      <c r="AI207" s="123">
        <f t="shared" si="47"/>
        <v>-39404.358327250608</v>
      </c>
      <c r="AJ207" s="123">
        <f t="shared" si="48"/>
        <v>-15404.358327250608</v>
      </c>
      <c r="AK207" s="123">
        <f t="shared" si="49"/>
        <v>-15404.358327250608</v>
      </c>
      <c r="AL207" s="123">
        <f t="shared" si="50"/>
        <v>-21404.358327250608</v>
      </c>
      <c r="AM207" s="26">
        <f t="shared" si="51"/>
        <v>-31306.350962635275</v>
      </c>
      <c r="AN207" s="26">
        <f t="shared" si="52"/>
        <v>-7306.3509626352752</v>
      </c>
      <c r="AO207" s="26">
        <f t="shared" si="53"/>
        <v>-7306.3509626352752</v>
      </c>
      <c r="AP207" s="26">
        <f t="shared" si="54"/>
        <v>-13306.350962635275</v>
      </c>
      <c r="AQ207">
        <f t="shared" si="55"/>
        <v>0</v>
      </c>
    </row>
    <row r="208" spans="1:43" x14ac:dyDescent="0.5">
      <c r="A208" t="str">
        <f>'3 - Rent Optimization'!A208</f>
        <v>W63</v>
      </c>
      <c r="B208" t="str">
        <f>'3 - Rent Optimization'!B208</f>
        <v>L1734</v>
      </c>
      <c r="C208" t="str">
        <f>'3 - Rent Optimization'!C208</f>
        <v>house</v>
      </c>
      <c r="D208">
        <f>'3 - Rent Optimization'!D208</f>
        <v>2</v>
      </c>
      <c r="E208">
        <f>'3 - Rent Optimization'!E208</f>
        <v>4000</v>
      </c>
      <c r="F208" s="107">
        <f>'3 - Rent Optimization'!F208</f>
        <v>0.97299999999999998</v>
      </c>
      <c r="G208" s="26">
        <f>'3 - Rent Optimization'!G208</f>
        <v>46704</v>
      </c>
      <c r="H208" s="26">
        <f>'3 - Rent Optimization'!H208</f>
        <v>739</v>
      </c>
      <c r="I208" s="107">
        <f>'3 - Rent Optimization'!I208</f>
        <v>1.9199999999999998E-2</v>
      </c>
      <c r="J208" s="26">
        <f>'3 - Rent Optimization'!J208</f>
        <v>306</v>
      </c>
      <c r="K208" s="26">
        <f>'3 - Rent Optimization'!K208</f>
        <v>781</v>
      </c>
      <c r="L208" s="26">
        <f>'3 - Rent Optimization'!L208</f>
        <v>475</v>
      </c>
      <c r="M208" s="26">
        <f>'3 - Rent Optimization'!M208</f>
        <v>433</v>
      </c>
      <c r="N208" s="47">
        <f>'3 - Rent Optimization'!N208</f>
        <v>0.82926315789473692</v>
      </c>
      <c r="O208" s="47">
        <f>'3 - Rent Optimization'!O208</f>
        <v>1.9199999999999998E-2</v>
      </c>
      <c r="Y208" s="26">
        <f>'3 - Rent Optimization'!Y208</f>
        <v>442.31156846027534</v>
      </c>
      <c r="Z208" s="26">
        <f>'3 - Rent Optimization'!Z208</f>
        <v>442.31156846027534</v>
      </c>
      <c r="AA208" s="47">
        <f>'3 - Rent Optimization'!AA208</f>
        <v>0.3295773784594111</v>
      </c>
      <c r="AB208" s="107">
        <f>'3 - Rent Optimization'!AB208</f>
        <v>0.58977358947368419</v>
      </c>
      <c r="AC208" s="26">
        <f t="shared" si="42"/>
        <v>95215.243709741408</v>
      </c>
      <c r="AD208" s="39">
        <f t="shared" si="43"/>
        <v>57129.146225844845</v>
      </c>
      <c r="AE208" s="26">
        <f t="shared" si="44"/>
        <v>46704</v>
      </c>
      <c r="AF208" s="26">
        <f t="shared" si="45"/>
        <v>10425.146225844845</v>
      </c>
      <c r="AH208" s="123">
        <f t="shared" si="46"/>
        <v>7175.5786719298239</v>
      </c>
      <c r="AI208" s="123">
        <f t="shared" si="47"/>
        <v>-40775.578671929827</v>
      </c>
      <c r="AJ208" s="123">
        <f t="shared" si="48"/>
        <v>-16775.578671929823</v>
      </c>
      <c r="AK208" s="123">
        <f t="shared" si="49"/>
        <v>-16775.578671929823</v>
      </c>
      <c r="AL208" s="123">
        <f t="shared" si="50"/>
        <v>-22775.578671929823</v>
      </c>
      <c r="AM208" s="26">
        <f t="shared" si="51"/>
        <v>-30350.432446084982</v>
      </c>
      <c r="AN208" s="26">
        <f t="shared" si="52"/>
        <v>-6350.4324460849784</v>
      </c>
      <c r="AO208" s="26">
        <f t="shared" si="53"/>
        <v>-6350.4324460849784</v>
      </c>
      <c r="AP208" s="26">
        <f t="shared" si="54"/>
        <v>-12350.432446084978</v>
      </c>
      <c r="AQ208">
        <f t="shared" si="55"/>
        <v>0</v>
      </c>
    </row>
    <row r="209" spans="1:43" x14ac:dyDescent="0.5">
      <c r="A209" t="str">
        <f>'3 - Rent Optimization'!A209</f>
        <v>W64</v>
      </c>
      <c r="B209" t="str">
        <f>'3 - Rent Optimization'!B209</f>
        <v>L1734</v>
      </c>
      <c r="C209" t="str">
        <f>'3 - Rent Optimization'!C209</f>
        <v>apartment</v>
      </c>
      <c r="D209">
        <f>'3 - Rent Optimization'!D209</f>
        <v>2</v>
      </c>
      <c r="E209">
        <f>'3 - Rent Optimization'!E209</f>
        <v>2295</v>
      </c>
      <c r="F209" s="107">
        <f>'3 - Rent Optimization'!F209</f>
        <v>0.97299999999999998</v>
      </c>
      <c r="G209" s="26">
        <f>'3 - Rent Optimization'!G209</f>
        <v>26796.42</v>
      </c>
      <c r="H209" s="26">
        <f>'3 - Rent Optimization'!H209</f>
        <v>270</v>
      </c>
      <c r="I209" s="107">
        <f>'3 - Rent Optimization'!I209</f>
        <v>0.46850000000000003</v>
      </c>
      <c r="J209" s="26">
        <f>'3 - Rent Optimization'!J209</f>
        <v>100</v>
      </c>
      <c r="K209" s="26">
        <f>'3 - Rent Optimization'!K209</f>
        <v>469</v>
      </c>
      <c r="L209" s="26">
        <f>'3 - Rent Optimization'!L209</f>
        <v>369</v>
      </c>
      <c r="M209" s="26">
        <f>'3 - Rent Optimization'!M209</f>
        <v>170</v>
      </c>
      <c r="N209" s="47">
        <f>'3 - Rent Optimization'!N209</f>
        <v>0.46856368563685635</v>
      </c>
      <c r="O209" s="47">
        <f>'3 - Rent Optimization'!O209</f>
        <v>0.46850000000000003</v>
      </c>
      <c r="Y209" s="26">
        <f>'3 - Rent Optimization'!Y209</f>
        <v>274.74940791966657</v>
      </c>
      <c r="Z209" s="26">
        <f>'3 - Rent Optimization'!Z209</f>
        <v>274.74940791966657</v>
      </c>
      <c r="AA209" s="47">
        <f>'3 - Rent Optimization'!AA209</f>
        <v>0.47886050497488686</v>
      </c>
      <c r="AB209" s="107">
        <f>'3 - Rent Optimization'!AB209</f>
        <v>0.47158613821138212</v>
      </c>
      <c r="AC209" s="26">
        <f t="shared" si="42"/>
        <v>47292.32447369524</v>
      </c>
      <c r="AD209" s="39">
        <f t="shared" si="43"/>
        <v>28375.394684217143</v>
      </c>
      <c r="AE209" s="26">
        <f t="shared" si="44"/>
        <v>26796.42</v>
      </c>
      <c r="AF209" s="26">
        <f t="shared" si="45"/>
        <v>1578.9746842171444</v>
      </c>
      <c r="AH209" s="123">
        <f t="shared" si="46"/>
        <v>5737.6313482384821</v>
      </c>
      <c r="AI209" s="123">
        <f t="shared" si="47"/>
        <v>-39337.631348238479</v>
      </c>
      <c r="AJ209" s="123">
        <f t="shared" si="48"/>
        <v>-15337.631348238483</v>
      </c>
      <c r="AK209" s="123">
        <f t="shared" si="49"/>
        <v>-15337.631348238483</v>
      </c>
      <c r="AL209" s="123">
        <f t="shared" si="50"/>
        <v>-21337.631348238483</v>
      </c>
      <c r="AM209" s="26">
        <f t="shared" si="51"/>
        <v>-37758.656664021335</v>
      </c>
      <c r="AN209" s="26">
        <f t="shared" si="52"/>
        <v>-13758.656664021339</v>
      </c>
      <c r="AO209" s="26">
        <f t="shared" si="53"/>
        <v>-13758.656664021339</v>
      </c>
      <c r="AP209" s="26">
        <f t="shared" si="54"/>
        <v>-19758.656664021339</v>
      </c>
      <c r="AQ209">
        <f t="shared" si="55"/>
        <v>0</v>
      </c>
    </row>
    <row r="210" spans="1:43" x14ac:dyDescent="0.5">
      <c r="A210" t="str">
        <f>'3 - Rent Optimization'!A210</f>
        <v>W65</v>
      </c>
      <c r="B210" t="str">
        <f>'3 - Rent Optimization'!B210</f>
        <v>L1735</v>
      </c>
      <c r="C210" t="str">
        <f>'3 - Rent Optimization'!C210</f>
        <v>apartment</v>
      </c>
      <c r="D210">
        <f>'3 - Rent Optimization'!D210</f>
        <v>2</v>
      </c>
      <c r="E210">
        <f>'3 - Rent Optimization'!E210</f>
        <v>3000</v>
      </c>
      <c r="F210" s="107">
        <f>'3 - Rent Optimization'!F210</f>
        <v>0.97299999999999998</v>
      </c>
      <c r="G210" s="26">
        <f>'3 - Rent Optimization'!G210</f>
        <v>35028</v>
      </c>
      <c r="H210" s="26">
        <f>'3 - Rent Optimization'!H210</f>
        <v>424</v>
      </c>
      <c r="I210" s="107">
        <f>'3 - Rent Optimization'!I210</f>
        <v>0.34250000000000003</v>
      </c>
      <c r="J210" s="26">
        <f>'3 - Rent Optimization'!J210</f>
        <v>270</v>
      </c>
      <c r="K210" s="26">
        <f>'3 - Rent Optimization'!K210</f>
        <v>543</v>
      </c>
      <c r="L210" s="26">
        <f>'3 - Rent Optimization'!L210</f>
        <v>273</v>
      </c>
      <c r="M210" s="26">
        <f>'3 - Rent Optimization'!M210</f>
        <v>154</v>
      </c>
      <c r="N210" s="47">
        <f>'3 - Rent Optimization'!N210</f>
        <v>0.55128205128205132</v>
      </c>
      <c r="O210" s="47">
        <f>'3 - Rent Optimization'!O210</f>
        <v>0.34250000000000003</v>
      </c>
      <c r="Y210" s="26">
        <f>'3 - Rent Optimization'!Y210</f>
        <v>301.27801724137936</v>
      </c>
      <c r="Z210" s="26">
        <f>'3 - Rent Optimization'!Z210</f>
        <v>301.27801724137936</v>
      </c>
      <c r="AA210" s="47">
        <f>'3 - Rent Optimization'!AA210</f>
        <v>0.19165719338133144</v>
      </c>
      <c r="AB210" s="107">
        <f>'3 - Rent Optimization'!AB210</f>
        <v>0.69896499999999995</v>
      </c>
      <c r="AC210" s="26">
        <f t="shared" si="42"/>
        <v>76862.718102209066</v>
      </c>
      <c r="AD210" s="39">
        <f t="shared" si="43"/>
        <v>46117.630861325437</v>
      </c>
      <c r="AE210" s="26">
        <f t="shared" si="44"/>
        <v>35028</v>
      </c>
      <c r="AF210" s="26">
        <f t="shared" si="45"/>
        <v>11089.630861325437</v>
      </c>
      <c r="AH210" s="123">
        <f t="shared" si="46"/>
        <v>8504.0741666666654</v>
      </c>
      <c r="AI210" s="123">
        <f t="shared" si="47"/>
        <v>-42104.074166666665</v>
      </c>
      <c r="AJ210" s="123">
        <f t="shared" si="48"/>
        <v>-18104.074166666665</v>
      </c>
      <c r="AK210" s="123">
        <f t="shared" si="49"/>
        <v>-18104.074166666665</v>
      </c>
      <c r="AL210" s="123">
        <f t="shared" si="50"/>
        <v>-24104.074166666665</v>
      </c>
      <c r="AM210" s="26">
        <f t="shared" si="51"/>
        <v>-31014.443305341229</v>
      </c>
      <c r="AN210" s="26">
        <f t="shared" si="52"/>
        <v>-7014.4433053412286</v>
      </c>
      <c r="AO210" s="26">
        <f t="shared" si="53"/>
        <v>-7014.4433053412286</v>
      </c>
      <c r="AP210" s="26">
        <f t="shared" si="54"/>
        <v>-13014.443305341229</v>
      </c>
      <c r="AQ210">
        <f t="shared" si="55"/>
        <v>0</v>
      </c>
    </row>
    <row r="211" spans="1:43" x14ac:dyDescent="0.5">
      <c r="A211" t="str">
        <f>'3 - Rent Optimization'!A211</f>
        <v>W66</v>
      </c>
      <c r="B211" t="str">
        <f>'3 - Rent Optimization'!B211</f>
        <v>L1735</v>
      </c>
      <c r="C211" t="str">
        <f>'3 - Rent Optimization'!C211</f>
        <v>house</v>
      </c>
      <c r="D211">
        <f>'3 - Rent Optimization'!D211</f>
        <v>2</v>
      </c>
      <c r="E211">
        <f>'3 - Rent Optimization'!E211</f>
        <v>3300</v>
      </c>
      <c r="F211" s="107">
        <f>'3 - Rent Optimization'!F211</f>
        <v>0.97299999999999998</v>
      </c>
      <c r="G211" s="26">
        <f>'3 - Rent Optimization'!G211</f>
        <v>38530.799999999996</v>
      </c>
      <c r="H211" s="26">
        <f>'3 - Rent Optimization'!H211</f>
        <v>980</v>
      </c>
      <c r="I211" s="107">
        <f>'3 - Rent Optimization'!I211</f>
        <v>0.2712</v>
      </c>
      <c r="J211" s="26">
        <f>'3 - Rent Optimization'!J211</f>
        <v>283</v>
      </c>
      <c r="K211" s="26">
        <f>'3 - Rent Optimization'!K211</f>
        <v>1261</v>
      </c>
      <c r="L211" s="26">
        <f>'3 - Rent Optimization'!L211</f>
        <v>978</v>
      </c>
      <c r="M211" s="26">
        <f>'3 - Rent Optimization'!M211</f>
        <v>697</v>
      </c>
      <c r="N211" s="47">
        <f>'3 - Rent Optimization'!N211</f>
        <v>0.67014314928425356</v>
      </c>
      <c r="O211" s="47">
        <f>'3 - Rent Optimization'!O211</f>
        <v>0.2712</v>
      </c>
      <c r="Y211" s="26">
        <f>'3 - Rent Optimization'!Y211</f>
        <v>737.17729253505115</v>
      </c>
      <c r="Z211" s="26">
        <f>'3 - Rent Optimization'!Z211</f>
        <v>737.17729253505115</v>
      </c>
      <c r="AA211" s="47">
        <f>'3 - Rent Optimization'!AA211</f>
        <v>0.47151516771783325</v>
      </c>
      <c r="AB211" s="107">
        <f>'3 - Rent Optimization'!AB211</f>
        <v>0.47740144171779142</v>
      </c>
      <c r="AC211" s="26">
        <f t="shared" si="42"/>
        <v>128454.26832411579</v>
      </c>
      <c r="AD211" s="39">
        <f t="shared" si="43"/>
        <v>77072.560994469473</v>
      </c>
      <c r="AE211" s="26">
        <f t="shared" si="44"/>
        <v>38530.799999999996</v>
      </c>
      <c r="AF211" s="26">
        <f t="shared" si="45"/>
        <v>38541.760994469478</v>
      </c>
      <c r="AH211" s="123">
        <f t="shared" si="46"/>
        <v>5808.3842075664616</v>
      </c>
      <c r="AI211" s="123">
        <f t="shared" si="47"/>
        <v>-39408.384207566458</v>
      </c>
      <c r="AJ211" s="123">
        <f t="shared" si="48"/>
        <v>-15408.384207566462</v>
      </c>
      <c r="AK211" s="123">
        <f t="shared" si="49"/>
        <v>-15408.384207566462</v>
      </c>
      <c r="AL211" s="123">
        <f t="shared" si="50"/>
        <v>-21408.384207566462</v>
      </c>
      <c r="AM211" s="26">
        <f t="shared" si="51"/>
        <v>-866.62321309698018</v>
      </c>
      <c r="AN211" s="26">
        <f t="shared" si="52"/>
        <v>23133.376786903016</v>
      </c>
      <c r="AO211" s="26">
        <f t="shared" si="53"/>
        <v>23133.376786903016</v>
      </c>
      <c r="AP211" s="26">
        <f t="shared" si="54"/>
        <v>17133.376786903016</v>
      </c>
      <c r="AQ211">
        <f t="shared" si="55"/>
        <v>1</v>
      </c>
    </row>
    <row r="212" spans="1:43" x14ac:dyDescent="0.5">
      <c r="A212" t="str">
        <f>'3 - Rent Optimization'!A212</f>
        <v>W67</v>
      </c>
      <c r="B212" t="str">
        <f>'3 - Rent Optimization'!B212</f>
        <v>L1735</v>
      </c>
      <c r="C212" t="str">
        <f>'3 - Rent Optimization'!C212</f>
        <v>house</v>
      </c>
      <c r="D212">
        <f>'3 - Rent Optimization'!D212</f>
        <v>2</v>
      </c>
      <c r="E212">
        <f>'3 - Rent Optimization'!E212</f>
        <v>4500</v>
      </c>
      <c r="F212" s="107">
        <f>'3 - Rent Optimization'!F212</f>
        <v>0.97299999999999998</v>
      </c>
      <c r="G212" s="26">
        <f>'3 - Rent Optimization'!G212</f>
        <v>52542</v>
      </c>
      <c r="H212" s="26">
        <f>'3 - Rent Optimization'!H212</f>
        <v>994</v>
      </c>
      <c r="I212" s="107">
        <f>'3 - Rent Optimization'!I212</f>
        <v>0.43009999999999998</v>
      </c>
      <c r="J212" s="26">
        <f>'3 - Rent Optimization'!J212</f>
        <v>530</v>
      </c>
      <c r="K212" s="26">
        <f>'3 - Rent Optimization'!K212</f>
        <v>1354</v>
      </c>
      <c r="L212" s="26">
        <f>'3 - Rent Optimization'!L212</f>
        <v>824</v>
      </c>
      <c r="M212" s="26">
        <f>'3 - Rent Optimization'!M212</f>
        <v>464</v>
      </c>
      <c r="N212" s="47">
        <f>'3 - Rent Optimization'!N212</f>
        <v>0.55048543689320395</v>
      </c>
      <c r="O212" s="47">
        <f>'3 - Rent Optimization'!O212</f>
        <v>0.43009999999999998</v>
      </c>
      <c r="Y212" s="26">
        <f>'3 - Rent Optimization'!Y212</f>
        <v>766.87943665529872</v>
      </c>
      <c r="Z212" s="26">
        <f>'3 - Rent Optimization'!Z212</f>
        <v>766.87943665529872</v>
      </c>
      <c r="AA212" s="47">
        <f>'3 - Rent Optimization'!AA212</f>
        <v>0.32998003558766864</v>
      </c>
      <c r="AB212" s="107">
        <f>'3 - Rent Optimization'!AB212</f>
        <v>0.58945480582524279</v>
      </c>
      <c r="AC212" s="26">
        <f t="shared" si="42"/>
        <v>164994.88084013257</v>
      </c>
      <c r="AD212" s="39">
        <f t="shared" si="43"/>
        <v>98996.928504079537</v>
      </c>
      <c r="AE212" s="26">
        <f t="shared" si="44"/>
        <v>52542</v>
      </c>
      <c r="AF212" s="26">
        <f t="shared" si="45"/>
        <v>46454.928504079537</v>
      </c>
      <c r="AH212" s="123">
        <f t="shared" si="46"/>
        <v>7171.7001375404534</v>
      </c>
      <c r="AI212" s="123">
        <f t="shared" si="47"/>
        <v>-40771.700137540451</v>
      </c>
      <c r="AJ212" s="123">
        <f t="shared" si="48"/>
        <v>-16771.700137540454</v>
      </c>
      <c r="AK212" s="123">
        <f t="shared" si="49"/>
        <v>-16771.700137540454</v>
      </c>
      <c r="AL212" s="123">
        <f t="shared" si="50"/>
        <v>-22771.700137540454</v>
      </c>
      <c r="AM212" s="26">
        <f t="shared" si="51"/>
        <v>5683.228366539086</v>
      </c>
      <c r="AN212" s="26">
        <f t="shared" si="52"/>
        <v>29683.228366539082</v>
      </c>
      <c r="AO212" s="26">
        <f t="shared" si="53"/>
        <v>29683.228366539082</v>
      </c>
      <c r="AP212" s="26">
        <f t="shared" si="54"/>
        <v>23683.228366539082</v>
      </c>
      <c r="AQ212">
        <f t="shared" si="55"/>
        <v>1</v>
      </c>
    </row>
    <row r="213" spans="1:43" x14ac:dyDescent="0.5">
      <c r="A213" t="str">
        <f>'3 - Rent Optimization'!A213</f>
        <v>W68</v>
      </c>
      <c r="B213" t="str">
        <f>'3 - Rent Optimization'!B213</f>
        <v>L1735</v>
      </c>
      <c r="C213" t="str">
        <f>'3 - Rent Optimization'!C213</f>
        <v>apartment</v>
      </c>
      <c r="D213">
        <f>'3 - Rent Optimization'!D213</f>
        <v>2</v>
      </c>
      <c r="E213">
        <f>'3 - Rent Optimization'!E213</f>
        <v>2700</v>
      </c>
      <c r="F213" s="107">
        <f>'3 - Rent Optimization'!F213</f>
        <v>0.97299999999999998</v>
      </c>
      <c r="G213" s="26">
        <f>'3 - Rent Optimization'!G213</f>
        <v>31525.200000000001</v>
      </c>
      <c r="H213" s="26">
        <f>'3 - Rent Optimization'!H213</f>
        <v>284</v>
      </c>
      <c r="I213" s="107">
        <f>'3 - Rent Optimization'!I213</f>
        <v>0.60550000000000004</v>
      </c>
      <c r="J213" s="26">
        <f>'3 - Rent Optimization'!J213</f>
        <v>103</v>
      </c>
      <c r="K213" s="26">
        <f>'3 - Rent Optimization'!K213</f>
        <v>483</v>
      </c>
      <c r="L213" s="26">
        <f>'3 - Rent Optimization'!L213</f>
        <v>380</v>
      </c>
      <c r="M213" s="26">
        <f>'3 - Rent Optimization'!M213</f>
        <v>181</v>
      </c>
      <c r="N213" s="47">
        <f>'3 - Rent Optimization'!N213</f>
        <v>0.4810526315789474</v>
      </c>
      <c r="O213" s="47">
        <f>'3 - Rent Optimization'!O213</f>
        <v>0.60550000000000004</v>
      </c>
      <c r="Y213" s="26">
        <f>'3 - Rent Optimization'!Y213</f>
        <v>282.94925476822027</v>
      </c>
      <c r="Z213" s="26">
        <f>'3 - Rent Optimization'!Z213</f>
        <v>282.94925476822027</v>
      </c>
      <c r="AA213" s="47">
        <f>'3 - Rent Optimization'!AA213</f>
        <v>0.47884053635414792</v>
      </c>
      <c r="AB213" s="107">
        <f>'3 - Rent Optimization'!AB213</f>
        <v>0.47160194736842115</v>
      </c>
      <c r="AC213" s="26">
        <f t="shared" si="42"/>
        <v>48705.388137624715</v>
      </c>
      <c r="AD213" s="39">
        <f t="shared" si="43"/>
        <v>29223.23288257483</v>
      </c>
      <c r="AE213" s="26">
        <f t="shared" si="44"/>
        <v>31525.200000000001</v>
      </c>
      <c r="AF213" s="26">
        <f t="shared" si="45"/>
        <v>-2301.9671174251707</v>
      </c>
      <c r="AH213" s="123">
        <f t="shared" si="46"/>
        <v>5737.823692982457</v>
      </c>
      <c r="AI213" s="123">
        <f t="shared" si="47"/>
        <v>-39337.823692982456</v>
      </c>
      <c r="AJ213" s="123">
        <f t="shared" si="48"/>
        <v>-15337.823692982456</v>
      </c>
      <c r="AK213" s="123">
        <f t="shared" si="49"/>
        <v>-15337.823692982456</v>
      </c>
      <c r="AL213" s="123">
        <f t="shared" si="50"/>
        <v>-21337.823692982456</v>
      </c>
      <c r="AM213" s="26">
        <f t="shared" si="51"/>
        <v>-41639.790810407627</v>
      </c>
      <c r="AN213" s="26">
        <f t="shared" si="52"/>
        <v>-17639.790810407627</v>
      </c>
      <c r="AO213" s="26">
        <f t="shared" si="53"/>
        <v>-17639.790810407627</v>
      </c>
      <c r="AP213" s="26">
        <f t="shared" si="54"/>
        <v>-23639.790810407627</v>
      </c>
      <c r="AQ213">
        <f t="shared" si="55"/>
        <v>0</v>
      </c>
    </row>
    <row r="214" spans="1:43" x14ac:dyDescent="0.5">
      <c r="A214" t="str">
        <f>'3 - Rent Optimization'!A214</f>
        <v>W69</v>
      </c>
      <c r="B214" t="str">
        <f>'3 - Rent Optimization'!B214</f>
        <v>L1736</v>
      </c>
      <c r="C214" t="str">
        <f>'3 - Rent Optimization'!C214</f>
        <v>apartment</v>
      </c>
      <c r="D214">
        <f>'3 - Rent Optimization'!D214</f>
        <v>2</v>
      </c>
      <c r="E214">
        <f>'3 - Rent Optimization'!E214</f>
        <v>2700</v>
      </c>
      <c r="F214" s="107">
        <f>'3 - Rent Optimization'!F214</f>
        <v>0.97299999999999998</v>
      </c>
      <c r="G214" s="26">
        <f>'3 - Rent Optimization'!G214</f>
        <v>31525.200000000001</v>
      </c>
      <c r="H214" s="26">
        <f>'3 - Rent Optimization'!H214</f>
        <v>236</v>
      </c>
      <c r="I214" s="107">
        <f>'3 - Rent Optimization'!I214</f>
        <v>0.56710000000000005</v>
      </c>
      <c r="J214" s="26">
        <f>'3 - Rent Optimization'!J214</f>
        <v>110</v>
      </c>
      <c r="K214" s="26">
        <f>'3 - Rent Optimization'!K214</f>
        <v>515</v>
      </c>
      <c r="L214" s="26">
        <f>'3 - Rent Optimization'!L214</f>
        <v>405</v>
      </c>
      <c r="M214" s="26">
        <f>'3 - Rent Optimization'!M214</f>
        <v>126</v>
      </c>
      <c r="N214" s="47">
        <f>'3 - Rent Optimization'!N214</f>
        <v>0.34888888888888892</v>
      </c>
      <c r="O214" s="47">
        <f>'3 - Rent Optimization'!O214</f>
        <v>0.56710000000000005</v>
      </c>
      <c r="Y214" s="26">
        <f>'3 - Rent Optimization'!Y214</f>
        <v>301.67617942402427</v>
      </c>
      <c r="Z214" s="26">
        <f>'3 - Rent Optimization'!Z214</f>
        <v>301.67617942402427</v>
      </c>
      <c r="AA214" s="47">
        <f>'3 - Rent Optimization'!AA214</f>
        <v>0.478619613677085</v>
      </c>
      <c r="AB214" s="107">
        <f>'3 - Rent Optimization'!AB214</f>
        <v>0.47177685185185186</v>
      </c>
      <c r="AC214" s="26">
        <f t="shared" si="42"/>
        <v>51948.200945686614</v>
      </c>
      <c r="AD214" s="39">
        <f t="shared" si="43"/>
        <v>31168.920567411966</v>
      </c>
      <c r="AE214" s="26">
        <f t="shared" si="44"/>
        <v>31525.200000000001</v>
      </c>
      <c r="AF214" s="26">
        <f t="shared" si="45"/>
        <v>-356.27943258803498</v>
      </c>
      <c r="AH214" s="123">
        <f t="shared" si="46"/>
        <v>5739.9516975308643</v>
      </c>
      <c r="AI214" s="123">
        <f t="shared" si="47"/>
        <v>-39339.951697530865</v>
      </c>
      <c r="AJ214" s="123">
        <f t="shared" si="48"/>
        <v>-15339.951697530865</v>
      </c>
      <c r="AK214" s="123">
        <f t="shared" si="49"/>
        <v>-15339.951697530865</v>
      </c>
      <c r="AL214" s="123">
        <f t="shared" si="50"/>
        <v>-21339.951697530865</v>
      </c>
      <c r="AM214" s="26">
        <f t="shared" si="51"/>
        <v>-39696.231130118904</v>
      </c>
      <c r="AN214" s="26">
        <f t="shared" si="52"/>
        <v>-15696.2311301189</v>
      </c>
      <c r="AO214" s="26">
        <f t="shared" si="53"/>
        <v>-15696.2311301189</v>
      </c>
      <c r="AP214" s="26">
        <f t="shared" si="54"/>
        <v>-21696.2311301189</v>
      </c>
      <c r="AQ214">
        <f t="shared" si="55"/>
        <v>0</v>
      </c>
    </row>
    <row r="215" spans="1:43" x14ac:dyDescent="0.5">
      <c r="A215" t="str">
        <f>'3 - Rent Optimization'!A215</f>
        <v>W7</v>
      </c>
      <c r="B215" t="str">
        <f>'3 - Rent Optimization'!B215</f>
        <v>L9532</v>
      </c>
      <c r="C215" t="str">
        <f>'3 - Rent Optimization'!C215</f>
        <v>house</v>
      </c>
      <c r="D215">
        <f>'3 - Rent Optimization'!D215</f>
        <v>2</v>
      </c>
      <c r="E215">
        <f>'3 - Rent Optimization'!E215</f>
        <v>1100</v>
      </c>
      <c r="F215" s="107">
        <f>'3 - Rent Optimization'!F215</f>
        <v>0.97299999999999998</v>
      </c>
      <c r="G215" s="26">
        <f>'3 - Rent Optimization'!G215</f>
        <v>12843.6</v>
      </c>
      <c r="H215" s="26">
        <f>'3 - Rent Optimization'!H215</f>
        <v>188</v>
      </c>
      <c r="I215" s="107">
        <f>'3 - Rent Optimization'!I215</f>
        <v>0.61919999999999997</v>
      </c>
      <c r="J215" s="26">
        <f>'3 - Rent Optimization'!J215</f>
        <v>136</v>
      </c>
      <c r="K215" s="26">
        <f>'3 - Rent Optimization'!K215</f>
        <v>335</v>
      </c>
      <c r="L215" s="26">
        <f>'3 - Rent Optimization'!L215</f>
        <v>199</v>
      </c>
      <c r="M215" s="26">
        <f>'3 - Rent Optimization'!M215</f>
        <v>52</v>
      </c>
      <c r="N215" s="47">
        <f>'3 - Rent Optimization'!N215</f>
        <v>0.30904522613065327</v>
      </c>
      <c r="O215" s="47">
        <f>'3 - Rent Optimization'!O215</f>
        <v>0.61919999999999997</v>
      </c>
      <c r="Y215" s="26">
        <f>'3 - Rent Optimization'!Y215</f>
        <v>189.20632026019956</v>
      </c>
      <c r="Z215" s="26">
        <f>'3 - Rent Optimization'!Z215</f>
        <v>189.20632026019956</v>
      </c>
      <c r="AA215" s="47">
        <f>'3 - Rent Optimization'!AA215</f>
        <v>0.31389475481487261</v>
      </c>
      <c r="AB215" s="107">
        <f>'3 - Rent Optimization'!AB215</f>
        <v>0.60218952261306535</v>
      </c>
      <c r="AC215" s="26">
        <f t="shared" si="42"/>
        <v>41587.393240595484</v>
      </c>
      <c r="AD215" s="39">
        <f t="shared" si="43"/>
        <v>24952.43594435729</v>
      </c>
      <c r="AE215" s="26">
        <f t="shared" si="44"/>
        <v>12843.6</v>
      </c>
      <c r="AF215" s="26">
        <f t="shared" si="45"/>
        <v>12108.83594435729</v>
      </c>
      <c r="AH215" s="123">
        <f t="shared" si="46"/>
        <v>7326.6391917922947</v>
      </c>
      <c r="AI215" s="123">
        <f t="shared" si="47"/>
        <v>-40926.639191792296</v>
      </c>
      <c r="AJ215" s="123">
        <f t="shared" si="48"/>
        <v>-16926.639191792296</v>
      </c>
      <c r="AK215" s="123">
        <f t="shared" si="49"/>
        <v>-16926.639191792296</v>
      </c>
      <c r="AL215" s="123">
        <f t="shared" si="50"/>
        <v>-22926.639191792296</v>
      </c>
      <c r="AM215" s="26">
        <f t="shared" si="51"/>
        <v>-28817.803247435004</v>
      </c>
      <c r="AN215" s="26">
        <f t="shared" si="52"/>
        <v>-4817.8032474350057</v>
      </c>
      <c r="AO215" s="26">
        <f t="shared" si="53"/>
        <v>-4817.8032474350057</v>
      </c>
      <c r="AP215" s="26">
        <f t="shared" si="54"/>
        <v>-10817.803247435006</v>
      </c>
      <c r="AQ215">
        <f t="shared" si="55"/>
        <v>0</v>
      </c>
    </row>
    <row r="216" spans="1:43" x14ac:dyDescent="0.5">
      <c r="A216" t="str">
        <f>'3 - Rent Optimization'!A216</f>
        <v>W70</v>
      </c>
      <c r="B216" t="str">
        <f>'3 - Rent Optimization'!B216</f>
        <v>L1736</v>
      </c>
      <c r="C216" t="str">
        <f>'3 - Rent Optimization'!C216</f>
        <v>apartment</v>
      </c>
      <c r="D216">
        <f>'3 - Rent Optimization'!D216</f>
        <v>2</v>
      </c>
      <c r="E216">
        <f>'3 - Rent Optimization'!E216</f>
        <v>3000</v>
      </c>
      <c r="F216" s="107">
        <f>'3 - Rent Optimization'!F216</f>
        <v>0.97299999999999998</v>
      </c>
      <c r="G216" s="26">
        <f>'3 - Rent Optimization'!G216</f>
        <v>35028</v>
      </c>
      <c r="H216" s="26">
        <f>'3 - Rent Optimization'!H216</f>
        <v>329</v>
      </c>
      <c r="I216" s="107">
        <f>'3 - Rent Optimization'!I216</f>
        <v>0.70409999999999995</v>
      </c>
      <c r="J216" s="26">
        <f>'3 - Rent Optimization'!J216</f>
        <v>270</v>
      </c>
      <c r="K216" s="26">
        <f>'3 - Rent Optimization'!K216</f>
        <v>544</v>
      </c>
      <c r="L216" s="26">
        <f>'3 - Rent Optimization'!L216</f>
        <v>274</v>
      </c>
      <c r="M216" s="26">
        <f>'3 - Rent Optimization'!M216</f>
        <v>59</v>
      </c>
      <c r="N216" s="47">
        <f>'3 - Rent Optimization'!N216</f>
        <v>0.27226277372262775</v>
      </c>
      <c r="O216" s="47">
        <f>'3 - Rent Optimization'!O216</f>
        <v>0.70409999999999995</v>
      </c>
      <c r="Y216" s="26">
        <f>'3 - Rent Optimization'!Y216</f>
        <v>301.8870942276115</v>
      </c>
      <c r="Z216" s="26">
        <f>'3 - Rent Optimization'!Z216</f>
        <v>301.8870942276115</v>
      </c>
      <c r="AA216" s="47">
        <f>'3 - Rent Optimization'!AA216</f>
        <v>0.19310100504412117</v>
      </c>
      <c r="AB216" s="107">
        <f>'3 - Rent Optimization'!AB216</f>
        <v>0.69782193430656925</v>
      </c>
      <c r="AC216" s="26">
        <f t="shared" si="42"/>
        <v>76892.154153177005</v>
      </c>
      <c r="AD216" s="39">
        <f t="shared" si="43"/>
        <v>46135.292491906199</v>
      </c>
      <c r="AE216" s="26">
        <f t="shared" si="44"/>
        <v>35028</v>
      </c>
      <c r="AF216" s="26">
        <f t="shared" si="45"/>
        <v>11107.292491906199</v>
      </c>
      <c r="AH216" s="123">
        <f t="shared" si="46"/>
        <v>8490.1668673965924</v>
      </c>
      <c r="AI216" s="123">
        <f t="shared" si="47"/>
        <v>-42090.166867396591</v>
      </c>
      <c r="AJ216" s="123">
        <f t="shared" si="48"/>
        <v>-18090.166867396591</v>
      </c>
      <c r="AK216" s="123">
        <f t="shared" si="49"/>
        <v>-18090.166867396591</v>
      </c>
      <c r="AL216" s="123">
        <f t="shared" si="50"/>
        <v>-24090.166867396591</v>
      </c>
      <c r="AM216" s="26">
        <f t="shared" si="51"/>
        <v>-30982.874375490392</v>
      </c>
      <c r="AN216" s="26">
        <f t="shared" si="52"/>
        <v>-6982.8743754903917</v>
      </c>
      <c r="AO216" s="26">
        <f t="shared" si="53"/>
        <v>-6982.8743754903917</v>
      </c>
      <c r="AP216" s="26">
        <f t="shared" si="54"/>
        <v>-12982.874375490392</v>
      </c>
      <c r="AQ216">
        <f t="shared" si="55"/>
        <v>0</v>
      </c>
    </row>
    <row r="217" spans="1:43" x14ac:dyDescent="0.5">
      <c r="A217" t="str">
        <f>'3 - Rent Optimization'!A217</f>
        <v>W71</v>
      </c>
      <c r="B217" t="str">
        <f>'3 - Rent Optimization'!B217</f>
        <v>L1736</v>
      </c>
      <c r="C217" t="str">
        <f>'3 - Rent Optimization'!C217</f>
        <v>house</v>
      </c>
      <c r="D217">
        <f>'3 - Rent Optimization'!D217</f>
        <v>2</v>
      </c>
      <c r="E217">
        <f>'3 - Rent Optimization'!E217</f>
        <v>4500</v>
      </c>
      <c r="F217" s="107">
        <f>'3 - Rent Optimization'!F217</f>
        <v>0.97299999999999998</v>
      </c>
      <c r="G217" s="26">
        <f>'3 - Rent Optimization'!G217</f>
        <v>52542</v>
      </c>
      <c r="H217" s="26">
        <f>'3 - Rent Optimization'!H217</f>
        <v>549</v>
      </c>
      <c r="I217" s="107">
        <f>'3 - Rent Optimization'!I217</f>
        <v>0.44379999999999997</v>
      </c>
      <c r="J217" s="26">
        <f>'3 - Rent Optimization'!J217</f>
        <v>231</v>
      </c>
      <c r="K217" s="26">
        <f>'3 - Rent Optimization'!K217</f>
        <v>1027</v>
      </c>
      <c r="L217" s="26">
        <f>'3 - Rent Optimization'!L217</f>
        <v>796</v>
      </c>
      <c r="M217" s="26">
        <f>'3 - Rent Optimization'!M217</f>
        <v>318</v>
      </c>
      <c r="N217" s="47">
        <f>'3 - Rent Optimization'!N217</f>
        <v>0.41959798994974873</v>
      </c>
      <c r="O217" s="47">
        <f>'3 - Rent Optimization'!O217</f>
        <v>0.44379999999999997</v>
      </c>
      <c r="Y217" s="26">
        <f>'3 - Rent Optimization'!Y217</f>
        <v>600.32528104079825</v>
      </c>
      <c r="Z217" s="26">
        <f>'3 - Rent Optimization'!Z217</f>
        <v>600.32528104079825</v>
      </c>
      <c r="AA217" s="47">
        <f>'3 - Rent Optimization'!AA217</f>
        <v>0.47118118697567662</v>
      </c>
      <c r="AB217" s="107">
        <f>'3 - Rent Optimization'!AB217</f>
        <v>0.47766585427135683</v>
      </c>
      <c r="AC217" s="26">
        <f t="shared" si="42"/>
        <v>104665.53419630151</v>
      </c>
      <c r="AD217" s="39">
        <f t="shared" si="43"/>
        <v>62799.3205177809</v>
      </c>
      <c r="AE217" s="26">
        <f t="shared" si="44"/>
        <v>52542</v>
      </c>
      <c r="AF217" s="26">
        <f t="shared" si="45"/>
        <v>10257.3205177809</v>
      </c>
      <c r="AH217" s="123">
        <f t="shared" si="46"/>
        <v>5811.6012269681751</v>
      </c>
      <c r="AI217" s="123">
        <f t="shared" si="47"/>
        <v>-39411.601226968174</v>
      </c>
      <c r="AJ217" s="123">
        <f t="shared" si="48"/>
        <v>-15411.601226968174</v>
      </c>
      <c r="AK217" s="123">
        <f t="shared" si="49"/>
        <v>-15411.601226968174</v>
      </c>
      <c r="AL217" s="123">
        <f t="shared" si="50"/>
        <v>-21411.601226968174</v>
      </c>
      <c r="AM217" s="26">
        <f t="shared" si="51"/>
        <v>-29154.280709187275</v>
      </c>
      <c r="AN217" s="26">
        <f t="shared" si="52"/>
        <v>-5154.2807091872746</v>
      </c>
      <c r="AO217" s="26">
        <f t="shared" si="53"/>
        <v>-5154.2807091872746</v>
      </c>
      <c r="AP217" s="26">
        <f t="shared" si="54"/>
        <v>-11154.280709187275</v>
      </c>
      <c r="AQ217">
        <f t="shared" si="55"/>
        <v>0</v>
      </c>
    </row>
    <row r="218" spans="1:43" x14ac:dyDescent="0.5">
      <c r="A218" t="str">
        <f>'3 - Rent Optimization'!A218</f>
        <v>W72</v>
      </c>
      <c r="B218" t="str">
        <f>'3 - Rent Optimization'!B218</f>
        <v>L1736</v>
      </c>
      <c r="C218" t="str">
        <f>'3 - Rent Optimization'!C218</f>
        <v>house</v>
      </c>
      <c r="D218">
        <f>'3 - Rent Optimization'!D218</f>
        <v>2</v>
      </c>
      <c r="E218">
        <f>'3 - Rent Optimization'!E218</f>
        <v>4900</v>
      </c>
      <c r="F218" s="107">
        <f>'3 - Rent Optimization'!F218</f>
        <v>0.97299999999999998</v>
      </c>
      <c r="G218" s="26">
        <f>'3 - Rent Optimization'!G218</f>
        <v>57212.4</v>
      </c>
      <c r="H218" s="26">
        <f>'3 - Rent Optimization'!H218</f>
        <v>652</v>
      </c>
      <c r="I218" s="107">
        <f>'3 - Rent Optimization'!I218</f>
        <v>0.4466</v>
      </c>
      <c r="J218" s="26">
        <f>'3 - Rent Optimization'!J218</f>
        <v>379</v>
      </c>
      <c r="K218" s="26">
        <f>'3 - Rent Optimization'!K218</f>
        <v>969</v>
      </c>
      <c r="L218" s="26">
        <f>'3 - Rent Optimization'!L218</f>
        <v>590</v>
      </c>
      <c r="M218" s="26">
        <f>'3 - Rent Optimization'!M218</f>
        <v>273</v>
      </c>
      <c r="N218" s="47">
        <f>'3 - Rent Optimization'!N218</f>
        <v>0.47016949152542376</v>
      </c>
      <c r="O218" s="47">
        <f>'3 - Rent Optimization'!O218</f>
        <v>0.4466</v>
      </c>
      <c r="Y218" s="26">
        <f>'3 - Rent Optimization'!Y218</f>
        <v>548.85542187697354</v>
      </c>
      <c r="Z218" s="26">
        <f>'3 - Rent Optimization'!Z218</f>
        <v>548.85542187697354</v>
      </c>
      <c r="AA218" s="47">
        <f>'3 - Rent Optimization'!AA218</f>
        <v>0.33031243644335395</v>
      </c>
      <c r="AB218" s="107">
        <f>'3 - Rent Optimization'!AB218</f>
        <v>0.58919164406779667</v>
      </c>
      <c r="AC218" s="26">
        <f t="shared" si="42"/>
        <v>118034.07535549464</v>
      </c>
      <c r="AD218" s="39">
        <f t="shared" si="43"/>
        <v>70820.445213296785</v>
      </c>
      <c r="AE218" s="26">
        <f t="shared" si="44"/>
        <v>57212.4</v>
      </c>
      <c r="AF218" s="26">
        <f t="shared" si="45"/>
        <v>13608.045213296784</v>
      </c>
      <c r="AH218" s="123">
        <f t="shared" si="46"/>
        <v>7168.4983361581926</v>
      </c>
      <c r="AI218" s="123">
        <f t="shared" si="47"/>
        <v>-40768.498336158191</v>
      </c>
      <c r="AJ218" s="123">
        <f t="shared" si="48"/>
        <v>-16768.498336158191</v>
      </c>
      <c r="AK218" s="123">
        <f t="shared" si="49"/>
        <v>-16768.498336158191</v>
      </c>
      <c r="AL218" s="123">
        <f t="shared" si="50"/>
        <v>-22768.498336158191</v>
      </c>
      <c r="AM218" s="26">
        <f t="shared" si="51"/>
        <v>-27160.453122861407</v>
      </c>
      <c r="AN218" s="26">
        <f t="shared" si="52"/>
        <v>-3160.4531228614069</v>
      </c>
      <c r="AO218" s="26">
        <f t="shared" si="53"/>
        <v>-3160.4531228614069</v>
      </c>
      <c r="AP218" s="26">
        <f t="shared" si="54"/>
        <v>-9160.4531228614069</v>
      </c>
      <c r="AQ218">
        <f t="shared" si="55"/>
        <v>0</v>
      </c>
    </row>
    <row r="219" spans="1:43" x14ac:dyDescent="0.5">
      <c r="A219" t="str">
        <f>'3 - Rent Optimization'!A219</f>
        <v>W73</v>
      </c>
      <c r="B219" t="str">
        <f>'3 - Rent Optimization'!B219</f>
        <v>L1737</v>
      </c>
      <c r="C219" t="str">
        <f>'3 - Rent Optimization'!C219</f>
        <v>apartment</v>
      </c>
      <c r="D219">
        <f>'3 - Rent Optimization'!D219</f>
        <v>2</v>
      </c>
      <c r="E219">
        <f>'3 - Rent Optimization'!E219</f>
        <v>3300</v>
      </c>
      <c r="F219" s="107">
        <f>'3 - Rent Optimization'!F219</f>
        <v>0.97299999999999998</v>
      </c>
      <c r="G219" s="26">
        <f>'3 - Rent Optimization'!G219</f>
        <v>38530.799999999996</v>
      </c>
      <c r="H219" s="26">
        <f>'3 - Rent Optimization'!H219</f>
        <v>378</v>
      </c>
      <c r="I219" s="107">
        <f>'3 - Rent Optimization'!I219</f>
        <v>0.4219</v>
      </c>
      <c r="J219" s="26">
        <f>'3 - Rent Optimization'!J219</f>
        <v>264</v>
      </c>
      <c r="K219" s="26">
        <f>'3 - Rent Optimization'!K219</f>
        <v>532</v>
      </c>
      <c r="L219" s="26">
        <f>'3 - Rent Optimization'!L219</f>
        <v>268</v>
      </c>
      <c r="M219" s="26">
        <f>'3 - Rent Optimization'!M219</f>
        <v>114</v>
      </c>
      <c r="N219" s="47">
        <f>'3 - Rent Optimization'!N219</f>
        <v>0.44029850746268662</v>
      </c>
      <c r="O219" s="47">
        <f>'3 - Rent Optimization'!O219</f>
        <v>0.4219</v>
      </c>
      <c r="Y219" s="26">
        <f>'3 - Rent Optimization'!Y219</f>
        <v>295.23263231021855</v>
      </c>
      <c r="Z219" s="26">
        <f>'3 - Rent Optimization'!Z219</f>
        <v>295.23263231021855</v>
      </c>
      <c r="AA219" s="47">
        <f>'3 - Rent Optimization'!AA219</f>
        <v>0.19323173823945836</v>
      </c>
      <c r="AB219" s="107">
        <f>'3 - Rent Optimization'!AB219</f>
        <v>0.6977184328358208</v>
      </c>
      <c r="AC219" s="26">
        <f t="shared" si="42"/>
        <v>75186.07608118013</v>
      </c>
      <c r="AD219" s="39">
        <f t="shared" si="43"/>
        <v>45111.64564870808</v>
      </c>
      <c r="AE219" s="26">
        <f t="shared" si="44"/>
        <v>38530.799999999996</v>
      </c>
      <c r="AF219" s="26">
        <f t="shared" si="45"/>
        <v>6580.8456487080839</v>
      </c>
      <c r="AH219" s="123">
        <f t="shared" si="46"/>
        <v>8488.9075995024868</v>
      </c>
      <c r="AI219" s="123">
        <f t="shared" si="47"/>
        <v>-42088.90759950249</v>
      </c>
      <c r="AJ219" s="123">
        <f t="shared" si="48"/>
        <v>-18088.907599502487</v>
      </c>
      <c r="AK219" s="123">
        <f t="shared" si="49"/>
        <v>-18088.907599502487</v>
      </c>
      <c r="AL219" s="123">
        <f t="shared" si="50"/>
        <v>-24088.907599502487</v>
      </c>
      <c r="AM219" s="26">
        <f t="shared" si="51"/>
        <v>-35508.061950794407</v>
      </c>
      <c r="AN219" s="26">
        <f t="shared" si="52"/>
        <v>-11508.061950794403</v>
      </c>
      <c r="AO219" s="26">
        <f t="shared" si="53"/>
        <v>-11508.061950794403</v>
      </c>
      <c r="AP219" s="26">
        <f t="shared" si="54"/>
        <v>-17508.061950794403</v>
      </c>
      <c r="AQ219">
        <f t="shared" si="55"/>
        <v>0</v>
      </c>
    </row>
    <row r="220" spans="1:43" x14ac:dyDescent="0.5">
      <c r="A220" t="str">
        <f>'3 - Rent Optimization'!A220</f>
        <v>W74</v>
      </c>
      <c r="B220" t="str">
        <f>'3 - Rent Optimization'!B220</f>
        <v>L1737</v>
      </c>
      <c r="C220" t="str">
        <f>'3 - Rent Optimization'!C220</f>
        <v>house</v>
      </c>
      <c r="D220">
        <f>'3 - Rent Optimization'!D220</f>
        <v>2</v>
      </c>
      <c r="E220">
        <f>'3 - Rent Optimization'!E220</f>
        <v>4500</v>
      </c>
      <c r="F220" s="107">
        <f>'3 - Rent Optimization'!F220</f>
        <v>0.97299999999999998</v>
      </c>
      <c r="G220" s="26">
        <f>'3 - Rent Optimization'!G220</f>
        <v>52542</v>
      </c>
      <c r="H220" s="26">
        <f>'3 - Rent Optimization'!H220</f>
        <v>255</v>
      </c>
      <c r="I220" s="107">
        <f>'3 - Rent Optimization'!I220</f>
        <v>0.59179999999999999</v>
      </c>
      <c r="J220" s="26">
        <f>'3 - Rent Optimization'!J220</f>
        <v>151</v>
      </c>
      <c r="K220" s="26">
        <f>'3 - Rent Optimization'!K220</f>
        <v>673</v>
      </c>
      <c r="L220" s="26">
        <f>'3 - Rent Optimization'!L220</f>
        <v>522</v>
      </c>
      <c r="M220" s="26">
        <f>'3 - Rent Optimization'!M220</f>
        <v>104</v>
      </c>
      <c r="N220" s="47">
        <f>'3 - Rent Optimization'!N220</f>
        <v>0.25938697318007664</v>
      </c>
      <c r="O220" s="47">
        <f>'3 - Rent Optimization'!O220</f>
        <v>0.59179999999999999</v>
      </c>
      <c r="Y220" s="26">
        <f>'3 - Rent Optimization'!Y220</f>
        <v>393.4381868131868</v>
      </c>
      <c r="Z220" s="26">
        <f>'3 - Rent Optimization'!Z220</f>
        <v>393.4381868131868</v>
      </c>
      <c r="AA220" s="47">
        <f>'3 - Rent Optimization'!AA220</f>
        <v>0.47155277672519053</v>
      </c>
      <c r="AB220" s="107">
        <f>'3 - Rent Optimization'!AB220</f>
        <v>0.47737166666666669</v>
      </c>
      <c r="AC220" s="26">
        <f t="shared" si="42"/>
        <v>68552.92868380266</v>
      </c>
      <c r="AD220" s="39">
        <f t="shared" si="43"/>
        <v>41131.757210281598</v>
      </c>
      <c r="AE220" s="26">
        <f t="shared" si="44"/>
        <v>52542</v>
      </c>
      <c r="AF220" s="26">
        <f t="shared" si="45"/>
        <v>-11410.242789718402</v>
      </c>
      <c r="AH220" s="123">
        <f t="shared" si="46"/>
        <v>5808.0219444444456</v>
      </c>
      <c r="AI220" s="123">
        <f t="shared" si="47"/>
        <v>-39408.021944444445</v>
      </c>
      <c r="AJ220" s="123">
        <f t="shared" si="48"/>
        <v>-15408.021944444445</v>
      </c>
      <c r="AK220" s="123">
        <f t="shared" si="49"/>
        <v>-15408.021944444445</v>
      </c>
      <c r="AL220" s="123">
        <f t="shared" si="50"/>
        <v>-21408.021944444445</v>
      </c>
      <c r="AM220" s="26">
        <f t="shared" si="51"/>
        <v>-50818.264734162847</v>
      </c>
      <c r="AN220" s="26">
        <f t="shared" si="52"/>
        <v>-26818.264734162847</v>
      </c>
      <c r="AO220" s="26">
        <f t="shared" si="53"/>
        <v>-26818.264734162847</v>
      </c>
      <c r="AP220" s="26">
        <f t="shared" si="54"/>
        <v>-32818.264734162847</v>
      </c>
      <c r="AQ220">
        <f t="shared" si="55"/>
        <v>0</v>
      </c>
    </row>
    <row r="221" spans="1:43" x14ac:dyDescent="0.5">
      <c r="A221" t="str">
        <f>'3 - Rent Optimization'!A221</f>
        <v>W75</v>
      </c>
      <c r="B221" t="str">
        <f>'3 - Rent Optimization'!B221</f>
        <v>L1737</v>
      </c>
      <c r="C221" t="str">
        <f>'3 - Rent Optimization'!C221</f>
        <v>house</v>
      </c>
      <c r="D221">
        <f>'3 - Rent Optimization'!D221</f>
        <v>2</v>
      </c>
      <c r="E221">
        <f>'3 - Rent Optimization'!E221</f>
        <v>4200</v>
      </c>
      <c r="F221" s="107">
        <f>'3 - Rent Optimization'!F221</f>
        <v>0.97299999999999998</v>
      </c>
      <c r="G221" s="26">
        <f>'3 - Rent Optimization'!G221</f>
        <v>49039.199999999997</v>
      </c>
      <c r="H221" s="26">
        <f>'3 - Rent Optimization'!H221</f>
        <v>441</v>
      </c>
      <c r="I221" s="107">
        <f>'3 - Rent Optimization'!I221</f>
        <v>0.5726</v>
      </c>
      <c r="J221" s="26">
        <f>'3 - Rent Optimization'!J221</f>
        <v>278</v>
      </c>
      <c r="K221" s="26">
        <f>'3 - Rent Optimization'!K221</f>
        <v>711</v>
      </c>
      <c r="L221" s="26">
        <f>'3 - Rent Optimization'!L221</f>
        <v>433</v>
      </c>
      <c r="M221" s="26">
        <f>'3 - Rent Optimization'!M221</f>
        <v>163</v>
      </c>
      <c r="N221" s="47">
        <f>'3 - Rent Optimization'!N221</f>
        <v>0.40115473441108551</v>
      </c>
      <c r="O221" s="47">
        <f>'3 - Rent Optimization'!O221</f>
        <v>0.5726</v>
      </c>
      <c r="Y221" s="26">
        <f>'3 - Rent Optimization'!Y221</f>
        <v>402.73033503852474</v>
      </c>
      <c r="Z221" s="26">
        <f>'3 - Rent Optimization'!Z221</f>
        <v>402.73033503852474</v>
      </c>
      <c r="AA221" s="47">
        <f>'3 - Rent Optimization'!AA221</f>
        <v>0.33044865596032286</v>
      </c>
      <c r="AB221" s="107">
        <f>'3 - Rent Optimization'!AB221</f>
        <v>0.58908379907621244</v>
      </c>
      <c r="AC221" s="26">
        <f t="shared" si="42"/>
        <v>86593.299255221456</v>
      </c>
      <c r="AD221" s="39">
        <f t="shared" si="43"/>
        <v>51955.979553132871</v>
      </c>
      <c r="AE221" s="26">
        <f t="shared" si="44"/>
        <v>49039.199999999997</v>
      </c>
      <c r="AF221" s="26">
        <f t="shared" si="45"/>
        <v>2916.7795531328738</v>
      </c>
      <c r="AH221" s="123">
        <f t="shared" si="46"/>
        <v>7167.1862220939192</v>
      </c>
      <c r="AI221" s="123">
        <f t="shared" si="47"/>
        <v>-40767.186222093922</v>
      </c>
      <c r="AJ221" s="123">
        <f t="shared" si="48"/>
        <v>-16767.186222093918</v>
      </c>
      <c r="AK221" s="123">
        <f t="shared" si="49"/>
        <v>-16767.186222093918</v>
      </c>
      <c r="AL221" s="123">
        <f t="shared" si="50"/>
        <v>-22767.186222093918</v>
      </c>
      <c r="AM221" s="26">
        <f t="shared" si="51"/>
        <v>-37850.406668961048</v>
      </c>
      <c r="AN221" s="26">
        <f t="shared" si="52"/>
        <v>-13850.406668961044</v>
      </c>
      <c r="AO221" s="26">
        <f t="shared" si="53"/>
        <v>-13850.406668961044</v>
      </c>
      <c r="AP221" s="26">
        <f t="shared" si="54"/>
        <v>-19850.406668961044</v>
      </c>
      <c r="AQ221">
        <f t="shared" si="55"/>
        <v>0</v>
      </c>
    </row>
    <row r="222" spans="1:43" x14ac:dyDescent="0.5">
      <c r="A222" t="str">
        <f>'3 - Rent Optimization'!A222</f>
        <v>W76</v>
      </c>
      <c r="B222" t="str">
        <f>'3 - Rent Optimization'!B222</f>
        <v>L1737</v>
      </c>
      <c r="C222" t="str">
        <f>'3 - Rent Optimization'!C222</f>
        <v>apartment</v>
      </c>
      <c r="D222">
        <f>'3 - Rent Optimization'!D222</f>
        <v>2</v>
      </c>
      <c r="E222">
        <f>'3 - Rent Optimization'!E222</f>
        <v>2500</v>
      </c>
      <c r="F222" s="107">
        <f>'3 - Rent Optimization'!F222</f>
        <v>0.97299999999999998</v>
      </c>
      <c r="G222" s="26">
        <f>'3 - Rent Optimization'!G222</f>
        <v>29190</v>
      </c>
      <c r="H222" s="26">
        <f>'3 - Rent Optimization'!H222</f>
        <v>356</v>
      </c>
      <c r="I222" s="107">
        <f>'3 - Rent Optimization'!I222</f>
        <v>0.42470000000000002</v>
      </c>
      <c r="J222" s="26">
        <f>'3 - Rent Optimization'!J222</f>
        <v>98</v>
      </c>
      <c r="K222" s="26">
        <f>'3 - Rent Optimization'!K222</f>
        <v>460</v>
      </c>
      <c r="L222" s="26">
        <f>'3 - Rent Optimization'!L222</f>
        <v>362</v>
      </c>
      <c r="M222" s="26">
        <f>'3 - Rent Optimization'!M222</f>
        <v>258</v>
      </c>
      <c r="N222" s="47">
        <f>'3 - Rent Optimization'!N222</f>
        <v>0.67016574585635358</v>
      </c>
      <c r="O222" s="47">
        <f>'3 - Rent Optimization'!O222</f>
        <v>0.42470000000000002</v>
      </c>
      <c r="Y222" s="26">
        <f>'3 - Rent Optimization'!Y222</f>
        <v>269.48586901604142</v>
      </c>
      <c r="Z222" s="26">
        <f>'3 - Rent Optimization'!Z222</f>
        <v>269.48586901604142</v>
      </c>
      <c r="AA222" s="47">
        <f>'3 - Rent Optimization'!AA222</f>
        <v>0.47897429616804732</v>
      </c>
      <c r="AB222" s="107">
        <f>'3 - Rent Optimization'!AB222</f>
        <v>0.47149604972375697</v>
      </c>
      <c r="AC222" s="26">
        <f t="shared" si="42"/>
        <v>46377.455784564627</v>
      </c>
      <c r="AD222" s="39">
        <f t="shared" si="43"/>
        <v>27826.473470738776</v>
      </c>
      <c r="AE222" s="26">
        <f t="shared" si="44"/>
        <v>29190</v>
      </c>
      <c r="AF222" s="26">
        <f t="shared" si="45"/>
        <v>-1363.5265292612239</v>
      </c>
      <c r="AH222" s="123">
        <f t="shared" si="46"/>
        <v>5736.5352716390425</v>
      </c>
      <c r="AI222" s="123">
        <f t="shared" si="47"/>
        <v>-39336.535271639041</v>
      </c>
      <c r="AJ222" s="123">
        <f t="shared" si="48"/>
        <v>-15336.535271639043</v>
      </c>
      <c r="AK222" s="123">
        <f t="shared" si="49"/>
        <v>-15336.535271639043</v>
      </c>
      <c r="AL222" s="123">
        <f t="shared" si="50"/>
        <v>-21336.535271639041</v>
      </c>
      <c r="AM222" s="26">
        <f t="shared" si="51"/>
        <v>-40700.061800900265</v>
      </c>
      <c r="AN222" s="26">
        <f t="shared" si="52"/>
        <v>-16700.061800900265</v>
      </c>
      <c r="AO222" s="26">
        <f t="shared" si="53"/>
        <v>-16700.061800900265</v>
      </c>
      <c r="AP222" s="26">
        <f t="shared" si="54"/>
        <v>-22700.061800900265</v>
      </c>
      <c r="AQ222">
        <f t="shared" si="55"/>
        <v>0</v>
      </c>
    </row>
    <row r="223" spans="1:43" x14ac:dyDescent="0.5">
      <c r="A223" t="str">
        <f>'3 - Rent Optimization'!A223</f>
        <v>W77</v>
      </c>
      <c r="B223" t="str">
        <f>'3 - Rent Optimization'!B223</f>
        <v>L1738</v>
      </c>
      <c r="C223" t="str">
        <f>'3 - Rent Optimization'!C223</f>
        <v>apartment</v>
      </c>
      <c r="D223">
        <f>'3 - Rent Optimization'!D223</f>
        <v>2</v>
      </c>
      <c r="E223">
        <f>'3 - Rent Optimization'!E223</f>
        <v>2500</v>
      </c>
      <c r="F223" s="107">
        <f>'3 - Rent Optimization'!F223</f>
        <v>0.97299999999999998</v>
      </c>
      <c r="G223" s="26">
        <f>'3 - Rent Optimization'!G223</f>
        <v>29190</v>
      </c>
      <c r="H223" s="26">
        <f>'3 - Rent Optimization'!H223</f>
        <v>437</v>
      </c>
      <c r="I223" s="107">
        <f>'3 - Rent Optimization'!I223</f>
        <v>7.9500000000000001E-2</v>
      </c>
      <c r="J223" s="26">
        <f>'3 - Rent Optimization'!J223</f>
        <v>108</v>
      </c>
      <c r="K223" s="26">
        <f>'3 - Rent Optimization'!K223</f>
        <v>507</v>
      </c>
      <c r="L223" s="26">
        <f>'3 - Rent Optimization'!L223</f>
        <v>399</v>
      </c>
      <c r="M223" s="26">
        <f>'3 - Rent Optimization'!M223</f>
        <v>329</v>
      </c>
      <c r="N223" s="47">
        <f>'3 - Rent Optimization'!N223</f>
        <v>0.75964912280701746</v>
      </c>
      <c r="O223" s="47">
        <f>'3 - Rent Optimization'!O223</f>
        <v>7.9500000000000001E-2</v>
      </c>
      <c r="Y223" s="26">
        <f>'3 - Rent Optimization'!Y223</f>
        <v>297.02171750663132</v>
      </c>
      <c r="Z223" s="26">
        <f>'3 - Rent Optimization'!Z223</f>
        <v>297.02171750663132</v>
      </c>
      <c r="AA223" s="47">
        <f>'3 - Rent Optimization'!AA223</f>
        <v>0.47899091229399765</v>
      </c>
      <c r="AB223" s="107">
        <f>'3 - Rent Optimization'!AB223</f>
        <v>0.47148289473684207</v>
      </c>
      <c r="AC223" s="26">
        <f t="shared" si="42"/>
        <v>51114.840596953312</v>
      </c>
      <c r="AD223" s="39">
        <f t="shared" si="43"/>
        <v>30668.904358171985</v>
      </c>
      <c r="AE223" s="26">
        <f t="shared" si="44"/>
        <v>29190</v>
      </c>
      <c r="AF223" s="26">
        <f t="shared" si="45"/>
        <v>1478.9043581719852</v>
      </c>
      <c r="AH223" s="123">
        <f t="shared" si="46"/>
        <v>5736.3752192982456</v>
      </c>
      <c r="AI223" s="123">
        <f t="shared" si="47"/>
        <v>-39336.375219298243</v>
      </c>
      <c r="AJ223" s="123">
        <f t="shared" si="48"/>
        <v>-15336.375219298247</v>
      </c>
      <c r="AK223" s="123">
        <f t="shared" si="49"/>
        <v>-15336.375219298247</v>
      </c>
      <c r="AL223" s="123">
        <f t="shared" si="50"/>
        <v>-21336.375219298247</v>
      </c>
      <c r="AM223" s="26">
        <f t="shared" si="51"/>
        <v>-37857.470861126261</v>
      </c>
      <c r="AN223" s="26">
        <f t="shared" si="52"/>
        <v>-13857.470861126261</v>
      </c>
      <c r="AO223" s="26">
        <f t="shared" si="53"/>
        <v>-13857.470861126261</v>
      </c>
      <c r="AP223" s="26">
        <f t="shared" si="54"/>
        <v>-19857.470861126261</v>
      </c>
      <c r="AQ223">
        <f t="shared" si="55"/>
        <v>0</v>
      </c>
    </row>
    <row r="224" spans="1:43" x14ac:dyDescent="0.5">
      <c r="A224" t="str">
        <f>'3 - Rent Optimization'!A224</f>
        <v>W78</v>
      </c>
      <c r="B224" t="str">
        <f>'3 - Rent Optimization'!B224</f>
        <v>L1738</v>
      </c>
      <c r="C224" t="str">
        <f>'3 - Rent Optimization'!C224</f>
        <v>apartment</v>
      </c>
      <c r="D224">
        <f>'3 - Rent Optimization'!D224</f>
        <v>2</v>
      </c>
      <c r="E224">
        <f>'3 - Rent Optimization'!E224</f>
        <v>3300</v>
      </c>
      <c r="F224" s="107">
        <f>'3 - Rent Optimization'!F224</f>
        <v>0.97299999999999998</v>
      </c>
      <c r="G224" s="26">
        <f>'3 - Rent Optimization'!G224</f>
        <v>38530.799999999996</v>
      </c>
      <c r="H224" s="26">
        <f>'3 - Rent Optimization'!H224</f>
        <v>461</v>
      </c>
      <c r="I224" s="107">
        <f>'3 - Rent Optimization'!I224</f>
        <v>0.31780000000000003</v>
      </c>
      <c r="J224" s="26">
        <f>'3 - Rent Optimization'!J224</f>
        <v>270</v>
      </c>
      <c r="K224" s="26">
        <f>'3 - Rent Optimization'!K224</f>
        <v>543</v>
      </c>
      <c r="L224" s="26">
        <f>'3 - Rent Optimization'!L224</f>
        <v>273</v>
      </c>
      <c r="M224" s="26">
        <f>'3 - Rent Optimization'!M224</f>
        <v>191</v>
      </c>
      <c r="N224" s="47">
        <f>'3 - Rent Optimization'!N224</f>
        <v>0.65970695970695969</v>
      </c>
      <c r="O224" s="47">
        <f>'3 - Rent Optimization'!O224</f>
        <v>0.31780000000000003</v>
      </c>
      <c r="Y224" s="26">
        <f>'3 - Rent Optimization'!Y224</f>
        <v>301.27801724137936</v>
      </c>
      <c r="Z224" s="26">
        <f>'3 - Rent Optimization'!Z224</f>
        <v>301.27801724137936</v>
      </c>
      <c r="AA224" s="47">
        <f>'3 - Rent Optimization'!AA224</f>
        <v>0.19165719338133144</v>
      </c>
      <c r="AB224" s="107">
        <f>'3 - Rent Optimization'!AB224</f>
        <v>0.69896499999999995</v>
      </c>
      <c r="AC224" s="26">
        <f t="shared" si="42"/>
        <v>76862.718102209066</v>
      </c>
      <c r="AD224" s="39">
        <f t="shared" si="43"/>
        <v>46117.630861325437</v>
      </c>
      <c r="AE224" s="26">
        <f t="shared" si="44"/>
        <v>38530.799999999996</v>
      </c>
      <c r="AF224" s="26">
        <f t="shared" si="45"/>
        <v>7586.8308613254412</v>
      </c>
      <c r="AH224" s="123">
        <f t="shared" si="46"/>
        <v>8504.0741666666654</v>
      </c>
      <c r="AI224" s="123">
        <f t="shared" si="47"/>
        <v>-42104.074166666665</v>
      </c>
      <c r="AJ224" s="123">
        <f t="shared" si="48"/>
        <v>-18104.074166666665</v>
      </c>
      <c r="AK224" s="123">
        <f t="shared" si="49"/>
        <v>-18104.074166666665</v>
      </c>
      <c r="AL224" s="123">
        <f t="shared" si="50"/>
        <v>-24104.074166666665</v>
      </c>
      <c r="AM224" s="26">
        <f t="shared" si="51"/>
        <v>-34517.243305341224</v>
      </c>
      <c r="AN224" s="26">
        <f t="shared" si="52"/>
        <v>-10517.243305341224</v>
      </c>
      <c r="AO224" s="26">
        <f t="shared" si="53"/>
        <v>-10517.243305341224</v>
      </c>
      <c r="AP224" s="26">
        <f t="shared" si="54"/>
        <v>-16517.243305341224</v>
      </c>
      <c r="AQ224">
        <f t="shared" si="55"/>
        <v>0</v>
      </c>
    </row>
    <row r="225" spans="1:43" x14ac:dyDescent="0.5">
      <c r="A225" t="str">
        <f>'3 - Rent Optimization'!A225</f>
        <v>W79</v>
      </c>
      <c r="B225" t="str">
        <f>'3 - Rent Optimization'!B225</f>
        <v>L1738</v>
      </c>
      <c r="C225" t="str">
        <f>'3 - Rent Optimization'!C225</f>
        <v>house</v>
      </c>
      <c r="D225">
        <f>'3 - Rent Optimization'!D225</f>
        <v>2</v>
      </c>
      <c r="E225">
        <f>'3 - Rent Optimization'!E225</f>
        <v>4500</v>
      </c>
      <c r="F225" s="107">
        <f>'3 - Rent Optimization'!F225</f>
        <v>0.97299999999999998</v>
      </c>
      <c r="G225" s="26">
        <f>'3 - Rent Optimization'!G225</f>
        <v>52542</v>
      </c>
      <c r="H225" s="26">
        <f>'3 - Rent Optimization'!H225</f>
        <v>669</v>
      </c>
      <c r="I225" s="107">
        <f>'3 - Rent Optimization'!I225</f>
        <v>0.31230000000000002</v>
      </c>
      <c r="J225" s="26">
        <f>'3 - Rent Optimization'!J225</f>
        <v>186</v>
      </c>
      <c r="K225" s="26">
        <f>'3 - Rent Optimization'!K225</f>
        <v>829</v>
      </c>
      <c r="L225" s="26">
        <f>'3 - Rent Optimization'!L225</f>
        <v>643</v>
      </c>
      <c r="M225" s="26">
        <f>'3 - Rent Optimization'!M225</f>
        <v>483</v>
      </c>
      <c r="N225" s="47">
        <f>'3 - Rent Optimization'!N225</f>
        <v>0.7009331259720063</v>
      </c>
      <c r="O225" s="47">
        <f>'3 - Rent Optimization'!O225</f>
        <v>0.31230000000000002</v>
      </c>
      <c r="Y225" s="26">
        <f>'3 - Rent Optimization'!Y225</f>
        <v>484.63650214727807</v>
      </c>
      <c r="Z225" s="26">
        <f>'3 - Rent Optimization'!Z225</f>
        <v>484.63650214727807</v>
      </c>
      <c r="AA225" s="47">
        <f>'3 - Rent Optimization'!AA225</f>
        <v>0.47155396845695563</v>
      </c>
      <c r="AB225" s="107">
        <f>'3 - Rent Optimization'!AB225</f>
        <v>0.47737072317262824</v>
      </c>
      <c r="AC225" s="26">
        <f t="shared" si="42"/>
        <v>84443.216289653181</v>
      </c>
      <c r="AD225" s="39">
        <f t="shared" si="43"/>
        <v>50665.929773791904</v>
      </c>
      <c r="AE225" s="26">
        <f t="shared" si="44"/>
        <v>52542</v>
      </c>
      <c r="AF225" s="26">
        <f t="shared" si="45"/>
        <v>-1876.0702262080958</v>
      </c>
      <c r="AH225" s="123">
        <f t="shared" si="46"/>
        <v>5808.010465266977</v>
      </c>
      <c r="AI225" s="123">
        <f t="shared" si="47"/>
        <v>-39408.010465266976</v>
      </c>
      <c r="AJ225" s="123">
        <f t="shared" si="48"/>
        <v>-15408.010465266976</v>
      </c>
      <c r="AK225" s="123">
        <f t="shared" si="49"/>
        <v>-15408.010465266976</v>
      </c>
      <c r="AL225" s="123">
        <f t="shared" si="50"/>
        <v>-21408.010465266976</v>
      </c>
      <c r="AM225" s="26">
        <f t="shared" si="51"/>
        <v>-41284.080691475072</v>
      </c>
      <c r="AN225" s="26">
        <f t="shared" si="52"/>
        <v>-17284.080691475072</v>
      </c>
      <c r="AO225" s="26">
        <f t="shared" si="53"/>
        <v>-17284.080691475072</v>
      </c>
      <c r="AP225" s="26">
        <f t="shared" si="54"/>
        <v>-23284.080691475072</v>
      </c>
      <c r="AQ225">
        <f t="shared" si="55"/>
        <v>0</v>
      </c>
    </row>
    <row r="226" spans="1:43" x14ac:dyDescent="0.5">
      <c r="A226" t="str">
        <f>'3 - Rent Optimization'!A226</f>
        <v>W8</v>
      </c>
      <c r="B226" t="str">
        <f>'3 - Rent Optimization'!B226</f>
        <v>L9532</v>
      </c>
      <c r="C226" t="str">
        <f>'3 - Rent Optimization'!C226</f>
        <v>apartment</v>
      </c>
      <c r="D226">
        <f>'3 - Rent Optimization'!D226</f>
        <v>2</v>
      </c>
      <c r="E226">
        <f>'3 - Rent Optimization'!E226</f>
        <v>500</v>
      </c>
      <c r="F226" s="107">
        <f>'3 - Rent Optimization'!F226</f>
        <v>0.97299999999999998</v>
      </c>
      <c r="G226" s="26">
        <f>'3 - Rent Optimization'!G226</f>
        <v>5838</v>
      </c>
      <c r="H226" s="26">
        <f>'3 - Rent Optimization'!H226</f>
        <v>121</v>
      </c>
      <c r="I226" s="107">
        <f>'3 - Rent Optimization'!I226</f>
        <v>0.39729999999999999</v>
      </c>
      <c r="J226" s="26">
        <f>'3 - Rent Optimization'!J226</f>
        <v>50</v>
      </c>
      <c r="K226" s="26">
        <f>'3 - Rent Optimization'!K226</f>
        <v>174</v>
      </c>
      <c r="L226" s="26">
        <f>'3 - Rent Optimization'!L226</f>
        <v>124</v>
      </c>
      <c r="M226" s="26">
        <f>'3 - Rent Optimization'!M226</f>
        <v>71</v>
      </c>
      <c r="N226" s="47">
        <f>'3 - Rent Optimization'!N226</f>
        <v>0.5580645161290323</v>
      </c>
      <c r="O226" s="47">
        <f>'3 - Rent Optimization'!O226</f>
        <v>0.39729999999999999</v>
      </c>
      <c r="Y226" s="26">
        <f>'3 - Rent Optimization'!Y226</f>
        <v>100.52554629278769</v>
      </c>
      <c r="Z226" s="26">
        <f>'3 - Rent Optimization'!Z226</f>
        <v>100.52554629278769</v>
      </c>
      <c r="AA226" s="47">
        <f>'3 - Rent Optimization'!AA226</f>
        <v>0.42597126640508193</v>
      </c>
      <c r="AB226" s="107">
        <f>'3 - Rent Optimization'!AB226</f>
        <v>0.51345854838709659</v>
      </c>
      <c r="AC226" s="26">
        <f t="shared" si="42"/>
        <v>18839.730892489846</v>
      </c>
      <c r="AD226" s="39">
        <f t="shared" si="43"/>
        <v>11303.838535493907</v>
      </c>
      <c r="AE226" s="26">
        <f t="shared" si="44"/>
        <v>5838</v>
      </c>
      <c r="AF226" s="26">
        <f t="shared" si="45"/>
        <v>5465.8385354939073</v>
      </c>
      <c r="AH226" s="123">
        <f t="shared" si="46"/>
        <v>6247.0790053763412</v>
      </c>
      <c r="AI226" s="123">
        <f t="shared" si="47"/>
        <v>-39847.079005376341</v>
      </c>
      <c r="AJ226" s="123">
        <f t="shared" si="48"/>
        <v>-15847.079005376341</v>
      </c>
      <c r="AK226" s="123">
        <f t="shared" si="49"/>
        <v>-15847.079005376341</v>
      </c>
      <c r="AL226" s="123">
        <f t="shared" si="50"/>
        <v>-21847.079005376341</v>
      </c>
      <c r="AM226" s="26">
        <f t="shared" si="51"/>
        <v>-34381.240469882432</v>
      </c>
      <c r="AN226" s="26">
        <f t="shared" si="52"/>
        <v>-10381.240469882434</v>
      </c>
      <c r="AO226" s="26">
        <f t="shared" si="53"/>
        <v>-10381.240469882434</v>
      </c>
      <c r="AP226" s="26">
        <f t="shared" si="54"/>
        <v>-16381.240469882434</v>
      </c>
      <c r="AQ226">
        <f t="shared" si="55"/>
        <v>0</v>
      </c>
    </row>
    <row r="227" spans="1:43" x14ac:dyDescent="0.5">
      <c r="A227" t="str">
        <f>'3 - Rent Optimization'!A227</f>
        <v>W80</v>
      </c>
      <c r="B227" t="str">
        <f>'3 - Rent Optimization'!B227</f>
        <v>L1738</v>
      </c>
      <c r="C227" t="str">
        <f>'3 - Rent Optimization'!C227</f>
        <v>house</v>
      </c>
      <c r="D227">
        <f>'3 - Rent Optimization'!D227</f>
        <v>2</v>
      </c>
      <c r="E227">
        <f>'3 - Rent Optimization'!E227</f>
        <v>4200</v>
      </c>
      <c r="F227" s="107">
        <f>'3 - Rent Optimization'!F227</f>
        <v>0.97299999999999998</v>
      </c>
      <c r="G227" s="26">
        <f>'3 - Rent Optimization'!G227</f>
        <v>49039.199999999997</v>
      </c>
      <c r="H227" s="26">
        <f>'3 - Rent Optimization'!H227</f>
        <v>437</v>
      </c>
      <c r="I227" s="107">
        <f>'3 - Rent Optimization'!I227</f>
        <v>0.61099999999999999</v>
      </c>
      <c r="J227" s="26">
        <f>'3 - Rent Optimization'!J227</f>
        <v>319</v>
      </c>
      <c r="K227" s="26">
        <f>'3 - Rent Optimization'!K227</f>
        <v>815</v>
      </c>
      <c r="L227" s="26">
        <f>'3 - Rent Optimization'!L227</f>
        <v>496</v>
      </c>
      <c r="M227" s="26">
        <f>'3 - Rent Optimization'!M227</f>
        <v>118</v>
      </c>
      <c r="N227" s="47">
        <f>'3 - Rent Optimization'!N227</f>
        <v>0.29032258064516131</v>
      </c>
      <c r="O227" s="47">
        <f>'3 - Rent Optimization'!O227</f>
        <v>0.61099999999999999</v>
      </c>
      <c r="Y227" s="26">
        <f>'3 - Rent Optimization'!Y227</f>
        <v>461.60218517115078</v>
      </c>
      <c r="Z227" s="26">
        <f>'3 - Rent Optimization'!Z227</f>
        <v>461.60218517115078</v>
      </c>
      <c r="AA227" s="47">
        <f>'3 - Rent Optimization'!AA227</f>
        <v>0.33000352446959802</v>
      </c>
      <c r="AB227" s="107">
        <f>'3 - Rent Optimization'!AB227</f>
        <v>0.58943620967741928</v>
      </c>
      <c r="AC227" s="26">
        <f t="shared" si="42"/>
        <v>99311.040478225521</v>
      </c>
      <c r="AD227" s="39">
        <f t="shared" si="43"/>
        <v>59586.624286935308</v>
      </c>
      <c r="AE227" s="26">
        <f t="shared" si="44"/>
        <v>49039.199999999997</v>
      </c>
      <c r="AF227" s="26">
        <f t="shared" si="45"/>
        <v>10547.424286935311</v>
      </c>
      <c r="AH227" s="123">
        <f t="shared" si="46"/>
        <v>7171.4738844086014</v>
      </c>
      <c r="AI227" s="123">
        <f t="shared" si="47"/>
        <v>-40771.473884408602</v>
      </c>
      <c r="AJ227" s="123">
        <f t="shared" si="48"/>
        <v>-16771.473884408602</v>
      </c>
      <c r="AK227" s="123">
        <f t="shared" si="49"/>
        <v>-16771.473884408602</v>
      </c>
      <c r="AL227" s="123">
        <f t="shared" si="50"/>
        <v>-22771.473884408602</v>
      </c>
      <c r="AM227" s="26">
        <f t="shared" si="51"/>
        <v>-30224.049597473291</v>
      </c>
      <c r="AN227" s="26">
        <f t="shared" si="52"/>
        <v>-6224.0495974732912</v>
      </c>
      <c r="AO227" s="26">
        <f t="shared" si="53"/>
        <v>-6224.0495974732912</v>
      </c>
      <c r="AP227" s="26">
        <f t="shared" si="54"/>
        <v>-12224.049597473291</v>
      </c>
      <c r="AQ227">
        <f t="shared" si="55"/>
        <v>0</v>
      </c>
    </row>
    <row r="228" spans="1:43" x14ac:dyDescent="0.5">
      <c r="A228" t="str">
        <f>'3 - Rent Optimization'!A228</f>
        <v>W81</v>
      </c>
      <c r="B228" t="str">
        <f>'3 - Rent Optimization'!B228</f>
        <v>L1940</v>
      </c>
      <c r="C228" t="str">
        <f>'3 - Rent Optimization'!C228</f>
        <v>apartment</v>
      </c>
      <c r="D228">
        <f>'3 - Rent Optimization'!D228</f>
        <v>2</v>
      </c>
      <c r="E228">
        <f>'3 - Rent Optimization'!E228</f>
        <v>3600</v>
      </c>
      <c r="F228" s="107">
        <f>'3 - Rent Optimization'!F228</f>
        <v>0.97299999999999998</v>
      </c>
      <c r="G228" s="26">
        <f>'3 - Rent Optimization'!G228</f>
        <v>42033.599999999999</v>
      </c>
      <c r="H228" s="26">
        <f>'3 - Rent Optimization'!H228</f>
        <v>663</v>
      </c>
      <c r="I228" s="107">
        <f>'3 - Rent Optimization'!I228</f>
        <v>0.2329</v>
      </c>
      <c r="J228" s="26">
        <f>'3 - Rent Optimization'!J228</f>
        <v>332</v>
      </c>
      <c r="K228" s="26">
        <f>'3 - Rent Optimization'!K228</f>
        <v>805</v>
      </c>
      <c r="L228" s="26">
        <f>'3 - Rent Optimization'!L228</f>
        <v>473</v>
      </c>
      <c r="M228" s="26">
        <f>'3 - Rent Optimization'!M228</f>
        <v>331</v>
      </c>
      <c r="N228" s="47">
        <f>'3 - Rent Optimization'!N228</f>
        <v>0.65983086680761105</v>
      </c>
      <c r="O228" s="47">
        <f>'3 - Rent Optimization'!O228</f>
        <v>0.2329</v>
      </c>
      <c r="Y228" s="26">
        <f>'3 - Rent Optimization'!Y228</f>
        <v>454.09341448781106</v>
      </c>
      <c r="Z228" s="26">
        <f>'3 - Rent Optimization'!Z228</f>
        <v>454.09341448781106</v>
      </c>
      <c r="AA228" s="47">
        <f>'3 - Rent Optimization'!AA228</f>
        <v>0.30650048961997645</v>
      </c>
      <c r="AB228" s="107">
        <f>'3 - Rent Optimization'!AB228</f>
        <v>0.60804356236786461</v>
      </c>
      <c r="AC228" s="26">
        <f t="shared" si="42"/>
        <v>100779.63074842893</v>
      </c>
      <c r="AD228" s="39">
        <f t="shared" si="43"/>
        <v>60467.778449057354</v>
      </c>
      <c r="AE228" s="26">
        <f t="shared" si="44"/>
        <v>42033.599999999999</v>
      </c>
      <c r="AF228" s="26">
        <f t="shared" si="45"/>
        <v>18434.178449057355</v>
      </c>
      <c r="AH228" s="123">
        <f t="shared" si="46"/>
        <v>7397.8633421423528</v>
      </c>
      <c r="AI228" s="123">
        <f t="shared" si="47"/>
        <v>-40997.863342142351</v>
      </c>
      <c r="AJ228" s="123">
        <f t="shared" si="48"/>
        <v>-16997.863342142351</v>
      </c>
      <c r="AK228" s="123">
        <f t="shared" si="49"/>
        <v>-16997.863342142351</v>
      </c>
      <c r="AL228" s="123">
        <f t="shared" si="50"/>
        <v>-22997.863342142351</v>
      </c>
      <c r="AM228" s="26">
        <f t="shared" si="51"/>
        <v>-22563.684893084996</v>
      </c>
      <c r="AN228" s="26">
        <f t="shared" si="52"/>
        <v>1436.3151069150044</v>
      </c>
      <c r="AO228" s="26">
        <f t="shared" si="53"/>
        <v>1436.3151069150044</v>
      </c>
      <c r="AP228" s="26">
        <f t="shared" si="54"/>
        <v>-4563.6848930849956</v>
      </c>
      <c r="AQ228">
        <f t="shared" si="55"/>
        <v>0</v>
      </c>
    </row>
    <row r="229" spans="1:43" x14ac:dyDescent="0.5">
      <c r="A229" t="str">
        <f>'3 - Rent Optimization'!A229</f>
        <v>W82</v>
      </c>
      <c r="B229" t="str">
        <f>'3 - Rent Optimization'!B229</f>
        <v>L1940</v>
      </c>
      <c r="C229" t="str">
        <f>'3 - Rent Optimization'!C229</f>
        <v>house</v>
      </c>
      <c r="D229">
        <f>'3 - Rent Optimization'!D229</f>
        <v>2</v>
      </c>
      <c r="E229">
        <f>'3 - Rent Optimization'!E229</f>
        <v>4000</v>
      </c>
      <c r="F229" s="107">
        <f>'3 - Rent Optimization'!F229</f>
        <v>0.97299999999999998</v>
      </c>
      <c r="G229" s="26">
        <f>'3 - Rent Optimization'!G229</f>
        <v>46704</v>
      </c>
      <c r="H229" s="26">
        <f>'3 - Rent Optimization'!H229</f>
        <v>337</v>
      </c>
      <c r="I229" s="107">
        <f>'3 - Rent Optimization'!I229</f>
        <v>0.50680000000000003</v>
      </c>
      <c r="J229" s="26">
        <f>'3 - Rent Optimization'!J229</f>
        <v>179</v>
      </c>
      <c r="K229" s="26">
        <f>'3 - Rent Optimization'!K229</f>
        <v>629</v>
      </c>
      <c r="L229" s="26">
        <f>'3 - Rent Optimization'!L229</f>
        <v>450</v>
      </c>
      <c r="M229" s="26">
        <f>'3 - Rent Optimization'!M229</f>
        <v>158</v>
      </c>
      <c r="N229" s="47">
        <f>'3 - Rent Optimization'!N229</f>
        <v>0.38088888888888894</v>
      </c>
      <c r="O229" s="47">
        <f>'3 - Rent Optimization'!O229</f>
        <v>0.50680000000000003</v>
      </c>
      <c r="Y229" s="26">
        <f>'3 - Rent Optimization'!Y229</f>
        <v>363.5846438044714</v>
      </c>
      <c r="Z229" s="26">
        <f>'3 - Rent Optimization'!Z229</f>
        <v>363.5846438044714</v>
      </c>
      <c r="AA229" s="47">
        <f>'3 - Rent Optimization'!AA229</f>
        <v>0.4281504778746158</v>
      </c>
      <c r="AB229" s="107">
        <f>'3 - Rent Optimization'!AB229</f>
        <v>0.51173326666666674</v>
      </c>
      <c r="AC229" s="26">
        <f t="shared" si="42"/>
        <v>67911.30048162298</v>
      </c>
      <c r="AD229" s="39">
        <f t="shared" si="43"/>
        <v>40746.780288973787</v>
      </c>
      <c r="AE229" s="26">
        <f t="shared" si="44"/>
        <v>46704</v>
      </c>
      <c r="AF229" s="26">
        <f t="shared" si="45"/>
        <v>-5957.2197110262132</v>
      </c>
      <c r="AH229" s="123">
        <f t="shared" si="46"/>
        <v>6226.0880777777793</v>
      </c>
      <c r="AI229" s="123">
        <f t="shared" si="47"/>
        <v>-39826.088077777778</v>
      </c>
      <c r="AJ229" s="123">
        <f t="shared" si="48"/>
        <v>-15826.088077777778</v>
      </c>
      <c r="AK229" s="123">
        <f t="shared" si="49"/>
        <v>-15826.088077777778</v>
      </c>
      <c r="AL229" s="123">
        <f t="shared" si="50"/>
        <v>-21826.088077777778</v>
      </c>
      <c r="AM229" s="26">
        <f t="shared" si="51"/>
        <v>-45783.307788803992</v>
      </c>
      <c r="AN229" s="26">
        <f t="shared" si="52"/>
        <v>-21783.307788803992</v>
      </c>
      <c r="AO229" s="26">
        <f t="shared" si="53"/>
        <v>-21783.307788803992</v>
      </c>
      <c r="AP229" s="26">
        <f t="shared" si="54"/>
        <v>-27783.307788803992</v>
      </c>
      <c r="AQ229">
        <f t="shared" si="55"/>
        <v>0</v>
      </c>
    </row>
    <row r="230" spans="1:43" x14ac:dyDescent="0.5">
      <c r="A230" t="str">
        <f>'3 - Rent Optimization'!A230</f>
        <v>W83</v>
      </c>
      <c r="B230" t="str">
        <f>'3 - Rent Optimization'!B230</f>
        <v>L1940</v>
      </c>
      <c r="C230" t="str">
        <f>'3 - Rent Optimization'!C230</f>
        <v>house</v>
      </c>
      <c r="D230">
        <f>'3 - Rent Optimization'!D230</f>
        <v>2</v>
      </c>
      <c r="E230">
        <f>'3 - Rent Optimization'!E230</f>
        <v>5500</v>
      </c>
      <c r="F230" s="107">
        <f>'3 - Rent Optimization'!F230</f>
        <v>0.97299999999999998</v>
      </c>
      <c r="G230" s="26">
        <f>'3 - Rent Optimization'!G230</f>
        <v>64218</v>
      </c>
      <c r="H230" s="26">
        <f>'3 - Rent Optimization'!H230</f>
        <v>447</v>
      </c>
      <c r="I230" s="107">
        <f>'3 - Rent Optimization'!I230</f>
        <v>0.61639999999999995</v>
      </c>
      <c r="J230" s="26">
        <f>'3 - Rent Optimization'!J230</f>
        <v>227</v>
      </c>
      <c r="K230" s="26">
        <f>'3 - Rent Optimization'!K230</f>
        <v>813</v>
      </c>
      <c r="L230" s="26">
        <f>'3 - Rent Optimization'!L230</f>
        <v>586</v>
      </c>
      <c r="M230" s="26">
        <f>'3 - Rent Optimization'!M230</f>
        <v>220</v>
      </c>
      <c r="N230" s="47">
        <f>'3 - Rent Optimization'!N230</f>
        <v>0.40034129692832765</v>
      </c>
      <c r="O230" s="47">
        <f>'3 - Rent Optimization'!O230</f>
        <v>0.61639999999999995</v>
      </c>
      <c r="Y230" s="26">
        <f>'3 - Rent Optimization'!Y230</f>
        <v>470.41911393204498</v>
      </c>
      <c r="Z230" s="26">
        <f>'3 - Rent Optimization'!Z230</f>
        <v>470.41911393204498</v>
      </c>
      <c r="AA230" s="47">
        <f>'3 - Rent Optimization'!AA230</f>
        <v>0.4323127835249761</v>
      </c>
      <c r="AB230" s="107">
        <f>'3 - Rent Optimization'!AB230</f>
        <v>0.50843796928327645</v>
      </c>
      <c r="AC230" s="26">
        <f t="shared" si="42"/>
        <v>87300.31273487123</v>
      </c>
      <c r="AD230" s="39">
        <f t="shared" si="43"/>
        <v>52380.187640922733</v>
      </c>
      <c r="AE230" s="26">
        <f t="shared" si="44"/>
        <v>64218</v>
      </c>
      <c r="AF230" s="26">
        <f t="shared" si="45"/>
        <v>-11837.812359077267</v>
      </c>
      <c r="AH230" s="123">
        <f t="shared" si="46"/>
        <v>6185.9952929465298</v>
      </c>
      <c r="AI230" s="123">
        <f t="shared" si="47"/>
        <v>-39785.995292946529</v>
      </c>
      <c r="AJ230" s="123">
        <f t="shared" si="48"/>
        <v>-15785.995292946529</v>
      </c>
      <c r="AK230" s="123">
        <f t="shared" si="49"/>
        <v>-15785.995292946529</v>
      </c>
      <c r="AL230" s="123">
        <f t="shared" si="50"/>
        <v>-21785.995292946529</v>
      </c>
      <c r="AM230" s="26">
        <f t="shared" si="51"/>
        <v>-51623.807652023796</v>
      </c>
      <c r="AN230" s="26">
        <f t="shared" si="52"/>
        <v>-27623.807652023796</v>
      </c>
      <c r="AO230" s="26">
        <f t="shared" si="53"/>
        <v>-27623.807652023796</v>
      </c>
      <c r="AP230" s="26">
        <f t="shared" si="54"/>
        <v>-33623.807652023796</v>
      </c>
      <c r="AQ230">
        <f t="shared" si="55"/>
        <v>0</v>
      </c>
    </row>
    <row r="231" spans="1:43" x14ac:dyDescent="0.5">
      <c r="A231" t="str">
        <f>'3 - Rent Optimization'!A231</f>
        <v>W84</v>
      </c>
      <c r="B231" t="str">
        <f>'3 - Rent Optimization'!B231</f>
        <v>L1940</v>
      </c>
      <c r="C231" t="str">
        <f>'3 - Rent Optimization'!C231</f>
        <v>apartment</v>
      </c>
      <c r="D231">
        <f>'3 - Rent Optimization'!D231</f>
        <v>2</v>
      </c>
      <c r="E231">
        <f>'3 - Rent Optimization'!E231</f>
        <v>3000</v>
      </c>
      <c r="F231" s="107">
        <f>'3 - Rent Optimization'!F231</f>
        <v>0.97299999999999998</v>
      </c>
      <c r="G231" s="26">
        <f>'3 - Rent Optimization'!G231</f>
        <v>35028</v>
      </c>
      <c r="H231" s="26">
        <f>'3 - Rent Optimization'!H231</f>
        <v>610</v>
      </c>
      <c r="I231" s="107">
        <f>'3 - Rent Optimization'!I231</f>
        <v>0.1014</v>
      </c>
      <c r="J231" s="26">
        <f>'3 - Rent Optimization'!J231</f>
        <v>115</v>
      </c>
      <c r="K231" s="26">
        <f>'3 - Rent Optimization'!K231</f>
        <v>650</v>
      </c>
      <c r="L231" s="26">
        <f>'3 - Rent Optimization'!L231</f>
        <v>535</v>
      </c>
      <c r="M231" s="26">
        <f>'3 - Rent Optimization'!M231</f>
        <v>495</v>
      </c>
      <c r="N231" s="47">
        <f>'3 - Rent Optimization'!N231</f>
        <v>0.84018691588785044</v>
      </c>
      <c r="O231" s="47">
        <f>'3 - Rent Optimization'!O231</f>
        <v>0.1014</v>
      </c>
      <c r="Y231" s="26">
        <f>'3 - Rent Optimization'!Y231</f>
        <v>383.35618763420484</v>
      </c>
      <c r="Z231" s="26">
        <f>'3 - Rent Optimization'!Z231</f>
        <v>383.35618763420484</v>
      </c>
      <c r="AA231" s="47">
        <f>'3 - Rent Optimization'!AA231</f>
        <v>0.50128028057451191</v>
      </c>
      <c r="AB231" s="107">
        <f>'3 - Rent Optimization'!AB231</f>
        <v>0.45383640186915897</v>
      </c>
      <c r="AC231" s="26">
        <f t="shared" si="42"/>
        <v>63503.062383017779</v>
      </c>
      <c r="AD231" s="39">
        <f t="shared" si="43"/>
        <v>38101.837429810665</v>
      </c>
      <c r="AE231" s="26">
        <f t="shared" si="44"/>
        <v>35028</v>
      </c>
      <c r="AF231" s="26">
        <f t="shared" si="45"/>
        <v>3073.8374298106646</v>
      </c>
      <c r="AH231" s="123">
        <f t="shared" si="46"/>
        <v>5521.6762227414347</v>
      </c>
      <c r="AI231" s="123">
        <f t="shared" si="47"/>
        <v>-39121.676222741437</v>
      </c>
      <c r="AJ231" s="123">
        <f t="shared" si="48"/>
        <v>-15121.676222741435</v>
      </c>
      <c r="AK231" s="123">
        <f t="shared" si="49"/>
        <v>-15121.676222741435</v>
      </c>
      <c r="AL231" s="123">
        <f t="shared" si="50"/>
        <v>-21121.676222741437</v>
      </c>
      <c r="AM231" s="26">
        <f t="shared" si="51"/>
        <v>-36047.838792930772</v>
      </c>
      <c r="AN231" s="26">
        <f t="shared" si="52"/>
        <v>-12047.83879293077</v>
      </c>
      <c r="AO231" s="26">
        <f t="shared" si="53"/>
        <v>-12047.83879293077</v>
      </c>
      <c r="AP231" s="26">
        <f t="shared" si="54"/>
        <v>-18047.838792930772</v>
      </c>
      <c r="AQ231">
        <f t="shared" si="55"/>
        <v>0</v>
      </c>
    </row>
    <row r="232" spans="1:43" x14ac:dyDescent="0.5">
      <c r="A232" t="str">
        <f>'3 - Rent Optimization'!A232</f>
        <v>W85</v>
      </c>
      <c r="B232" t="str">
        <f>'3 - Rent Optimization'!B232</f>
        <v>L1941</v>
      </c>
      <c r="C232" t="str">
        <f>'3 - Rent Optimization'!C232</f>
        <v>apartment</v>
      </c>
      <c r="D232">
        <f>'3 - Rent Optimization'!D232</f>
        <v>2</v>
      </c>
      <c r="E232">
        <f>'3 - Rent Optimization'!E232</f>
        <v>4000</v>
      </c>
      <c r="F232" s="107">
        <f>'3 - Rent Optimization'!F232</f>
        <v>0.97299999999999998</v>
      </c>
      <c r="G232" s="26">
        <f>'3 - Rent Optimization'!G232</f>
        <v>46704</v>
      </c>
      <c r="H232" s="26">
        <f>'3 - Rent Optimization'!H232</f>
        <v>302</v>
      </c>
      <c r="I232" s="107">
        <f>'3 - Rent Optimization'!I232</f>
        <v>0.31509999999999999</v>
      </c>
      <c r="J232" s="26">
        <f>'3 - Rent Optimization'!J232</f>
        <v>220</v>
      </c>
      <c r="K232" s="26">
        <f>'3 - Rent Optimization'!K232</f>
        <v>534</v>
      </c>
      <c r="L232" s="26">
        <f>'3 - Rent Optimization'!L232</f>
        <v>314</v>
      </c>
      <c r="M232" s="26">
        <f>'3 - Rent Optimization'!M232</f>
        <v>82</v>
      </c>
      <c r="N232" s="47">
        <f>'3 - Rent Optimization'!N232</f>
        <v>0.30891719745222934</v>
      </c>
      <c r="O232" s="47">
        <f>'3 - Rent Optimization'!O232</f>
        <v>0.31509999999999999</v>
      </c>
      <c r="Y232" s="26">
        <f>'3 - Rent Optimization'!Y232</f>
        <v>301.25017367689782</v>
      </c>
      <c r="Z232" s="26">
        <f>'3 - Rent Optimization'!Z232</f>
        <v>301.25017367689782</v>
      </c>
      <c r="AA232" s="47">
        <f>'3 - Rent Optimization'!AA232</f>
        <v>0.3070068119156632</v>
      </c>
      <c r="AB232" s="107">
        <f>'3 - Rent Optimization'!AB232</f>
        <v>0.60764270700636946</v>
      </c>
      <c r="AC232" s="26">
        <f t="shared" si="42"/>
        <v>66814.15192199673</v>
      </c>
      <c r="AD232" s="39">
        <f t="shared" si="43"/>
        <v>40088.49115319804</v>
      </c>
      <c r="AE232" s="26">
        <f t="shared" si="44"/>
        <v>46704</v>
      </c>
      <c r="AF232" s="26">
        <f t="shared" si="45"/>
        <v>-6615.5088468019603</v>
      </c>
      <c r="AH232" s="123">
        <f t="shared" si="46"/>
        <v>7392.9862685774951</v>
      </c>
      <c r="AI232" s="123">
        <f t="shared" si="47"/>
        <v>-40992.986268577493</v>
      </c>
      <c r="AJ232" s="123">
        <f t="shared" si="48"/>
        <v>-16992.986268577493</v>
      </c>
      <c r="AK232" s="123">
        <f t="shared" si="49"/>
        <v>-16992.986268577493</v>
      </c>
      <c r="AL232" s="123">
        <f t="shared" si="50"/>
        <v>-22992.986268577493</v>
      </c>
      <c r="AM232" s="26">
        <f t="shared" si="51"/>
        <v>-47608.495115379454</v>
      </c>
      <c r="AN232" s="26">
        <f t="shared" si="52"/>
        <v>-23608.495115379454</v>
      </c>
      <c r="AO232" s="26">
        <f t="shared" si="53"/>
        <v>-23608.495115379454</v>
      </c>
      <c r="AP232" s="26">
        <f t="shared" si="54"/>
        <v>-29608.495115379454</v>
      </c>
      <c r="AQ232">
        <f t="shared" si="55"/>
        <v>0</v>
      </c>
    </row>
    <row r="233" spans="1:43" x14ac:dyDescent="0.5">
      <c r="A233" t="str">
        <f>'3 - Rent Optimization'!A233</f>
        <v>W86</v>
      </c>
      <c r="B233" t="str">
        <f>'3 - Rent Optimization'!B233</f>
        <v>L1941</v>
      </c>
      <c r="C233" t="str">
        <f>'3 - Rent Optimization'!C233</f>
        <v>house</v>
      </c>
      <c r="D233">
        <f>'3 - Rent Optimization'!D233</f>
        <v>2</v>
      </c>
      <c r="E233">
        <f>'3 - Rent Optimization'!E233</f>
        <v>4000</v>
      </c>
      <c r="F233" s="107">
        <f>'3 - Rent Optimization'!F233</f>
        <v>0.97299999999999998</v>
      </c>
      <c r="G233" s="26">
        <f>'3 - Rent Optimization'!G233</f>
        <v>46704</v>
      </c>
      <c r="H233" s="26">
        <f>'3 - Rent Optimization'!H233</f>
        <v>213</v>
      </c>
      <c r="I233" s="107">
        <f>'3 - Rent Optimization'!I233</f>
        <v>0.65210000000000001</v>
      </c>
      <c r="J233" s="26">
        <f>'3 - Rent Optimization'!J233</f>
        <v>128</v>
      </c>
      <c r="K233" s="26">
        <f>'3 - Rent Optimization'!K233</f>
        <v>450</v>
      </c>
      <c r="L233" s="26">
        <f>'3 - Rent Optimization'!L233</f>
        <v>322</v>
      </c>
      <c r="M233" s="26">
        <f>'3 - Rent Optimization'!M233</f>
        <v>85</v>
      </c>
      <c r="N233" s="47">
        <f>'3 - Rent Optimization'!N233</f>
        <v>0.31118012422360253</v>
      </c>
      <c r="O233" s="47">
        <f>'3 - Rent Optimization'!O233</f>
        <v>0.65210000000000001</v>
      </c>
      <c r="Y233" s="26">
        <f>'3 - Rent Optimization'!Y233</f>
        <v>260.1227895667551</v>
      </c>
      <c r="Z233" s="26">
        <f>'3 - Rent Optimization'!Z233</f>
        <v>260.1227895667551</v>
      </c>
      <c r="AA233" s="47">
        <f>'3 - Rent Optimization'!AA233</f>
        <v>0.42825537780560274</v>
      </c>
      <c r="AB233" s="107">
        <f>'3 - Rent Optimization'!AB233</f>
        <v>0.51165021739130434</v>
      </c>
      <c r="AC233" s="26">
        <f t="shared" si="42"/>
        <v>48578.536868045907</v>
      </c>
      <c r="AD233" s="39">
        <f t="shared" si="43"/>
        <v>29147.122120827542</v>
      </c>
      <c r="AE233" s="26">
        <f t="shared" si="44"/>
        <v>46704</v>
      </c>
      <c r="AF233" s="26">
        <f t="shared" si="45"/>
        <v>-17556.877879172458</v>
      </c>
      <c r="AH233" s="123">
        <f t="shared" si="46"/>
        <v>6225.0776449275354</v>
      </c>
      <c r="AI233" s="123">
        <f t="shared" si="47"/>
        <v>-39825.077644927536</v>
      </c>
      <c r="AJ233" s="123">
        <f t="shared" si="48"/>
        <v>-15825.077644927536</v>
      </c>
      <c r="AK233" s="123">
        <f t="shared" si="49"/>
        <v>-15825.077644927536</v>
      </c>
      <c r="AL233" s="123">
        <f t="shared" si="50"/>
        <v>-21825.077644927536</v>
      </c>
      <c r="AM233" s="26">
        <f t="shared" si="51"/>
        <v>-57381.955524099991</v>
      </c>
      <c r="AN233" s="26">
        <f t="shared" si="52"/>
        <v>-33381.955524099991</v>
      </c>
      <c r="AO233" s="26">
        <f t="shared" si="53"/>
        <v>-33381.955524099991</v>
      </c>
      <c r="AP233" s="26">
        <f t="shared" si="54"/>
        <v>-39381.955524099991</v>
      </c>
      <c r="AQ233">
        <f t="shared" si="55"/>
        <v>0</v>
      </c>
    </row>
    <row r="234" spans="1:43" x14ac:dyDescent="0.5">
      <c r="A234" t="str">
        <f>'3 - Rent Optimization'!A234</f>
        <v>W87</v>
      </c>
      <c r="B234" t="str">
        <f>'3 - Rent Optimization'!B234</f>
        <v>L1941</v>
      </c>
      <c r="C234" t="str">
        <f>'3 - Rent Optimization'!C234</f>
        <v>house</v>
      </c>
      <c r="D234">
        <f>'3 - Rent Optimization'!D234</f>
        <v>2</v>
      </c>
      <c r="E234">
        <f>'3 - Rent Optimization'!E234</f>
        <v>5000</v>
      </c>
      <c r="F234" s="107">
        <f>'3 - Rent Optimization'!F234</f>
        <v>0.97299999999999998</v>
      </c>
      <c r="G234" s="26">
        <f>'3 - Rent Optimization'!G234</f>
        <v>58380</v>
      </c>
      <c r="H234" s="26">
        <f>'3 - Rent Optimization'!H234</f>
        <v>364</v>
      </c>
      <c r="I234" s="107">
        <f>'3 - Rent Optimization'!I234</f>
        <v>0.51229999999999998</v>
      </c>
      <c r="J234" s="26">
        <f>'3 - Rent Optimization'!J234</f>
        <v>152</v>
      </c>
      <c r="K234" s="26">
        <f>'3 - Rent Optimization'!K234</f>
        <v>546</v>
      </c>
      <c r="L234" s="26">
        <f>'3 - Rent Optimization'!L234</f>
        <v>394</v>
      </c>
      <c r="M234" s="26">
        <f>'3 - Rent Optimization'!M234</f>
        <v>212</v>
      </c>
      <c r="N234" s="47">
        <f>'3 - Rent Optimization'!N234</f>
        <v>0.53045685279187826</v>
      </c>
      <c r="O234" s="47">
        <f>'3 - Rent Optimization'!O234</f>
        <v>0.51229999999999998</v>
      </c>
      <c r="Y234" s="26">
        <f>'3 - Rent Optimization'!Y234</f>
        <v>315.97633257547051</v>
      </c>
      <c r="Z234" s="26">
        <f>'3 - Rent Optimization'!Z234</f>
        <v>315.97633257547051</v>
      </c>
      <c r="AA234" s="47">
        <f>'3 - Rent Optimization'!AA234</f>
        <v>0.43294686817354416</v>
      </c>
      <c r="AB234" s="107">
        <f>'3 - Rent Optimization'!AB234</f>
        <v>0.50793596446700517</v>
      </c>
      <c r="AC234" s="26">
        <f t="shared" si="42"/>
        <v>58580.946280946118</v>
      </c>
      <c r="AD234" s="39">
        <f t="shared" si="43"/>
        <v>35148.567768567671</v>
      </c>
      <c r="AE234" s="26">
        <f t="shared" si="44"/>
        <v>58380</v>
      </c>
      <c r="AF234" s="26">
        <f t="shared" si="45"/>
        <v>-23231.432231432329</v>
      </c>
      <c r="AH234" s="123">
        <f t="shared" si="46"/>
        <v>6179.8875676818971</v>
      </c>
      <c r="AI234" s="123">
        <f t="shared" si="47"/>
        <v>-39779.887567681901</v>
      </c>
      <c r="AJ234" s="123">
        <f t="shared" si="48"/>
        <v>-15779.887567681897</v>
      </c>
      <c r="AK234" s="123">
        <f t="shared" si="49"/>
        <v>-15779.887567681897</v>
      </c>
      <c r="AL234" s="123">
        <f t="shared" si="50"/>
        <v>-21779.887567681897</v>
      </c>
      <c r="AM234" s="26">
        <f t="shared" si="51"/>
        <v>-63011.31979911423</v>
      </c>
      <c r="AN234" s="26">
        <f t="shared" si="52"/>
        <v>-39011.319799114222</v>
      </c>
      <c r="AO234" s="26">
        <f t="shared" si="53"/>
        <v>-39011.319799114222</v>
      </c>
      <c r="AP234" s="26">
        <f t="shared" si="54"/>
        <v>-45011.319799114222</v>
      </c>
      <c r="AQ234">
        <f t="shared" si="55"/>
        <v>0</v>
      </c>
    </row>
    <row r="235" spans="1:43" x14ac:dyDescent="0.5">
      <c r="A235" t="str">
        <f>'3 - Rent Optimization'!A235</f>
        <v>W88</v>
      </c>
      <c r="B235" t="str">
        <f>'3 - Rent Optimization'!B235</f>
        <v>L1941</v>
      </c>
      <c r="C235" t="str">
        <f>'3 - Rent Optimization'!C235</f>
        <v>apartment</v>
      </c>
      <c r="D235">
        <f>'3 - Rent Optimization'!D235</f>
        <v>2</v>
      </c>
      <c r="E235">
        <f>'3 - Rent Optimization'!E235</f>
        <v>3200</v>
      </c>
      <c r="F235" s="107">
        <f>'3 - Rent Optimization'!F235</f>
        <v>0.97299999999999998</v>
      </c>
      <c r="G235" s="26">
        <f>'3 - Rent Optimization'!G235</f>
        <v>37363.199999999997</v>
      </c>
      <c r="H235" s="26">
        <f>'3 - Rent Optimization'!H235</f>
        <v>251</v>
      </c>
      <c r="I235" s="107">
        <f>'3 - Rent Optimization'!I235</f>
        <v>0.62739999999999996</v>
      </c>
      <c r="J235" s="26">
        <f>'3 - Rent Optimization'!J235</f>
        <v>94</v>
      </c>
      <c r="K235" s="26">
        <f>'3 - Rent Optimization'!K235</f>
        <v>528</v>
      </c>
      <c r="L235" s="26">
        <f>'3 - Rent Optimization'!L235</f>
        <v>434</v>
      </c>
      <c r="M235" s="26">
        <f>'3 - Rent Optimization'!M235</f>
        <v>157</v>
      </c>
      <c r="N235" s="47">
        <f>'3 - Rent Optimization'!N235</f>
        <v>0.38940092165898621</v>
      </c>
      <c r="O235" s="47">
        <f>'3 - Rent Optimization'!O235</f>
        <v>0.62739999999999996</v>
      </c>
      <c r="Y235" s="26">
        <f>'3 - Rent Optimization'!Y235</f>
        <v>311.33941202475694</v>
      </c>
      <c r="Z235" s="26">
        <f>'3 - Rent Optimization'!Z235</f>
        <v>311.33941202475694</v>
      </c>
      <c r="AA235" s="47">
        <f>'3 - Rent Optimization'!AA235</f>
        <v>0.50062564428526624</v>
      </c>
      <c r="AB235" s="107">
        <f>'3 - Rent Optimization'!AB235</f>
        <v>0.45435467741935476</v>
      </c>
      <c r="AC235" s="26">
        <f t="shared" si="42"/>
        <v>51632.35911323061</v>
      </c>
      <c r="AD235" s="39">
        <f t="shared" si="43"/>
        <v>30979.415467938365</v>
      </c>
      <c r="AE235" s="26">
        <f t="shared" si="44"/>
        <v>37363.199999999997</v>
      </c>
      <c r="AF235" s="26">
        <f t="shared" si="45"/>
        <v>-6383.7845320616325</v>
      </c>
      <c r="AH235" s="123">
        <f t="shared" si="46"/>
        <v>5527.9819086021498</v>
      </c>
      <c r="AI235" s="123">
        <f t="shared" si="47"/>
        <v>-39127.981908602153</v>
      </c>
      <c r="AJ235" s="123">
        <f t="shared" si="48"/>
        <v>-15127.981908602149</v>
      </c>
      <c r="AK235" s="123">
        <f t="shared" si="49"/>
        <v>-15127.981908602149</v>
      </c>
      <c r="AL235" s="123">
        <f t="shared" si="50"/>
        <v>-21127.981908602149</v>
      </c>
      <c r="AM235" s="26">
        <f t="shared" si="51"/>
        <v>-45511.766440663785</v>
      </c>
      <c r="AN235" s="26">
        <f t="shared" si="52"/>
        <v>-21511.766440663781</v>
      </c>
      <c r="AO235" s="26">
        <f t="shared" si="53"/>
        <v>-21511.766440663781</v>
      </c>
      <c r="AP235" s="26">
        <f t="shared" si="54"/>
        <v>-27511.766440663781</v>
      </c>
      <c r="AQ235">
        <f t="shared" si="55"/>
        <v>0</v>
      </c>
    </row>
    <row r="236" spans="1:43" x14ac:dyDescent="0.5">
      <c r="A236" t="str">
        <f>'3 - Rent Optimization'!A236</f>
        <v>W89</v>
      </c>
      <c r="B236" t="str">
        <f>'3 - Rent Optimization'!B236</f>
        <v>L1942</v>
      </c>
      <c r="C236" t="str">
        <f>'3 - Rent Optimization'!C236</f>
        <v>apartment</v>
      </c>
      <c r="D236">
        <f>'3 - Rent Optimization'!D236</f>
        <v>2</v>
      </c>
      <c r="E236">
        <f>'3 - Rent Optimization'!E236</f>
        <v>3500</v>
      </c>
      <c r="F236" s="107">
        <f>'3 - Rent Optimization'!F236</f>
        <v>0.97299999999999998</v>
      </c>
      <c r="G236" s="26">
        <f>'3 - Rent Optimization'!G236</f>
        <v>40866</v>
      </c>
      <c r="H236" s="26">
        <f>'3 - Rent Optimization'!H236</f>
        <v>343</v>
      </c>
      <c r="I236" s="107">
        <f>'3 - Rent Optimization'!I236</f>
        <v>0.39729999999999999</v>
      </c>
      <c r="J236" s="26">
        <f>'3 - Rent Optimization'!J236</f>
        <v>194</v>
      </c>
      <c r="K236" s="26">
        <f>'3 - Rent Optimization'!K236</f>
        <v>471</v>
      </c>
      <c r="L236" s="26">
        <f>'3 - Rent Optimization'!L236</f>
        <v>277</v>
      </c>
      <c r="M236" s="26">
        <f>'3 - Rent Optimization'!M236</f>
        <v>149</v>
      </c>
      <c r="N236" s="47">
        <f>'3 - Rent Optimization'!N236</f>
        <v>0.53032490974729241</v>
      </c>
      <c r="O236" s="47">
        <f>'3 - Rent Optimization'!O236</f>
        <v>0.39729999999999999</v>
      </c>
      <c r="Y236" s="26">
        <f>'3 - Rent Optimization'!Y236</f>
        <v>265.71432518630792</v>
      </c>
      <c r="Z236" s="26">
        <f>'3 - Rent Optimization'!Z236</f>
        <v>265.71432518630792</v>
      </c>
      <c r="AA236" s="47">
        <f>'3 - Rent Optimization'!AA236</f>
        <v>0.30711718465359689</v>
      </c>
      <c r="AB236" s="107">
        <f>'3 - Rent Optimization'!AB236</f>
        <v>0.6075553249097474</v>
      </c>
      <c r="AC236" s="26">
        <f t="shared" si="42"/>
        <v>58924.19590768568</v>
      </c>
      <c r="AD236" s="39">
        <f t="shared" si="43"/>
        <v>35354.517544611408</v>
      </c>
      <c r="AE236" s="26">
        <f t="shared" si="44"/>
        <v>40866</v>
      </c>
      <c r="AF236" s="26">
        <f t="shared" si="45"/>
        <v>-5511.4824553885919</v>
      </c>
      <c r="AH236" s="123">
        <f t="shared" si="46"/>
        <v>7391.9231197352601</v>
      </c>
      <c r="AI236" s="123">
        <f t="shared" si="47"/>
        <v>-40991.923119735264</v>
      </c>
      <c r="AJ236" s="123">
        <f t="shared" si="48"/>
        <v>-16991.92311973526</v>
      </c>
      <c r="AK236" s="123">
        <f t="shared" si="49"/>
        <v>-16991.92311973526</v>
      </c>
      <c r="AL236" s="123">
        <f t="shared" si="50"/>
        <v>-22991.92311973526</v>
      </c>
      <c r="AM236" s="26">
        <f t="shared" si="51"/>
        <v>-46503.405575123856</v>
      </c>
      <c r="AN236" s="26">
        <f t="shared" si="52"/>
        <v>-22503.405575123852</v>
      </c>
      <c r="AO236" s="26">
        <f t="shared" si="53"/>
        <v>-22503.405575123852</v>
      </c>
      <c r="AP236" s="26">
        <f t="shared" si="54"/>
        <v>-28503.405575123852</v>
      </c>
      <c r="AQ236">
        <f t="shared" si="55"/>
        <v>0</v>
      </c>
    </row>
    <row r="237" spans="1:43" x14ac:dyDescent="0.5">
      <c r="A237" t="str">
        <f>'3 - Rent Optimization'!A237</f>
        <v>W9</v>
      </c>
      <c r="B237" t="str">
        <f>'3 - Rent Optimization'!B237</f>
        <v>L9533</v>
      </c>
      <c r="C237" t="str">
        <f>'3 - Rent Optimization'!C237</f>
        <v>apartment</v>
      </c>
      <c r="D237">
        <f>'3 - Rent Optimization'!D237</f>
        <v>2</v>
      </c>
      <c r="E237">
        <f>'3 - Rent Optimization'!E237</f>
        <v>965</v>
      </c>
      <c r="F237" s="107">
        <f>'3 - Rent Optimization'!F237</f>
        <v>0.97299999999999998</v>
      </c>
      <c r="G237" s="26">
        <f>'3 - Rent Optimization'!G237</f>
        <v>11267.34</v>
      </c>
      <c r="H237" s="26">
        <f>'3 - Rent Optimization'!H237</f>
        <v>125</v>
      </c>
      <c r="I237" s="107">
        <f>'3 - Rent Optimization'!I237</f>
        <v>0.37530000000000002</v>
      </c>
      <c r="J237" s="26">
        <f>'3 - Rent Optimization'!J237</f>
        <v>50</v>
      </c>
      <c r="K237" s="26">
        <f>'3 - Rent Optimization'!K237</f>
        <v>174</v>
      </c>
      <c r="L237" s="26">
        <f>'3 - Rent Optimization'!L237</f>
        <v>124</v>
      </c>
      <c r="M237" s="26">
        <f>'3 - Rent Optimization'!M237</f>
        <v>75</v>
      </c>
      <c r="N237" s="47">
        <f>'3 - Rent Optimization'!N237</f>
        <v>0.58387096774193548</v>
      </c>
      <c r="O237" s="47">
        <f>'3 - Rent Optimization'!O237</f>
        <v>0.37530000000000002</v>
      </c>
      <c r="Y237" s="26">
        <f>'3 - Rent Optimization'!Y237</f>
        <v>100.52554629278769</v>
      </c>
      <c r="Z237" s="26">
        <f>'3 - Rent Optimization'!Z237</f>
        <v>100.52554629278769</v>
      </c>
      <c r="AA237" s="47">
        <f>'3 - Rent Optimization'!AA237</f>
        <v>0.42597126640508193</v>
      </c>
      <c r="AB237" s="107">
        <f>'3 - Rent Optimization'!AB237</f>
        <v>0.51345854838709659</v>
      </c>
      <c r="AC237" s="26">
        <f t="shared" si="42"/>
        <v>18839.730892489846</v>
      </c>
      <c r="AD237" s="39">
        <f t="shared" si="43"/>
        <v>11303.838535493907</v>
      </c>
      <c r="AE237" s="26">
        <f t="shared" si="44"/>
        <v>11267.34</v>
      </c>
      <c r="AF237" s="26">
        <f t="shared" si="45"/>
        <v>36.498535493907184</v>
      </c>
      <c r="AH237" s="123">
        <f t="shared" si="46"/>
        <v>6247.0790053763412</v>
      </c>
      <c r="AI237" s="123">
        <f t="shared" si="47"/>
        <v>-39847.079005376341</v>
      </c>
      <c r="AJ237" s="123">
        <f t="shared" si="48"/>
        <v>-15847.079005376341</v>
      </c>
      <c r="AK237" s="123">
        <f t="shared" si="49"/>
        <v>-15847.079005376341</v>
      </c>
      <c r="AL237" s="123">
        <f t="shared" si="50"/>
        <v>-21847.079005376341</v>
      </c>
      <c r="AM237" s="26">
        <f t="shared" si="51"/>
        <v>-39810.580469882436</v>
      </c>
      <c r="AN237" s="26">
        <f t="shared" si="52"/>
        <v>-15810.580469882434</v>
      </c>
      <c r="AO237" s="26">
        <f t="shared" si="53"/>
        <v>-15810.580469882434</v>
      </c>
      <c r="AP237" s="26">
        <f t="shared" si="54"/>
        <v>-21810.580469882436</v>
      </c>
      <c r="AQ237">
        <f t="shared" si="55"/>
        <v>0</v>
      </c>
    </row>
    <row r="238" spans="1:43" x14ac:dyDescent="0.5">
      <c r="A238" t="str">
        <f>'3 - Rent Optimization'!A238</f>
        <v>W90</v>
      </c>
      <c r="B238" t="str">
        <f>'3 - Rent Optimization'!B238</f>
        <v>L1942</v>
      </c>
      <c r="C238" t="str">
        <f>'3 - Rent Optimization'!C238</f>
        <v>house</v>
      </c>
      <c r="D238">
        <f>'3 - Rent Optimization'!D238</f>
        <v>2</v>
      </c>
      <c r="E238">
        <f>'3 - Rent Optimization'!E238</f>
        <v>3200</v>
      </c>
      <c r="F238" s="107">
        <f>'3 - Rent Optimization'!F238</f>
        <v>0.97299999999999998</v>
      </c>
      <c r="G238" s="26">
        <f>'3 - Rent Optimization'!G238</f>
        <v>37363.199999999997</v>
      </c>
      <c r="H238" s="26">
        <f>'3 - Rent Optimization'!H238</f>
        <v>251</v>
      </c>
      <c r="I238" s="107">
        <f>'3 - Rent Optimization'!I238</f>
        <v>0.3342</v>
      </c>
      <c r="J238" s="26">
        <f>'3 - Rent Optimization'!J238</f>
        <v>138</v>
      </c>
      <c r="K238" s="26">
        <f>'3 - Rent Optimization'!K238</f>
        <v>485</v>
      </c>
      <c r="L238" s="26">
        <f>'3 - Rent Optimization'!L238</f>
        <v>347</v>
      </c>
      <c r="M238" s="26">
        <f>'3 - Rent Optimization'!M238</f>
        <v>113</v>
      </c>
      <c r="N238" s="47">
        <f>'3 - Rent Optimization'!N238</f>
        <v>0.36051873198847262</v>
      </c>
      <c r="O238" s="47">
        <f>'3 - Rent Optimization'!O238</f>
        <v>0.3342</v>
      </c>
      <c r="Y238" s="26">
        <f>'3 - Rent Optimization'!Y238</f>
        <v>280.34971422255904</v>
      </c>
      <c r="Z238" s="26">
        <f>'3 - Rent Optimization'!Z238</f>
        <v>280.34971422255904</v>
      </c>
      <c r="AA238" s="47">
        <f>'3 - Rent Optimization'!AA238</f>
        <v>0.42818377918745598</v>
      </c>
      <c r="AB238" s="107">
        <f>'3 - Rent Optimization'!AB238</f>
        <v>0.51170690201729108</v>
      </c>
      <c r="AC238" s="26">
        <f t="shared" si="42"/>
        <v>52361.76256738438</v>
      </c>
      <c r="AD238" s="39">
        <f t="shared" si="43"/>
        <v>31417.057540430626</v>
      </c>
      <c r="AE238" s="26">
        <f t="shared" si="44"/>
        <v>37363.199999999997</v>
      </c>
      <c r="AF238" s="26">
        <f t="shared" si="45"/>
        <v>-5946.1424595693716</v>
      </c>
      <c r="AH238" s="123">
        <f t="shared" si="46"/>
        <v>6225.7673078770413</v>
      </c>
      <c r="AI238" s="123">
        <f t="shared" si="47"/>
        <v>-39825.767307877039</v>
      </c>
      <c r="AJ238" s="123">
        <f t="shared" si="48"/>
        <v>-15825.767307877042</v>
      </c>
      <c r="AK238" s="123">
        <f t="shared" si="49"/>
        <v>-15825.767307877042</v>
      </c>
      <c r="AL238" s="123">
        <f t="shared" si="50"/>
        <v>-21825.767307877042</v>
      </c>
      <c r="AM238" s="26">
        <f t="shared" si="51"/>
        <v>-45771.909767446414</v>
      </c>
      <c r="AN238" s="26">
        <f t="shared" si="52"/>
        <v>-21771.909767446414</v>
      </c>
      <c r="AO238" s="26">
        <f t="shared" si="53"/>
        <v>-21771.909767446414</v>
      </c>
      <c r="AP238" s="26">
        <f t="shared" si="54"/>
        <v>-27771.909767446414</v>
      </c>
      <c r="AQ238">
        <f t="shared" si="55"/>
        <v>0</v>
      </c>
    </row>
    <row r="239" spans="1:43" x14ac:dyDescent="0.5">
      <c r="A239" t="str">
        <f>'3 - Rent Optimization'!A239</f>
        <v>W91</v>
      </c>
      <c r="B239" t="str">
        <f>'3 - Rent Optimization'!B239</f>
        <v>L1942</v>
      </c>
      <c r="C239" t="str">
        <f>'3 - Rent Optimization'!C239</f>
        <v>house</v>
      </c>
      <c r="D239">
        <f>'3 - Rent Optimization'!D239</f>
        <v>2</v>
      </c>
      <c r="E239">
        <f>'3 - Rent Optimization'!E239</f>
        <v>3500</v>
      </c>
      <c r="F239" s="107">
        <f>'3 - Rent Optimization'!F239</f>
        <v>0.97299999999999998</v>
      </c>
      <c r="G239" s="26">
        <f>'3 - Rent Optimization'!G239</f>
        <v>40866</v>
      </c>
      <c r="H239" s="26">
        <f>'3 - Rent Optimization'!H239</f>
        <v>404</v>
      </c>
      <c r="I239" s="107">
        <f>'3 - Rent Optimization'!I239</f>
        <v>0.36159999999999998</v>
      </c>
      <c r="J239" s="26">
        <f>'3 - Rent Optimization'!J239</f>
        <v>152</v>
      </c>
      <c r="K239" s="26">
        <f>'3 - Rent Optimization'!K239</f>
        <v>547</v>
      </c>
      <c r="L239" s="26">
        <f>'3 - Rent Optimization'!L239</f>
        <v>395</v>
      </c>
      <c r="M239" s="26">
        <f>'3 - Rent Optimization'!M239</f>
        <v>252</v>
      </c>
      <c r="N239" s="47">
        <f>'3 - Rent Optimization'!N239</f>
        <v>0.61037974683544305</v>
      </c>
      <c r="O239" s="47">
        <f>'3 - Rent Optimization'!O239</f>
        <v>0.36159999999999998</v>
      </c>
      <c r="Y239" s="26">
        <f>'3 - Rent Optimization'!Y239</f>
        <v>316.5854095617027</v>
      </c>
      <c r="Z239" s="26">
        <f>'3 - Rent Optimization'!Z239</f>
        <v>316.5854095617027</v>
      </c>
      <c r="AA239" s="47">
        <f>'3 - Rent Optimization'!AA239</f>
        <v>0.43333753835281558</v>
      </c>
      <c r="AB239" s="107">
        <f>'3 - Rent Optimization'!AB239</f>
        <v>0.50762667088607594</v>
      </c>
      <c r="AC239" s="26">
        <f t="shared" si="42"/>
        <v>58658.127090022892</v>
      </c>
      <c r="AD239" s="39">
        <f t="shared" si="43"/>
        <v>35194.876254013732</v>
      </c>
      <c r="AE239" s="26">
        <f t="shared" si="44"/>
        <v>40866</v>
      </c>
      <c r="AF239" s="26">
        <f t="shared" si="45"/>
        <v>-5671.1237459862677</v>
      </c>
      <c r="AH239" s="123">
        <f t="shared" si="46"/>
        <v>6176.1244957805911</v>
      </c>
      <c r="AI239" s="123">
        <f t="shared" si="47"/>
        <v>-39776.12449578059</v>
      </c>
      <c r="AJ239" s="123">
        <f t="shared" si="48"/>
        <v>-15776.12449578059</v>
      </c>
      <c r="AK239" s="123">
        <f t="shared" si="49"/>
        <v>-15776.12449578059</v>
      </c>
      <c r="AL239" s="123">
        <f t="shared" si="50"/>
        <v>-21776.12449578059</v>
      </c>
      <c r="AM239" s="26">
        <f t="shared" si="51"/>
        <v>-45447.248241766858</v>
      </c>
      <c r="AN239" s="26">
        <f t="shared" si="52"/>
        <v>-21447.248241766858</v>
      </c>
      <c r="AO239" s="26">
        <f t="shared" si="53"/>
        <v>-21447.248241766858</v>
      </c>
      <c r="AP239" s="26">
        <f t="shared" si="54"/>
        <v>-27447.248241766858</v>
      </c>
      <c r="AQ239">
        <f t="shared" si="55"/>
        <v>0</v>
      </c>
    </row>
    <row r="240" spans="1:43" x14ac:dyDescent="0.5">
      <c r="A240" t="str">
        <f>'3 - Rent Optimization'!A240</f>
        <v>W92</v>
      </c>
      <c r="B240" t="str">
        <f>'3 - Rent Optimization'!B240</f>
        <v>L1942</v>
      </c>
      <c r="C240" t="str">
        <f>'3 - Rent Optimization'!C240</f>
        <v>apartment</v>
      </c>
      <c r="D240">
        <f>'3 - Rent Optimization'!D240</f>
        <v>2</v>
      </c>
      <c r="E240">
        <f>'3 - Rent Optimization'!E240</f>
        <v>3000</v>
      </c>
      <c r="F240" s="107">
        <f>'3 - Rent Optimization'!F240</f>
        <v>0.97299999999999998</v>
      </c>
      <c r="G240" s="26">
        <f>'3 - Rent Optimization'!G240</f>
        <v>35028</v>
      </c>
      <c r="H240" s="26">
        <f>'3 - Rent Optimization'!H240</f>
        <v>161</v>
      </c>
      <c r="I240" s="107">
        <f>'3 - Rent Optimization'!I240</f>
        <v>0.26579999999999998</v>
      </c>
      <c r="J240" s="26">
        <f>'3 - Rent Optimization'!J240</f>
        <v>77</v>
      </c>
      <c r="K240" s="26">
        <f>'3 - Rent Optimization'!K240</f>
        <v>432</v>
      </c>
      <c r="L240" s="26">
        <f>'3 - Rent Optimization'!L240</f>
        <v>355</v>
      </c>
      <c r="M240" s="26">
        <f>'3 - Rent Optimization'!M240</f>
        <v>84</v>
      </c>
      <c r="N240" s="47">
        <f>'3 - Rent Optimization'!N240</f>
        <v>0.28929577464788736</v>
      </c>
      <c r="O240" s="47">
        <f>'3 - Rent Optimization'!O240</f>
        <v>0.26579999999999998</v>
      </c>
      <c r="Y240" s="26">
        <f>'3 - Rent Optimization'!Y240</f>
        <v>254.72233011241633</v>
      </c>
      <c r="Z240" s="26">
        <f>'3 - Rent Optimization'!Z240</f>
        <v>254.72233011241633</v>
      </c>
      <c r="AA240" s="47">
        <f>'3 - Rent Optimization'!AA240</f>
        <v>0.50050102560544529</v>
      </c>
      <c r="AB240" s="107">
        <f>'3 - Rent Optimization'!AB240</f>
        <v>0.45445333802816901</v>
      </c>
      <c r="AC240" s="26">
        <f t="shared" si="42"/>
        <v>42252.185814313794</v>
      </c>
      <c r="AD240" s="39">
        <f t="shared" si="43"/>
        <v>25351.311488588275</v>
      </c>
      <c r="AE240" s="26">
        <f t="shared" si="44"/>
        <v>35028</v>
      </c>
      <c r="AF240" s="26">
        <f t="shared" si="45"/>
        <v>-9676.6885114117249</v>
      </c>
      <c r="AH240" s="123">
        <f t="shared" si="46"/>
        <v>5529.1822793427227</v>
      </c>
      <c r="AI240" s="123">
        <f t="shared" si="47"/>
        <v>-39129.18227934272</v>
      </c>
      <c r="AJ240" s="123">
        <f t="shared" si="48"/>
        <v>-15129.182279342724</v>
      </c>
      <c r="AK240" s="123">
        <f t="shared" si="49"/>
        <v>-15129.182279342724</v>
      </c>
      <c r="AL240" s="123">
        <f t="shared" si="50"/>
        <v>-21129.182279342724</v>
      </c>
      <c r="AM240" s="26">
        <f t="shared" si="51"/>
        <v>-48805.870790754445</v>
      </c>
      <c r="AN240" s="26">
        <f t="shared" si="52"/>
        <v>-24805.870790754449</v>
      </c>
      <c r="AO240" s="26">
        <f t="shared" si="53"/>
        <v>-24805.870790754449</v>
      </c>
      <c r="AP240" s="26">
        <f t="shared" si="54"/>
        <v>-30805.870790754449</v>
      </c>
      <c r="AQ240">
        <f t="shared" si="55"/>
        <v>0</v>
      </c>
    </row>
    <row r="241" spans="1:43" x14ac:dyDescent="0.5">
      <c r="A241" t="str">
        <f>'3 - Rent Optimization'!A241</f>
        <v>W93</v>
      </c>
      <c r="B241" t="str">
        <f>'3 - Rent Optimization'!B241</f>
        <v>L1943</v>
      </c>
      <c r="C241" t="str">
        <f>'3 - Rent Optimization'!C241</f>
        <v>apartment</v>
      </c>
      <c r="D241">
        <f>'3 - Rent Optimization'!D241</f>
        <v>2</v>
      </c>
      <c r="E241">
        <f>'3 - Rent Optimization'!E241</f>
        <v>2600</v>
      </c>
      <c r="F241" s="107">
        <f>'3 - Rent Optimization'!F241</f>
        <v>0.97299999999999998</v>
      </c>
      <c r="G241" s="26">
        <f>'3 - Rent Optimization'!G241</f>
        <v>30357.599999999999</v>
      </c>
      <c r="H241" s="26">
        <f>'3 - Rent Optimization'!H241</f>
        <v>408</v>
      </c>
      <c r="I241" s="107">
        <f>'3 - Rent Optimization'!I241</f>
        <v>0.38629999999999998</v>
      </c>
      <c r="J241" s="26">
        <f>'3 - Rent Optimization'!J241</f>
        <v>100</v>
      </c>
      <c r="K241" s="26">
        <f>'3 - Rent Optimization'!K241</f>
        <v>565</v>
      </c>
      <c r="L241" s="26">
        <f>'3 - Rent Optimization'!L241</f>
        <v>465</v>
      </c>
      <c r="M241" s="26">
        <f>'3 - Rent Optimization'!M241</f>
        <v>308</v>
      </c>
      <c r="N241" s="47">
        <f>'3 - Rent Optimization'!N241</f>
        <v>0.62989247311827956</v>
      </c>
      <c r="O241" s="47">
        <f>'3 - Rent Optimization'!O241</f>
        <v>0.38629999999999998</v>
      </c>
      <c r="Y241" s="26">
        <f>'3 - Rent Optimization'!Y241</f>
        <v>333.22079859795383</v>
      </c>
      <c r="Z241" s="26">
        <f>'3 - Rent Optimization'!Z241</f>
        <v>333.22079859795383</v>
      </c>
      <c r="AA241" s="47">
        <f>'3 - Rent Optimization'!AA241</f>
        <v>0.50124008360938288</v>
      </c>
      <c r="AB241" s="107">
        <f>'3 - Rent Optimization'!AB241</f>
        <v>0.45386822580645159</v>
      </c>
      <c r="AC241" s="26">
        <f t="shared" si="42"/>
        <v>55201.991421433719</v>
      </c>
      <c r="AD241" s="39">
        <f t="shared" si="43"/>
        <v>33121.19485286023</v>
      </c>
      <c r="AE241" s="26">
        <f t="shared" si="44"/>
        <v>30357.599999999999</v>
      </c>
      <c r="AF241" s="26">
        <f t="shared" si="45"/>
        <v>2763.5948528602312</v>
      </c>
      <c r="AH241" s="123">
        <f t="shared" si="46"/>
        <v>5522.0634139784943</v>
      </c>
      <c r="AI241" s="123">
        <f t="shared" si="47"/>
        <v>-39122.063413978496</v>
      </c>
      <c r="AJ241" s="123">
        <f t="shared" si="48"/>
        <v>-15122.063413978494</v>
      </c>
      <c r="AK241" s="123">
        <f t="shared" si="49"/>
        <v>-15122.063413978494</v>
      </c>
      <c r="AL241" s="123">
        <f t="shared" si="50"/>
        <v>-21122.063413978496</v>
      </c>
      <c r="AM241" s="26">
        <f t="shared" si="51"/>
        <v>-36358.468561118265</v>
      </c>
      <c r="AN241" s="26">
        <f t="shared" si="52"/>
        <v>-12358.468561118263</v>
      </c>
      <c r="AO241" s="26">
        <f t="shared" si="53"/>
        <v>-12358.468561118263</v>
      </c>
      <c r="AP241" s="26">
        <f t="shared" si="54"/>
        <v>-18358.468561118265</v>
      </c>
      <c r="AQ241">
        <f t="shared" si="55"/>
        <v>0</v>
      </c>
    </row>
    <row r="242" spans="1:43" x14ac:dyDescent="0.5">
      <c r="A242" t="str">
        <f>'3 - Rent Optimization'!A242</f>
        <v>W94</v>
      </c>
      <c r="B242" t="str">
        <f>'3 - Rent Optimization'!B242</f>
        <v>L1943</v>
      </c>
      <c r="C242" t="str">
        <f>'3 - Rent Optimization'!C242</f>
        <v>apartment</v>
      </c>
      <c r="D242">
        <f>'3 - Rent Optimization'!D242</f>
        <v>2</v>
      </c>
      <c r="E242">
        <f>'3 - Rent Optimization'!E242</f>
        <v>4000</v>
      </c>
      <c r="F242" s="107">
        <f>'3 - Rent Optimization'!F242</f>
        <v>0.97299999999999998</v>
      </c>
      <c r="G242" s="26">
        <f>'3 - Rent Optimization'!G242</f>
        <v>46704</v>
      </c>
      <c r="H242" s="26">
        <f>'3 - Rent Optimization'!H242</f>
        <v>284</v>
      </c>
      <c r="I242" s="107">
        <f>'3 - Rent Optimization'!I242</f>
        <v>0.31509999999999999</v>
      </c>
      <c r="J242" s="26">
        <f>'3 - Rent Optimization'!J242</f>
        <v>204</v>
      </c>
      <c r="K242" s="26">
        <f>'3 - Rent Optimization'!K242</f>
        <v>494</v>
      </c>
      <c r="L242" s="26">
        <f>'3 - Rent Optimization'!L242</f>
        <v>290</v>
      </c>
      <c r="M242" s="26">
        <f>'3 - Rent Optimization'!M242</f>
        <v>80</v>
      </c>
      <c r="N242" s="47">
        <f>'3 - Rent Optimization'!N242</f>
        <v>0.32068965517241377</v>
      </c>
      <c r="O242" s="47">
        <f>'3 - Rent Optimization'!O242</f>
        <v>0.31509999999999999</v>
      </c>
      <c r="Y242" s="26">
        <f>'3 - Rent Optimization'!Y242</f>
        <v>278.63232600732601</v>
      </c>
      <c r="Z242" s="26">
        <f>'3 - Rent Optimization'!Z242</f>
        <v>278.63232600732601</v>
      </c>
      <c r="AA242" s="47">
        <f>'3 - Rent Optimization'!AA242</f>
        <v>0.30588227864089934</v>
      </c>
      <c r="AB242" s="107">
        <f>'3 - Rent Optimization'!AB242</f>
        <v>0.60853299999999999</v>
      </c>
      <c r="AC242" s="26">
        <f t="shared" si="42"/>
        <v>61888.292313408878</v>
      </c>
      <c r="AD242" s="39">
        <f t="shared" si="43"/>
        <v>37132.975388045328</v>
      </c>
      <c r="AE242" s="26">
        <f t="shared" si="44"/>
        <v>46704</v>
      </c>
      <c r="AF242" s="26">
        <f t="shared" si="45"/>
        <v>-9571.0246119546719</v>
      </c>
      <c r="AH242" s="123">
        <f t="shared" si="46"/>
        <v>7403.818166666666</v>
      </c>
      <c r="AI242" s="123">
        <f t="shared" si="47"/>
        <v>-41003.818166666664</v>
      </c>
      <c r="AJ242" s="123">
        <f t="shared" si="48"/>
        <v>-17003.818166666664</v>
      </c>
      <c r="AK242" s="123">
        <f t="shared" si="49"/>
        <v>-17003.818166666664</v>
      </c>
      <c r="AL242" s="123">
        <f t="shared" si="50"/>
        <v>-23003.818166666664</v>
      </c>
      <c r="AM242" s="26">
        <f t="shared" si="51"/>
        <v>-50574.842778621336</v>
      </c>
      <c r="AN242" s="26">
        <f t="shared" si="52"/>
        <v>-26574.842778621336</v>
      </c>
      <c r="AO242" s="26">
        <f t="shared" si="53"/>
        <v>-26574.842778621336</v>
      </c>
      <c r="AP242" s="26">
        <f t="shared" si="54"/>
        <v>-32574.842778621336</v>
      </c>
      <c r="AQ242">
        <f t="shared" si="55"/>
        <v>0</v>
      </c>
    </row>
    <row r="243" spans="1:43" x14ac:dyDescent="0.5">
      <c r="A243" t="str">
        <f>'3 - Rent Optimization'!A243</f>
        <v>W95</v>
      </c>
      <c r="B243" t="str">
        <f>'3 - Rent Optimization'!B243</f>
        <v>L1943</v>
      </c>
      <c r="C243" t="str">
        <f>'3 - Rent Optimization'!C243</f>
        <v>house</v>
      </c>
      <c r="D243">
        <f>'3 - Rent Optimization'!D243</f>
        <v>2</v>
      </c>
      <c r="E243">
        <f>'3 - Rent Optimization'!E243</f>
        <v>4000</v>
      </c>
      <c r="F243" s="107">
        <f>'3 - Rent Optimization'!F243</f>
        <v>0.97299999999999998</v>
      </c>
      <c r="G243" s="26">
        <f>'3 - Rent Optimization'!G243</f>
        <v>46704</v>
      </c>
      <c r="H243" s="26">
        <f>'3 - Rent Optimization'!H243</f>
        <v>443</v>
      </c>
      <c r="I243" s="107">
        <f>'3 - Rent Optimization'!I243</f>
        <v>0.55620000000000003</v>
      </c>
      <c r="J243" s="26">
        <f>'3 - Rent Optimization'!J243</f>
        <v>257</v>
      </c>
      <c r="K243" s="26">
        <f>'3 - Rent Optimization'!K243</f>
        <v>903</v>
      </c>
      <c r="L243" s="26">
        <f>'3 - Rent Optimization'!L243</f>
        <v>646</v>
      </c>
      <c r="M243" s="26">
        <f>'3 - Rent Optimization'!M243</f>
        <v>186</v>
      </c>
      <c r="N243" s="47">
        <f>'3 - Rent Optimization'!N243</f>
        <v>0.33034055727554179</v>
      </c>
      <c r="O243" s="47">
        <f>'3 - Rent Optimization'!O243</f>
        <v>0.55620000000000003</v>
      </c>
      <c r="Y243" s="26">
        <f>'3 - Rent Optimization'!Y243</f>
        <v>521.96373310597448</v>
      </c>
      <c r="Z243" s="26">
        <f>'3 - Rent Optimization'!Z243</f>
        <v>521.96373310597448</v>
      </c>
      <c r="AA243" s="47">
        <f>'3 - Rent Optimization'!AA243</f>
        <v>0.4281284620507424</v>
      </c>
      <c r="AB243" s="107">
        <f>'3 - Rent Optimization'!AB243</f>
        <v>0.51175069659442729</v>
      </c>
      <c r="AC243" s="26">
        <f t="shared" si="42"/>
        <v>97497.085965113714</v>
      </c>
      <c r="AD243" s="39">
        <f t="shared" si="43"/>
        <v>58498.25157906823</v>
      </c>
      <c r="AE243" s="26">
        <f t="shared" si="44"/>
        <v>46704</v>
      </c>
      <c r="AF243" s="26">
        <f t="shared" si="45"/>
        <v>11794.25157906823</v>
      </c>
      <c r="AH243" s="123">
        <f t="shared" si="46"/>
        <v>6226.3001418988661</v>
      </c>
      <c r="AI243" s="123">
        <f t="shared" si="47"/>
        <v>-39826.300141898864</v>
      </c>
      <c r="AJ243" s="123">
        <f t="shared" si="48"/>
        <v>-15826.300141898866</v>
      </c>
      <c r="AK243" s="123">
        <f t="shared" si="49"/>
        <v>-15826.300141898866</v>
      </c>
      <c r="AL243" s="123">
        <f t="shared" si="50"/>
        <v>-21826.300141898864</v>
      </c>
      <c r="AM243" s="26">
        <f t="shared" si="51"/>
        <v>-28032.048562830634</v>
      </c>
      <c r="AN243" s="26">
        <f t="shared" si="52"/>
        <v>-4032.048562830636</v>
      </c>
      <c r="AO243" s="26">
        <f t="shared" si="53"/>
        <v>-4032.048562830636</v>
      </c>
      <c r="AP243" s="26">
        <f t="shared" si="54"/>
        <v>-10032.048562830634</v>
      </c>
      <c r="AQ243">
        <f t="shared" si="55"/>
        <v>0</v>
      </c>
    </row>
    <row r="244" spans="1:43" x14ac:dyDescent="0.5">
      <c r="A244" t="str">
        <f>'3 - Rent Optimization'!A244</f>
        <v>W96</v>
      </c>
      <c r="B244" t="str">
        <f>'3 - Rent Optimization'!B244</f>
        <v>L1943</v>
      </c>
      <c r="C244" t="str">
        <f>'3 - Rent Optimization'!C244</f>
        <v>house</v>
      </c>
      <c r="D244">
        <f>'3 - Rent Optimization'!D244</f>
        <v>2</v>
      </c>
      <c r="E244">
        <f>'3 - Rent Optimization'!E244</f>
        <v>5100</v>
      </c>
      <c r="F244" s="107">
        <f>'3 - Rent Optimization'!F244</f>
        <v>0.97299999999999998</v>
      </c>
      <c r="G244" s="26">
        <f>'3 - Rent Optimization'!G244</f>
        <v>59547.6</v>
      </c>
      <c r="H244" s="26">
        <f>'3 - Rent Optimization'!H244</f>
        <v>718</v>
      </c>
      <c r="I244" s="107">
        <f>'3 - Rent Optimization'!I244</f>
        <v>0.44929999999999998</v>
      </c>
      <c r="J244" s="26">
        <f>'3 - Rent Optimization'!J244</f>
        <v>256</v>
      </c>
      <c r="K244" s="26">
        <f>'3 - Rent Optimization'!K244</f>
        <v>916</v>
      </c>
      <c r="L244" s="26">
        <f>'3 - Rent Optimization'!L244</f>
        <v>660</v>
      </c>
      <c r="M244" s="26">
        <f>'3 - Rent Optimization'!M244</f>
        <v>462</v>
      </c>
      <c r="N244" s="47">
        <f>'3 - Rent Optimization'!N244</f>
        <v>0.66</v>
      </c>
      <c r="O244" s="47">
        <f>'3 - Rent Optimization'!O244</f>
        <v>0.44929999999999998</v>
      </c>
      <c r="Y244" s="26">
        <f>'3 - Rent Optimization'!Y244</f>
        <v>529.99081091322466</v>
      </c>
      <c r="Z244" s="26">
        <f>'3 - Rent Optimization'!Z244</f>
        <v>529.99081091322466</v>
      </c>
      <c r="AA244" s="47">
        <f>'3 - Rent Optimization'!AA244</f>
        <v>0.43211007383421174</v>
      </c>
      <c r="AB244" s="107">
        <f>'3 - Rent Optimization'!AB244</f>
        <v>0.5085984545454546</v>
      </c>
      <c r="AC244" s="26">
        <f t="shared" si="42"/>
        <v>98386.665184121783</v>
      </c>
      <c r="AD244" s="39">
        <f t="shared" si="43"/>
        <v>59031.999110473065</v>
      </c>
      <c r="AE244" s="26">
        <f t="shared" si="44"/>
        <v>59547.6</v>
      </c>
      <c r="AF244" s="26">
        <f t="shared" si="45"/>
        <v>-515.60088952693332</v>
      </c>
      <c r="AH244" s="123">
        <f t="shared" si="46"/>
        <v>6187.9478636363647</v>
      </c>
      <c r="AI244" s="123">
        <f t="shared" si="47"/>
        <v>-39787.947863636364</v>
      </c>
      <c r="AJ244" s="123">
        <f t="shared" si="48"/>
        <v>-15787.947863636364</v>
      </c>
      <c r="AK244" s="123">
        <f t="shared" si="49"/>
        <v>-15787.947863636364</v>
      </c>
      <c r="AL244" s="123">
        <f t="shared" si="50"/>
        <v>-21787.947863636364</v>
      </c>
      <c r="AM244" s="26">
        <f t="shared" si="51"/>
        <v>-40303.548753163297</v>
      </c>
      <c r="AN244" s="26">
        <f t="shared" si="52"/>
        <v>-16303.548753163297</v>
      </c>
      <c r="AO244" s="26">
        <f t="shared" si="53"/>
        <v>-16303.548753163297</v>
      </c>
      <c r="AP244" s="26">
        <f t="shared" si="54"/>
        <v>-22303.548753163297</v>
      </c>
      <c r="AQ244">
        <f t="shared" si="55"/>
        <v>0</v>
      </c>
    </row>
    <row r="245" spans="1:43" x14ac:dyDescent="0.5">
      <c r="A245" t="str">
        <f>'3 - Rent Optimization'!A245</f>
        <v>W97</v>
      </c>
      <c r="B245" t="str">
        <f>'3 - Rent Optimization'!B245</f>
        <v>L1944</v>
      </c>
      <c r="C245" t="str">
        <f>'3 - Rent Optimization'!C245</f>
        <v>apartment</v>
      </c>
      <c r="D245">
        <f>'3 - Rent Optimization'!D245</f>
        <v>2</v>
      </c>
      <c r="E245">
        <f>'3 - Rent Optimization'!E245</f>
        <v>5600</v>
      </c>
      <c r="F245" s="107">
        <f>'3 - Rent Optimization'!F245</f>
        <v>0.97299999999999998</v>
      </c>
      <c r="G245" s="26">
        <f>'3 - Rent Optimization'!G245</f>
        <v>65385.599999999999</v>
      </c>
      <c r="H245" s="26">
        <f>'3 - Rent Optimization'!H245</f>
        <v>478</v>
      </c>
      <c r="I245" s="107">
        <f>'3 - Rent Optimization'!I245</f>
        <v>0.31780000000000003</v>
      </c>
      <c r="J245" s="26">
        <f>'3 - Rent Optimization'!J245</f>
        <v>265</v>
      </c>
      <c r="K245" s="26">
        <f>'3 - Rent Optimization'!K245</f>
        <v>644</v>
      </c>
      <c r="L245" s="26">
        <f>'3 - Rent Optimization'!L245</f>
        <v>379</v>
      </c>
      <c r="M245" s="26">
        <f>'3 - Rent Optimization'!M245</f>
        <v>213</v>
      </c>
      <c r="N245" s="47">
        <f>'3 - Rent Optimization'!N245</f>
        <v>0.54960422163588396</v>
      </c>
      <c r="O245" s="47">
        <f>'3 - Rent Optimization'!O245</f>
        <v>0.31780000000000003</v>
      </c>
      <c r="Y245" s="26">
        <f>'3 - Rent Optimization'!Y245</f>
        <v>363.34017778198819</v>
      </c>
      <c r="Z245" s="26">
        <f>'3 - Rent Optimization'!Z245</f>
        <v>363.34017778198819</v>
      </c>
      <c r="AA245" s="47">
        <f>'3 - Rent Optimization'!AA245</f>
        <v>0.30757821167701993</v>
      </c>
      <c r="AB245" s="107">
        <f>'3 - Rent Optimization'!AB245</f>
        <v>0.60719032981530341</v>
      </c>
      <c r="AC245" s="26">
        <f t="shared" si="42"/>
        <v>80525.074469647676</v>
      </c>
      <c r="AD245" s="39">
        <f t="shared" si="43"/>
        <v>48315.044681788604</v>
      </c>
      <c r="AE245" s="26">
        <f t="shared" si="44"/>
        <v>65385.599999999999</v>
      </c>
      <c r="AF245" s="26">
        <f t="shared" si="45"/>
        <v>-17070.555318211394</v>
      </c>
      <c r="AH245" s="123">
        <f t="shared" si="46"/>
        <v>7387.4823460861917</v>
      </c>
      <c r="AI245" s="123">
        <f t="shared" si="47"/>
        <v>-40987.482346086195</v>
      </c>
      <c r="AJ245" s="123">
        <f t="shared" si="48"/>
        <v>-16987.482346086192</v>
      </c>
      <c r="AK245" s="123">
        <f t="shared" si="49"/>
        <v>-16987.482346086192</v>
      </c>
      <c r="AL245" s="123">
        <f t="shared" si="50"/>
        <v>-22987.482346086192</v>
      </c>
      <c r="AM245" s="26">
        <f t="shared" si="51"/>
        <v>-58058.03766429759</v>
      </c>
      <c r="AN245" s="26">
        <f t="shared" si="52"/>
        <v>-34058.03766429759</v>
      </c>
      <c r="AO245" s="26">
        <f t="shared" si="53"/>
        <v>-34058.03766429759</v>
      </c>
      <c r="AP245" s="26">
        <f t="shared" si="54"/>
        <v>-40058.03766429759</v>
      </c>
      <c r="AQ245">
        <f t="shared" si="55"/>
        <v>0</v>
      </c>
    </row>
    <row r="246" spans="1:43" x14ac:dyDescent="0.5">
      <c r="A246" t="str">
        <f>'3 - Rent Optimization'!A246</f>
        <v>W98</v>
      </c>
      <c r="B246" t="str">
        <f>'3 - Rent Optimization'!B246</f>
        <v>L1944</v>
      </c>
      <c r="C246" t="str">
        <f>'3 - Rent Optimization'!C246</f>
        <v>house</v>
      </c>
      <c r="D246">
        <f>'3 - Rent Optimization'!D246</f>
        <v>2</v>
      </c>
      <c r="E246">
        <f>'3 - Rent Optimization'!E246</f>
        <v>5000</v>
      </c>
      <c r="F246" s="107">
        <f>'3 - Rent Optimization'!F246</f>
        <v>0.97299999999999998</v>
      </c>
      <c r="G246" s="26">
        <f>'3 - Rent Optimization'!G246</f>
        <v>58380</v>
      </c>
      <c r="H246" s="26">
        <f>'3 - Rent Optimization'!H246</f>
        <v>533</v>
      </c>
      <c r="I246" s="107">
        <f>'3 - Rent Optimization'!I246</f>
        <v>0.51229999999999998</v>
      </c>
      <c r="J246" s="26">
        <f>'3 - Rent Optimization'!J246</f>
        <v>236</v>
      </c>
      <c r="K246" s="26">
        <f>'3 - Rent Optimization'!K246</f>
        <v>829</v>
      </c>
      <c r="L246" s="26">
        <f>'3 - Rent Optimization'!L246</f>
        <v>593</v>
      </c>
      <c r="M246" s="26">
        <f>'3 - Rent Optimization'!M246</f>
        <v>297</v>
      </c>
      <c r="N246" s="47">
        <f>'3 - Rent Optimization'!N246</f>
        <v>0.50067453625632385</v>
      </c>
      <c r="O246" s="47">
        <f>'3 - Rent Optimization'!O246</f>
        <v>0.51229999999999998</v>
      </c>
      <c r="Y246" s="26">
        <f>'3 - Rent Optimization'!Y246</f>
        <v>479.18265283567001</v>
      </c>
      <c r="Z246" s="26">
        <f>'3 - Rent Optimization'!Z246</f>
        <v>479.18265283567001</v>
      </c>
      <c r="AA246" s="47">
        <f>'3 - Rent Optimization'!AA246</f>
        <v>0.42807103249331535</v>
      </c>
      <c r="AB246" s="107">
        <f>'3 - Rent Optimization'!AB246</f>
        <v>0.51179616357504232</v>
      </c>
      <c r="AC246" s="26">
        <f t="shared" si="42"/>
        <v>89514.002831147664</v>
      </c>
      <c r="AD246" s="39">
        <f t="shared" si="43"/>
        <v>53708.401698688598</v>
      </c>
      <c r="AE246" s="26">
        <f t="shared" si="44"/>
        <v>58380</v>
      </c>
      <c r="AF246" s="26">
        <f t="shared" si="45"/>
        <v>-4671.5983013114019</v>
      </c>
      <c r="AH246" s="123">
        <f t="shared" si="46"/>
        <v>6226.8533234963488</v>
      </c>
      <c r="AI246" s="123">
        <f t="shared" si="47"/>
        <v>-39826.853323496347</v>
      </c>
      <c r="AJ246" s="123">
        <f t="shared" si="48"/>
        <v>-15826.853323496349</v>
      </c>
      <c r="AK246" s="123">
        <f t="shared" si="49"/>
        <v>-15826.853323496349</v>
      </c>
      <c r="AL246" s="123">
        <f t="shared" si="50"/>
        <v>-21826.853323496347</v>
      </c>
      <c r="AM246" s="26">
        <f t="shared" si="51"/>
        <v>-44498.451624807749</v>
      </c>
      <c r="AN246" s="26">
        <f t="shared" si="52"/>
        <v>-20498.451624807749</v>
      </c>
      <c r="AO246" s="26">
        <f t="shared" si="53"/>
        <v>-20498.451624807749</v>
      </c>
      <c r="AP246" s="26">
        <f t="shared" si="54"/>
        <v>-26498.451624807749</v>
      </c>
      <c r="AQ246">
        <f t="shared" si="55"/>
        <v>0</v>
      </c>
    </row>
    <row r="247" spans="1:43" x14ac:dyDescent="0.5">
      <c r="A247" t="str">
        <f>'3 - Rent Optimization'!A247</f>
        <v>W99</v>
      </c>
      <c r="B247" t="str">
        <f>'3 - Rent Optimization'!B247</f>
        <v>L1944</v>
      </c>
      <c r="C247" t="str">
        <f>'3 - Rent Optimization'!C247</f>
        <v>house</v>
      </c>
      <c r="D247">
        <f>'3 - Rent Optimization'!D247</f>
        <v>2</v>
      </c>
      <c r="E247">
        <f>'3 - Rent Optimization'!E247</f>
        <v>6000</v>
      </c>
      <c r="F247" s="107">
        <f>'3 - Rent Optimization'!F247</f>
        <v>0.97299999999999998</v>
      </c>
      <c r="G247" s="26">
        <f>'3 - Rent Optimization'!G247</f>
        <v>70056</v>
      </c>
      <c r="H247" s="26">
        <f>'3 - Rent Optimization'!H247</f>
        <v>566</v>
      </c>
      <c r="I247" s="107">
        <f>'3 - Rent Optimization'!I247</f>
        <v>0.36990000000000001</v>
      </c>
      <c r="J247" s="26">
        <f>'3 - Rent Optimization'!J247</f>
        <v>244</v>
      </c>
      <c r="K247" s="26">
        <f>'3 - Rent Optimization'!K247</f>
        <v>872</v>
      </c>
      <c r="L247" s="26">
        <f>'3 - Rent Optimization'!L247</f>
        <v>628</v>
      </c>
      <c r="M247" s="26">
        <f>'3 - Rent Optimization'!M247</f>
        <v>322</v>
      </c>
      <c r="N247" s="47">
        <f>'3 - Rent Optimization'!N247</f>
        <v>0.51019108280254777</v>
      </c>
      <c r="O247" s="47">
        <f>'3 - Rent Optimization'!O247</f>
        <v>0.36990000000000001</v>
      </c>
      <c r="Y247" s="26">
        <f>'3 - Rent Optimization'!Y247</f>
        <v>504.50034735379558</v>
      </c>
      <c r="Z247" s="26">
        <f>'3 - Rent Optimization'!Z247</f>
        <v>504.50034735379558</v>
      </c>
      <c r="AA247" s="47">
        <f>'3 - Rent Optimization'!AA247</f>
        <v>0.43184757624687337</v>
      </c>
      <c r="AB247" s="107">
        <f>'3 - Rent Optimization'!AB247</f>
        <v>0.50880627388535038</v>
      </c>
      <c r="AC247" s="26">
        <f t="shared" si="42"/>
        <v>93692.923797496653</v>
      </c>
      <c r="AD247" s="39">
        <f t="shared" si="43"/>
        <v>56215.754278497989</v>
      </c>
      <c r="AE247" s="26">
        <f t="shared" si="44"/>
        <v>70056</v>
      </c>
      <c r="AF247" s="26">
        <f t="shared" si="45"/>
        <v>-13840.245721502011</v>
      </c>
      <c r="AH247" s="123">
        <f t="shared" si="46"/>
        <v>6190.4763322717627</v>
      </c>
      <c r="AI247" s="123">
        <f t="shared" si="47"/>
        <v>-39790.476332271763</v>
      </c>
      <c r="AJ247" s="123">
        <f t="shared" si="48"/>
        <v>-15790.476332271763</v>
      </c>
      <c r="AK247" s="123">
        <f t="shared" si="49"/>
        <v>-15790.476332271763</v>
      </c>
      <c r="AL247" s="123">
        <f t="shared" si="50"/>
        <v>-21790.476332271763</v>
      </c>
      <c r="AM247" s="26">
        <f t="shared" si="51"/>
        <v>-53630.722053773774</v>
      </c>
      <c r="AN247" s="26">
        <f t="shared" si="52"/>
        <v>-29630.722053773774</v>
      </c>
      <c r="AO247" s="26">
        <f t="shared" si="53"/>
        <v>-29630.722053773774</v>
      </c>
      <c r="AP247" s="26">
        <f t="shared" si="54"/>
        <v>-35630.722053773774</v>
      </c>
      <c r="AQ247">
        <f t="shared" si="55"/>
        <v>0</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BAC63-B650-4070-9429-DFF8F2337952}">
  <dimension ref="A1:H245"/>
  <sheetViews>
    <sheetView topLeftCell="E1" workbookViewId="0">
      <selection activeCell="G9" sqref="G9"/>
    </sheetView>
  </sheetViews>
  <sheetFormatPr defaultColWidth="11" defaultRowHeight="15.75" x14ac:dyDescent="0.5"/>
  <cols>
    <col min="1" max="1" width="35.5625" customWidth="1"/>
    <col min="2" max="2" width="35.5625" style="4" customWidth="1"/>
    <col min="3" max="3" width="35.5625" style="26" customWidth="1"/>
    <col min="4" max="4" width="35.5625" customWidth="1"/>
    <col min="5" max="5" width="35.5625" style="125" customWidth="1"/>
    <col min="6" max="6" width="35.5625" customWidth="1"/>
    <col min="7" max="7" width="47.625" customWidth="1"/>
    <col min="8" max="14" width="35.5625" customWidth="1"/>
  </cols>
  <sheetData>
    <row r="1" spans="1:8" s="132" customFormat="1" ht="78.75" x14ac:dyDescent="0.5">
      <c r="A1" s="126" t="s">
        <v>428</v>
      </c>
      <c r="B1" s="127" t="s">
        <v>429</v>
      </c>
      <c r="C1" s="128" t="s">
        <v>430</v>
      </c>
      <c r="D1" s="129" t="s">
        <v>431</v>
      </c>
      <c r="E1" s="130" t="s">
        <v>432</v>
      </c>
      <c r="F1" s="127" t="s">
        <v>433</v>
      </c>
      <c r="G1" s="131" t="s">
        <v>434</v>
      </c>
      <c r="H1" s="131" t="s">
        <v>435</v>
      </c>
    </row>
    <row r="2" spans="1:8" x14ac:dyDescent="0.5">
      <c r="A2" t="s">
        <v>134</v>
      </c>
      <c r="B2" s="39">
        <v>124581.30639123596</v>
      </c>
      <c r="C2" s="26">
        <v>130581.30639123596</v>
      </c>
      <c r="D2" s="26">
        <v>130581.30639123596</v>
      </c>
      <c r="E2" s="124">
        <v>1</v>
      </c>
      <c r="F2" t="str">
        <f>IF(B2&gt;6000, "Profitable", "Not Profitable")</f>
        <v>Profitable</v>
      </c>
      <c r="G2">
        <f>COUNTIF(C2:C247,"&gt;0")</f>
        <v>115</v>
      </c>
      <c r="H2" s="26">
        <f>C2+D2</f>
        <v>261162.61278247193</v>
      </c>
    </row>
    <row r="3" spans="1:8" x14ac:dyDescent="0.5">
      <c r="A3" t="s">
        <v>133</v>
      </c>
      <c r="B3" s="39">
        <v>104003.28896449028</v>
      </c>
      <c r="C3" s="26">
        <v>110003.28896449028</v>
      </c>
      <c r="D3" s="26">
        <v>110003.28896449028</v>
      </c>
      <c r="E3" s="124">
        <v>2</v>
      </c>
      <c r="F3" t="str">
        <f t="shared" ref="F3:F66" si="0">IF(B3&gt;6000, "Profitable", "Not Profitable")</f>
        <v>Profitable</v>
      </c>
      <c r="H3" s="26">
        <f t="shared" ref="H3:H66" si="1">C3+D3</f>
        <v>220006.57792898055</v>
      </c>
    </row>
    <row r="4" spans="1:8" x14ac:dyDescent="0.5">
      <c r="A4" t="s">
        <v>145</v>
      </c>
      <c r="B4" s="39">
        <v>78364.978295768</v>
      </c>
      <c r="C4" s="26">
        <v>84364.978295768</v>
      </c>
      <c r="D4" s="26">
        <v>84364.978295768</v>
      </c>
      <c r="E4" s="124">
        <v>3</v>
      </c>
      <c r="F4" t="str">
        <f t="shared" si="0"/>
        <v>Profitable</v>
      </c>
      <c r="H4" s="26">
        <f t="shared" si="1"/>
        <v>168729.956591536</v>
      </c>
    </row>
    <row r="5" spans="1:8" x14ac:dyDescent="0.5">
      <c r="A5" t="s">
        <v>144</v>
      </c>
      <c r="B5" s="39">
        <v>64396.839211565151</v>
      </c>
      <c r="C5" s="26">
        <v>70396.839211565151</v>
      </c>
      <c r="D5" s="26">
        <v>70396.839211565151</v>
      </c>
      <c r="E5" s="124">
        <v>4</v>
      </c>
      <c r="F5" t="str">
        <f t="shared" si="0"/>
        <v>Profitable</v>
      </c>
      <c r="H5" s="26">
        <f t="shared" si="1"/>
        <v>140793.6784231303</v>
      </c>
    </row>
    <row r="6" spans="1:8" x14ac:dyDescent="0.5">
      <c r="A6" t="s">
        <v>67</v>
      </c>
      <c r="B6" s="39">
        <v>54971.058282128419</v>
      </c>
      <c r="C6" s="26">
        <v>60971.058282128419</v>
      </c>
      <c r="D6" s="26">
        <v>60971.058282128419</v>
      </c>
      <c r="E6" s="124">
        <v>5</v>
      </c>
      <c r="F6" t="str">
        <f t="shared" si="0"/>
        <v>Profitable</v>
      </c>
      <c r="H6" s="26">
        <f t="shared" si="1"/>
        <v>121942.11656425684</v>
      </c>
    </row>
    <row r="7" spans="1:8" x14ac:dyDescent="0.5">
      <c r="A7" t="s">
        <v>85</v>
      </c>
      <c r="B7" s="39">
        <v>46574.228600358314</v>
      </c>
      <c r="C7" s="26">
        <v>52574.228600358314</v>
      </c>
      <c r="D7" s="26">
        <v>52574.228600358314</v>
      </c>
      <c r="E7" s="124">
        <v>6</v>
      </c>
      <c r="F7" t="str">
        <f t="shared" si="0"/>
        <v>Profitable</v>
      </c>
      <c r="H7" s="26">
        <f t="shared" si="1"/>
        <v>105148.45720071663</v>
      </c>
    </row>
    <row r="8" spans="1:8" x14ac:dyDescent="0.5">
      <c r="A8" t="s">
        <v>68</v>
      </c>
      <c r="B8" s="39">
        <v>44502.432711000016</v>
      </c>
      <c r="C8" s="26">
        <v>50502.432711000016</v>
      </c>
      <c r="D8" s="26">
        <v>50502.432711000016</v>
      </c>
      <c r="E8" s="124">
        <v>7</v>
      </c>
      <c r="F8" t="str">
        <f t="shared" si="0"/>
        <v>Profitable</v>
      </c>
      <c r="H8" s="26">
        <f t="shared" si="1"/>
        <v>101004.86542200003</v>
      </c>
    </row>
    <row r="9" spans="1:8" x14ac:dyDescent="0.5">
      <c r="A9" t="s">
        <v>316</v>
      </c>
      <c r="B9" s="39">
        <v>40182.71645055234</v>
      </c>
      <c r="C9" s="26">
        <v>46182.71645055234</v>
      </c>
      <c r="D9" s="26">
        <v>46182.71645055234</v>
      </c>
      <c r="E9" s="124">
        <v>8</v>
      </c>
      <c r="F9" t="str">
        <f t="shared" si="0"/>
        <v>Profitable</v>
      </c>
      <c r="H9" s="26">
        <f t="shared" si="1"/>
        <v>92365.432901104679</v>
      </c>
    </row>
    <row r="10" spans="1:8" x14ac:dyDescent="0.5">
      <c r="A10" t="s">
        <v>182</v>
      </c>
      <c r="B10" s="39">
        <v>39007.634236259561</v>
      </c>
      <c r="C10" s="26">
        <v>45007.634236259561</v>
      </c>
      <c r="D10" s="26">
        <v>45007.634236259561</v>
      </c>
      <c r="E10" s="124">
        <v>9</v>
      </c>
      <c r="F10" t="str">
        <f t="shared" si="0"/>
        <v>Profitable</v>
      </c>
      <c r="H10" s="26">
        <f t="shared" si="1"/>
        <v>90015.268472519121</v>
      </c>
    </row>
    <row r="11" spans="1:8" x14ac:dyDescent="0.5">
      <c r="A11" t="s">
        <v>129</v>
      </c>
      <c r="B11" s="39">
        <v>30532.607897662136</v>
      </c>
      <c r="C11" s="26">
        <v>36532.607897662136</v>
      </c>
      <c r="D11" s="26">
        <v>36532.607897662136</v>
      </c>
      <c r="E11" s="124">
        <v>10</v>
      </c>
      <c r="F11" t="str">
        <f t="shared" si="0"/>
        <v>Profitable</v>
      </c>
      <c r="H11" s="26">
        <f t="shared" si="1"/>
        <v>73065.215795324271</v>
      </c>
    </row>
    <row r="12" spans="1:8" x14ac:dyDescent="0.5">
      <c r="A12" t="s">
        <v>315</v>
      </c>
      <c r="B12" s="39">
        <v>29978.8036193146</v>
      </c>
      <c r="C12" s="26">
        <v>35978.803619314596</v>
      </c>
      <c r="D12" s="26">
        <v>35978.803619314596</v>
      </c>
      <c r="E12" s="124">
        <v>11</v>
      </c>
      <c r="F12" t="str">
        <f t="shared" si="0"/>
        <v>Profitable</v>
      </c>
      <c r="H12" s="26">
        <f t="shared" si="1"/>
        <v>71957.607238629193</v>
      </c>
    </row>
    <row r="13" spans="1:8" x14ac:dyDescent="0.5">
      <c r="A13" t="s">
        <v>72</v>
      </c>
      <c r="B13" s="39">
        <v>27081.35231536518</v>
      </c>
      <c r="C13" s="26">
        <v>33081.352315365177</v>
      </c>
      <c r="D13" s="26">
        <v>33081.352315365177</v>
      </c>
      <c r="E13" s="124">
        <v>12</v>
      </c>
      <c r="F13" t="str">
        <f t="shared" si="0"/>
        <v>Profitable</v>
      </c>
      <c r="H13" s="26">
        <f t="shared" si="1"/>
        <v>66162.704630730354</v>
      </c>
    </row>
    <row r="14" spans="1:8" x14ac:dyDescent="0.5">
      <c r="A14" t="s">
        <v>140</v>
      </c>
      <c r="B14" s="39">
        <v>26947.995706666668</v>
      </c>
      <c r="C14" s="26">
        <v>32947.995706666668</v>
      </c>
      <c r="D14" s="26">
        <v>32947.995706666668</v>
      </c>
      <c r="E14" s="124">
        <v>13</v>
      </c>
      <c r="F14" t="str">
        <f t="shared" si="0"/>
        <v>Profitable</v>
      </c>
      <c r="H14" s="26">
        <f t="shared" si="1"/>
        <v>65895.991413333337</v>
      </c>
    </row>
    <row r="15" spans="1:8" x14ac:dyDescent="0.5">
      <c r="A15" t="s">
        <v>287</v>
      </c>
      <c r="B15" s="39">
        <v>26914.629392239578</v>
      </c>
      <c r="C15" s="26">
        <v>32914.629392239578</v>
      </c>
      <c r="D15" s="26">
        <v>32914.629392239578</v>
      </c>
      <c r="E15" s="124">
        <v>14</v>
      </c>
      <c r="F15" t="str">
        <f t="shared" si="0"/>
        <v>Profitable</v>
      </c>
      <c r="H15" s="26">
        <f t="shared" si="1"/>
        <v>65829.258784479156</v>
      </c>
    </row>
    <row r="16" spans="1:8" x14ac:dyDescent="0.5">
      <c r="A16" t="s">
        <v>184</v>
      </c>
      <c r="B16" s="39">
        <v>26512.82319580474</v>
      </c>
      <c r="C16" s="26">
        <v>32512.82319580474</v>
      </c>
      <c r="D16" s="26">
        <v>32512.82319580474</v>
      </c>
      <c r="E16" s="124">
        <v>15</v>
      </c>
      <c r="F16" t="str">
        <f t="shared" si="0"/>
        <v>Profitable</v>
      </c>
      <c r="H16" s="26">
        <f t="shared" si="1"/>
        <v>65025.64639160948</v>
      </c>
    </row>
    <row r="17" spans="1:8" x14ac:dyDescent="0.5">
      <c r="A17" t="s">
        <v>77</v>
      </c>
      <c r="B17" s="39">
        <v>24722.956863441213</v>
      </c>
      <c r="C17" s="26">
        <v>30722.956863441213</v>
      </c>
      <c r="D17" s="26">
        <v>30722.956863441213</v>
      </c>
      <c r="E17" s="124">
        <v>16</v>
      </c>
      <c r="F17" t="str">
        <f t="shared" si="0"/>
        <v>Profitable</v>
      </c>
      <c r="H17" s="26">
        <f t="shared" si="1"/>
        <v>61445.913726882427</v>
      </c>
    </row>
    <row r="18" spans="1:8" x14ac:dyDescent="0.5">
      <c r="A18" t="s">
        <v>74</v>
      </c>
      <c r="B18" s="39">
        <v>24572.720936228048</v>
      </c>
      <c r="C18" s="26">
        <v>30572.720936228048</v>
      </c>
      <c r="D18" s="26">
        <v>30572.720936228048</v>
      </c>
      <c r="E18" s="124">
        <v>17</v>
      </c>
      <c r="F18" t="str">
        <f t="shared" si="0"/>
        <v>Profitable</v>
      </c>
      <c r="H18" s="26">
        <f t="shared" si="1"/>
        <v>61145.441872456096</v>
      </c>
    </row>
    <row r="19" spans="1:8" x14ac:dyDescent="0.5">
      <c r="A19" t="s">
        <v>83</v>
      </c>
      <c r="B19" s="39">
        <v>24550.89410357274</v>
      </c>
      <c r="C19" s="26">
        <v>30550.89410357274</v>
      </c>
      <c r="D19" s="26">
        <v>30550.89410357274</v>
      </c>
      <c r="E19" s="124">
        <v>18</v>
      </c>
      <c r="F19" t="str">
        <f t="shared" si="0"/>
        <v>Profitable</v>
      </c>
      <c r="H19" s="26">
        <f t="shared" si="1"/>
        <v>61101.788207145481</v>
      </c>
    </row>
    <row r="20" spans="1:8" x14ac:dyDescent="0.5">
      <c r="A20" t="s">
        <v>73</v>
      </c>
      <c r="B20" s="39">
        <v>20255.49480330581</v>
      </c>
      <c r="C20" s="26">
        <v>26255.49480330581</v>
      </c>
      <c r="D20" s="26">
        <v>26255.49480330581</v>
      </c>
      <c r="E20" s="124">
        <v>19</v>
      </c>
      <c r="F20" t="str">
        <f t="shared" si="0"/>
        <v>Profitable</v>
      </c>
      <c r="H20" s="26">
        <f t="shared" si="1"/>
        <v>52510.98960661162</v>
      </c>
    </row>
    <row r="21" spans="1:8" x14ac:dyDescent="0.5">
      <c r="A21" t="s">
        <v>178</v>
      </c>
      <c r="B21" s="39">
        <v>19865.046870150414</v>
      </c>
      <c r="C21" s="26">
        <v>25865.046870150414</v>
      </c>
      <c r="D21" s="26">
        <v>25865.046870150414</v>
      </c>
      <c r="E21" s="124">
        <v>20</v>
      </c>
      <c r="F21" t="str">
        <f t="shared" si="0"/>
        <v>Profitable</v>
      </c>
      <c r="H21" s="26">
        <f t="shared" si="1"/>
        <v>51730.093740300828</v>
      </c>
    </row>
    <row r="22" spans="1:8" x14ac:dyDescent="0.5">
      <c r="A22" t="s">
        <v>118</v>
      </c>
      <c r="B22" s="39">
        <v>18865.833191666679</v>
      </c>
      <c r="C22" s="26">
        <v>24865.833191666679</v>
      </c>
      <c r="D22" s="26">
        <v>24865.833191666679</v>
      </c>
      <c r="E22" s="124">
        <v>21</v>
      </c>
      <c r="F22" t="str">
        <f t="shared" si="0"/>
        <v>Profitable</v>
      </c>
      <c r="H22" s="26">
        <f t="shared" si="1"/>
        <v>49731.666383333359</v>
      </c>
    </row>
    <row r="23" spans="1:8" x14ac:dyDescent="0.5">
      <c r="A23" t="s">
        <v>79</v>
      </c>
      <c r="B23" s="39">
        <v>17376.558604918366</v>
      </c>
      <c r="C23" s="26">
        <v>23376.558604918366</v>
      </c>
      <c r="D23" s="26">
        <v>23376.558604918366</v>
      </c>
      <c r="E23" s="124">
        <v>22</v>
      </c>
      <c r="F23" t="str">
        <f t="shared" si="0"/>
        <v>Profitable</v>
      </c>
      <c r="H23" s="26">
        <f t="shared" si="1"/>
        <v>46753.117209836731</v>
      </c>
    </row>
    <row r="24" spans="1:8" x14ac:dyDescent="0.5">
      <c r="A24" t="s">
        <v>135</v>
      </c>
      <c r="B24" s="39">
        <v>17197.892931666662</v>
      </c>
      <c r="C24" s="26">
        <v>23197.892931666662</v>
      </c>
      <c r="D24" s="26">
        <v>23197.892931666662</v>
      </c>
      <c r="E24" s="124">
        <v>23</v>
      </c>
      <c r="F24" t="str">
        <f t="shared" si="0"/>
        <v>Profitable</v>
      </c>
      <c r="H24" s="26">
        <f t="shared" si="1"/>
        <v>46395.785863333324</v>
      </c>
    </row>
    <row r="25" spans="1:8" x14ac:dyDescent="0.5">
      <c r="A25" t="s">
        <v>78</v>
      </c>
      <c r="B25" s="39">
        <v>17163.078688158988</v>
      </c>
      <c r="C25" s="26">
        <v>23163.078688158988</v>
      </c>
      <c r="D25" s="26">
        <v>23163.078688158988</v>
      </c>
      <c r="E25" s="124">
        <v>24</v>
      </c>
      <c r="F25" t="str">
        <f t="shared" si="0"/>
        <v>Profitable</v>
      </c>
      <c r="H25" s="26">
        <f t="shared" si="1"/>
        <v>46326.157376317977</v>
      </c>
    </row>
    <row r="26" spans="1:8" x14ac:dyDescent="0.5">
      <c r="A26" t="s">
        <v>192</v>
      </c>
      <c r="B26" s="39">
        <v>16803.536556666666</v>
      </c>
      <c r="C26" s="26">
        <v>22803.536556666666</v>
      </c>
      <c r="D26" s="26">
        <v>22803.536556666666</v>
      </c>
      <c r="E26" s="124">
        <v>25</v>
      </c>
      <c r="F26" t="str">
        <f t="shared" si="0"/>
        <v>Profitable</v>
      </c>
      <c r="H26" s="26">
        <f t="shared" si="1"/>
        <v>45607.073113333332</v>
      </c>
    </row>
    <row r="27" spans="1:8" x14ac:dyDescent="0.5">
      <c r="A27" t="s">
        <v>138</v>
      </c>
      <c r="B27" s="39">
        <v>15241.789271666668</v>
      </c>
      <c r="C27" s="26">
        <v>21241.789271666668</v>
      </c>
      <c r="D27" s="26">
        <v>21241.789271666668</v>
      </c>
      <c r="E27" s="124">
        <v>26</v>
      </c>
      <c r="F27" t="str">
        <f t="shared" si="0"/>
        <v>Profitable</v>
      </c>
      <c r="H27" s="26">
        <f t="shared" si="1"/>
        <v>42483.578543333337</v>
      </c>
    </row>
    <row r="28" spans="1:8" x14ac:dyDescent="0.5">
      <c r="A28" t="s">
        <v>288</v>
      </c>
      <c r="B28" s="39">
        <v>13571.894814585226</v>
      </c>
      <c r="C28" s="26">
        <v>19571.894814585226</v>
      </c>
      <c r="D28" s="26">
        <v>19571.894814585226</v>
      </c>
      <c r="E28" s="124">
        <v>27</v>
      </c>
      <c r="F28" t="str">
        <f t="shared" si="0"/>
        <v>Profitable</v>
      </c>
      <c r="H28" s="26">
        <f t="shared" si="1"/>
        <v>39143.789629170453</v>
      </c>
    </row>
    <row r="29" spans="1:8" x14ac:dyDescent="0.5">
      <c r="A29" t="s">
        <v>82</v>
      </c>
      <c r="B29" s="39">
        <v>13288.86390512986</v>
      </c>
      <c r="C29" s="26">
        <v>19288.86390512986</v>
      </c>
      <c r="D29" s="26">
        <v>19288.86390512986</v>
      </c>
      <c r="E29" s="124">
        <v>28</v>
      </c>
      <c r="F29" t="str">
        <f t="shared" si="0"/>
        <v>Profitable</v>
      </c>
      <c r="H29" s="26">
        <f t="shared" si="1"/>
        <v>38577.727810259719</v>
      </c>
    </row>
    <row r="30" spans="1:8" x14ac:dyDescent="0.5">
      <c r="A30" t="s">
        <v>193</v>
      </c>
      <c r="B30" s="39">
        <v>12916.594338831419</v>
      </c>
      <c r="C30" s="26">
        <v>18916.594338831419</v>
      </c>
      <c r="D30" s="26">
        <v>18916.594338831419</v>
      </c>
      <c r="E30" s="124">
        <v>29</v>
      </c>
      <c r="F30" t="str">
        <f t="shared" si="0"/>
        <v>Profitable</v>
      </c>
      <c r="H30" s="26">
        <f t="shared" si="1"/>
        <v>37833.188677662838</v>
      </c>
    </row>
    <row r="31" spans="1:8" x14ac:dyDescent="0.5">
      <c r="A31" t="s">
        <v>294</v>
      </c>
      <c r="B31" s="39">
        <v>12460.828770563152</v>
      </c>
      <c r="C31" s="26">
        <v>18460.828770563152</v>
      </c>
      <c r="D31" s="26">
        <v>18460.828770563152</v>
      </c>
      <c r="E31" s="124">
        <v>30</v>
      </c>
      <c r="F31" t="str">
        <f t="shared" si="0"/>
        <v>Profitable</v>
      </c>
      <c r="H31" s="26">
        <f t="shared" si="1"/>
        <v>36921.657541126304</v>
      </c>
    </row>
    <row r="32" spans="1:8" x14ac:dyDescent="0.5">
      <c r="A32" t="s">
        <v>117</v>
      </c>
      <c r="B32" s="39">
        <v>11915.204899912413</v>
      </c>
      <c r="C32" s="26">
        <v>17915.204899912413</v>
      </c>
      <c r="D32" s="26">
        <v>17915.204899912413</v>
      </c>
      <c r="E32" s="124">
        <v>31</v>
      </c>
      <c r="F32" t="str">
        <f t="shared" si="0"/>
        <v>Profitable</v>
      </c>
      <c r="H32" s="26">
        <f t="shared" si="1"/>
        <v>35830.409799824825</v>
      </c>
    </row>
    <row r="33" spans="1:8" x14ac:dyDescent="0.5">
      <c r="A33" t="s">
        <v>189</v>
      </c>
      <c r="B33" s="39">
        <v>11530.061399683844</v>
      </c>
      <c r="C33" s="26">
        <v>17530.061399683844</v>
      </c>
      <c r="D33" s="26">
        <v>17530.061399683844</v>
      </c>
      <c r="E33" s="124">
        <v>32</v>
      </c>
      <c r="F33" t="str">
        <f t="shared" si="0"/>
        <v>Profitable</v>
      </c>
      <c r="H33" s="26">
        <f t="shared" si="1"/>
        <v>35060.122799367688</v>
      </c>
    </row>
    <row r="34" spans="1:8" x14ac:dyDescent="0.5">
      <c r="A34" t="s">
        <v>61</v>
      </c>
      <c r="B34" s="39">
        <v>9554.0585279722982</v>
      </c>
      <c r="C34" s="26">
        <v>15554.058527972298</v>
      </c>
      <c r="D34" s="26">
        <v>15554.058527972298</v>
      </c>
      <c r="E34" s="124">
        <v>33</v>
      </c>
      <c r="F34" t="str">
        <f t="shared" si="0"/>
        <v>Profitable</v>
      </c>
      <c r="H34" s="26">
        <f t="shared" si="1"/>
        <v>31108.117055944596</v>
      </c>
    </row>
    <row r="35" spans="1:8" x14ac:dyDescent="0.5">
      <c r="A35" t="s">
        <v>89</v>
      </c>
      <c r="B35" s="39">
        <v>9221.9233916666635</v>
      </c>
      <c r="C35" s="26">
        <v>15221.923391666664</v>
      </c>
      <c r="D35" s="26">
        <v>15221.923391666664</v>
      </c>
      <c r="E35" s="124">
        <v>34</v>
      </c>
      <c r="F35" t="str">
        <f t="shared" si="0"/>
        <v>Profitable</v>
      </c>
      <c r="H35" s="26">
        <f t="shared" si="1"/>
        <v>30443.846783333327</v>
      </c>
    </row>
    <row r="36" spans="1:8" x14ac:dyDescent="0.5">
      <c r="A36" t="s">
        <v>261</v>
      </c>
      <c r="B36" s="39">
        <v>8227.866966105772</v>
      </c>
      <c r="C36" s="26">
        <v>14227.866966105774</v>
      </c>
      <c r="D36" s="26">
        <v>14227.866966105774</v>
      </c>
      <c r="E36" s="124">
        <v>35</v>
      </c>
      <c r="F36" t="str">
        <f t="shared" si="0"/>
        <v>Profitable</v>
      </c>
      <c r="H36" s="26">
        <f t="shared" si="1"/>
        <v>28455.733932211548</v>
      </c>
    </row>
    <row r="37" spans="1:8" x14ac:dyDescent="0.5">
      <c r="A37" t="s">
        <v>166</v>
      </c>
      <c r="B37" s="39">
        <v>7895.3848628623746</v>
      </c>
      <c r="C37" s="26">
        <v>13895.384862862375</v>
      </c>
      <c r="D37" s="26">
        <v>13895.384862862375</v>
      </c>
      <c r="E37" s="124">
        <v>36</v>
      </c>
      <c r="F37" t="str">
        <f t="shared" si="0"/>
        <v>Profitable</v>
      </c>
      <c r="H37" s="26">
        <f t="shared" si="1"/>
        <v>27790.769725724749</v>
      </c>
    </row>
    <row r="38" spans="1:8" x14ac:dyDescent="0.5">
      <c r="A38" t="s">
        <v>150</v>
      </c>
      <c r="B38" s="39">
        <v>7841.9374416666687</v>
      </c>
      <c r="C38" s="26">
        <v>13841.937441666669</v>
      </c>
      <c r="D38" s="26">
        <v>13841.937441666669</v>
      </c>
      <c r="E38" s="124">
        <v>37</v>
      </c>
      <c r="F38" t="str">
        <f t="shared" si="0"/>
        <v>Profitable</v>
      </c>
      <c r="H38" s="26">
        <f t="shared" si="1"/>
        <v>27683.874883333337</v>
      </c>
    </row>
    <row r="39" spans="1:8" x14ac:dyDescent="0.5">
      <c r="A39" t="s">
        <v>187</v>
      </c>
      <c r="B39" s="39">
        <v>7438.1605665448151</v>
      </c>
      <c r="C39" s="26">
        <v>13438.160566544815</v>
      </c>
      <c r="D39" s="26">
        <v>13438.160566544815</v>
      </c>
      <c r="E39" s="124">
        <v>38</v>
      </c>
      <c r="F39" t="str">
        <f t="shared" si="0"/>
        <v>Profitable</v>
      </c>
      <c r="H39" s="26">
        <f t="shared" si="1"/>
        <v>26876.32113308963</v>
      </c>
    </row>
    <row r="40" spans="1:8" x14ac:dyDescent="0.5">
      <c r="A40" t="s">
        <v>299</v>
      </c>
      <c r="B40" s="39">
        <v>6995.0641849365602</v>
      </c>
      <c r="C40" s="26">
        <v>12995.06418493656</v>
      </c>
      <c r="D40" s="26">
        <v>12995.06418493656</v>
      </c>
      <c r="E40" s="124">
        <v>39</v>
      </c>
      <c r="F40" t="str">
        <f t="shared" si="0"/>
        <v>Profitable</v>
      </c>
      <c r="H40" s="26">
        <f t="shared" si="1"/>
        <v>25990.12836987312</v>
      </c>
    </row>
    <row r="41" spans="1:8" x14ac:dyDescent="0.5">
      <c r="A41" t="s">
        <v>69</v>
      </c>
      <c r="B41" s="39">
        <v>6945.0307518942791</v>
      </c>
      <c r="C41" s="26">
        <v>12945.030751894279</v>
      </c>
      <c r="D41" s="26">
        <v>12945.030751894279</v>
      </c>
      <c r="E41" s="124">
        <v>40</v>
      </c>
      <c r="F41" t="str">
        <f t="shared" si="0"/>
        <v>Profitable</v>
      </c>
      <c r="H41" s="26">
        <f t="shared" si="1"/>
        <v>25890.061503788558</v>
      </c>
    </row>
    <row r="42" spans="1:8" x14ac:dyDescent="0.5">
      <c r="A42" t="s">
        <v>100</v>
      </c>
      <c r="B42" s="39">
        <v>6095.0506278075809</v>
      </c>
      <c r="C42" s="26">
        <v>12095.050627807581</v>
      </c>
      <c r="D42" s="26">
        <v>12095.050627807581</v>
      </c>
      <c r="E42" s="124">
        <v>41</v>
      </c>
      <c r="F42" t="str">
        <f t="shared" si="0"/>
        <v>Profitable</v>
      </c>
      <c r="H42" s="26">
        <f t="shared" si="1"/>
        <v>24190.101255615162</v>
      </c>
    </row>
    <row r="43" spans="1:8" x14ac:dyDescent="0.5">
      <c r="A43" t="s">
        <v>177</v>
      </c>
      <c r="B43" s="39">
        <v>5767.4296052292812</v>
      </c>
      <c r="C43" s="26">
        <v>11767.429605229283</v>
      </c>
      <c r="D43" s="26">
        <v>11767.429605229283</v>
      </c>
      <c r="E43" s="124">
        <v>42</v>
      </c>
      <c r="F43" t="str">
        <f t="shared" si="0"/>
        <v>Not Profitable</v>
      </c>
      <c r="H43" s="26">
        <f t="shared" si="1"/>
        <v>23534.859210458566</v>
      </c>
    </row>
    <row r="44" spans="1:8" x14ac:dyDescent="0.5">
      <c r="A44" t="s">
        <v>161</v>
      </c>
      <c r="B44" s="39">
        <v>5764.2434279773261</v>
      </c>
      <c r="C44" s="26">
        <v>11764.243427977326</v>
      </c>
      <c r="D44" s="26">
        <v>11764.243427977326</v>
      </c>
      <c r="E44" s="124">
        <v>43</v>
      </c>
      <c r="F44" t="str">
        <f t="shared" si="0"/>
        <v>Not Profitable</v>
      </c>
      <c r="H44" s="26">
        <f t="shared" si="1"/>
        <v>23528.486855954652</v>
      </c>
    </row>
    <row r="45" spans="1:8" x14ac:dyDescent="0.5">
      <c r="A45" t="s">
        <v>168</v>
      </c>
      <c r="B45" s="39">
        <v>5703.9679016666705</v>
      </c>
      <c r="C45" s="26">
        <v>11703.967901666671</v>
      </c>
      <c r="D45" s="26">
        <v>11703.967901666671</v>
      </c>
      <c r="E45" s="124">
        <v>44</v>
      </c>
      <c r="F45" t="str">
        <f t="shared" si="0"/>
        <v>Not Profitable</v>
      </c>
      <c r="H45" s="26">
        <f t="shared" si="1"/>
        <v>23407.935803333341</v>
      </c>
    </row>
    <row r="46" spans="1:8" x14ac:dyDescent="0.5">
      <c r="A46" t="s">
        <v>334</v>
      </c>
      <c r="B46" s="39">
        <v>5514.2781817578943</v>
      </c>
      <c r="C46" s="26">
        <v>3707.0544503492638</v>
      </c>
      <c r="D46" s="26">
        <v>3707.0544503492638</v>
      </c>
      <c r="E46" s="124">
        <v>45</v>
      </c>
      <c r="F46" t="str">
        <f t="shared" si="0"/>
        <v>Not Profitable</v>
      </c>
      <c r="H46" s="26">
        <f t="shared" si="1"/>
        <v>7414.1089006985276</v>
      </c>
    </row>
    <row r="47" spans="1:8" x14ac:dyDescent="0.5">
      <c r="A47" t="s">
        <v>181</v>
      </c>
      <c r="B47" s="39">
        <v>5125.1330475425821</v>
      </c>
      <c r="C47" s="26">
        <v>11125.133047542584</v>
      </c>
      <c r="D47" s="26">
        <v>11125.133047542584</v>
      </c>
      <c r="E47" s="124">
        <v>46</v>
      </c>
      <c r="F47" t="str">
        <f t="shared" si="0"/>
        <v>Not Profitable</v>
      </c>
      <c r="H47" s="26">
        <f t="shared" si="1"/>
        <v>22250.266095085168</v>
      </c>
    </row>
    <row r="48" spans="1:8" x14ac:dyDescent="0.5">
      <c r="A48" t="s">
        <v>60</v>
      </c>
      <c r="B48" s="39">
        <v>4749.1889602927586</v>
      </c>
      <c r="C48" s="26">
        <v>10749.188960292759</v>
      </c>
      <c r="D48" s="26">
        <v>10749.188960292759</v>
      </c>
      <c r="E48" s="124">
        <v>47</v>
      </c>
      <c r="F48" t="str">
        <f t="shared" si="0"/>
        <v>Not Profitable</v>
      </c>
      <c r="H48" s="26">
        <f t="shared" si="1"/>
        <v>21498.377920585517</v>
      </c>
    </row>
    <row r="49" spans="1:8" x14ac:dyDescent="0.5">
      <c r="A49" t="s">
        <v>163</v>
      </c>
      <c r="B49" s="39">
        <v>4688.0273466666586</v>
      </c>
      <c r="C49" s="26">
        <v>10688.027346666659</v>
      </c>
      <c r="D49" s="26">
        <v>10688.027346666659</v>
      </c>
      <c r="E49" s="124">
        <v>48</v>
      </c>
      <c r="F49" t="str">
        <f t="shared" si="0"/>
        <v>Not Profitable</v>
      </c>
      <c r="H49" s="26">
        <f t="shared" si="1"/>
        <v>21376.054693333317</v>
      </c>
    </row>
    <row r="50" spans="1:8" x14ac:dyDescent="0.5">
      <c r="A50" t="s">
        <v>266</v>
      </c>
      <c r="B50" s="39">
        <v>4601.808551352322</v>
      </c>
      <c r="C50" s="26">
        <v>10601.808551352322</v>
      </c>
      <c r="D50" s="26">
        <v>10601.808551352322</v>
      </c>
      <c r="E50" s="124">
        <v>49</v>
      </c>
      <c r="F50" t="str">
        <f t="shared" si="0"/>
        <v>Not Profitable</v>
      </c>
      <c r="H50" s="26">
        <f t="shared" si="1"/>
        <v>21203.617102704644</v>
      </c>
    </row>
    <row r="51" spans="1:8" x14ac:dyDescent="0.5">
      <c r="A51" t="s">
        <v>179</v>
      </c>
      <c r="B51" s="39">
        <v>4571.9630512389522</v>
      </c>
      <c r="C51" s="26">
        <v>10571.963051238952</v>
      </c>
      <c r="D51" s="26">
        <v>10571.963051238952</v>
      </c>
      <c r="E51" s="124">
        <v>50</v>
      </c>
      <c r="F51" t="str">
        <f t="shared" si="0"/>
        <v>Not Profitable</v>
      </c>
      <c r="H51" s="26">
        <f t="shared" si="1"/>
        <v>21143.926102477904</v>
      </c>
    </row>
    <row r="52" spans="1:8" x14ac:dyDescent="0.5">
      <c r="A52" t="s">
        <v>188</v>
      </c>
      <c r="B52" s="39">
        <v>3927.2085076419207</v>
      </c>
      <c r="C52" s="26">
        <v>9927.2085076419207</v>
      </c>
      <c r="D52" s="26">
        <v>9927.2085076419207</v>
      </c>
      <c r="E52" s="124">
        <v>51</v>
      </c>
      <c r="F52" t="str">
        <f t="shared" si="0"/>
        <v>Not Profitable</v>
      </c>
      <c r="H52" s="26">
        <f t="shared" si="1"/>
        <v>19854.417015283841</v>
      </c>
    </row>
    <row r="53" spans="1:8" x14ac:dyDescent="0.5">
      <c r="A53" t="s">
        <v>58</v>
      </c>
      <c r="B53" s="39">
        <v>3894.6628132473488</v>
      </c>
      <c r="C53" s="26">
        <v>9894.6628132473506</v>
      </c>
      <c r="D53" s="26">
        <v>9894.6628132473506</v>
      </c>
      <c r="E53" s="124">
        <v>52</v>
      </c>
      <c r="F53" t="str">
        <f t="shared" si="0"/>
        <v>Not Profitable</v>
      </c>
      <c r="H53" s="26">
        <f t="shared" si="1"/>
        <v>19789.325626494701</v>
      </c>
    </row>
    <row r="54" spans="1:8" x14ac:dyDescent="0.5">
      <c r="A54" t="s">
        <v>80</v>
      </c>
      <c r="B54" s="39">
        <v>3886.6444539684599</v>
      </c>
      <c r="C54" s="26">
        <v>9886.6444539684599</v>
      </c>
      <c r="D54" s="26">
        <v>9886.6444539684599</v>
      </c>
      <c r="E54" s="124">
        <v>53</v>
      </c>
      <c r="F54" t="str">
        <f t="shared" si="0"/>
        <v>Not Profitable</v>
      </c>
      <c r="H54" s="26">
        <f t="shared" si="1"/>
        <v>19773.28890793692</v>
      </c>
    </row>
    <row r="55" spans="1:8" x14ac:dyDescent="0.5">
      <c r="A55" t="s">
        <v>271</v>
      </c>
      <c r="B55" s="39">
        <v>3606.9779409890725</v>
      </c>
      <c r="C55" s="26">
        <v>9606.9779409890725</v>
      </c>
      <c r="D55" s="26">
        <v>9606.9779409890725</v>
      </c>
      <c r="E55" s="124">
        <v>54</v>
      </c>
      <c r="F55" t="str">
        <f t="shared" si="0"/>
        <v>Not Profitable</v>
      </c>
      <c r="H55" s="26">
        <f t="shared" si="1"/>
        <v>19213.955881978145</v>
      </c>
    </row>
    <row r="56" spans="1:8" x14ac:dyDescent="0.5">
      <c r="A56" t="s">
        <v>171</v>
      </c>
      <c r="B56" s="39">
        <v>3518.8412335032554</v>
      </c>
      <c r="C56" s="26">
        <v>9518.8412335032554</v>
      </c>
      <c r="D56" s="26">
        <v>9518.8412335032554</v>
      </c>
      <c r="E56" s="124">
        <v>55</v>
      </c>
      <c r="F56" t="str">
        <f t="shared" si="0"/>
        <v>Not Profitable</v>
      </c>
      <c r="H56" s="26">
        <f t="shared" si="1"/>
        <v>19037.682467006511</v>
      </c>
    </row>
    <row r="57" spans="1:8" x14ac:dyDescent="0.5">
      <c r="A57" t="s">
        <v>260</v>
      </c>
      <c r="B57" s="39">
        <v>3472.9945696632203</v>
      </c>
      <c r="C57" s="26">
        <v>9472.9945696632203</v>
      </c>
      <c r="D57" s="26">
        <v>9472.9945696632203</v>
      </c>
      <c r="E57" s="124">
        <v>56</v>
      </c>
      <c r="F57" t="str">
        <f t="shared" si="0"/>
        <v>Not Profitable</v>
      </c>
      <c r="H57" s="26">
        <f t="shared" si="1"/>
        <v>18945.989139326441</v>
      </c>
    </row>
    <row r="58" spans="1:8" x14ac:dyDescent="0.5">
      <c r="A58" t="s">
        <v>90</v>
      </c>
      <c r="B58" s="39">
        <v>3338.3061682044208</v>
      </c>
      <c r="C58" s="26">
        <v>9338.3061682044208</v>
      </c>
      <c r="D58" s="26">
        <v>9338.3061682044208</v>
      </c>
      <c r="E58" s="124">
        <v>57</v>
      </c>
      <c r="F58" t="str">
        <f t="shared" si="0"/>
        <v>Not Profitable</v>
      </c>
      <c r="H58" s="26">
        <f t="shared" si="1"/>
        <v>18676.612336408842</v>
      </c>
    </row>
    <row r="59" spans="1:8" x14ac:dyDescent="0.5">
      <c r="A59" t="s">
        <v>149</v>
      </c>
      <c r="B59" s="39">
        <v>3217.1084566666614</v>
      </c>
      <c r="C59" s="26">
        <v>9217.1084566666614</v>
      </c>
      <c r="D59" s="26">
        <v>9217.1084566666614</v>
      </c>
      <c r="E59" s="124">
        <v>58</v>
      </c>
      <c r="F59" t="str">
        <f t="shared" si="0"/>
        <v>Not Profitable</v>
      </c>
      <c r="H59" s="26">
        <f t="shared" si="1"/>
        <v>18434.216913333323</v>
      </c>
    </row>
    <row r="60" spans="1:8" x14ac:dyDescent="0.5">
      <c r="A60" t="s">
        <v>176</v>
      </c>
      <c r="B60" s="39">
        <v>3105.8106609818533</v>
      </c>
      <c r="C60" s="26">
        <v>9105.8106609818533</v>
      </c>
      <c r="D60" s="26">
        <v>9105.8106609818533</v>
      </c>
      <c r="E60" s="124">
        <v>59</v>
      </c>
      <c r="F60" t="str">
        <f t="shared" si="0"/>
        <v>Not Profitable</v>
      </c>
      <c r="H60" s="26">
        <f t="shared" si="1"/>
        <v>18211.621321963707</v>
      </c>
    </row>
    <row r="61" spans="1:8" x14ac:dyDescent="0.5">
      <c r="A61" t="s">
        <v>162</v>
      </c>
      <c r="B61" s="39">
        <v>2686.3699770798339</v>
      </c>
      <c r="C61" s="26">
        <v>8686.3699770798339</v>
      </c>
      <c r="D61" s="26">
        <v>8686.3699770798339</v>
      </c>
      <c r="E61" s="124">
        <v>60</v>
      </c>
      <c r="F61" t="str">
        <f t="shared" si="0"/>
        <v>Not Profitable</v>
      </c>
      <c r="H61" s="26">
        <f t="shared" si="1"/>
        <v>17372.739954159668</v>
      </c>
    </row>
    <row r="62" spans="1:8" x14ac:dyDescent="0.5">
      <c r="A62" t="s">
        <v>323</v>
      </c>
      <c r="B62" s="39">
        <v>2642.9544126880501</v>
      </c>
      <c r="C62" s="26">
        <v>8642.9544126880501</v>
      </c>
      <c r="D62" s="26">
        <v>8642.9544126880501</v>
      </c>
      <c r="E62" s="124">
        <v>61</v>
      </c>
      <c r="F62" t="str">
        <f t="shared" si="0"/>
        <v>Not Profitable</v>
      </c>
      <c r="H62" s="26">
        <f t="shared" si="1"/>
        <v>17285.9088253761</v>
      </c>
    </row>
    <row r="63" spans="1:8" x14ac:dyDescent="0.5">
      <c r="A63" t="s">
        <v>199</v>
      </c>
      <c r="B63" s="39">
        <v>2555.6723400093942</v>
      </c>
      <c r="C63" s="26">
        <v>8555.6723400093942</v>
      </c>
      <c r="D63" s="26">
        <v>8555.6723400093942</v>
      </c>
      <c r="E63" s="124">
        <v>62</v>
      </c>
      <c r="F63" t="str">
        <f t="shared" si="0"/>
        <v>Not Profitable</v>
      </c>
      <c r="H63" s="26">
        <f t="shared" si="1"/>
        <v>17111.344680018788</v>
      </c>
    </row>
    <row r="64" spans="1:8" x14ac:dyDescent="0.5">
      <c r="A64" t="s">
        <v>128</v>
      </c>
      <c r="B64" s="39">
        <v>2428.6047966666665</v>
      </c>
      <c r="C64" s="26">
        <v>8428.6047966666665</v>
      </c>
      <c r="D64" s="26">
        <v>8428.6047966666665</v>
      </c>
      <c r="E64" s="124">
        <v>63</v>
      </c>
      <c r="F64" t="str">
        <f t="shared" si="0"/>
        <v>Not Profitable</v>
      </c>
      <c r="H64" s="26">
        <f t="shared" si="1"/>
        <v>16857.209593333333</v>
      </c>
    </row>
    <row r="65" spans="1:8" x14ac:dyDescent="0.5">
      <c r="A65" t="s">
        <v>173</v>
      </c>
      <c r="B65" s="39">
        <v>2184.5117717631874</v>
      </c>
      <c r="C65" s="26">
        <v>8184.5117717631892</v>
      </c>
      <c r="D65" s="26">
        <v>8184.5117717631892</v>
      </c>
      <c r="E65" s="124">
        <v>64</v>
      </c>
      <c r="F65" t="str">
        <f t="shared" si="0"/>
        <v>Not Profitable</v>
      </c>
      <c r="H65" s="26">
        <f t="shared" si="1"/>
        <v>16369.023543526378</v>
      </c>
    </row>
    <row r="66" spans="1:8" x14ac:dyDescent="0.5">
      <c r="A66" t="s">
        <v>237</v>
      </c>
      <c r="B66" s="39">
        <v>1736.8010505558086</v>
      </c>
      <c r="C66" s="26">
        <v>7736.8010505558086</v>
      </c>
      <c r="D66" s="26">
        <v>7736.8010505558086</v>
      </c>
      <c r="E66" s="124">
        <v>65</v>
      </c>
      <c r="F66" t="str">
        <f t="shared" si="0"/>
        <v>Not Profitable</v>
      </c>
      <c r="H66" s="26">
        <f t="shared" si="1"/>
        <v>15473.602101111617</v>
      </c>
    </row>
    <row r="67" spans="1:8" x14ac:dyDescent="0.5">
      <c r="A67" t="s">
        <v>172</v>
      </c>
      <c r="B67" s="39">
        <v>1727.6233826271928</v>
      </c>
      <c r="C67" s="26">
        <v>7727.6233826271946</v>
      </c>
      <c r="D67" s="26">
        <v>7727.6233826271946</v>
      </c>
      <c r="E67" s="124">
        <v>66</v>
      </c>
      <c r="F67" t="str">
        <f t="shared" ref="F67:F130" si="2">IF(B67&gt;6000, "Profitable", "Not Profitable")</f>
        <v>Not Profitable</v>
      </c>
      <c r="H67" s="26">
        <f t="shared" ref="H67:H130" si="3">C67+D67</f>
        <v>15455.246765254389</v>
      </c>
    </row>
    <row r="68" spans="1:8" x14ac:dyDescent="0.5">
      <c r="A68" t="s">
        <v>270</v>
      </c>
      <c r="B68" s="39">
        <v>1685.8624563343546</v>
      </c>
      <c r="C68" s="26">
        <v>7685.8624563343546</v>
      </c>
      <c r="D68" s="26">
        <v>7685.8624563343546</v>
      </c>
      <c r="E68" s="124">
        <v>67</v>
      </c>
      <c r="F68" t="str">
        <f t="shared" si="2"/>
        <v>Not Profitable</v>
      </c>
      <c r="H68" s="26">
        <f t="shared" si="3"/>
        <v>15371.724912668709</v>
      </c>
    </row>
    <row r="69" spans="1:8" x14ac:dyDescent="0.5">
      <c r="A69" t="s">
        <v>165</v>
      </c>
      <c r="B69" s="39">
        <v>1415.1203045546426</v>
      </c>
      <c r="C69" s="26">
        <v>7415.1203045546426</v>
      </c>
      <c r="D69" s="26">
        <v>7415.1203045546426</v>
      </c>
      <c r="E69" s="124">
        <v>68</v>
      </c>
      <c r="F69" t="str">
        <f t="shared" si="2"/>
        <v>Not Profitable</v>
      </c>
      <c r="H69" s="26">
        <f t="shared" si="3"/>
        <v>14830.240609109285</v>
      </c>
    </row>
    <row r="70" spans="1:8" x14ac:dyDescent="0.5">
      <c r="A70" t="s">
        <v>156</v>
      </c>
      <c r="B70" s="39">
        <v>1261.4248425787955</v>
      </c>
      <c r="C70" s="26">
        <v>7261.4248425787955</v>
      </c>
      <c r="D70" s="26">
        <v>7261.4248425787955</v>
      </c>
      <c r="E70" s="124">
        <v>69</v>
      </c>
      <c r="F70" t="str">
        <f t="shared" si="2"/>
        <v>Not Profitable</v>
      </c>
      <c r="H70" s="26">
        <f t="shared" si="3"/>
        <v>14522.849685157591</v>
      </c>
    </row>
    <row r="71" spans="1:8" x14ac:dyDescent="0.5">
      <c r="A71" t="s">
        <v>132</v>
      </c>
      <c r="B71" s="39">
        <v>824.98180798855537</v>
      </c>
      <c r="C71" s="26">
        <v>6824.9818079885554</v>
      </c>
      <c r="D71" s="26">
        <v>6824.9818079885554</v>
      </c>
      <c r="E71" s="124">
        <v>70</v>
      </c>
      <c r="F71" t="str">
        <f t="shared" si="2"/>
        <v>Not Profitable</v>
      </c>
      <c r="H71" s="26">
        <f t="shared" si="3"/>
        <v>13649.963615977111</v>
      </c>
    </row>
    <row r="72" spans="1:8" x14ac:dyDescent="0.5">
      <c r="A72" t="s">
        <v>93</v>
      </c>
      <c r="B72" s="39">
        <v>796.39679704381706</v>
      </c>
      <c r="C72" s="26">
        <v>6796.3967970438171</v>
      </c>
      <c r="D72" s="26">
        <v>6796.3967970438171</v>
      </c>
      <c r="E72" s="124">
        <v>71</v>
      </c>
      <c r="F72" t="str">
        <f t="shared" si="2"/>
        <v>Not Profitable</v>
      </c>
      <c r="H72" s="26">
        <f t="shared" si="3"/>
        <v>13592.793594087634</v>
      </c>
    </row>
    <row r="73" spans="1:8" x14ac:dyDescent="0.5">
      <c r="A73" t="s">
        <v>255</v>
      </c>
      <c r="B73" s="39">
        <v>684.78254166666738</v>
      </c>
      <c r="C73" s="26">
        <v>6684.7825416666674</v>
      </c>
      <c r="D73" s="26">
        <v>6684.7825416666674</v>
      </c>
      <c r="E73" s="124">
        <v>72</v>
      </c>
      <c r="F73" t="str">
        <f t="shared" si="2"/>
        <v>Not Profitable</v>
      </c>
      <c r="H73" s="26">
        <f t="shared" si="3"/>
        <v>13369.565083333335</v>
      </c>
    </row>
    <row r="74" spans="1:8" x14ac:dyDescent="0.5">
      <c r="A74" t="s">
        <v>224</v>
      </c>
      <c r="B74" s="39">
        <v>203.36566898477031</v>
      </c>
      <c r="C74" s="26">
        <v>6203.3656689847703</v>
      </c>
      <c r="D74" s="26">
        <v>6203.3656689847703</v>
      </c>
      <c r="E74" s="124">
        <v>73</v>
      </c>
      <c r="F74" t="str">
        <f t="shared" si="2"/>
        <v>Not Profitable</v>
      </c>
      <c r="H74" s="26">
        <f t="shared" si="3"/>
        <v>12406.731337969541</v>
      </c>
    </row>
    <row r="75" spans="1:8" x14ac:dyDescent="0.5">
      <c r="A75" t="s">
        <v>64</v>
      </c>
      <c r="B75" s="39">
        <v>129.24755495080535</v>
      </c>
      <c r="C75" s="26">
        <v>6129.2475549508054</v>
      </c>
      <c r="D75" s="26">
        <v>6129.2475549508054</v>
      </c>
      <c r="E75" s="124">
        <v>74</v>
      </c>
      <c r="F75" t="str">
        <f t="shared" si="2"/>
        <v>Not Profitable</v>
      </c>
      <c r="H75" s="26">
        <f t="shared" si="3"/>
        <v>12258.495109901611</v>
      </c>
    </row>
    <row r="76" spans="1:8" x14ac:dyDescent="0.5">
      <c r="A76" t="s">
        <v>183</v>
      </c>
      <c r="B76" s="39">
        <v>101.60869581703082</v>
      </c>
      <c r="C76" s="26">
        <v>6101.6086958170326</v>
      </c>
      <c r="D76" s="26">
        <v>6101.6086958170326</v>
      </c>
      <c r="E76" s="124">
        <v>75</v>
      </c>
      <c r="F76" t="str">
        <f t="shared" si="2"/>
        <v>Not Profitable</v>
      </c>
      <c r="H76" s="26">
        <f t="shared" si="3"/>
        <v>12203.217391634065</v>
      </c>
    </row>
    <row r="77" spans="1:8" x14ac:dyDescent="0.5">
      <c r="A77" t="s">
        <v>222</v>
      </c>
      <c r="B77" s="39">
        <v>-38.035826826708217</v>
      </c>
      <c r="C77" s="26">
        <v>5961.9641731732918</v>
      </c>
      <c r="D77" s="26">
        <v>5961.9641731732918</v>
      </c>
      <c r="E77" s="124">
        <v>76</v>
      </c>
      <c r="F77" t="str">
        <f t="shared" si="2"/>
        <v>Not Profitable</v>
      </c>
      <c r="H77" s="26">
        <f t="shared" si="3"/>
        <v>11923.928346346584</v>
      </c>
    </row>
    <row r="78" spans="1:8" x14ac:dyDescent="0.5">
      <c r="A78" t="s">
        <v>353</v>
      </c>
      <c r="B78" s="39">
        <v>-282.33996631926129</v>
      </c>
      <c r="C78" s="26">
        <v>-20386.013547280454</v>
      </c>
      <c r="D78" s="26">
        <v>-20386.013547280454</v>
      </c>
      <c r="E78" s="124">
        <v>77</v>
      </c>
      <c r="F78" t="str">
        <f t="shared" si="2"/>
        <v>Not Profitable</v>
      </c>
      <c r="H78" s="26">
        <f t="shared" si="3"/>
        <v>-40772.027094560908</v>
      </c>
    </row>
    <row r="79" spans="1:8" x14ac:dyDescent="0.5">
      <c r="A79" t="s">
        <v>95</v>
      </c>
      <c r="B79" s="39">
        <v>-529.67617383980541</v>
      </c>
      <c r="C79" s="26">
        <v>5470.3238261601928</v>
      </c>
      <c r="D79" s="26">
        <v>5470.3238261601928</v>
      </c>
      <c r="E79" s="124">
        <v>78</v>
      </c>
      <c r="F79" t="str">
        <f t="shared" si="2"/>
        <v>Not Profitable</v>
      </c>
      <c r="H79" s="26">
        <f t="shared" si="3"/>
        <v>10940.647652320386</v>
      </c>
    </row>
    <row r="80" spans="1:8" x14ac:dyDescent="0.5">
      <c r="A80" t="s">
        <v>196</v>
      </c>
      <c r="B80" s="39">
        <v>-556.97649016357173</v>
      </c>
      <c r="C80" s="26">
        <v>5443.0235098364283</v>
      </c>
      <c r="D80" s="26">
        <v>5443.0235098364283</v>
      </c>
      <c r="E80" s="124">
        <v>79</v>
      </c>
      <c r="F80" t="str">
        <f t="shared" si="2"/>
        <v>Not Profitable</v>
      </c>
      <c r="H80" s="26">
        <f t="shared" si="3"/>
        <v>10886.047019672857</v>
      </c>
    </row>
    <row r="81" spans="1:8" x14ac:dyDescent="0.5">
      <c r="A81" t="s">
        <v>243</v>
      </c>
      <c r="B81" s="39">
        <v>-592.74703333333309</v>
      </c>
      <c r="C81" s="26">
        <v>5407.2529666666669</v>
      </c>
      <c r="D81" s="26">
        <v>5407.2529666666669</v>
      </c>
      <c r="E81" s="124">
        <v>80</v>
      </c>
      <c r="F81" t="str">
        <f t="shared" si="2"/>
        <v>Not Profitable</v>
      </c>
      <c r="H81" s="26">
        <f t="shared" si="3"/>
        <v>10814.505933333334</v>
      </c>
    </row>
    <row r="82" spans="1:8" x14ac:dyDescent="0.5">
      <c r="A82" t="s">
        <v>322</v>
      </c>
      <c r="B82" s="39">
        <v>-687.72728955712955</v>
      </c>
      <c r="C82" s="26">
        <v>5312.2727104428704</v>
      </c>
      <c r="D82" s="26">
        <v>5312.2727104428704</v>
      </c>
      <c r="E82" s="124">
        <v>81</v>
      </c>
      <c r="F82" t="str">
        <f t="shared" si="2"/>
        <v>Not Profitable</v>
      </c>
      <c r="H82" s="26">
        <f t="shared" si="3"/>
        <v>10624.545420885741</v>
      </c>
    </row>
    <row r="83" spans="1:8" x14ac:dyDescent="0.5">
      <c r="A83" t="s">
        <v>88</v>
      </c>
      <c r="B83" s="39">
        <v>-1030.3205602843773</v>
      </c>
      <c r="C83" s="26">
        <v>4969.6794397156227</v>
      </c>
      <c r="D83" s="26">
        <v>4969.6794397156227</v>
      </c>
      <c r="E83" s="124">
        <v>82</v>
      </c>
      <c r="F83" t="str">
        <f t="shared" si="2"/>
        <v>Not Profitable</v>
      </c>
      <c r="H83" s="26">
        <f t="shared" si="3"/>
        <v>9939.3588794312454</v>
      </c>
    </row>
    <row r="84" spans="1:8" x14ac:dyDescent="0.5">
      <c r="A84" t="s">
        <v>304</v>
      </c>
      <c r="B84" s="39">
        <v>-1050.216426890056</v>
      </c>
      <c r="C84" s="26">
        <v>4949.783573109944</v>
      </c>
      <c r="D84" s="26">
        <v>4949.783573109944</v>
      </c>
      <c r="E84" s="124">
        <v>83</v>
      </c>
      <c r="F84" t="str">
        <f t="shared" si="2"/>
        <v>Not Profitable</v>
      </c>
      <c r="H84" s="26">
        <f t="shared" si="3"/>
        <v>9899.5671462198879</v>
      </c>
    </row>
    <row r="85" spans="1:8" x14ac:dyDescent="0.5">
      <c r="A85" t="s">
        <v>300</v>
      </c>
      <c r="B85" s="39">
        <v>-1250.6880194292607</v>
      </c>
      <c r="C85" s="26">
        <v>4749.3119805707393</v>
      </c>
      <c r="D85" s="26">
        <v>4749.3119805707393</v>
      </c>
      <c r="E85" s="124">
        <v>84</v>
      </c>
      <c r="F85" t="str">
        <f t="shared" si="2"/>
        <v>Not Profitable</v>
      </c>
      <c r="H85" s="26">
        <f t="shared" si="3"/>
        <v>9498.6239611414785</v>
      </c>
    </row>
    <row r="86" spans="1:8" x14ac:dyDescent="0.5">
      <c r="A86" t="s">
        <v>281</v>
      </c>
      <c r="B86" s="39">
        <v>-1451.5547710614337</v>
      </c>
      <c r="C86" s="26">
        <v>4548.4452289385663</v>
      </c>
      <c r="D86" s="26">
        <v>4548.4452289385663</v>
      </c>
      <c r="E86" s="124">
        <v>85</v>
      </c>
      <c r="F86" t="str">
        <f t="shared" si="2"/>
        <v>Not Profitable</v>
      </c>
      <c r="H86" s="26">
        <f t="shared" si="3"/>
        <v>9096.8904578771326</v>
      </c>
    </row>
    <row r="87" spans="1:8" x14ac:dyDescent="0.5">
      <c r="A87" t="s">
        <v>197</v>
      </c>
      <c r="B87" s="39">
        <v>-1474.5286930408765</v>
      </c>
      <c r="C87" s="26">
        <v>4525.4713069591235</v>
      </c>
      <c r="D87" s="26">
        <v>4525.4713069591235</v>
      </c>
      <c r="E87" s="124">
        <v>86</v>
      </c>
      <c r="F87" t="str">
        <f t="shared" si="2"/>
        <v>Not Profitable</v>
      </c>
      <c r="H87" s="26">
        <f t="shared" si="3"/>
        <v>9050.9426139182469</v>
      </c>
    </row>
    <row r="88" spans="1:8" x14ac:dyDescent="0.5">
      <c r="A88" t="s">
        <v>96</v>
      </c>
      <c r="B88" s="39">
        <v>-1653.6097641205051</v>
      </c>
      <c r="C88" s="26">
        <v>4346.3902358794949</v>
      </c>
      <c r="D88" s="26">
        <v>4346.3902358794949</v>
      </c>
      <c r="E88" s="124">
        <v>87</v>
      </c>
      <c r="F88" t="str">
        <f t="shared" si="2"/>
        <v>Not Profitable</v>
      </c>
      <c r="H88" s="26">
        <f t="shared" si="3"/>
        <v>8692.7804717589897</v>
      </c>
    </row>
    <row r="89" spans="1:8" x14ac:dyDescent="0.5">
      <c r="A89" t="s">
        <v>295</v>
      </c>
      <c r="B89" s="39">
        <v>-1689.4192167273141</v>
      </c>
      <c r="C89" s="26">
        <v>4310.5807832726878</v>
      </c>
      <c r="D89" s="26">
        <v>4310.5807832726878</v>
      </c>
      <c r="E89" s="124">
        <v>88</v>
      </c>
      <c r="F89" t="str">
        <f t="shared" si="2"/>
        <v>Not Profitable</v>
      </c>
      <c r="H89" s="26">
        <f t="shared" si="3"/>
        <v>8621.1615665453755</v>
      </c>
    </row>
    <row r="90" spans="1:8" x14ac:dyDescent="0.5">
      <c r="A90" t="s">
        <v>333</v>
      </c>
      <c r="B90" s="39">
        <v>-2292.9455496507362</v>
      </c>
      <c r="C90" s="26">
        <v>-8497.2673806334496</v>
      </c>
      <c r="D90" s="26">
        <v>-8497.2673806334496</v>
      </c>
      <c r="E90" s="124">
        <v>89</v>
      </c>
      <c r="F90" t="str">
        <f t="shared" si="2"/>
        <v>Not Profitable</v>
      </c>
      <c r="H90" s="26">
        <f t="shared" si="3"/>
        <v>-16994.534761266899</v>
      </c>
    </row>
    <row r="91" spans="1:8" x14ac:dyDescent="0.5">
      <c r="A91" t="s">
        <v>308</v>
      </c>
      <c r="B91" s="39">
        <v>-2726.6458438487825</v>
      </c>
      <c r="C91" s="26">
        <v>3273.3541561512175</v>
      </c>
      <c r="D91" s="26">
        <v>3273.3541561512175</v>
      </c>
      <c r="E91" s="124">
        <v>90</v>
      </c>
      <c r="F91" t="str">
        <f t="shared" si="2"/>
        <v>Not Profitable</v>
      </c>
      <c r="H91" s="26">
        <f t="shared" si="3"/>
        <v>6546.7083123024349</v>
      </c>
    </row>
    <row r="92" spans="1:8" x14ac:dyDescent="0.5">
      <c r="A92" t="s">
        <v>311</v>
      </c>
      <c r="B92" s="39">
        <v>-2828.9080751108449</v>
      </c>
      <c r="C92" s="26">
        <v>3171.0919248891551</v>
      </c>
      <c r="D92" s="26">
        <v>3171.0919248891551</v>
      </c>
      <c r="E92" s="124">
        <v>91</v>
      </c>
      <c r="F92" t="str">
        <f t="shared" si="2"/>
        <v>Not Profitable</v>
      </c>
      <c r="H92" s="26">
        <f t="shared" si="3"/>
        <v>6342.1838497783101</v>
      </c>
    </row>
    <row r="93" spans="1:8" x14ac:dyDescent="0.5">
      <c r="A93" t="s">
        <v>123</v>
      </c>
      <c r="B93" s="39">
        <v>-3243.4858117441581</v>
      </c>
      <c r="C93" s="26">
        <v>2756.5141882558419</v>
      </c>
      <c r="D93" s="26">
        <v>2756.5141882558419</v>
      </c>
      <c r="E93" s="124">
        <v>92</v>
      </c>
      <c r="F93" t="str">
        <f t="shared" si="2"/>
        <v>Not Profitable</v>
      </c>
      <c r="H93" s="26">
        <f t="shared" si="3"/>
        <v>5513.0283765116837</v>
      </c>
    </row>
    <row r="94" spans="1:8" x14ac:dyDescent="0.5">
      <c r="A94" t="s">
        <v>217</v>
      </c>
      <c r="B94" s="39">
        <v>-3437.9245783622973</v>
      </c>
      <c r="C94" s="26">
        <v>2562.0754216377027</v>
      </c>
      <c r="D94" s="26">
        <v>2562.0754216377027</v>
      </c>
      <c r="E94" s="124">
        <v>93</v>
      </c>
      <c r="F94" t="str">
        <f t="shared" si="2"/>
        <v>Not Profitable</v>
      </c>
      <c r="H94" s="26">
        <f t="shared" si="3"/>
        <v>5124.1508432754054</v>
      </c>
    </row>
    <row r="95" spans="1:8" x14ac:dyDescent="0.5">
      <c r="A95" t="s">
        <v>91</v>
      </c>
      <c r="B95" s="39">
        <v>-3491.2303180589297</v>
      </c>
      <c r="C95" s="26">
        <v>2508.7696819410703</v>
      </c>
      <c r="D95" s="26">
        <v>2508.7696819410703</v>
      </c>
      <c r="E95" s="124">
        <v>94</v>
      </c>
      <c r="F95" t="str">
        <f t="shared" si="2"/>
        <v>Not Profitable</v>
      </c>
      <c r="H95" s="26">
        <f t="shared" si="3"/>
        <v>5017.5393638821406</v>
      </c>
    </row>
    <row r="96" spans="1:8" x14ac:dyDescent="0.5">
      <c r="A96" t="s">
        <v>110</v>
      </c>
      <c r="B96" s="39">
        <v>-3564.7187190507211</v>
      </c>
      <c r="C96" s="26">
        <v>2435.2812809492789</v>
      </c>
      <c r="D96" s="26">
        <v>2435.2812809492789</v>
      </c>
      <c r="E96" s="124">
        <v>95</v>
      </c>
      <c r="F96" t="str">
        <f t="shared" si="2"/>
        <v>Not Profitable</v>
      </c>
      <c r="H96" s="26">
        <f t="shared" si="3"/>
        <v>4870.5625618985578</v>
      </c>
    </row>
    <row r="97" spans="1:8" x14ac:dyDescent="0.5">
      <c r="A97" t="s">
        <v>190</v>
      </c>
      <c r="B97" s="39">
        <v>-4123.4628270567628</v>
      </c>
      <c r="C97" s="26">
        <v>1876.5371729432372</v>
      </c>
      <c r="D97" s="26">
        <v>1876.5371729432372</v>
      </c>
      <c r="E97" s="124">
        <v>96</v>
      </c>
      <c r="F97" t="str">
        <f t="shared" si="2"/>
        <v>Not Profitable</v>
      </c>
      <c r="H97" s="26">
        <f t="shared" si="3"/>
        <v>3753.0743458864745</v>
      </c>
    </row>
    <row r="98" spans="1:8" x14ac:dyDescent="0.5">
      <c r="A98" t="s">
        <v>245</v>
      </c>
      <c r="B98" s="39">
        <v>-4124.3633733333299</v>
      </c>
      <c r="C98" s="26">
        <v>1875.6366266666701</v>
      </c>
      <c r="D98" s="26">
        <v>1875.6366266666701</v>
      </c>
      <c r="E98" s="124">
        <v>97</v>
      </c>
      <c r="F98" t="str">
        <f t="shared" si="2"/>
        <v>Not Profitable</v>
      </c>
      <c r="H98" s="26">
        <f t="shared" si="3"/>
        <v>3751.2732533333401</v>
      </c>
    </row>
    <row r="99" spans="1:8" x14ac:dyDescent="0.5">
      <c r="A99" t="s">
        <v>223</v>
      </c>
      <c r="B99" s="39">
        <v>-4231.8602496662752</v>
      </c>
      <c r="C99" s="26">
        <v>1768.139750333723</v>
      </c>
      <c r="D99" s="26">
        <v>1768.139750333723</v>
      </c>
      <c r="E99" s="124">
        <v>98</v>
      </c>
      <c r="F99" t="str">
        <f t="shared" si="2"/>
        <v>Not Profitable</v>
      </c>
      <c r="H99" s="26">
        <f t="shared" si="3"/>
        <v>3536.279500667446</v>
      </c>
    </row>
    <row r="100" spans="1:8" x14ac:dyDescent="0.5">
      <c r="A100" t="s">
        <v>155</v>
      </c>
      <c r="B100" s="39">
        <v>-4426.2985664235202</v>
      </c>
      <c r="C100" s="26">
        <v>1573.7014335764798</v>
      </c>
      <c r="D100" s="26">
        <v>1573.7014335764798</v>
      </c>
      <c r="E100" s="124">
        <v>99</v>
      </c>
      <c r="F100" t="str">
        <f t="shared" si="2"/>
        <v>Not Profitable</v>
      </c>
      <c r="H100" s="26">
        <f t="shared" si="3"/>
        <v>3147.4028671529595</v>
      </c>
    </row>
    <row r="101" spans="1:8" x14ac:dyDescent="0.5">
      <c r="A101" t="s">
        <v>111</v>
      </c>
      <c r="B101" s="39">
        <v>-4485.9577183333349</v>
      </c>
      <c r="C101" s="26">
        <v>1514.0422816666651</v>
      </c>
      <c r="D101" s="26">
        <v>1514.0422816666651</v>
      </c>
      <c r="E101" s="124">
        <v>100</v>
      </c>
      <c r="F101" t="str">
        <f t="shared" si="2"/>
        <v>Not Profitable</v>
      </c>
      <c r="H101" s="26">
        <f t="shared" si="3"/>
        <v>3028.0845633333302</v>
      </c>
    </row>
    <row r="102" spans="1:8" x14ac:dyDescent="0.5">
      <c r="A102" t="s">
        <v>66</v>
      </c>
      <c r="B102" s="39">
        <v>-4494.57270733517</v>
      </c>
      <c r="C102" s="26">
        <v>1505.42729266483</v>
      </c>
      <c r="D102" s="26">
        <v>1505.42729266483</v>
      </c>
      <c r="E102" s="124">
        <v>101</v>
      </c>
      <c r="F102" t="str">
        <f t="shared" si="2"/>
        <v>Not Profitable</v>
      </c>
      <c r="H102" s="26">
        <f t="shared" si="3"/>
        <v>3010.85458532966</v>
      </c>
    </row>
    <row r="103" spans="1:8" x14ac:dyDescent="0.5">
      <c r="A103" t="s">
        <v>205</v>
      </c>
      <c r="B103" s="39">
        <v>-4577.0893045948178</v>
      </c>
      <c r="C103" s="26">
        <v>1422.9106954051822</v>
      </c>
      <c r="D103" s="26">
        <v>1422.9106954051822</v>
      </c>
      <c r="E103" s="124">
        <v>102</v>
      </c>
      <c r="F103" t="str">
        <f t="shared" si="2"/>
        <v>Not Profitable</v>
      </c>
      <c r="H103" s="26">
        <f t="shared" si="3"/>
        <v>2845.8213908103644</v>
      </c>
    </row>
    <row r="104" spans="1:8" x14ac:dyDescent="0.5">
      <c r="A104" t="s">
        <v>137</v>
      </c>
      <c r="B104" s="39">
        <v>-4819.587588333332</v>
      </c>
      <c r="C104" s="26">
        <v>1180.412411666668</v>
      </c>
      <c r="D104" s="26">
        <v>1180.412411666668</v>
      </c>
      <c r="E104" s="124">
        <v>103</v>
      </c>
      <c r="F104" t="str">
        <f t="shared" si="2"/>
        <v>Not Profitable</v>
      </c>
      <c r="H104" s="26">
        <f t="shared" si="3"/>
        <v>2360.8248233333361</v>
      </c>
    </row>
    <row r="105" spans="1:8" x14ac:dyDescent="0.5">
      <c r="A105" t="s">
        <v>206</v>
      </c>
      <c r="B105" s="39">
        <v>-4879.2090880920659</v>
      </c>
      <c r="C105" s="26">
        <v>1120.7909119079341</v>
      </c>
      <c r="D105" s="26">
        <v>1120.7909119079341</v>
      </c>
      <c r="E105" s="124">
        <v>104</v>
      </c>
      <c r="F105" t="str">
        <f t="shared" si="2"/>
        <v>Not Profitable</v>
      </c>
      <c r="H105" s="26">
        <f t="shared" si="3"/>
        <v>2241.5818238158681</v>
      </c>
    </row>
    <row r="106" spans="1:8" x14ac:dyDescent="0.5">
      <c r="A106" t="s">
        <v>160</v>
      </c>
      <c r="B106" s="39">
        <v>-4925.4234260471858</v>
      </c>
      <c r="C106" s="26">
        <v>1074.5765739528142</v>
      </c>
      <c r="D106" s="26">
        <v>1074.5765739528142</v>
      </c>
      <c r="E106" s="124">
        <v>105</v>
      </c>
      <c r="F106" t="str">
        <f t="shared" si="2"/>
        <v>Not Profitable</v>
      </c>
      <c r="H106" s="26">
        <f t="shared" si="3"/>
        <v>2149.1531479056284</v>
      </c>
    </row>
    <row r="107" spans="1:8" x14ac:dyDescent="0.5">
      <c r="A107" t="s">
        <v>167</v>
      </c>
      <c r="B107" s="39">
        <v>-5105.3478339309295</v>
      </c>
      <c r="C107" s="26">
        <v>894.65216606907052</v>
      </c>
      <c r="D107" s="26">
        <v>894.65216606907052</v>
      </c>
      <c r="E107" s="124">
        <v>106</v>
      </c>
      <c r="F107" t="str">
        <f t="shared" si="2"/>
        <v>Not Profitable</v>
      </c>
      <c r="H107" s="26">
        <f t="shared" si="3"/>
        <v>1789.304332138141</v>
      </c>
    </row>
    <row r="108" spans="1:8" x14ac:dyDescent="0.5">
      <c r="A108" t="s">
        <v>240</v>
      </c>
      <c r="B108" s="39">
        <v>-5173.6123849400756</v>
      </c>
      <c r="C108" s="26">
        <v>826.38761505992443</v>
      </c>
      <c r="D108" s="26">
        <v>826.38761505992443</v>
      </c>
      <c r="E108" s="124">
        <v>107</v>
      </c>
      <c r="F108" t="str">
        <f t="shared" si="2"/>
        <v>Not Profitable</v>
      </c>
      <c r="H108" s="26">
        <f t="shared" si="3"/>
        <v>1652.7752301198489</v>
      </c>
    </row>
    <row r="109" spans="1:8" x14ac:dyDescent="0.5">
      <c r="A109" t="s">
        <v>63</v>
      </c>
      <c r="B109" s="39">
        <v>-5200.1449348003334</v>
      </c>
      <c r="C109" s="26">
        <v>799.85506519966839</v>
      </c>
      <c r="D109" s="26">
        <v>799.85506519966839</v>
      </c>
      <c r="E109" s="124">
        <v>108</v>
      </c>
      <c r="F109" t="str">
        <f t="shared" si="2"/>
        <v>Not Profitable</v>
      </c>
      <c r="H109" s="26">
        <f t="shared" si="3"/>
        <v>1599.7101303993368</v>
      </c>
    </row>
    <row r="110" spans="1:8" x14ac:dyDescent="0.5">
      <c r="A110" t="s">
        <v>321</v>
      </c>
      <c r="B110" s="39">
        <v>-5293.6589601726882</v>
      </c>
      <c r="C110" s="26">
        <v>706.34103982731176</v>
      </c>
      <c r="D110" s="26">
        <v>706.34103982731176</v>
      </c>
      <c r="E110" s="124">
        <v>109</v>
      </c>
      <c r="F110" t="str">
        <f t="shared" si="2"/>
        <v>Not Profitable</v>
      </c>
      <c r="H110" s="26">
        <f t="shared" si="3"/>
        <v>1412.6820796546235</v>
      </c>
    </row>
    <row r="111" spans="1:8" x14ac:dyDescent="0.5">
      <c r="A111" t="s">
        <v>313</v>
      </c>
      <c r="B111" s="39">
        <v>-5328.1714951203248</v>
      </c>
      <c r="C111" s="26">
        <v>671.82850487967517</v>
      </c>
      <c r="D111" s="26">
        <v>671.82850487967517</v>
      </c>
      <c r="E111" s="124">
        <v>110</v>
      </c>
      <c r="F111" t="str">
        <f t="shared" si="2"/>
        <v>Not Profitable</v>
      </c>
      <c r="H111" s="26">
        <f t="shared" si="3"/>
        <v>1343.6570097593503</v>
      </c>
    </row>
    <row r="112" spans="1:8" x14ac:dyDescent="0.5">
      <c r="A112" t="s">
        <v>232</v>
      </c>
      <c r="B112" s="39">
        <v>-5650.9863631207918</v>
      </c>
      <c r="C112" s="26">
        <v>349.01363687920821</v>
      </c>
      <c r="D112" s="26">
        <v>349.01363687920821</v>
      </c>
      <c r="E112" s="124">
        <v>111</v>
      </c>
      <c r="F112" t="str">
        <f t="shared" si="2"/>
        <v>Not Profitable</v>
      </c>
      <c r="H112" s="26">
        <f t="shared" si="3"/>
        <v>698.02727375841641</v>
      </c>
    </row>
    <row r="113" spans="1:8" x14ac:dyDescent="0.5">
      <c r="A113" t="s">
        <v>130</v>
      </c>
      <c r="B113" s="39">
        <v>-5667.462721869033</v>
      </c>
      <c r="C113" s="26">
        <v>332.53727813096702</v>
      </c>
      <c r="D113" s="26">
        <v>332.53727813096702</v>
      </c>
      <c r="E113" s="124">
        <v>112</v>
      </c>
      <c r="F113" t="str">
        <f t="shared" si="2"/>
        <v>Not Profitable</v>
      </c>
      <c r="H113" s="26">
        <f t="shared" si="3"/>
        <v>665.07455626193405</v>
      </c>
    </row>
    <row r="114" spans="1:8" x14ac:dyDescent="0.5">
      <c r="A114" t="s">
        <v>75</v>
      </c>
      <c r="B114" s="39">
        <v>-5817.3525989995032</v>
      </c>
      <c r="C114" s="26">
        <v>182.64740100049676</v>
      </c>
      <c r="D114" s="26">
        <v>182.64740100049676</v>
      </c>
      <c r="E114" s="124">
        <v>113</v>
      </c>
      <c r="F114" t="str">
        <f t="shared" si="2"/>
        <v>Not Profitable</v>
      </c>
      <c r="H114" s="26">
        <f t="shared" si="3"/>
        <v>365.29480200099351</v>
      </c>
    </row>
    <row r="115" spans="1:8" x14ac:dyDescent="0.5">
      <c r="A115" t="s">
        <v>265</v>
      </c>
      <c r="B115" s="39">
        <v>-5875.7956405268706</v>
      </c>
      <c r="C115" s="26">
        <v>124.20435947312944</v>
      </c>
      <c r="D115" s="26">
        <v>124.20435947312944</v>
      </c>
      <c r="E115" s="124">
        <v>114</v>
      </c>
      <c r="F115" t="str">
        <f t="shared" si="2"/>
        <v>Not Profitable</v>
      </c>
      <c r="H115" s="26">
        <f t="shared" si="3"/>
        <v>248.40871894625889</v>
      </c>
    </row>
    <row r="116" spans="1:8" x14ac:dyDescent="0.5">
      <c r="A116" t="s">
        <v>86</v>
      </c>
      <c r="B116" s="39">
        <v>-5971.9275533333348</v>
      </c>
      <c r="C116" s="26">
        <v>28.072446666665201</v>
      </c>
      <c r="D116" s="26">
        <v>28.072446666665201</v>
      </c>
      <c r="E116" s="124">
        <v>115</v>
      </c>
      <c r="F116" t="str">
        <f t="shared" si="2"/>
        <v>Not Profitable</v>
      </c>
      <c r="H116" s="26">
        <f t="shared" si="3"/>
        <v>56.144893333330401</v>
      </c>
    </row>
    <row r="117" spans="1:8" x14ac:dyDescent="0.5">
      <c r="A117" t="s">
        <v>200</v>
      </c>
      <c r="B117" s="39">
        <v>-6108.4315083333349</v>
      </c>
      <c r="C117" s="26">
        <v>-108.43150833333493</v>
      </c>
      <c r="D117" s="26">
        <v>-108.43150833333493</v>
      </c>
      <c r="E117" s="124">
        <v>116</v>
      </c>
      <c r="F117" t="str">
        <f t="shared" si="2"/>
        <v>Not Profitable</v>
      </c>
      <c r="H117" s="26">
        <f t="shared" si="3"/>
        <v>-216.86301666666986</v>
      </c>
    </row>
    <row r="118" spans="1:8" x14ac:dyDescent="0.5">
      <c r="A118" t="s">
        <v>310</v>
      </c>
      <c r="B118" s="39">
        <v>-6118.6830685327222</v>
      </c>
      <c r="C118" s="26">
        <v>-118.68306853272225</v>
      </c>
      <c r="D118" s="26">
        <v>-118.68306853272225</v>
      </c>
      <c r="E118" s="124">
        <v>117</v>
      </c>
      <c r="F118" t="str">
        <f t="shared" si="2"/>
        <v>Not Profitable</v>
      </c>
      <c r="H118" s="26">
        <f t="shared" si="3"/>
        <v>-237.36613706544449</v>
      </c>
    </row>
    <row r="119" spans="1:8" x14ac:dyDescent="0.5">
      <c r="A119" t="s">
        <v>239</v>
      </c>
      <c r="B119" s="39">
        <v>-6197.6390319074053</v>
      </c>
      <c r="C119" s="26">
        <v>-197.6390319074053</v>
      </c>
      <c r="D119" s="26">
        <v>-197.6390319074053</v>
      </c>
      <c r="E119" s="124">
        <v>118</v>
      </c>
      <c r="F119" t="str">
        <f t="shared" si="2"/>
        <v>Not Profitable</v>
      </c>
      <c r="H119" s="26">
        <f t="shared" si="3"/>
        <v>-395.27806381481059</v>
      </c>
    </row>
    <row r="120" spans="1:8" x14ac:dyDescent="0.5">
      <c r="A120" t="s">
        <v>94</v>
      </c>
      <c r="B120" s="39">
        <v>-6291.505277063985</v>
      </c>
      <c r="C120" s="26">
        <v>-291.5052770639868</v>
      </c>
      <c r="D120" s="26">
        <v>-291.5052770639868</v>
      </c>
      <c r="E120" s="124">
        <v>119</v>
      </c>
      <c r="F120" t="str">
        <f t="shared" si="2"/>
        <v>Not Profitable</v>
      </c>
      <c r="H120" s="26">
        <f t="shared" si="3"/>
        <v>-583.01055412797359</v>
      </c>
    </row>
    <row r="121" spans="1:8" x14ac:dyDescent="0.5">
      <c r="A121" t="s">
        <v>249</v>
      </c>
      <c r="B121" s="39">
        <v>-6463.2064734824962</v>
      </c>
      <c r="C121" s="26">
        <v>-463.20647348249622</v>
      </c>
      <c r="D121" s="26">
        <v>-463.20647348249622</v>
      </c>
      <c r="E121" s="124">
        <v>120</v>
      </c>
      <c r="F121" t="str">
        <f t="shared" si="2"/>
        <v>Not Profitable</v>
      </c>
      <c r="H121" s="26">
        <f t="shared" si="3"/>
        <v>-926.41294696499244</v>
      </c>
    </row>
    <row r="122" spans="1:8" x14ac:dyDescent="0.5">
      <c r="A122" t="s">
        <v>153</v>
      </c>
      <c r="B122" s="39">
        <v>-6604.9173419555882</v>
      </c>
      <c r="C122" s="26">
        <v>-604.9173419555882</v>
      </c>
      <c r="D122" s="26">
        <v>-604.9173419555882</v>
      </c>
      <c r="E122" s="124">
        <v>121</v>
      </c>
      <c r="F122" t="str">
        <f t="shared" si="2"/>
        <v>Not Profitable</v>
      </c>
      <c r="H122" s="26">
        <f t="shared" si="3"/>
        <v>-1209.8346839111764</v>
      </c>
    </row>
    <row r="123" spans="1:8" x14ac:dyDescent="0.5">
      <c r="A123" t="s">
        <v>320</v>
      </c>
      <c r="B123" s="39">
        <v>-6659.0639233754609</v>
      </c>
      <c r="C123" s="26">
        <v>-659.06392337546094</v>
      </c>
      <c r="D123" s="26">
        <v>-659.06392337546094</v>
      </c>
      <c r="E123" s="124">
        <v>122</v>
      </c>
      <c r="F123" t="str">
        <f t="shared" si="2"/>
        <v>Not Profitable</v>
      </c>
      <c r="H123" s="26">
        <f t="shared" si="3"/>
        <v>-1318.1278467509219</v>
      </c>
    </row>
    <row r="124" spans="1:8" x14ac:dyDescent="0.5">
      <c r="A124" t="s">
        <v>229</v>
      </c>
      <c r="B124" s="39">
        <v>-6688.494908333334</v>
      </c>
      <c r="C124" s="26">
        <v>-688.49490833333402</v>
      </c>
      <c r="D124" s="26">
        <v>-688.49490833333402</v>
      </c>
      <c r="E124" s="124">
        <v>123</v>
      </c>
      <c r="F124" t="str">
        <f t="shared" si="2"/>
        <v>Not Profitable</v>
      </c>
      <c r="H124" s="26">
        <f t="shared" si="3"/>
        <v>-1376.989816666668</v>
      </c>
    </row>
    <row r="125" spans="1:8" x14ac:dyDescent="0.5">
      <c r="A125" t="s">
        <v>218</v>
      </c>
      <c r="B125" s="39">
        <v>-6735.0707870990809</v>
      </c>
      <c r="C125" s="26">
        <v>-735.07078709908092</v>
      </c>
      <c r="D125" s="26">
        <v>-735.07078709908092</v>
      </c>
      <c r="E125" s="124">
        <v>124</v>
      </c>
      <c r="F125" t="str">
        <f t="shared" si="2"/>
        <v>Not Profitable</v>
      </c>
      <c r="H125" s="26">
        <f t="shared" si="3"/>
        <v>-1470.1415741981618</v>
      </c>
    </row>
    <row r="126" spans="1:8" x14ac:dyDescent="0.5">
      <c r="A126" t="s">
        <v>122</v>
      </c>
      <c r="B126" s="39">
        <v>-6990.9988153963495</v>
      </c>
      <c r="C126" s="26">
        <v>-990.99881539634953</v>
      </c>
      <c r="D126" s="26">
        <v>-990.99881539634953</v>
      </c>
      <c r="E126" s="124">
        <v>125</v>
      </c>
      <c r="F126" t="str">
        <f t="shared" si="2"/>
        <v>Not Profitable</v>
      </c>
      <c r="H126" s="26">
        <f t="shared" si="3"/>
        <v>-1981.9976307926991</v>
      </c>
    </row>
    <row r="127" spans="1:8" x14ac:dyDescent="0.5">
      <c r="A127" t="s">
        <v>101</v>
      </c>
      <c r="B127" s="39">
        <v>-7224.0851800321161</v>
      </c>
      <c r="C127" s="26">
        <v>-1224.0851800321161</v>
      </c>
      <c r="D127" s="26">
        <v>-1224.0851800321161</v>
      </c>
      <c r="E127" s="124">
        <v>126</v>
      </c>
      <c r="F127" t="str">
        <f t="shared" si="2"/>
        <v>Not Profitable</v>
      </c>
      <c r="H127" s="26">
        <f t="shared" si="3"/>
        <v>-2448.1703600642322</v>
      </c>
    </row>
    <row r="128" spans="1:8" x14ac:dyDescent="0.5">
      <c r="A128" t="s">
        <v>268</v>
      </c>
      <c r="B128" s="39">
        <v>-7306.4345389227819</v>
      </c>
      <c r="C128" s="26">
        <v>-1306.4345389227801</v>
      </c>
      <c r="D128" s="26">
        <v>-1306.4345389227801</v>
      </c>
      <c r="E128" s="124">
        <v>127</v>
      </c>
      <c r="F128" t="str">
        <f t="shared" si="2"/>
        <v>Not Profitable</v>
      </c>
      <c r="H128" s="26">
        <f t="shared" si="3"/>
        <v>-2612.8690778455602</v>
      </c>
    </row>
    <row r="129" spans="1:8" x14ac:dyDescent="0.5">
      <c r="A129" t="s">
        <v>212</v>
      </c>
      <c r="B129" s="39">
        <v>-7572.8643113515755</v>
      </c>
      <c r="C129" s="26">
        <v>-1572.8643113515755</v>
      </c>
      <c r="D129" s="26">
        <v>-1572.8643113515755</v>
      </c>
      <c r="E129" s="124">
        <v>128</v>
      </c>
      <c r="F129" t="str">
        <f t="shared" si="2"/>
        <v>Not Profitable</v>
      </c>
      <c r="H129" s="26">
        <f t="shared" si="3"/>
        <v>-3145.7286227031509</v>
      </c>
    </row>
    <row r="130" spans="1:8" x14ac:dyDescent="0.5">
      <c r="A130" t="s">
        <v>238</v>
      </c>
      <c r="B130" s="39">
        <v>-7699.4441703830453</v>
      </c>
      <c r="C130" s="26">
        <v>-1699.4441703830453</v>
      </c>
      <c r="D130" s="26">
        <v>-1699.4441703830453</v>
      </c>
      <c r="E130" s="124">
        <v>129</v>
      </c>
      <c r="F130" t="str">
        <f t="shared" si="2"/>
        <v>Not Profitable</v>
      </c>
      <c r="H130" s="26">
        <f t="shared" si="3"/>
        <v>-3398.8883407660906</v>
      </c>
    </row>
    <row r="131" spans="1:8" x14ac:dyDescent="0.5">
      <c r="A131" t="s">
        <v>276</v>
      </c>
      <c r="B131" s="39">
        <v>-7724.0073428942196</v>
      </c>
      <c r="C131" s="26">
        <v>-1724.0073428942214</v>
      </c>
      <c r="D131" s="26">
        <v>-1724.0073428942214</v>
      </c>
      <c r="E131" s="124">
        <v>130</v>
      </c>
      <c r="F131" t="str">
        <f t="shared" ref="F131:F194" si="4">IF(B131&gt;6000, "Profitable", "Not Profitable")</f>
        <v>Not Profitable</v>
      </c>
      <c r="H131" s="26">
        <f t="shared" ref="H131:H194" si="5">C131+D131</f>
        <v>-3448.0146857884429</v>
      </c>
    </row>
    <row r="132" spans="1:8" x14ac:dyDescent="0.5">
      <c r="A132" t="s">
        <v>213</v>
      </c>
      <c r="B132" s="39">
        <v>-7770.3932083333311</v>
      </c>
      <c r="C132" s="26">
        <v>-1770.3932083333311</v>
      </c>
      <c r="D132" s="26">
        <v>-1770.3932083333311</v>
      </c>
      <c r="E132" s="124">
        <v>131</v>
      </c>
      <c r="F132" t="str">
        <f t="shared" si="4"/>
        <v>Not Profitable</v>
      </c>
      <c r="H132" s="26">
        <f t="shared" si="5"/>
        <v>-3540.7864166666623</v>
      </c>
    </row>
    <row r="133" spans="1:8" x14ac:dyDescent="0.5">
      <c r="A133" t="s">
        <v>248</v>
      </c>
      <c r="B133" s="39">
        <v>-7852.5243714030585</v>
      </c>
      <c r="C133" s="26">
        <v>-1852.5243714030585</v>
      </c>
      <c r="D133" s="26">
        <v>-1852.5243714030585</v>
      </c>
      <c r="E133" s="124">
        <v>132</v>
      </c>
      <c r="F133" t="str">
        <f t="shared" si="4"/>
        <v>Not Profitable</v>
      </c>
      <c r="H133" s="26">
        <f t="shared" si="5"/>
        <v>-3705.0487428061169</v>
      </c>
    </row>
    <row r="134" spans="1:8" x14ac:dyDescent="0.5">
      <c r="A134" t="s">
        <v>151</v>
      </c>
      <c r="B134" s="39">
        <v>-7994.2666050133084</v>
      </c>
      <c r="C134" s="26">
        <v>-1994.2666050133084</v>
      </c>
      <c r="D134" s="26">
        <v>-1994.2666050133084</v>
      </c>
      <c r="E134" s="124">
        <v>133</v>
      </c>
      <c r="F134" t="str">
        <f t="shared" si="4"/>
        <v>Not Profitable</v>
      </c>
      <c r="H134" s="26">
        <f t="shared" si="5"/>
        <v>-3988.5332100266169</v>
      </c>
    </row>
    <row r="135" spans="1:8" x14ac:dyDescent="0.5">
      <c r="A135" t="s">
        <v>195</v>
      </c>
      <c r="B135" s="39">
        <v>-8014.8056543475141</v>
      </c>
      <c r="C135" s="26">
        <v>-2014.8056543475159</v>
      </c>
      <c r="D135" s="26">
        <v>-2014.8056543475159</v>
      </c>
      <c r="E135" s="124">
        <v>134</v>
      </c>
      <c r="F135" t="str">
        <f t="shared" si="4"/>
        <v>Not Profitable</v>
      </c>
      <c r="H135" s="26">
        <f t="shared" si="5"/>
        <v>-4029.6113086950318</v>
      </c>
    </row>
    <row r="136" spans="1:8" x14ac:dyDescent="0.5">
      <c r="A136" t="s">
        <v>306</v>
      </c>
      <c r="B136" s="39">
        <v>-8021.4385976300127</v>
      </c>
      <c r="C136" s="26">
        <v>-2021.4385976300127</v>
      </c>
      <c r="D136" s="26">
        <v>-2021.4385976300127</v>
      </c>
      <c r="E136" s="124">
        <v>135</v>
      </c>
      <c r="F136" t="str">
        <f t="shared" si="4"/>
        <v>Not Profitable</v>
      </c>
      <c r="H136" s="26">
        <f t="shared" si="5"/>
        <v>-4042.8771952600255</v>
      </c>
    </row>
    <row r="137" spans="1:8" x14ac:dyDescent="0.5">
      <c r="A137" t="s">
        <v>233</v>
      </c>
      <c r="B137" s="39">
        <v>-8064.7721004763625</v>
      </c>
      <c r="C137" s="26">
        <v>-2064.7721004763625</v>
      </c>
      <c r="D137" s="26">
        <v>-2064.7721004763625</v>
      </c>
      <c r="E137" s="124">
        <v>136</v>
      </c>
      <c r="F137" t="str">
        <f t="shared" si="4"/>
        <v>Not Profitable</v>
      </c>
      <c r="H137" s="26">
        <f t="shared" si="5"/>
        <v>-4129.5442009527251</v>
      </c>
    </row>
    <row r="138" spans="1:8" x14ac:dyDescent="0.5">
      <c r="A138" t="s">
        <v>296</v>
      </c>
      <c r="B138" s="39">
        <v>-8197.2360858166976</v>
      </c>
      <c r="C138" s="26">
        <v>-2197.2360858166976</v>
      </c>
      <c r="D138" s="26">
        <v>-2197.2360858166976</v>
      </c>
      <c r="E138" s="124">
        <v>137</v>
      </c>
      <c r="F138" t="str">
        <f t="shared" si="4"/>
        <v>Not Profitable</v>
      </c>
      <c r="H138" s="26">
        <f t="shared" si="5"/>
        <v>-4394.4721716333952</v>
      </c>
    </row>
    <row r="139" spans="1:8" x14ac:dyDescent="0.5">
      <c r="A139" t="s">
        <v>158</v>
      </c>
      <c r="B139" s="39">
        <v>-8652.7935526224501</v>
      </c>
      <c r="C139" s="26">
        <v>-2652.7935526224501</v>
      </c>
      <c r="D139" s="26">
        <v>-2652.7935526224501</v>
      </c>
      <c r="E139" s="124">
        <v>138</v>
      </c>
      <c r="F139" t="str">
        <f t="shared" si="4"/>
        <v>Not Profitable</v>
      </c>
      <c r="H139" s="26">
        <f t="shared" si="5"/>
        <v>-5305.5871052449002</v>
      </c>
    </row>
    <row r="140" spans="1:8" x14ac:dyDescent="0.5">
      <c r="A140" t="s">
        <v>329</v>
      </c>
      <c r="B140" s="39">
        <v>-8830.9714951203205</v>
      </c>
      <c r="C140" s="26">
        <v>-8745.9868014309286</v>
      </c>
      <c r="D140" s="26">
        <v>-8745.9868014309286</v>
      </c>
      <c r="E140" s="124">
        <v>139</v>
      </c>
      <c r="F140" t="str">
        <f t="shared" si="4"/>
        <v>Not Profitable</v>
      </c>
      <c r="H140" s="26">
        <f t="shared" si="5"/>
        <v>-17491.973602861857</v>
      </c>
    </row>
    <row r="141" spans="1:8" x14ac:dyDescent="0.5">
      <c r="A141" t="s">
        <v>251</v>
      </c>
      <c r="B141" s="39">
        <v>-8882.0940334581137</v>
      </c>
      <c r="C141" s="26">
        <v>-2882.0940334581137</v>
      </c>
      <c r="D141" s="26">
        <v>-2882.0940334581137</v>
      </c>
      <c r="E141" s="124">
        <v>140</v>
      </c>
      <c r="F141" t="str">
        <f t="shared" si="4"/>
        <v>Not Profitable</v>
      </c>
      <c r="H141" s="26">
        <f t="shared" si="5"/>
        <v>-5764.1880669162274</v>
      </c>
    </row>
    <row r="142" spans="1:8" x14ac:dyDescent="0.5">
      <c r="A142" t="s">
        <v>84</v>
      </c>
      <c r="B142" s="39">
        <v>-8939.8664674210013</v>
      </c>
      <c r="C142" s="26">
        <v>-2939.8664674210013</v>
      </c>
      <c r="D142" s="26">
        <v>-2939.8664674210013</v>
      </c>
      <c r="E142" s="124">
        <v>141</v>
      </c>
      <c r="F142" t="str">
        <f t="shared" si="4"/>
        <v>Not Profitable</v>
      </c>
      <c r="H142" s="26">
        <f t="shared" si="5"/>
        <v>-5879.7329348420026</v>
      </c>
    </row>
    <row r="143" spans="1:8" x14ac:dyDescent="0.5">
      <c r="A143" t="s">
        <v>305</v>
      </c>
      <c r="B143" s="39">
        <v>-9135.9883388353774</v>
      </c>
      <c r="C143" s="26">
        <v>-3135.9883388353792</v>
      </c>
      <c r="D143" s="26">
        <v>-3135.9883388353792</v>
      </c>
      <c r="E143" s="124">
        <v>142</v>
      </c>
      <c r="F143" t="str">
        <f t="shared" si="4"/>
        <v>Not Profitable</v>
      </c>
      <c r="H143" s="26">
        <f t="shared" si="5"/>
        <v>-6271.9766776707584</v>
      </c>
    </row>
    <row r="144" spans="1:8" x14ac:dyDescent="0.5">
      <c r="A144" t="s">
        <v>71</v>
      </c>
      <c r="B144" s="39">
        <v>-9189.0385976300131</v>
      </c>
      <c r="C144" s="26">
        <v>-3189.0385976300131</v>
      </c>
      <c r="D144" s="26">
        <v>-3189.0385976300131</v>
      </c>
      <c r="E144" s="124">
        <v>143</v>
      </c>
      <c r="F144" t="str">
        <f t="shared" si="4"/>
        <v>Not Profitable</v>
      </c>
      <c r="H144" s="26">
        <f t="shared" si="5"/>
        <v>-6378.0771952600262</v>
      </c>
    </row>
    <row r="145" spans="1:8" x14ac:dyDescent="0.5">
      <c r="A145" t="s">
        <v>234</v>
      </c>
      <c r="B145" s="39">
        <v>-9384.5957921956706</v>
      </c>
      <c r="C145" s="26">
        <v>-3384.5957921956706</v>
      </c>
      <c r="D145" s="26">
        <v>-3384.5957921956706</v>
      </c>
      <c r="E145" s="124">
        <v>144</v>
      </c>
      <c r="F145" t="str">
        <f t="shared" si="4"/>
        <v>Not Profitable</v>
      </c>
      <c r="H145" s="26">
        <f t="shared" si="5"/>
        <v>-6769.1915843913412</v>
      </c>
    </row>
    <row r="146" spans="1:8" x14ac:dyDescent="0.5">
      <c r="A146" t="s">
        <v>126</v>
      </c>
      <c r="B146" s="39">
        <v>-9527.0627523999046</v>
      </c>
      <c r="C146" s="26">
        <v>-3527.0627523999046</v>
      </c>
      <c r="D146" s="26">
        <v>-3527.0627523999046</v>
      </c>
      <c r="E146" s="124">
        <v>145</v>
      </c>
      <c r="F146" t="str">
        <f t="shared" si="4"/>
        <v>Not Profitable</v>
      </c>
      <c r="H146" s="26">
        <f t="shared" si="5"/>
        <v>-7054.1255047998093</v>
      </c>
    </row>
    <row r="147" spans="1:8" x14ac:dyDescent="0.5">
      <c r="A147" t="s">
        <v>113</v>
      </c>
      <c r="B147" s="39">
        <v>-9896.6969941610914</v>
      </c>
      <c r="C147" s="26">
        <v>-3896.6969941610914</v>
      </c>
      <c r="D147" s="26">
        <v>-3896.6969941610914</v>
      </c>
      <c r="E147" s="124">
        <v>146</v>
      </c>
      <c r="F147" t="str">
        <f t="shared" si="4"/>
        <v>Not Profitable</v>
      </c>
      <c r="H147" s="26">
        <f t="shared" si="5"/>
        <v>-7793.3939883221828</v>
      </c>
    </row>
    <row r="148" spans="1:8" x14ac:dyDescent="0.5">
      <c r="A148" t="s">
        <v>324</v>
      </c>
      <c r="B148" s="39">
        <v>-9989.4543426763958</v>
      </c>
      <c r="C148" s="26">
        <v>-3989.4543426763958</v>
      </c>
      <c r="D148" s="26">
        <v>-3989.4543426763958</v>
      </c>
      <c r="E148" s="124">
        <v>147</v>
      </c>
      <c r="F148" t="str">
        <f t="shared" si="4"/>
        <v>Not Profitable</v>
      </c>
      <c r="H148" s="26">
        <f t="shared" si="5"/>
        <v>-7978.9086853527915</v>
      </c>
    </row>
    <row r="149" spans="1:8" x14ac:dyDescent="0.5">
      <c r="A149" t="s">
        <v>256</v>
      </c>
      <c r="B149" s="39">
        <v>-10155.961658651311</v>
      </c>
      <c r="C149" s="26">
        <v>-4155.9616586513112</v>
      </c>
      <c r="D149" s="26">
        <v>-4155.9616586513112</v>
      </c>
      <c r="E149" s="124">
        <v>148</v>
      </c>
      <c r="F149" t="str">
        <f t="shared" si="4"/>
        <v>Not Profitable</v>
      </c>
      <c r="H149" s="26">
        <f t="shared" si="5"/>
        <v>-8311.9233173026223</v>
      </c>
    </row>
    <row r="150" spans="1:8" x14ac:dyDescent="0.5">
      <c r="A150" t="s">
        <v>272</v>
      </c>
      <c r="B150" s="39">
        <v>-10399.888412272892</v>
      </c>
      <c r="C150" s="26">
        <v>-4399.8884122728923</v>
      </c>
      <c r="D150" s="26">
        <v>-4399.8884122728923</v>
      </c>
      <c r="E150" s="124">
        <v>149</v>
      </c>
      <c r="F150" t="str">
        <f t="shared" si="4"/>
        <v>Not Profitable</v>
      </c>
      <c r="H150" s="26">
        <f t="shared" si="5"/>
        <v>-8799.7768245457846</v>
      </c>
    </row>
    <row r="151" spans="1:8" x14ac:dyDescent="0.5">
      <c r="A151" t="s">
        <v>250</v>
      </c>
      <c r="B151" s="39">
        <v>-10519.755772915581</v>
      </c>
      <c r="C151" s="26">
        <v>-4519.7557729155815</v>
      </c>
      <c r="D151" s="26">
        <v>-4519.7557729155815</v>
      </c>
      <c r="E151" s="124">
        <v>150</v>
      </c>
      <c r="F151" t="str">
        <f t="shared" si="4"/>
        <v>Not Profitable</v>
      </c>
      <c r="H151" s="26">
        <f t="shared" si="5"/>
        <v>-9039.5115458311629</v>
      </c>
    </row>
    <row r="152" spans="1:8" x14ac:dyDescent="0.5">
      <c r="A152" t="s">
        <v>157</v>
      </c>
      <c r="B152" s="39">
        <v>-10600.149798733531</v>
      </c>
      <c r="C152" s="26">
        <v>-4600.1497987335315</v>
      </c>
      <c r="D152" s="26">
        <v>-4600.1497987335315</v>
      </c>
      <c r="E152" s="124">
        <v>151</v>
      </c>
      <c r="F152" t="str">
        <f t="shared" si="4"/>
        <v>Not Profitable</v>
      </c>
      <c r="H152" s="26">
        <f t="shared" si="5"/>
        <v>-9200.299597467063</v>
      </c>
    </row>
    <row r="153" spans="1:8" x14ac:dyDescent="0.5">
      <c r="A153" t="s">
        <v>257</v>
      </c>
      <c r="B153" s="39">
        <v>-10694.728792654812</v>
      </c>
      <c r="C153" s="26">
        <v>-4694.7287926548124</v>
      </c>
      <c r="D153" s="26">
        <v>-4694.7287926548124</v>
      </c>
      <c r="E153" s="124">
        <v>152</v>
      </c>
      <c r="F153" t="str">
        <f t="shared" si="4"/>
        <v>Not Profitable</v>
      </c>
      <c r="H153" s="26">
        <f t="shared" si="5"/>
        <v>-9389.4575853096248</v>
      </c>
    </row>
    <row r="154" spans="1:8" x14ac:dyDescent="0.5">
      <c r="A154" t="s">
        <v>143</v>
      </c>
      <c r="B154" s="39">
        <v>-10782.80263225063</v>
      </c>
      <c r="C154" s="26">
        <v>-4782.8026322506303</v>
      </c>
      <c r="D154" s="26">
        <v>-4782.8026322506303</v>
      </c>
      <c r="E154" s="124">
        <v>153</v>
      </c>
      <c r="F154" t="str">
        <f t="shared" si="4"/>
        <v>Not Profitable</v>
      </c>
      <c r="H154" s="26">
        <f t="shared" si="5"/>
        <v>-9565.6052645012605</v>
      </c>
    </row>
    <row r="155" spans="1:8" x14ac:dyDescent="0.5">
      <c r="A155" t="s">
        <v>146</v>
      </c>
      <c r="B155" s="39">
        <v>-10936.053967198426</v>
      </c>
      <c r="C155" s="26">
        <v>-4936.0539671984261</v>
      </c>
      <c r="D155" s="26">
        <v>-4936.0539671984261</v>
      </c>
      <c r="E155" s="124">
        <v>154</v>
      </c>
      <c r="F155" t="str">
        <f t="shared" si="4"/>
        <v>Not Profitable</v>
      </c>
      <c r="H155" s="26">
        <f t="shared" si="5"/>
        <v>-9872.1079343968522</v>
      </c>
    </row>
    <row r="156" spans="1:8" x14ac:dyDescent="0.5">
      <c r="A156" t="s">
        <v>106</v>
      </c>
      <c r="B156" s="39">
        <v>-10943.680058208703</v>
      </c>
      <c r="C156" s="26">
        <v>-4943.6800582087035</v>
      </c>
      <c r="D156" s="26">
        <v>-4943.6800582087035</v>
      </c>
      <c r="E156" s="124">
        <v>155</v>
      </c>
      <c r="F156" t="str">
        <f t="shared" si="4"/>
        <v>Not Profitable</v>
      </c>
      <c r="H156" s="26">
        <f t="shared" si="5"/>
        <v>-9887.360116417407</v>
      </c>
    </row>
    <row r="157" spans="1:8" x14ac:dyDescent="0.5">
      <c r="A157" t="s">
        <v>327</v>
      </c>
      <c r="B157" s="39">
        <v>-11191.076743438902</v>
      </c>
      <c r="C157" s="26">
        <v>-5191.0767434389018</v>
      </c>
      <c r="D157" s="26">
        <v>-5191.0767434389018</v>
      </c>
      <c r="E157" s="124">
        <v>156</v>
      </c>
      <c r="F157" t="str">
        <f t="shared" si="4"/>
        <v>Not Profitable</v>
      </c>
      <c r="H157" s="26">
        <f t="shared" si="5"/>
        <v>-10382.153486877804</v>
      </c>
    </row>
    <row r="158" spans="1:8" x14ac:dyDescent="0.5">
      <c r="A158" t="s">
        <v>201</v>
      </c>
      <c r="B158" s="39">
        <v>-11355.053763333337</v>
      </c>
      <c r="C158" s="26">
        <v>-5355.053763333337</v>
      </c>
      <c r="D158" s="26">
        <v>-5355.053763333337</v>
      </c>
      <c r="E158" s="124">
        <v>157</v>
      </c>
      <c r="F158" t="str">
        <f t="shared" si="4"/>
        <v>Not Profitable</v>
      </c>
      <c r="H158" s="26">
        <f t="shared" si="5"/>
        <v>-10710.107526666674</v>
      </c>
    </row>
    <row r="159" spans="1:8" x14ac:dyDescent="0.5">
      <c r="A159" t="s">
        <v>219</v>
      </c>
      <c r="B159" s="39">
        <v>-11504.940161036317</v>
      </c>
      <c r="C159" s="26">
        <v>-5504.9401610363166</v>
      </c>
      <c r="D159" s="26">
        <v>-5504.9401610363166</v>
      </c>
      <c r="E159" s="124">
        <v>158</v>
      </c>
      <c r="F159" t="str">
        <f t="shared" si="4"/>
        <v>Not Profitable</v>
      </c>
      <c r="H159" s="26">
        <f t="shared" si="5"/>
        <v>-11009.880322072633</v>
      </c>
    </row>
    <row r="160" spans="1:8" x14ac:dyDescent="0.5">
      <c r="A160" t="s">
        <v>148</v>
      </c>
      <c r="B160" s="39">
        <v>-11629.815921453919</v>
      </c>
      <c r="C160" s="26">
        <v>-5629.8159214539191</v>
      </c>
      <c r="D160" s="26">
        <v>-5629.8159214539191</v>
      </c>
      <c r="E160" s="124">
        <v>159</v>
      </c>
      <c r="F160" t="str">
        <f t="shared" si="4"/>
        <v>Not Profitable</v>
      </c>
      <c r="H160" s="26">
        <f t="shared" si="5"/>
        <v>-11259.631842907838</v>
      </c>
    </row>
    <row r="161" spans="1:8" x14ac:dyDescent="0.5">
      <c r="A161" t="s">
        <v>338</v>
      </c>
      <c r="B161" s="39">
        <v>-11697.532554628997</v>
      </c>
      <c r="C161" s="26">
        <v>-18893.77637853667</v>
      </c>
      <c r="D161" s="26">
        <v>-18893.77637853667</v>
      </c>
      <c r="E161" s="124">
        <v>160</v>
      </c>
      <c r="F161" t="str">
        <f t="shared" si="4"/>
        <v>Not Profitable</v>
      </c>
      <c r="H161" s="26">
        <f t="shared" si="5"/>
        <v>-37787.552757073339</v>
      </c>
    </row>
    <row r="162" spans="1:8" x14ac:dyDescent="0.5">
      <c r="A162" t="s">
        <v>112</v>
      </c>
      <c r="B162" s="39">
        <v>-11791.338860413127</v>
      </c>
      <c r="C162" s="26">
        <v>-5791.3388604131269</v>
      </c>
      <c r="D162" s="26">
        <v>-5791.3388604131269</v>
      </c>
      <c r="E162" s="124">
        <v>161</v>
      </c>
      <c r="F162" t="str">
        <f t="shared" si="4"/>
        <v>Not Profitable</v>
      </c>
      <c r="H162" s="26">
        <f t="shared" si="5"/>
        <v>-11582.677720826254</v>
      </c>
    </row>
    <row r="163" spans="1:8" x14ac:dyDescent="0.5">
      <c r="A163" t="s">
        <v>221</v>
      </c>
      <c r="B163" s="39">
        <v>-11869.207697150168</v>
      </c>
      <c r="C163" s="26">
        <v>-5869.2076971501683</v>
      </c>
      <c r="D163" s="26">
        <v>-5869.2076971501683</v>
      </c>
      <c r="E163" s="124">
        <v>162</v>
      </c>
      <c r="F163" t="str">
        <f t="shared" si="4"/>
        <v>Not Profitable</v>
      </c>
      <c r="H163" s="26">
        <f t="shared" si="5"/>
        <v>-11738.415394300337</v>
      </c>
    </row>
    <row r="164" spans="1:8" x14ac:dyDescent="0.5">
      <c r="A164" t="s">
        <v>241</v>
      </c>
      <c r="B164" s="39">
        <v>-11977.48980833333</v>
      </c>
      <c r="C164" s="26">
        <v>-5977.4898083333301</v>
      </c>
      <c r="D164" s="26">
        <v>-5977.4898083333301</v>
      </c>
      <c r="E164" s="124">
        <v>163</v>
      </c>
      <c r="F164" t="str">
        <f t="shared" si="4"/>
        <v>Not Profitable</v>
      </c>
      <c r="H164" s="26">
        <f t="shared" si="5"/>
        <v>-11954.97961666666</v>
      </c>
    </row>
    <row r="165" spans="1:8" x14ac:dyDescent="0.5">
      <c r="A165" t="s">
        <v>174</v>
      </c>
      <c r="B165" s="39">
        <v>-12006.740976310148</v>
      </c>
      <c r="C165" s="26">
        <v>-6006.7409763101477</v>
      </c>
      <c r="D165" s="26">
        <v>-6006.7409763101477</v>
      </c>
      <c r="E165" s="124">
        <v>164</v>
      </c>
      <c r="F165" t="str">
        <f t="shared" si="4"/>
        <v>Not Profitable</v>
      </c>
      <c r="H165" s="26">
        <f t="shared" si="5"/>
        <v>-12013.481952620295</v>
      </c>
    </row>
    <row r="166" spans="1:8" x14ac:dyDescent="0.5">
      <c r="A166" t="s">
        <v>169</v>
      </c>
      <c r="B166" s="39">
        <v>-12150.978530938712</v>
      </c>
      <c r="C166" s="26">
        <v>-6150.9785309387116</v>
      </c>
      <c r="D166" s="26">
        <v>-6150.9785309387116</v>
      </c>
      <c r="E166" s="124">
        <v>165</v>
      </c>
      <c r="F166" t="str">
        <f t="shared" si="4"/>
        <v>Not Profitable</v>
      </c>
      <c r="H166" s="26">
        <f t="shared" si="5"/>
        <v>-12301.957061877423</v>
      </c>
    </row>
    <row r="167" spans="1:8" x14ac:dyDescent="0.5">
      <c r="A167" t="s">
        <v>141</v>
      </c>
      <c r="B167" s="39">
        <v>-12294.976471879629</v>
      </c>
      <c r="C167" s="26">
        <v>-6294.9764718796287</v>
      </c>
      <c r="D167" s="26">
        <v>-6294.9764718796287</v>
      </c>
      <c r="E167" s="124">
        <v>166</v>
      </c>
      <c r="F167" t="str">
        <f t="shared" si="4"/>
        <v>Not Profitable</v>
      </c>
      <c r="H167" s="26">
        <f t="shared" si="5"/>
        <v>-12589.952943759257</v>
      </c>
    </row>
    <row r="168" spans="1:8" x14ac:dyDescent="0.5">
      <c r="A168" t="s">
        <v>354</v>
      </c>
      <c r="B168" s="39">
        <v>-12464.882234751123</v>
      </c>
      <c r="C168" s="26">
        <v>5717.6600336807369</v>
      </c>
      <c r="D168" s="26">
        <v>5717.6600336807369</v>
      </c>
      <c r="E168" s="124">
        <v>167</v>
      </c>
      <c r="F168" t="str">
        <f t="shared" si="4"/>
        <v>Not Profitable</v>
      </c>
      <c r="H168" s="26">
        <f t="shared" si="5"/>
        <v>11435.320067361474</v>
      </c>
    </row>
    <row r="169" spans="1:8" x14ac:dyDescent="0.5">
      <c r="A169" t="s">
        <v>284</v>
      </c>
      <c r="B169" s="39">
        <v>-12586.606196049586</v>
      </c>
      <c r="C169" s="26">
        <v>-6586.6061960495863</v>
      </c>
      <c r="D169" s="26">
        <v>-6586.6061960495863</v>
      </c>
      <c r="E169" s="124">
        <v>168</v>
      </c>
      <c r="F169" t="str">
        <f t="shared" si="4"/>
        <v>Not Profitable</v>
      </c>
      <c r="H169" s="26">
        <f t="shared" si="5"/>
        <v>-13173.212392099173</v>
      </c>
    </row>
    <row r="170" spans="1:8" x14ac:dyDescent="0.5">
      <c r="A170" t="s">
        <v>244</v>
      </c>
      <c r="B170" s="39">
        <v>-12780.252714255434</v>
      </c>
      <c r="C170" s="26">
        <v>-6780.2527142554336</v>
      </c>
      <c r="D170" s="26">
        <v>-6780.2527142554336</v>
      </c>
      <c r="E170" s="124">
        <v>169</v>
      </c>
      <c r="F170" t="str">
        <f t="shared" si="4"/>
        <v>Not Profitable</v>
      </c>
      <c r="H170" s="26">
        <f t="shared" si="5"/>
        <v>-13560.505428510867</v>
      </c>
    </row>
    <row r="171" spans="1:8" x14ac:dyDescent="0.5">
      <c r="A171" t="s">
        <v>350</v>
      </c>
      <c r="B171" s="39">
        <v>-12838.269418974895</v>
      </c>
      <c r="C171" s="26">
        <v>-20580.652209323071</v>
      </c>
      <c r="D171" s="26">
        <v>-20580.652209323071</v>
      </c>
      <c r="E171" s="124">
        <v>170</v>
      </c>
      <c r="F171" t="str">
        <f t="shared" si="4"/>
        <v>Not Profitable</v>
      </c>
      <c r="H171" s="26">
        <f t="shared" si="5"/>
        <v>-41161.304418646141</v>
      </c>
    </row>
    <row r="172" spans="1:8" x14ac:dyDescent="0.5">
      <c r="A172" t="s">
        <v>127</v>
      </c>
      <c r="B172" s="39">
        <v>-12914.716108718494</v>
      </c>
      <c r="C172" s="26">
        <v>-6914.7161087184941</v>
      </c>
      <c r="D172" s="26">
        <v>-6914.7161087184941</v>
      </c>
      <c r="E172" s="124">
        <v>171</v>
      </c>
      <c r="F172" t="str">
        <f t="shared" si="4"/>
        <v>Not Profitable</v>
      </c>
      <c r="H172" s="26">
        <f t="shared" si="5"/>
        <v>-13829.432217436988</v>
      </c>
    </row>
    <row r="173" spans="1:8" x14ac:dyDescent="0.5">
      <c r="A173" t="s">
        <v>259</v>
      </c>
      <c r="B173" s="39">
        <v>-12916.323594514157</v>
      </c>
      <c r="C173" s="26">
        <v>-6916.3235945141587</v>
      </c>
      <c r="D173" s="26">
        <v>-6916.3235945141587</v>
      </c>
      <c r="E173" s="124">
        <v>172</v>
      </c>
      <c r="F173" t="str">
        <f t="shared" si="4"/>
        <v>Not Profitable</v>
      </c>
      <c r="H173" s="26">
        <f t="shared" si="5"/>
        <v>-13832.647189028317</v>
      </c>
    </row>
    <row r="174" spans="1:8" x14ac:dyDescent="0.5">
      <c r="A174" t="s">
        <v>124</v>
      </c>
      <c r="B174" s="39">
        <v>-13106.292035745646</v>
      </c>
      <c r="C174" s="26">
        <v>-7106.292035745646</v>
      </c>
      <c r="D174" s="26">
        <v>-7106.292035745646</v>
      </c>
      <c r="E174" s="124">
        <v>173</v>
      </c>
      <c r="F174" t="str">
        <f t="shared" si="4"/>
        <v>Not Profitable</v>
      </c>
      <c r="H174" s="26">
        <f t="shared" si="5"/>
        <v>-14212.584071491292</v>
      </c>
    </row>
    <row r="175" spans="1:8" x14ac:dyDescent="0.5">
      <c r="A175" t="s">
        <v>209</v>
      </c>
      <c r="B175" s="39">
        <v>-13129.220084598976</v>
      </c>
      <c r="C175" s="26">
        <v>-7129.2200845989773</v>
      </c>
      <c r="D175" s="26">
        <v>-7129.2200845989773</v>
      </c>
      <c r="E175" s="124">
        <v>174</v>
      </c>
      <c r="F175" t="str">
        <f t="shared" si="4"/>
        <v>Not Profitable</v>
      </c>
      <c r="H175" s="26">
        <f t="shared" si="5"/>
        <v>-14258.440169197955</v>
      </c>
    </row>
    <row r="176" spans="1:8" x14ac:dyDescent="0.5">
      <c r="A176" t="s">
        <v>185</v>
      </c>
      <c r="B176" s="39">
        <v>-13402.832933877928</v>
      </c>
      <c r="C176" s="26">
        <v>-7402.8329338779276</v>
      </c>
      <c r="D176" s="26">
        <v>-7402.8329338779276</v>
      </c>
      <c r="E176" s="124">
        <v>175</v>
      </c>
      <c r="F176" t="str">
        <f t="shared" si="4"/>
        <v>Not Profitable</v>
      </c>
      <c r="H176" s="26">
        <f t="shared" si="5"/>
        <v>-14805.665867755855</v>
      </c>
    </row>
    <row r="177" spans="1:8" x14ac:dyDescent="0.5">
      <c r="A177" t="s">
        <v>246</v>
      </c>
      <c r="B177" s="39">
        <v>-13405.071335595499</v>
      </c>
      <c r="C177" s="26">
        <v>-7405.0713355954995</v>
      </c>
      <c r="D177" s="26">
        <v>-7405.0713355954995</v>
      </c>
      <c r="E177" s="124">
        <v>176</v>
      </c>
      <c r="F177" t="str">
        <f t="shared" si="4"/>
        <v>Not Profitable</v>
      </c>
      <c r="H177" s="26">
        <f t="shared" si="5"/>
        <v>-14810.142671190999</v>
      </c>
    </row>
    <row r="178" spans="1:8" x14ac:dyDescent="0.5">
      <c r="A178" t="s">
        <v>102</v>
      </c>
      <c r="B178" s="39">
        <v>-13542.751549488819</v>
      </c>
      <c r="C178" s="26">
        <v>-7542.7515494888194</v>
      </c>
      <c r="D178" s="26">
        <v>-7542.7515494888194</v>
      </c>
      <c r="E178" s="124">
        <v>177</v>
      </c>
      <c r="F178" t="str">
        <f t="shared" si="4"/>
        <v>Not Profitable</v>
      </c>
      <c r="H178" s="26">
        <f t="shared" si="5"/>
        <v>-15085.503098977639</v>
      </c>
    </row>
    <row r="179" spans="1:8" x14ac:dyDescent="0.5">
      <c r="A179" t="s">
        <v>228</v>
      </c>
      <c r="B179" s="39">
        <v>-13613.230421763641</v>
      </c>
      <c r="C179" s="26">
        <v>-7613.2304217636411</v>
      </c>
      <c r="D179" s="26">
        <v>-7613.2304217636411</v>
      </c>
      <c r="E179" s="124">
        <v>178</v>
      </c>
      <c r="F179" t="str">
        <f t="shared" si="4"/>
        <v>Not Profitable</v>
      </c>
      <c r="H179" s="26">
        <f t="shared" si="5"/>
        <v>-15226.460843527282</v>
      </c>
    </row>
    <row r="180" spans="1:8" x14ac:dyDescent="0.5">
      <c r="A180" t="s">
        <v>98</v>
      </c>
      <c r="B180" s="39">
        <v>-13847.891768333333</v>
      </c>
      <c r="C180" s="26">
        <v>-7847.8917683333329</v>
      </c>
      <c r="D180" s="26">
        <v>-7847.8917683333329</v>
      </c>
      <c r="E180" s="124">
        <v>179</v>
      </c>
      <c r="F180" t="str">
        <f t="shared" si="4"/>
        <v>Not Profitable</v>
      </c>
      <c r="H180" s="26">
        <f t="shared" si="5"/>
        <v>-15695.783536666666</v>
      </c>
    </row>
    <row r="181" spans="1:8" x14ac:dyDescent="0.5">
      <c r="A181" t="s">
        <v>216</v>
      </c>
      <c r="B181" s="39">
        <v>-13992.606373580891</v>
      </c>
      <c r="C181" s="26">
        <v>-7992.6063735808912</v>
      </c>
      <c r="D181" s="26">
        <v>-7992.6063735808912</v>
      </c>
      <c r="E181" s="124">
        <v>180</v>
      </c>
      <c r="F181" t="str">
        <f t="shared" si="4"/>
        <v>Not Profitable</v>
      </c>
      <c r="H181" s="26">
        <f t="shared" si="5"/>
        <v>-15985.212747161782</v>
      </c>
    </row>
    <row r="182" spans="1:8" x14ac:dyDescent="0.5">
      <c r="A182" t="s">
        <v>230</v>
      </c>
      <c r="B182" s="39">
        <v>-14035.125444496349</v>
      </c>
      <c r="C182" s="26">
        <v>-8035.1254444963488</v>
      </c>
      <c r="D182" s="26">
        <v>-8035.1254444963488</v>
      </c>
      <c r="E182" s="124">
        <v>181</v>
      </c>
      <c r="F182" t="str">
        <f t="shared" si="4"/>
        <v>Not Profitable</v>
      </c>
      <c r="H182" s="26">
        <f t="shared" si="5"/>
        <v>-16070.250888992698</v>
      </c>
    </row>
    <row r="183" spans="1:8" x14ac:dyDescent="0.5">
      <c r="A183" t="s">
        <v>204</v>
      </c>
      <c r="B183" s="39">
        <v>-14460.50810833333</v>
      </c>
      <c r="C183" s="26">
        <v>-8460.5081083333298</v>
      </c>
      <c r="D183" s="26">
        <v>-8460.5081083333298</v>
      </c>
      <c r="E183" s="124">
        <v>182</v>
      </c>
      <c r="F183" t="str">
        <f t="shared" si="4"/>
        <v>Not Profitable</v>
      </c>
      <c r="H183" s="26">
        <f t="shared" si="5"/>
        <v>-16921.01621666666</v>
      </c>
    </row>
    <row r="184" spans="1:8" x14ac:dyDescent="0.5">
      <c r="A184" t="s">
        <v>332</v>
      </c>
      <c r="B184" s="39">
        <v>-14497.26738063345</v>
      </c>
      <c r="C184" s="26">
        <v>-8839.7590625097509</v>
      </c>
      <c r="D184" s="26">
        <v>-8839.7590625097509</v>
      </c>
      <c r="E184" s="124">
        <v>183</v>
      </c>
      <c r="F184" t="str">
        <f t="shared" si="4"/>
        <v>Not Profitable</v>
      </c>
      <c r="H184" s="26">
        <f t="shared" si="5"/>
        <v>-17679.518125019502</v>
      </c>
    </row>
    <row r="185" spans="1:8" x14ac:dyDescent="0.5">
      <c r="A185" t="s">
        <v>267</v>
      </c>
      <c r="B185" s="39">
        <v>-14543.03009898528</v>
      </c>
      <c r="C185" s="26">
        <v>-8543.0300989852822</v>
      </c>
      <c r="D185" s="26">
        <v>-8543.0300989852822</v>
      </c>
      <c r="E185" s="124">
        <v>184</v>
      </c>
      <c r="F185" t="str">
        <f t="shared" si="4"/>
        <v>Not Profitable</v>
      </c>
      <c r="H185" s="26">
        <f t="shared" si="5"/>
        <v>-17086.060197970564</v>
      </c>
    </row>
    <row r="186" spans="1:8" x14ac:dyDescent="0.5">
      <c r="A186" t="s">
        <v>328</v>
      </c>
      <c r="B186" s="39">
        <v>-14745.986801430929</v>
      </c>
      <c r="C186" s="26">
        <v>-12062.316222443807</v>
      </c>
      <c r="D186" s="26">
        <v>-12062.316222443807</v>
      </c>
      <c r="E186" s="124">
        <v>185</v>
      </c>
      <c r="F186" t="str">
        <f t="shared" si="4"/>
        <v>Not Profitable</v>
      </c>
      <c r="H186" s="26">
        <f t="shared" si="5"/>
        <v>-24124.632444887615</v>
      </c>
    </row>
    <row r="187" spans="1:8" x14ac:dyDescent="0.5">
      <c r="A187" t="s">
        <v>331</v>
      </c>
      <c r="B187" s="39">
        <v>-14839.759062509751</v>
      </c>
      <c r="C187" s="26">
        <v>-2830.9714951203205</v>
      </c>
      <c r="D187" s="26">
        <v>-2830.9714951203205</v>
      </c>
      <c r="E187" s="124">
        <v>186</v>
      </c>
      <c r="F187" t="str">
        <f t="shared" si="4"/>
        <v>Not Profitable</v>
      </c>
      <c r="H187" s="26">
        <f t="shared" si="5"/>
        <v>-5661.9429902406409</v>
      </c>
    </row>
    <row r="188" spans="1:8" x14ac:dyDescent="0.5">
      <c r="A188" t="s">
        <v>105</v>
      </c>
      <c r="B188" s="39">
        <v>-14873.009253333337</v>
      </c>
      <c r="C188" s="26">
        <v>-8873.0092533333373</v>
      </c>
      <c r="D188" s="26">
        <v>-8873.0092533333373</v>
      </c>
      <c r="E188" s="124">
        <v>187</v>
      </c>
      <c r="F188" t="str">
        <f t="shared" si="4"/>
        <v>Not Profitable</v>
      </c>
      <c r="H188" s="26">
        <f t="shared" si="5"/>
        <v>-17746.018506666675</v>
      </c>
    </row>
    <row r="189" spans="1:8" x14ac:dyDescent="0.5">
      <c r="A189" t="s">
        <v>252</v>
      </c>
      <c r="B189" s="39">
        <v>-14873.503975834386</v>
      </c>
      <c r="C189" s="26">
        <v>-8873.5039758343864</v>
      </c>
      <c r="D189" s="26">
        <v>-8873.5039758343864</v>
      </c>
      <c r="E189" s="124">
        <v>188</v>
      </c>
      <c r="F189" t="str">
        <f t="shared" si="4"/>
        <v>Not Profitable</v>
      </c>
      <c r="H189" s="26">
        <f t="shared" si="5"/>
        <v>-17747.007951668773</v>
      </c>
    </row>
    <row r="190" spans="1:8" x14ac:dyDescent="0.5">
      <c r="A190" t="s">
        <v>51</v>
      </c>
      <c r="B190" s="39">
        <v>-14891.154023333334</v>
      </c>
      <c r="C190" s="26">
        <v>-8891.1540233333344</v>
      </c>
      <c r="D190" s="26">
        <v>-8891.1540233333344</v>
      </c>
      <c r="E190" s="124">
        <v>189</v>
      </c>
      <c r="F190" t="str">
        <f t="shared" si="4"/>
        <v>Not Profitable</v>
      </c>
      <c r="H190" s="26">
        <f t="shared" si="5"/>
        <v>-17782.308046666669</v>
      </c>
    </row>
    <row r="191" spans="1:8" x14ac:dyDescent="0.5">
      <c r="A191" t="s">
        <v>312</v>
      </c>
      <c r="B191" s="39">
        <v>-15029.424216651812</v>
      </c>
      <c r="C191" s="26">
        <v>-9029.4242166518125</v>
      </c>
      <c r="D191" s="26">
        <v>-9029.4242166518125</v>
      </c>
      <c r="E191" s="124">
        <v>190</v>
      </c>
      <c r="F191" t="str">
        <f t="shared" si="4"/>
        <v>Not Profitable</v>
      </c>
      <c r="H191" s="26">
        <f t="shared" si="5"/>
        <v>-18058.848433303625</v>
      </c>
    </row>
    <row r="192" spans="1:8" x14ac:dyDescent="0.5">
      <c r="A192" t="s">
        <v>107</v>
      </c>
      <c r="B192" s="39">
        <v>-15079.766879174815</v>
      </c>
      <c r="C192" s="26">
        <v>-9079.7668791748147</v>
      </c>
      <c r="D192" s="26">
        <v>-9079.7668791748147</v>
      </c>
      <c r="E192" s="124">
        <v>191</v>
      </c>
      <c r="F192" t="str">
        <f t="shared" si="4"/>
        <v>Not Profitable</v>
      </c>
      <c r="H192" s="26">
        <f t="shared" si="5"/>
        <v>-18159.533758349629</v>
      </c>
    </row>
    <row r="193" spans="1:8" x14ac:dyDescent="0.5">
      <c r="A193" t="s">
        <v>119</v>
      </c>
      <c r="B193" s="39">
        <v>-15206.671538271612</v>
      </c>
      <c r="C193" s="26">
        <v>-9206.671538271612</v>
      </c>
      <c r="D193" s="26">
        <v>-9206.671538271612</v>
      </c>
      <c r="E193" s="124">
        <v>192</v>
      </c>
      <c r="F193" t="str">
        <f t="shared" si="4"/>
        <v>Not Profitable</v>
      </c>
      <c r="H193" s="26">
        <f t="shared" si="5"/>
        <v>-18413.343076543224</v>
      </c>
    </row>
    <row r="194" spans="1:8" x14ac:dyDescent="0.5">
      <c r="A194" t="s">
        <v>103</v>
      </c>
      <c r="B194" s="39">
        <v>-15327.883043333335</v>
      </c>
      <c r="C194" s="26">
        <v>-9327.8830433333351</v>
      </c>
      <c r="D194" s="26">
        <v>-9327.8830433333351</v>
      </c>
      <c r="E194" s="124">
        <v>193</v>
      </c>
      <c r="F194" t="str">
        <f t="shared" si="4"/>
        <v>Not Profitable</v>
      </c>
      <c r="H194" s="26">
        <f t="shared" si="5"/>
        <v>-18655.76608666667</v>
      </c>
    </row>
    <row r="195" spans="1:8" x14ac:dyDescent="0.5">
      <c r="A195" t="s">
        <v>282</v>
      </c>
      <c r="B195" s="39">
        <v>-15377.324720258894</v>
      </c>
      <c r="C195" s="26">
        <v>-9377.3247202588936</v>
      </c>
      <c r="D195" s="26">
        <v>-9377.3247202588936</v>
      </c>
      <c r="E195" s="124">
        <v>194</v>
      </c>
      <c r="F195" t="str">
        <f t="shared" ref="F195:F245" si="6">IF(B195&gt;6000, "Profitable", "Not Profitable")</f>
        <v>Not Profitable</v>
      </c>
      <c r="H195" s="26">
        <f t="shared" ref="H195:H245" si="7">C195+D195</f>
        <v>-18754.649440517787</v>
      </c>
    </row>
    <row r="196" spans="1:8" x14ac:dyDescent="0.5">
      <c r="A196" t="s">
        <v>254</v>
      </c>
      <c r="B196" s="39">
        <v>-15518.336666197221</v>
      </c>
      <c r="C196" s="26">
        <v>-9518.3366661972213</v>
      </c>
      <c r="D196" s="26">
        <v>-9518.3366661972213</v>
      </c>
      <c r="E196" s="124">
        <v>195</v>
      </c>
      <c r="F196" t="str">
        <f t="shared" si="6"/>
        <v>Not Profitable</v>
      </c>
      <c r="H196" s="26">
        <f t="shared" si="7"/>
        <v>-19036.673332394443</v>
      </c>
    </row>
    <row r="197" spans="1:8" x14ac:dyDescent="0.5">
      <c r="A197" t="s">
        <v>211</v>
      </c>
      <c r="B197" s="39">
        <v>-15525.008958333332</v>
      </c>
      <c r="C197" s="26">
        <v>-9525.008958333332</v>
      </c>
      <c r="D197" s="26">
        <v>-9525.008958333332</v>
      </c>
      <c r="E197" s="124">
        <v>196</v>
      </c>
      <c r="F197" t="str">
        <f t="shared" si="6"/>
        <v>Not Profitable</v>
      </c>
      <c r="H197" s="26">
        <f t="shared" si="7"/>
        <v>-19050.017916666664</v>
      </c>
    </row>
    <row r="198" spans="1:8" x14ac:dyDescent="0.5">
      <c r="A198" t="s">
        <v>292</v>
      </c>
      <c r="B198" s="39">
        <v>-15949.571768333333</v>
      </c>
      <c r="C198" s="26">
        <v>-9949.5717683333332</v>
      </c>
      <c r="D198" s="26">
        <v>-9949.5717683333332</v>
      </c>
      <c r="E198" s="124">
        <v>197</v>
      </c>
      <c r="F198" t="str">
        <f t="shared" si="6"/>
        <v>Not Profitable</v>
      </c>
      <c r="H198" s="26">
        <f t="shared" si="7"/>
        <v>-19899.143536666666</v>
      </c>
    </row>
    <row r="199" spans="1:8" x14ac:dyDescent="0.5">
      <c r="A199" t="s">
        <v>214</v>
      </c>
      <c r="B199" s="39">
        <v>-16084.289164967626</v>
      </c>
      <c r="C199" s="26">
        <v>-10084.289164967626</v>
      </c>
      <c r="D199" s="26">
        <v>-10084.289164967626</v>
      </c>
      <c r="E199" s="124">
        <v>198</v>
      </c>
      <c r="F199" t="str">
        <f t="shared" si="6"/>
        <v>Not Profitable</v>
      </c>
      <c r="H199" s="26">
        <f t="shared" si="7"/>
        <v>-20168.578329935252</v>
      </c>
    </row>
    <row r="200" spans="1:8" x14ac:dyDescent="0.5">
      <c r="A200" t="s">
        <v>202</v>
      </c>
      <c r="B200" s="39">
        <v>-16199.741898333334</v>
      </c>
      <c r="C200" s="26">
        <v>-10199.741898333334</v>
      </c>
      <c r="D200" s="26">
        <v>-10199.741898333334</v>
      </c>
      <c r="E200" s="124">
        <v>199</v>
      </c>
      <c r="F200" t="str">
        <f t="shared" si="6"/>
        <v>Not Profitable</v>
      </c>
      <c r="H200" s="26">
        <f t="shared" si="7"/>
        <v>-20399.483796666667</v>
      </c>
    </row>
    <row r="201" spans="1:8" x14ac:dyDescent="0.5">
      <c r="A201" t="s">
        <v>225</v>
      </c>
      <c r="B201" s="39">
        <v>-16215.361436800544</v>
      </c>
      <c r="C201" s="26">
        <v>-10215.361436800544</v>
      </c>
      <c r="D201" s="26">
        <v>-10215.361436800544</v>
      </c>
      <c r="E201" s="124">
        <v>200</v>
      </c>
      <c r="F201" t="str">
        <f t="shared" si="6"/>
        <v>Not Profitable</v>
      </c>
      <c r="H201" s="26">
        <f t="shared" si="7"/>
        <v>-20430.722873601087</v>
      </c>
    </row>
    <row r="202" spans="1:8" x14ac:dyDescent="0.5">
      <c r="A202" t="s">
        <v>114</v>
      </c>
      <c r="B202" s="39">
        <v>-16285.692340112184</v>
      </c>
      <c r="C202" s="26">
        <v>-10285.692340112184</v>
      </c>
      <c r="D202" s="26">
        <v>-10285.692340112184</v>
      </c>
      <c r="E202" s="124">
        <v>201</v>
      </c>
      <c r="F202" t="str">
        <f t="shared" si="6"/>
        <v>Not Profitable</v>
      </c>
      <c r="H202" s="26">
        <f t="shared" si="7"/>
        <v>-20571.384680224368</v>
      </c>
    </row>
    <row r="203" spans="1:8" x14ac:dyDescent="0.5">
      <c r="A203" t="s">
        <v>318</v>
      </c>
      <c r="B203" s="39">
        <v>-16501.411035550238</v>
      </c>
      <c r="C203" s="26">
        <v>-10501.411035550238</v>
      </c>
      <c r="D203" s="26">
        <v>-10501.411035550238</v>
      </c>
      <c r="E203" s="124">
        <v>202</v>
      </c>
      <c r="F203" t="str">
        <f t="shared" si="6"/>
        <v>Not Profitable</v>
      </c>
      <c r="H203" s="26">
        <f t="shared" si="7"/>
        <v>-21002.822071100476</v>
      </c>
    </row>
    <row r="204" spans="1:8" x14ac:dyDescent="0.5">
      <c r="A204" t="s">
        <v>278</v>
      </c>
      <c r="B204" s="39">
        <v>-16976.913424148435</v>
      </c>
      <c r="C204" s="26">
        <v>-10976.913424148433</v>
      </c>
      <c r="D204" s="26">
        <v>-10976.913424148433</v>
      </c>
      <c r="E204" s="124">
        <v>203</v>
      </c>
      <c r="F204" t="str">
        <f t="shared" si="6"/>
        <v>Not Profitable</v>
      </c>
      <c r="H204" s="26">
        <f t="shared" si="7"/>
        <v>-21953.826848296867</v>
      </c>
    </row>
    <row r="205" spans="1:8" x14ac:dyDescent="0.5">
      <c r="A205" t="s">
        <v>235</v>
      </c>
      <c r="B205" s="39">
        <v>-17002.152570938029</v>
      </c>
      <c r="C205" s="26">
        <v>-11002.152570938031</v>
      </c>
      <c r="D205" s="26">
        <v>-11002.152570938031</v>
      </c>
      <c r="E205" s="124">
        <v>204</v>
      </c>
      <c r="F205" t="str">
        <f t="shared" si="6"/>
        <v>Not Profitable</v>
      </c>
      <c r="H205" s="26">
        <f t="shared" si="7"/>
        <v>-22004.305141876062</v>
      </c>
    </row>
    <row r="206" spans="1:8" x14ac:dyDescent="0.5">
      <c r="A206" t="s">
        <v>139</v>
      </c>
      <c r="B206" s="39">
        <v>-17052.692268704064</v>
      </c>
      <c r="C206" s="26">
        <v>-11052.692268704066</v>
      </c>
      <c r="D206" s="26">
        <v>-11052.692268704066</v>
      </c>
      <c r="E206" s="124">
        <v>205</v>
      </c>
      <c r="F206" t="str">
        <f t="shared" si="6"/>
        <v>Not Profitable</v>
      </c>
      <c r="H206" s="26">
        <f t="shared" si="7"/>
        <v>-22105.384537408132</v>
      </c>
    </row>
    <row r="207" spans="1:8" x14ac:dyDescent="0.5">
      <c r="A207" t="s">
        <v>54</v>
      </c>
      <c r="B207" s="39">
        <v>-17117.171768333334</v>
      </c>
      <c r="C207" s="26">
        <v>-11117.171768333332</v>
      </c>
      <c r="D207" s="26">
        <v>-11117.171768333332</v>
      </c>
      <c r="E207" s="124">
        <v>206</v>
      </c>
      <c r="F207" t="str">
        <f t="shared" si="6"/>
        <v>Not Profitable</v>
      </c>
      <c r="H207" s="26">
        <f t="shared" si="7"/>
        <v>-22234.343536666664</v>
      </c>
    </row>
    <row r="208" spans="1:8" x14ac:dyDescent="0.5">
      <c r="A208" t="s">
        <v>356</v>
      </c>
      <c r="B208" s="39">
        <v>-17547.05134169299</v>
      </c>
      <c r="C208" s="26">
        <v>-26005.53021733282</v>
      </c>
      <c r="D208" s="26">
        <v>-26005.53021733282</v>
      </c>
      <c r="E208" s="124">
        <v>207</v>
      </c>
      <c r="F208" t="str">
        <f t="shared" si="6"/>
        <v>Not Profitable</v>
      </c>
      <c r="H208" s="26">
        <f t="shared" si="7"/>
        <v>-52011.06043466564</v>
      </c>
    </row>
    <row r="209" spans="1:8" x14ac:dyDescent="0.5">
      <c r="A209" t="s">
        <v>116</v>
      </c>
      <c r="B209" s="39">
        <v>-17678.23853333333</v>
      </c>
      <c r="C209" s="26">
        <v>-11678.238533333331</v>
      </c>
      <c r="D209" s="26">
        <v>-11678.238533333331</v>
      </c>
      <c r="E209" s="124">
        <v>208</v>
      </c>
      <c r="F209" t="str">
        <f t="shared" si="6"/>
        <v>Not Profitable</v>
      </c>
      <c r="H209" s="26">
        <f t="shared" si="7"/>
        <v>-23356.477066666663</v>
      </c>
    </row>
    <row r="210" spans="1:8" x14ac:dyDescent="0.5">
      <c r="A210" t="s">
        <v>56</v>
      </c>
      <c r="B210" s="39">
        <v>-17932.120149754366</v>
      </c>
      <c r="C210" s="26">
        <v>-11932.120149754366</v>
      </c>
      <c r="D210" s="26">
        <v>-11932.120149754366</v>
      </c>
      <c r="E210" s="124">
        <v>209</v>
      </c>
      <c r="F210" t="str">
        <f t="shared" si="6"/>
        <v>Not Profitable</v>
      </c>
      <c r="H210" s="26">
        <f t="shared" si="7"/>
        <v>-23864.240299508732</v>
      </c>
    </row>
    <row r="211" spans="1:8" x14ac:dyDescent="0.5">
      <c r="A211" t="s">
        <v>207</v>
      </c>
      <c r="B211" s="39">
        <v>-17970.453903242153</v>
      </c>
      <c r="C211" s="26">
        <v>-11970.453903242151</v>
      </c>
      <c r="D211" s="26">
        <v>-11970.453903242151</v>
      </c>
      <c r="E211" s="124">
        <v>210</v>
      </c>
      <c r="F211" t="str">
        <f t="shared" si="6"/>
        <v>Not Profitable</v>
      </c>
      <c r="H211" s="26">
        <f t="shared" si="7"/>
        <v>-23940.907806484302</v>
      </c>
    </row>
    <row r="212" spans="1:8" x14ac:dyDescent="0.5">
      <c r="A212" t="s">
        <v>262</v>
      </c>
      <c r="B212" s="39">
        <v>-18055.625705269784</v>
      </c>
      <c r="C212" s="26">
        <v>-12055.625705269784</v>
      </c>
      <c r="D212" s="26">
        <v>-12055.625705269784</v>
      </c>
      <c r="E212" s="124">
        <v>211</v>
      </c>
      <c r="F212" t="str">
        <f t="shared" si="6"/>
        <v>Not Profitable</v>
      </c>
      <c r="H212" s="26">
        <f t="shared" si="7"/>
        <v>-24111.251410539568</v>
      </c>
    </row>
    <row r="213" spans="1:8" x14ac:dyDescent="0.5">
      <c r="A213" t="s">
        <v>108</v>
      </c>
      <c r="B213" s="39">
        <v>-18330.238238333335</v>
      </c>
      <c r="C213" s="26">
        <v>-12330.238238333335</v>
      </c>
      <c r="D213" s="26">
        <v>-12330.238238333335</v>
      </c>
      <c r="E213" s="124">
        <v>212</v>
      </c>
      <c r="F213" t="str">
        <f t="shared" si="6"/>
        <v>Not Profitable</v>
      </c>
      <c r="H213" s="26">
        <f t="shared" si="7"/>
        <v>-24660.47647666667</v>
      </c>
    </row>
    <row r="214" spans="1:8" x14ac:dyDescent="0.5">
      <c r="A214" t="s">
        <v>289</v>
      </c>
      <c r="B214" s="39">
        <v>-18358.30873468547</v>
      </c>
      <c r="C214" s="26">
        <v>-12358.30873468547</v>
      </c>
      <c r="D214" s="26">
        <v>-12358.30873468547</v>
      </c>
      <c r="E214" s="124">
        <v>213</v>
      </c>
      <c r="F214" t="str">
        <f t="shared" si="6"/>
        <v>Not Profitable</v>
      </c>
      <c r="H214" s="26">
        <f t="shared" si="7"/>
        <v>-24716.61746937094</v>
      </c>
    </row>
    <row r="215" spans="1:8" x14ac:dyDescent="0.5">
      <c r="A215" t="s">
        <v>121</v>
      </c>
      <c r="B215" s="39">
        <v>-18375.048342798043</v>
      </c>
      <c r="C215" s="26">
        <v>-12375.048342798042</v>
      </c>
      <c r="D215" s="26">
        <v>-12375.048342798042</v>
      </c>
      <c r="E215" s="124">
        <v>214</v>
      </c>
      <c r="F215" t="str">
        <f t="shared" si="6"/>
        <v>Not Profitable</v>
      </c>
      <c r="H215" s="26">
        <f t="shared" si="7"/>
        <v>-24750.096685596083</v>
      </c>
    </row>
    <row r="216" spans="1:8" x14ac:dyDescent="0.5">
      <c r="A216" t="s">
        <v>317</v>
      </c>
      <c r="B216" s="39">
        <v>-18769.251996645155</v>
      </c>
      <c r="C216" s="26">
        <v>-12769.251996645155</v>
      </c>
      <c r="D216" s="26">
        <v>-12769.251996645155</v>
      </c>
      <c r="E216" s="124">
        <v>215</v>
      </c>
      <c r="F216" t="str">
        <f t="shared" si="6"/>
        <v>Not Profitable</v>
      </c>
      <c r="H216" s="26">
        <f t="shared" si="7"/>
        <v>-25538.503993290309</v>
      </c>
    </row>
    <row r="217" spans="1:8" x14ac:dyDescent="0.5">
      <c r="A217" t="s">
        <v>227</v>
      </c>
      <c r="B217" s="39">
        <v>-18801.119383333335</v>
      </c>
      <c r="C217" s="26">
        <v>-12801.119383333335</v>
      </c>
      <c r="D217" s="26">
        <v>-12801.119383333335</v>
      </c>
      <c r="E217" s="124">
        <v>216</v>
      </c>
      <c r="F217" t="str">
        <f t="shared" si="6"/>
        <v>Not Profitable</v>
      </c>
      <c r="H217" s="26">
        <f t="shared" si="7"/>
        <v>-25602.238766666669</v>
      </c>
    </row>
    <row r="218" spans="1:8" x14ac:dyDescent="0.5">
      <c r="A218" t="s">
        <v>290</v>
      </c>
      <c r="B218" s="39">
        <v>-19784.139101397061</v>
      </c>
      <c r="C218" s="26">
        <v>-13784.139101397061</v>
      </c>
      <c r="D218" s="26">
        <v>-13784.139101397061</v>
      </c>
      <c r="E218" s="124">
        <v>217</v>
      </c>
      <c r="F218" t="str">
        <f t="shared" si="6"/>
        <v>Not Profitable</v>
      </c>
      <c r="H218" s="26">
        <f t="shared" si="7"/>
        <v>-27568.278202794121</v>
      </c>
    </row>
    <row r="219" spans="1:8" x14ac:dyDescent="0.5">
      <c r="A219" t="s">
        <v>345</v>
      </c>
      <c r="B219" s="39">
        <v>-19926.60738063345</v>
      </c>
      <c r="C219" s="26">
        <v>-16610.985984355288</v>
      </c>
      <c r="D219" s="26">
        <v>-16610.985984355288</v>
      </c>
      <c r="E219" s="124">
        <v>218</v>
      </c>
      <c r="F219" t="str">
        <f t="shared" si="6"/>
        <v>Not Profitable</v>
      </c>
      <c r="H219" s="26">
        <f t="shared" si="7"/>
        <v>-33221.971968710575</v>
      </c>
    </row>
    <row r="220" spans="1:8" x14ac:dyDescent="0.5">
      <c r="A220" t="s">
        <v>279</v>
      </c>
      <c r="B220" s="39">
        <v>-20374.716973522209</v>
      </c>
      <c r="C220" s="26">
        <v>-14374.716973522209</v>
      </c>
      <c r="D220" s="26">
        <v>-14374.716973522209</v>
      </c>
      <c r="E220" s="124">
        <v>219</v>
      </c>
      <c r="F220" t="str">
        <f t="shared" si="6"/>
        <v>Not Profitable</v>
      </c>
      <c r="H220" s="26">
        <f t="shared" si="7"/>
        <v>-28749.433947044417</v>
      </c>
    </row>
    <row r="221" spans="1:8" x14ac:dyDescent="0.5">
      <c r="A221" t="s">
        <v>335</v>
      </c>
      <c r="B221" s="39">
        <v>-20992.177740641695</v>
      </c>
      <c r="C221" s="26">
        <v>11514.278181757894</v>
      </c>
      <c r="D221" s="26">
        <v>11514.278181757894</v>
      </c>
      <c r="E221" s="124">
        <v>220</v>
      </c>
      <c r="F221" t="str">
        <f t="shared" si="6"/>
        <v>Not Profitable</v>
      </c>
      <c r="H221" s="26">
        <f t="shared" si="7"/>
        <v>23028.556363515789</v>
      </c>
    </row>
    <row r="222" spans="1:8" x14ac:dyDescent="0.5">
      <c r="A222" t="s">
        <v>273</v>
      </c>
      <c r="B222" s="39">
        <v>-21300.938728393157</v>
      </c>
      <c r="C222" s="26">
        <v>-15300.938728393157</v>
      </c>
      <c r="D222" s="26">
        <v>-15300.938728393157</v>
      </c>
      <c r="E222" s="124">
        <v>221</v>
      </c>
      <c r="F222" t="str">
        <f t="shared" si="6"/>
        <v>Not Profitable</v>
      </c>
      <c r="H222" s="26">
        <f t="shared" si="7"/>
        <v>-30601.877456786315</v>
      </c>
    </row>
    <row r="223" spans="1:8" x14ac:dyDescent="0.5">
      <c r="A223" t="s">
        <v>348</v>
      </c>
      <c r="B223" s="39">
        <v>-21581.435532764568</v>
      </c>
      <c r="C223" s="26">
        <v>-16535.733510707974</v>
      </c>
      <c r="D223" s="26">
        <v>-16535.733510707974</v>
      </c>
      <c r="E223" s="124">
        <v>222</v>
      </c>
      <c r="F223" t="str">
        <f t="shared" si="6"/>
        <v>Not Profitable</v>
      </c>
      <c r="H223" s="26">
        <f t="shared" si="7"/>
        <v>-33071.467021415949</v>
      </c>
    </row>
    <row r="224" spans="1:8" x14ac:dyDescent="0.5">
      <c r="A224" t="s">
        <v>275</v>
      </c>
      <c r="B224" s="39">
        <v>-21784.40481956214</v>
      </c>
      <c r="C224" s="26">
        <v>-15784.40481956214</v>
      </c>
      <c r="D224" s="26">
        <v>-15784.40481956214</v>
      </c>
      <c r="E224" s="124">
        <v>223</v>
      </c>
      <c r="F224" t="str">
        <f t="shared" si="6"/>
        <v>Not Profitable</v>
      </c>
      <c r="H224" s="26">
        <f t="shared" si="7"/>
        <v>-31568.80963912428</v>
      </c>
    </row>
    <row r="225" spans="1:8" x14ac:dyDescent="0.5">
      <c r="A225" t="s">
        <v>343</v>
      </c>
      <c r="B225" s="39">
        <v>-22348.530529340718</v>
      </c>
      <c r="C225" s="26">
        <v>-33153.225171019614</v>
      </c>
      <c r="D225" s="26">
        <v>-33153.225171019614</v>
      </c>
      <c r="E225" s="124">
        <v>224</v>
      </c>
      <c r="F225" t="str">
        <f t="shared" si="6"/>
        <v>Not Profitable</v>
      </c>
      <c r="H225" s="26">
        <f t="shared" si="7"/>
        <v>-66306.450342039228</v>
      </c>
    </row>
    <row r="226" spans="1:8" x14ac:dyDescent="0.5">
      <c r="A226" t="s">
        <v>347</v>
      </c>
      <c r="B226" s="39">
        <v>-22535.733510707974</v>
      </c>
      <c r="C226" s="26">
        <v>-13926.60738063345</v>
      </c>
      <c r="D226" s="26">
        <v>-13926.60738063345</v>
      </c>
      <c r="E226" s="124">
        <v>225</v>
      </c>
      <c r="F226" t="str">
        <f t="shared" si="6"/>
        <v>Not Profitable</v>
      </c>
      <c r="H226" s="26">
        <f t="shared" si="7"/>
        <v>-27853.2147612669</v>
      </c>
    </row>
    <row r="227" spans="1:8" x14ac:dyDescent="0.5">
      <c r="A227" t="s">
        <v>344</v>
      </c>
      <c r="B227" s="39">
        <v>-22610.985984355288</v>
      </c>
      <c r="C227" s="26">
        <v>-16348.530529340718</v>
      </c>
      <c r="D227" s="26">
        <v>-16348.530529340718</v>
      </c>
      <c r="E227" s="124">
        <v>226</v>
      </c>
      <c r="F227" t="str">
        <f t="shared" si="6"/>
        <v>Not Profitable</v>
      </c>
      <c r="H227" s="26">
        <f t="shared" si="7"/>
        <v>-32697.061058681436</v>
      </c>
    </row>
    <row r="228" spans="1:8" x14ac:dyDescent="0.5">
      <c r="A228" t="s">
        <v>194</v>
      </c>
      <c r="B228" s="39">
        <v>-22756.120955633447</v>
      </c>
      <c r="C228" s="26">
        <v>-16756.120955633447</v>
      </c>
      <c r="D228" s="26">
        <v>-16756.120955633447</v>
      </c>
      <c r="E228" s="124">
        <v>227</v>
      </c>
      <c r="F228" t="str">
        <f t="shared" si="6"/>
        <v>Not Profitable</v>
      </c>
      <c r="H228" s="26">
        <f t="shared" si="7"/>
        <v>-33512.241911266894</v>
      </c>
    </row>
    <row r="229" spans="1:8" x14ac:dyDescent="0.5">
      <c r="A229" t="s">
        <v>339</v>
      </c>
      <c r="B229" s="39">
        <v>-22927.079923179786</v>
      </c>
      <c r="C229" s="26">
        <v>-5697.5325546289951</v>
      </c>
      <c r="D229" s="26">
        <v>-5697.5325546289951</v>
      </c>
      <c r="E229" s="124">
        <v>228</v>
      </c>
      <c r="F229" t="str">
        <f t="shared" si="6"/>
        <v>Not Profitable</v>
      </c>
      <c r="H229" s="26">
        <f t="shared" si="7"/>
        <v>-11395.06510925799</v>
      </c>
    </row>
    <row r="230" spans="1:8" x14ac:dyDescent="0.5">
      <c r="A230" t="s">
        <v>307</v>
      </c>
      <c r="B230" s="39">
        <v>-23836.638174945943</v>
      </c>
      <c r="C230" s="26">
        <v>-17836.638174945943</v>
      </c>
      <c r="D230" s="26">
        <v>-17836.638174945943</v>
      </c>
      <c r="E230" s="124">
        <v>229</v>
      </c>
      <c r="F230" t="str">
        <f t="shared" si="6"/>
        <v>Not Profitable</v>
      </c>
      <c r="H230" s="26">
        <f t="shared" si="7"/>
        <v>-35673.276349891887</v>
      </c>
    </row>
    <row r="231" spans="1:8" x14ac:dyDescent="0.5">
      <c r="A231" t="s">
        <v>301</v>
      </c>
      <c r="B231" s="39">
        <v>-24210.603188552985</v>
      </c>
      <c r="C231" s="26">
        <v>-18210.603188552988</v>
      </c>
      <c r="D231" s="26">
        <v>-18210.603188552988</v>
      </c>
      <c r="E231" s="124">
        <v>230</v>
      </c>
      <c r="F231" t="str">
        <f t="shared" si="6"/>
        <v>Not Profitable</v>
      </c>
      <c r="H231" s="26">
        <f t="shared" si="7"/>
        <v>-36421.206377105977</v>
      </c>
    </row>
    <row r="232" spans="1:8" x14ac:dyDescent="0.5">
      <c r="A232" t="s">
        <v>337</v>
      </c>
      <c r="B232" s="39">
        <v>-24893.77637853667</v>
      </c>
      <c r="C232" s="26">
        <v>-14992.177740641695</v>
      </c>
      <c r="D232" s="26">
        <v>-14992.177740641695</v>
      </c>
      <c r="E232" s="124">
        <v>231</v>
      </c>
      <c r="F232" t="str">
        <f t="shared" si="6"/>
        <v>Not Profitable</v>
      </c>
      <c r="H232" s="26">
        <f t="shared" si="7"/>
        <v>-29984.35548128339</v>
      </c>
    </row>
    <row r="233" spans="1:8" x14ac:dyDescent="0.5">
      <c r="A233" t="s">
        <v>297</v>
      </c>
      <c r="B233" s="39">
        <v>-25049.058955600696</v>
      </c>
      <c r="C233" s="26">
        <v>-19049.058955600696</v>
      </c>
      <c r="D233" s="26">
        <v>-19049.058955600696</v>
      </c>
      <c r="E233" s="124">
        <v>232</v>
      </c>
      <c r="F233" t="str">
        <f t="shared" si="6"/>
        <v>Not Profitable</v>
      </c>
      <c r="H233" s="26">
        <f t="shared" si="7"/>
        <v>-38098.117911201392</v>
      </c>
    </row>
    <row r="234" spans="1:8" x14ac:dyDescent="0.5">
      <c r="A234" t="s">
        <v>264</v>
      </c>
      <c r="B234" s="39">
        <v>-25451.879571235469</v>
      </c>
      <c r="C234" s="26">
        <v>-19451.879571235469</v>
      </c>
      <c r="D234" s="26">
        <v>-19451.879571235469</v>
      </c>
      <c r="E234" s="124">
        <v>233</v>
      </c>
      <c r="F234" t="str">
        <f t="shared" si="6"/>
        <v>Not Profitable</v>
      </c>
      <c r="H234" s="26">
        <f t="shared" si="7"/>
        <v>-38903.759142470939</v>
      </c>
    </row>
    <row r="235" spans="1:8" x14ac:dyDescent="0.5">
      <c r="A235" t="s">
        <v>326</v>
      </c>
      <c r="B235" s="39">
        <v>-25962.971865782587</v>
      </c>
      <c r="C235" s="26">
        <v>-19962.971865782587</v>
      </c>
      <c r="D235" s="26">
        <v>-19962.971865782587</v>
      </c>
      <c r="E235" s="124">
        <v>234</v>
      </c>
      <c r="F235" t="str">
        <f t="shared" si="6"/>
        <v>Not Profitable</v>
      </c>
      <c r="H235" s="26">
        <f t="shared" si="7"/>
        <v>-39925.943731565174</v>
      </c>
    </row>
    <row r="236" spans="1:8" x14ac:dyDescent="0.5">
      <c r="A236" t="s">
        <v>357</v>
      </c>
      <c r="B236" s="39">
        <v>-26261.429674024112</v>
      </c>
      <c r="C236" s="26">
        <v>-11547.051341692992</v>
      </c>
      <c r="D236" s="26">
        <v>-11547.051341692992</v>
      </c>
      <c r="E236" s="124">
        <v>235</v>
      </c>
      <c r="F236" t="str">
        <f t="shared" si="6"/>
        <v>Not Profitable</v>
      </c>
      <c r="H236" s="26">
        <f t="shared" si="7"/>
        <v>-23094.102683385983</v>
      </c>
    </row>
    <row r="237" spans="1:8" x14ac:dyDescent="0.5">
      <c r="A237" t="s">
        <v>351</v>
      </c>
      <c r="B237" s="39">
        <v>-26386.013547280454</v>
      </c>
      <c r="C237" s="26">
        <v>-6838.2694189748927</v>
      </c>
      <c r="D237" s="26">
        <v>-6838.2694189748927</v>
      </c>
      <c r="E237" s="124">
        <v>236</v>
      </c>
      <c r="F237" t="str">
        <f t="shared" si="6"/>
        <v>Not Profitable</v>
      </c>
      <c r="H237" s="26">
        <f t="shared" si="7"/>
        <v>-13676.538837949785</v>
      </c>
    </row>
    <row r="238" spans="1:8" x14ac:dyDescent="0.5">
      <c r="A238" t="s">
        <v>349</v>
      </c>
      <c r="B238" s="39">
        <v>-26580.652209323071</v>
      </c>
      <c r="C238" s="26">
        <v>-15581.435532764568</v>
      </c>
      <c r="D238" s="26">
        <v>-15581.435532764568</v>
      </c>
      <c r="E238" s="124">
        <v>237</v>
      </c>
      <c r="F238" t="str">
        <f t="shared" si="6"/>
        <v>Not Profitable</v>
      </c>
      <c r="H238" s="26">
        <f t="shared" si="7"/>
        <v>-31162.871065529136</v>
      </c>
    </row>
    <row r="239" spans="1:8" x14ac:dyDescent="0.5">
      <c r="A239" t="s">
        <v>280</v>
      </c>
      <c r="B239" s="39">
        <v>-29093.298425853711</v>
      </c>
      <c r="C239" s="26">
        <v>-23093.298425853711</v>
      </c>
      <c r="D239" s="26">
        <v>-23093.298425853711</v>
      </c>
      <c r="E239" s="124">
        <v>238</v>
      </c>
      <c r="F239" t="str">
        <f t="shared" si="6"/>
        <v>Not Profitable</v>
      </c>
      <c r="H239" s="26">
        <f t="shared" si="7"/>
        <v>-46186.596851707422</v>
      </c>
    </row>
    <row r="240" spans="1:8" x14ac:dyDescent="0.5">
      <c r="A240" t="s">
        <v>355</v>
      </c>
      <c r="B240" s="39">
        <v>-32005.53021733282</v>
      </c>
      <c r="C240" s="26">
        <v>-6464.8822347511232</v>
      </c>
      <c r="D240" s="26">
        <v>-6464.8822347511232</v>
      </c>
      <c r="E240" s="124">
        <v>239</v>
      </c>
      <c r="F240" t="str">
        <f t="shared" si="6"/>
        <v>Not Profitable</v>
      </c>
      <c r="H240" s="26">
        <f t="shared" si="7"/>
        <v>-12929.764469502246</v>
      </c>
    </row>
    <row r="241" spans="1:8" x14ac:dyDescent="0.5">
      <c r="A241" t="s">
        <v>340</v>
      </c>
      <c r="B241" s="39">
        <v>-34524.101837295406</v>
      </c>
      <c r="C241" s="26">
        <v>-16927.079923179786</v>
      </c>
      <c r="D241" s="26">
        <v>-16927.079923179786</v>
      </c>
      <c r="E241" s="124">
        <v>240</v>
      </c>
      <c r="F241" t="str">
        <f t="shared" si="6"/>
        <v>Not Profitable</v>
      </c>
      <c r="H241" s="26">
        <f t="shared" si="7"/>
        <v>-33854.159846359573</v>
      </c>
    </row>
    <row r="242" spans="1:8" x14ac:dyDescent="0.5">
      <c r="A242" t="s">
        <v>342</v>
      </c>
      <c r="B242" s="39">
        <v>-39153.225171019614</v>
      </c>
      <c r="C242" s="26">
        <v>-28524.101837295406</v>
      </c>
      <c r="D242" s="26">
        <v>-28524.101837295406</v>
      </c>
      <c r="E242" s="124">
        <v>241</v>
      </c>
      <c r="F242" t="str">
        <f t="shared" si="6"/>
        <v>Not Profitable</v>
      </c>
      <c r="H242" s="26">
        <f t="shared" si="7"/>
        <v>-57048.203674590812</v>
      </c>
    </row>
    <row r="243" spans="1:8" x14ac:dyDescent="0.5">
      <c r="A243" t="s">
        <v>302</v>
      </c>
      <c r="B243" s="39">
        <v>-39290.939652007866</v>
      </c>
      <c r="C243" s="26">
        <v>-33290.939652007866</v>
      </c>
      <c r="D243" s="26">
        <v>-33290.939652007866</v>
      </c>
      <c r="E243" s="124">
        <v>242</v>
      </c>
      <c r="F243" t="str">
        <f t="shared" si="6"/>
        <v>Not Profitable</v>
      </c>
      <c r="H243" s="26">
        <f t="shared" si="7"/>
        <v>-66581.879304015732</v>
      </c>
    </row>
    <row r="244" spans="1:8" x14ac:dyDescent="0.5">
      <c r="A244" t="s">
        <v>285</v>
      </c>
      <c r="B244" s="39">
        <v>-39466.627492643682</v>
      </c>
      <c r="C244" s="26">
        <v>-33466.627492643682</v>
      </c>
      <c r="D244" s="26">
        <v>-33466.627492643682</v>
      </c>
      <c r="E244" s="124">
        <v>243</v>
      </c>
      <c r="F244" t="str">
        <f t="shared" si="6"/>
        <v>Not Profitable</v>
      </c>
      <c r="H244" s="26">
        <f t="shared" si="7"/>
        <v>-66933.254985287364</v>
      </c>
    </row>
    <row r="245" spans="1:8" x14ac:dyDescent="0.5">
      <c r="A245" t="s">
        <v>358</v>
      </c>
      <c r="C245" s="26">
        <v>-20261.429674024112</v>
      </c>
      <c r="D245" s="26">
        <v>-20261.429674024112</v>
      </c>
      <c r="E245" s="124">
        <v>244</v>
      </c>
      <c r="F245" t="str">
        <f t="shared" si="6"/>
        <v>Not Profitable</v>
      </c>
      <c r="H245" s="26">
        <f t="shared" si="7"/>
        <v>-40522.859348048223</v>
      </c>
    </row>
  </sheetData>
  <sortState xmlns:xlrd2="http://schemas.microsoft.com/office/spreadsheetml/2017/richdata2" ref="A2:H245">
    <sortCondition descending="1" ref="B1:B245"/>
  </sortState>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1 - First Best-Fit Line</vt:lpstr>
      <vt:lpstr>2 - Normalized Data and Model</vt:lpstr>
      <vt:lpstr>3 - Rent Optimization</vt:lpstr>
      <vt:lpstr>4-Forecast Cash Flow + Profits </vt:lpstr>
      <vt:lpstr>5-Forecast Cash Flow -40%</vt:lpstr>
      <vt:lpstr>6 - Sorting by Profitability</vt:lpstr>
    </vt:vector>
  </TitlesOfParts>
  <Company>Duke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Egger</dc:creator>
  <cp:lastModifiedBy>QXJ</cp:lastModifiedBy>
  <dcterms:created xsi:type="dcterms:W3CDTF">2016-02-26T18:41:34Z</dcterms:created>
  <dcterms:modified xsi:type="dcterms:W3CDTF">2022-05-22T20:22:16Z</dcterms:modified>
</cp:coreProperties>
</file>