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0C82086-B97F-498B-B141-09D2DC177E91}" xr6:coauthVersionLast="47" xr6:coauthVersionMax="47" xr10:uidLastSave="{00000000-0000-0000-0000-000000000000}"/>
  <bookViews>
    <workbookView xWindow="-5856" yWindow="2616" windowWidth="11820" windowHeight="8964" xr2:uid="{1915B886-D1E7-4D3A-86DC-98F3FD63743C}"/>
  </bookViews>
  <sheets>
    <sheet name="学生期末成绩统计表" sheetId="1" r:id="rId1"/>
    <sheet name="学生期末英语成绩统计表" sheetId="3" r:id="rId2"/>
  </sheets>
  <definedNames>
    <definedName name="_xlnm._FilterDatabase" localSheetId="0" hidden="1">学生期末成绩统计表!$A$2:$O$17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" i="1"/>
  <c r="J4" i="1"/>
  <c r="O4" i="1" s="1"/>
  <c r="J5" i="1"/>
  <c r="O5" i="1" s="1"/>
  <c r="J6" i="1"/>
  <c r="O6" i="1" s="1"/>
  <c r="J7" i="1"/>
  <c r="O7" i="1" s="1"/>
  <c r="J8" i="1"/>
  <c r="O8" i="1" s="1"/>
  <c r="J9" i="1"/>
  <c r="O9" i="1" s="1"/>
  <c r="J10" i="1"/>
  <c r="O10" i="1" s="1"/>
  <c r="J11" i="1"/>
  <c r="O11" i="1" s="1"/>
  <c r="J12" i="1"/>
  <c r="O12" i="1" s="1"/>
  <c r="J13" i="1"/>
  <c r="O13" i="1" s="1"/>
  <c r="J14" i="1"/>
  <c r="O14" i="1" s="1"/>
  <c r="J15" i="1"/>
  <c r="O15" i="1" s="1"/>
  <c r="J16" i="1"/>
  <c r="O16" i="1" s="1"/>
  <c r="J17" i="1"/>
  <c r="O17" i="1" s="1"/>
  <c r="J3" i="1"/>
  <c r="O3" i="1" s="1"/>
  <c r="I4" i="1"/>
  <c r="N4" i="1" s="1"/>
  <c r="I5" i="1"/>
  <c r="N5" i="1" s="1"/>
  <c r="I6" i="1"/>
  <c r="N6" i="1" s="1"/>
  <c r="I7" i="1"/>
  <c r="N7" i="1" s="1"/>
  <c r="I8" i="1"/>
  <c r="N8" i="1" s="1"/>
  <c r="I9" i="1"/>
  <c r="N9" i="1" s="1"/>
  <c r="I10" i="1"/>
  <c r="N10" i="1" s="1"/>
  <c r="I11" i="1"/>
  <c r="N11" i="1" s="1"/>
  <c r="I12" i="1"/>
  <c r="N12" i="1" s="1"/>
  <c r="I13" i="1"/>
  <c r="N13" i="1" s="1"/>
  <c r="I14" i="1"/>
  <c r="N14" i="1" s="1"/>
  <c r="I15" i="1"/>
  <c r="N15" i="1" s="1"/>
  <c r="I16" i="1"/>
  <c r="N16" i="1" s="1"/>
  <c r="I17" i="1"/>
  <c r="N17" i="1" s="1"/>
  <c r="I3" i="1"/>
  <c r="N3" i="1" s="1"/>
</calcChain>
</file>

<file path=xl/sharedStrings.xml><?xml version="1.0" encoding="utf-8"?>
<sst xmlns="http://schemas.openxmlformats.org/spreadsheetml/2006/main" count="45" uniqueCount="32">
  <si>
    <t>姓名</t>
    <phoneticPr fontId="2" type="noConversion"/>
  </si>
  <si>
    <t>英白罗</t>
    <phoneticPr fontId="2" type="noConversion"/>
  </si>
  <si>
    <t>定逸</t>
    <phoneticPr fontId="2" type="noConversion"/>
  </si>
  <si>
    <t>定闲</t>
    <phoneticPr fontId="2" type="noConversion"/>
  </si>
  <si>
    <t>桃枝仙</t>
    <phoneticPr fontId="2" type="noConversion"/>
  </si>
  <si>
    <t>罗人杰</t>
    <phoneticPr fontId="2" type="noConversion"/>
  </si>
  <si>
    <t>罗修</t>
    <phoneticPr fontId="2" type="noConversion"/>
  </si>
  <si>
    <t>陆大有</t>
    <phoneticPr fontId="2" type="noConversion"/>
  </si>
  <si>
    <t>孙师叔</t>
    <phoneticPr fontId="2" type="noConversion"/>
  </si>
  <si>
    <t>何三七</t>
    <phoneticPr fontId="2" type="noConversion"/>
  </si>
  <si>
    <t>卢西思</t>
    <phoneticPr fontId="2" type="noConversion"/>
  </si>
  <si>
    <t>夏老拳师</t>
    <phoneticPr fontId="2" type="noConversion"/>
  </si>
  <si>
    <t>丁勉</t>
    <phoneticPr fontId="2" type="noConversion"/>
  </si>
  <si>
    <t>刘芹</t>
    <phoneticPr fontId="2" type="noConversion"/>
  </si>
  <si>
    <t>桃根仙</t>
    <phoneticPr fontId="2" type="noConversion"/>
  </si>
  <si>
    <t>进人毅</t>
    <phoneticPr fontId="2" type="noConversion"/>
  </si>
  <si>
    <t>学号</t>
    <phoneticPr fontId="2" type="noConversion"/>
  </si>
  <si>
    <t>性别</t>
    <phoneticPr fontId="2" type="noConversion"/>
  </si>
  <si>
    <t>男</t>
    <phoneticPr fontId="2" type="noConversion"/>
  </si>
  <si>
    <t>女</t>
    <phoneticPr fontId="2" type="noConversion"/>
  </si>
  <si>
    <t>出生年月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</si>
  <si>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</si>
  <si>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</si>
  <si>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</si>
  <si>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物理</t>
    <phoneticPr fontId="2" type="noConversion"/>
  </si>
  <si>
    <t>总分</t>
    <phoneticPr fontId="2" type="noConversion"/>
  </si>
  <si>
    <t>平均分</t>
    <phoneticPr fontId="2" type="noConversion"/>
  </si>
  <si>
    <t>最高分</t>
    <phoneticPr fontId="2" type="noConversion"/>
  </si>
  <si>
    <t>最低分</t>
    <phoneticPr fontId="2" type="noConversion"/>
  </si>
  <si>
    <t>名次</t>
    <phoneticPr fontId="2" type="noConversion"/>
  </si>
  <si>
    <t>英语比例</t>
    <phoneticPr fontId="2" type="noConversion"/>
  </si>
  <si>
    <t>成绩情况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</si>
</sst>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sz val="12"/>
      <color theme="1"/>
      <name val="华文仿宋"/>
      <family val="3"/>
      <charset val="134"/>
    </font>
    <font>
      <sz val="11"/>
      <color rgb="FF9C0006"/>
      <name val="华文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mediumGray">
        <fgColor rgb="FF92D050"/>
      </patternFill>
    </fill>
    <fill>
      <patternFill patternType="mediumGray">
        <fgColor rgb="FFFFC7CE"/>
        <bgColor rgb="FFFFC7CE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readingOrder="1"/>
    </xf>
    <xf numFmtId="0" fontId="6" fillId="4" borderId="1" xfId="1" applyFont="1" applyFill="1" applyBorder="1" applyAlignment="1">
      <alignment horizontal="center" vertical="center" readingOrder="1"/>
    </xf>
    <xf numFmtId="14" fontId="5" fillId="3" borderId="1" xfId="0" applyNumberFormat="1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640D-0975-4268-9C1B-420FD58F62EF}">
  <dimension ref="A1:O17"/>
  <sheetViews>
    <sheetView tabSelected="1" topLeftCell="A2" zoomScale="85" zoomScaleNormal="85" workbookViewId="0">
      <selection sqref="A1:XFD1"/>
    </sheetView>
  </sheetViews>
  <sheetFormatPr defaultRowHeight="13.8" x14ac:dyDescent="0.25"/>
  <cols>
    <col min="2" max="2" width="9" bestFit="1" customWidth="1"/>
    <col min="4" max="4" width="11.88671875" bestFit="1" customWidth="1"/>
  </cols>
  <sheetData>
    <row r="1" spans="1:15" ht="24.6" hidden="1" customHeight="1" thickBo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5.05" customHeight="1" thickBot="1" x14ac:dyDescent="0.3">
      <c r="A2" s="1" t="s">
        <v>0</v>
      </c>
      <c r="B2" s="1" t="s">
        <v>16</v>
      </c>
      <c r="C2" s="1" t="s">
        <v>17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</row>
    <row r="3" spans="1:15" ht="25.05" customHeight="1" thickBot="1" x14ac:dyDescent="0.3">
      <c r="A3" s="1" t="s">
        <v>1</v>
      </c>
      <c r="B3" s="1">
        <v>116</v>
      </c>
      <c r="C3" s="2" t="s">
        <v>18</v>
      </c>
      <c r="D3" s="3">
        <v>37106</v>
      </c>
      <c r="E3" s="1">
        <v>91</v>
      </c>
      <c r="F3" s="1">
        <v>99</v>
      </c>
      <c r="G3" s="1">
        <v>69</v>
      </c>
      <c r="H3" s="1">
        <v>81</v>
      </c>
      <c r="I3" s="4">
        <f>SUM(E3+F3+G3+H3)</f>
        <v>340</v>
      </c>
      <c r="J3" s="4">
        <f>AVERAGE(E3:F3:G3:H3)</f>
        <v>85</v>
      </c>
      <c r="K3" s="4">
        <f>MAX(E3:F3:G3:H3)</f>
        <v>99</v>
      </c>
      <c r="L3" s="4">
        <f>MIN(E3:F3:G3:H3)</f>
        <v>69</v>
      </c>
      <c r="M3" s="4">
        <f>RANK(G3,$G$3:$G$17)</f>
        <v>13</v>
      </c>
      <c r="N3" s="4">
        <f>G3/I3</f>
        <v>0.20294117647058824</v>
      </c>
      <c r="O3" s="4" t="str">
        <f>IF(J3&lt;75,"及格",IF(J3&gt;85,"优秀","良好"))</f>
        <v>良好</v>
      </c>
    </row>
    <row r="4" spans="1:15" ht="25.05" customHeight="1" thickBot="1" x14ac:dyDescent="0.3">
      <c r="A4" s="1" t="s">
        <v>2</v>
      </c>
      <c r="B4" s="1">
        <v>111</v>
      </c>
      <c r="C4" s="1" t="s">
        <v>19</v>
      </c>
      <c r="D4" s="3">
        <v>37615</v>
      </c>
      <c r="E4" s="1">
        <v>89</v>
      </c>
      <c r="F4" s="1">
        <v>93</v>
      </c>
      <c r="G4" s="1">
        <v>84</v>
      </c>
      <c r="H4" s="1">
        <v>90</v>
      </c>
      <c r="I4" s="4">
        <f t="shared" ref="I4:I17" si="0">SUM(E4+F4+G4+H4)</f>
        <v>356</v>
      </c>
      <c r="J4" s="4">
        <f>AVERAGE(E4:F4:G4:H4)</f>
        <v>89</v>
      </c>
      <c r="K4" s="4">
        <f>MAX(E4:F4:G4:H4)</f>
        <v>93</v>
      </c>
      <c r="L4" s="4">
        <f>MIN(E4:F4:G4:H4)</f>
        <v>84</v>
      </c>
      <c r="M4" s="4">
        <f t="shared" ref="M4:M17" si="1">RANK(G4,$G$3:$G$17)</f>
        <v>3</v>
      </c>
      <c r="N4" s="4">
        <f t="shared" ref="N4:N17" si="2">G4/I4</f>
        <v>0.23595505617977527</v>
      </c>
      <c r="O4" s="4" t="str">
        <f t="shared" ref="O4:O17" si="3">IF(J4&lt;75,"及格",IF(J4&gt;85,"优秀","良好"))</f>
        <v>优秀</v>
      </c>
    </row>
    <row r="5" spans="1:15" ht="25.05" customHeight="1" thickBot="1" x14ac:dyDescent="0.3">
      <c r="A5" s="1" t="s">
        <v>3</v>
      </c>
      <c r="B5" s="1">
        <v>113</v>
      </c>
      <c r="C5" s="2" t="s">
        <v>18</v>
      </c>
      <c r="D5" s="3">
        <v>37178</v>
      </c>
      <c r="E5" s="1">
        <v>81</v>
      </c>
      <c r="F5" s="1">
        <v>92</v>
      </c>
      <c r="G5" s="1">
        <v>88</v>
      </c>
      <c r="H5" s="1">
        <v>62</v>
      </c>
      <c r="I5" s="4">
        <f t="shared" si="0"/>
        <v>323</v>
      </c>
      <c r="J5" s="4">
        <f>AVERAGE(E5:F5:G5:H5)</f>
        <v>80.75</v>
      </c>
      <c r="K5" s="4">
        <f>MAX(E5:F5:G5:H5)</f>
        <v>92</v>
      </c>
      <c r="L5" s="4">
        <f>MIN(E5:F5:G5:H5)</f>
        <v>62</v>
      </c>
      <c r="M5" s="4">
        <f t="shared" si="1"/>
        <v>1</v>
      </c>
      <c r="N5" s="4">
        <f t="shared" si="2"/>
        <v>0.27244582043343651</v>
      </c>
      <c r="O5" s="4" t="str">
        <f t="shared" si="3"/>
        <v>良好</v>
      </c>
    </row>
    <row r="6" spans="1:15" ht="25.05" customHeight="1" thickBot="1" x14ac:dyDescent="0.3">
      <c r="A6" s="1" t="s">
        <v>4</v>
      </c>
      <c r="B6" s="1">
        <v>125</v>
      </c>
      <c r="C6" s="2" t="s">
        <v>18</v>
      </c>
      <c r="D6" s="3">
        <v>37330</v>
      </c>
      <c r="E6" s="1">
        <v>83</v>
      </c>
      <c r="F6" s="1">
        <v>91</v>
      </c>
      <c r="G6" s="1">
        <v>74</v>
      </c>
      <c r="H6" s="1">
        <v>65</v>
      </c>
      <c r="I6" s="4">
        <f t="shared" si="0"/>
        <v>313</v>
      </c>
      <c r="J6" s="4">
        <f>AVERAGE(E6:F6:G6:H6)</f>
        <v>78.25</v>
      </c>
      <c r="K6" s="4">
        <f>MAX(E6:F6:G6:H6)</f>
        <v>91</v>
      </c>
      <c r="L6" s="4">
        <f>MIN(E6:F6:G6:H6)</f>
        <v>65</v>
      </c>
      <c r="M6" s="4">
        <f t="shared" si="1"/>
        <v>9</v>
      </c>
      <c r="N6" s="4">
        <f t="shared" si="2"/>
        <v>0.2364217252396166</v>
      </c>
      <c r="O6" s="4" t="str">
        <f t="shared" si="3"/>
        <v>良好</v>
      </c>
    </row>
    <row r="7" spans="1:15" ht="25.05" customHeight="1" thickBot="1" x14ac:dyDescent="0.3">
      <c r="A7" s="1" t="s">
        <v>5</v>
      </c>
      <c r="B7" s="1">
        <v>117</v>
      </c>
      <c r="C7" s="1" t="s">
        <v>19</v>
      </c>
      <c r="D7" s="3">
        <v>37283</v>
      </c>
      <c r="E7" s="1">
        <v>83</v>
      </c>
      <c r="F7" s="1">
        <v>91</v>
      </c>
      <c r="G7" s="1">
        <v>85</v>
      </c>
      <c r="H7" s="1">
        <v>89</v>
      </c>
      <c r="I7" s="4">
        <f t="shared" si="0"/>
        <v>348</v>
      </c>
      <c r="J7" s="4">
        <f>AVERAGE(E7:F7:G7:H7)</f>
        <v>87</v>
      </c>
      <c r="K7" s="4">
        <f>MAX(E7:F7:G7:H7)</f>
        <v>91</v>
      </c>
      <c r="L7" s="4">
        <f>MIN(E7:F7:G7:H7)</f>
        <v>83</v>
      </c>
      <c r="M7" s="4">
        <f t="shared" si="1"/>
        <v>2</v>
      </c>
      <c r="N7" s="4">
        <f t="shared" si="2"/>
        <v>0.2442528735632184</v>
      </c>
      <c r="O7" s="4" t="str">
        <f t="shared" si="3"/>
        <v>优秀</v>
      </c>
    </row>
    <row r="8" spans="1:15" ht="25.05" customHeight="1" thickBot="1" x14ac:dyDescent="0.3">
      <c r="A8" s="1" t="s">
        <v>6</v>
      </c>
      <c r="B8" s="1">
        <v>114</v>
      </c>
      <c r="C8" s="1" t="s">
        <v>19</v>
      </c>
      <c r="D8" s="3">
        <v>37024</v>
      </c>
      <c r="E8" s="1">
        <v>97</v>
      </c>
      <c r="F8" s="1">
        <v>90</v>
      </c>
      <c r="G8" s="1">
        <v>70</v>
      </c>
      <c r="H8" s="1">
        <v>98</v>
      </c>
      <c r="I8" s="4">
        <f t="shared" si="0"/>
        <v>355</v>
      </c>
      <c r="J8" s="4">
        <f>AVERAGE(E8:F8:G8:H8)</f>
        <v>88.75</v>
      </c>
      <c r="K8" s="4">
        <f>MAX(E8:F8:G8:H8)</f>
        <v>98</v>
      </c>
      <c r="L8" s="4">
        <f>MIN(E8:F8:G8:H8)</f>
        <v>70</v>
      </c>
      <c r="M8" s="4">
        <f t="shared" si="1"/>
        <v>12</v>
      </c>
      <c r="N8" s="4">
        <f t="shared" si="2"/>
        <v>0.19718309859154928</v>
      </c>
      <c r="O8" s="4" t="str">
        <f t="shared" si="3"/>
        <v>优秀</v>
      </c>
    </row>
    <row r="9" spans="1:15" ht="25.05" customHeight="1" thickBot="1" x14ac:dyDescent="0.3">
      <c r="A9" s="1" t="s">
        <v>7</v>
      </c>
      <c r="B9" s="1">
        <v>112</v>
      </c>
      <c r="C9" s="2" t="s">
        <v>18</v>
      </c>
      <c r="D9" s="3">
        <v>37424</v>
      </c>
      <c r="E9" s="1">
        <v>88</v>
      </c>
      <c r="F9" s="1">
        <v>87</v>
      </c>
      <c r="G9" s="1">
        <v>78</v>
      </c>
      <c r="H9" s="1">
        <v>74</v>
      </c>
      <c r="I9" s="4">
        <f t="shared" si="0"/>
        <v>327</v>
      </c>
      <c r="J9" s="4">
        <f>AVERAGE(E9:F9:G9:H9)</f>
        <v>81.75</v>
      </c>
      <c r="K9" s="4">
        <f>MAX(E9:F9:G9:H9)</f>
        <v>88</v>
      </c>
      <c r="L9" s="4">
        <f>MIN(E9:F9:G9:H9)</f>
        <v>74</v>
      </c>
      <c r="M9" s="4">
        <f t="shared" si="1"/>
        <v>7</v>
      </c>
      <c r="N9" s="4">
        <f t="shared" si="2"/>
        <v>0.23853211009174313</v>
      </c>
      <c r="O9" s="4" t="str">
        <f t="shared" si="3"/>
        <v>良好</v>
      </c>
    </row>
    <row r="10" spans="1:15" ht="25.05" customHeight="1" thickBot="1" x14ac:dyDescent="0.3">
      <c r="A10" s="1" t="s">
        <v>8</v>
      </c>
      <c r="B10" s="1">
        <v>115</v>
      </c>
      <c r="C10" s="2" t="s">
        <v>18</v>
      </c>
      <c r="D10" s="3">
        <v>37109</v>
      </c>
      <c r="E10" s="1">
        <v>76</v>
      </c>
      <c r="F10" s="1">
        <v>86</v>
      </c>
      <c r="G10" s="1">
        <v>59</v>
      </c>
      <c r="H10" s="1">
        <v>77</v>
      </c>
      <c r="I10" s="4">
        <f t="shared" si="0"/>
        <v>298</v>
      </c>
      <c r="J10" s="4">
        <f>AVERAGE(E10:F10:G10:H10)</f>
        <v>74.5</v>
      </c>
      <c r="K10" s="4">
        <f>MAX(E10:F10:G10:H10)</f>
        <v>86</v>
      </c>
      <c r="L10" s="4">
        <f>MIN(E10:F10:G10:H10)</f>
        <v>59</v>
      </c>
      <c r="M10" s="4">
        <f t="shared" si="1"/>
        <v>15</v>
      </c>
      <c r="N10" s="4">
        <f t="shared" si="2"/>
        <v>0.19798657718120805</v>
      </c>
      <c r="O10" s="4" t="str">
        <f t="shared" si="3"/>
        <v>及格</v>
      </c>
    </row>
    <row r="11" spans="1:15" ht="25.05" customHeight="1" thickBot="1" x14ac:dyDescent="0.3">
      <c r="A11" s="1" t="s">
        <v>9</v>
      </c>
      <c r="B11" s="1">
        <v>121</v>
      </c>
      <c r="C11" s="2" t="s">
        <v>18</v>
      </c>
      <c r="D11" s="3">
        <v>37190</v>
      </c>
      <c r="E11" s="1">
        <v>69</v>
      </c>
      <c r="F11" s="1">
        <v>84</v>
      </c>
      <c r="G11" s="1">
        <v>71</v>
      </c>
      <c r="H11" s="1">
        <v>84</v>
      </c>
      <c r="I11" s="4">
        <f t="shared" si="0"/>
        <v>308</v>
      </c>
      <c r="J11" s="4">
        <f>AVERAGE(E11:F11:G11:H11)</f>
        <v>77</v>
      </c>
      <c r="K11" s="4">
        <f>MAX(E11:F11:G11:H11)</f>
        <v>84</v>
      </c>
      <c r="L11" s="4">
        <f>MIN(E11:F11:G11:H11)</f>
        <v>69</v>
      </c>
      <c r="M11" s="4">
        <f t="shared" si="1"/>
        <v>11</v>
      </c>
      <c r="N11" s="4">
        <f t="shared" si="2"/>
        <v>0.23051948051948051</v>
      </c>
      <c r="O11" s="4" t="str">
        <f t="shared" si="3"/>
        <v>良好</v>
      </c>
    </row>
    <row r="12" spans="1:15" ht="25.05" customHeight="1" thickBot="1" x14ac:dyDescent="0.3">
      <c r="A12" s="1" t="s">
        <v>10</v>
      </c>
      <c r="B12" s="1">
        <v>123</v>
      </c>
      <c r="C12" s="1" t="s">
        <v>19</v>
      </c>
      <c r="D12" s="3">
        <v>37422</v>
      </c>
      <c r="E12" s="1">
        <v>70</v>
      </c>
      <c r="F12" s="1">
        <v>80</v>
      </c>
      <c r="G12" s="1">
        <v>80</v>
      </c>
      <c r="H12" s="1">
        <v>76</v>
      </c>
      <c r="I12" s="4">
        <f t="shared" si="0"/>
        <v>306</v>
      </c>
      <c r="J12" s="4">
        <f>AVERAGE(E12:F12:G12:H12)</f>
        <v>76.5</v>
      </c>
      <c r="K12" s="4">
        <f>MAX(E12:F12:G12:H12)</f>
        <v>80</v>
      </c>
      <c r="L12" s="4">
        <f>MIN(E12:F12:G12:H12)</f>
        <v>70</v>
      </c>
      <c r="M12" s="4">
        <f t="shared" si="1"/>
        <v>6</v>
      </c>
      <c r="N12" s="4">
        <f t="shared" si="2"/>
        <v>0.26143790849673204</v>
      </c>
      <c r="O12" s="4" t="str">
        <f t="shared" si="3"/>
        <v>良好</v>
      </c>
    </row>
    <row r="13" spans="1:15" ht="25.05" customHeight="1" thickBot="1" x14ac:dyDescent="0.3">
      <c r="A13" s="1" t="s">
        <v>11</v>
      </c>
      <c r="B13" s="1">
        <v>122</v>
      </c>
      <c r="C13" s="1" t="s">
        <v>19</v>
      </c>
      <c r="D13" s="3">
        <v>37145</v>
      </c>
      <c r="E13" s="1">
        <v>90</v>
      </c>
      <c r="F13" s="1">
        <v>80</v>
      </c>
      <c r="G13" s="1">
        <v>83</v>
      </c>
      <c r="H13" s="1">
        <v>57</v>
      </c>
      <c r="I13" s="4">
        <f t="shared" si="0"/>
        <v>310</v>
      </c>
      <c r="J13" s="4">
        <f>AVERAGE(E13:F13:G13:H13)</f>
        <v>77.5</v>
      </c>
      <c r="K13" s="4">
        <f>MAX(E13:F13:G13:H13)</f>
        <v>90</v>
      </c>
      <c r="L13" s="4">
        <f>MIN(E13:F13:G13:H13)</f>
        <v>57</v>
      </c>
      <c r="M13" s="4">
        <f t="shared" si="1"/>
        <v>4</v>
      </c>
      <c r="N13" s="4">
        <f t="shared" si="2"/>
        <v>0.26774193548387099</v>
      </c>
      <c r="O13" s="4" t="str">
        <f t="shared" si="3"/>
        <v>良好</v>
      </c>
    </row>
    <row r="14" spans="1:15" ht="25.05" customHeight="1" thickBot="1" x14ac:dyDescent="0.3">
      <c r="A14" s="1" t="s">
        <v>12</v>
      </c>
      <c r="B14" s="1">
        <v>119</v>
      </c>
      <c r="C14" s="2" t="s">
        <v>18</v>
      </c>
      <c r="D14" s="3">
        <v>36936</v>
      </c>
      <c r="E14" s="1">
        <v>85</v>
      </c>
      <c r="F14" s="1">
        <v>79</v>
      </c>
      <c r="G14" s="1">
        <v>72</v>
      </c>
      <c r="H14" s="1">
        <v>69</v>
      </c>
      <c r="I14" s="4">
        <f t="shared" si="0"/>
        <v>305</v>
      </c>
      <c r="J14" s="4">
        <f>AVERAGE(E14:F14:G14:H14)</f>
        <v>76.25</v>
      </c>
      <c r="K14" s="4">
        <f>MAX(E14:F14:G14:H14)</f>
        <v>85</v>
      </c>
      <c r="L14" s="4">
        <f>MIN(E14:F14:G14:H14)</f>
        <v>69</v>
      </c>
      <c r="M14" s="4">
        <f t="shared" si="1"/>
        <v>10</v>
      </c>
      <c r="N14" s="4">
        <f t="shared" si="2"/>
        <v>0.23606557377049181</v>
      </c>
      <c r="O14" s="4" t="str">
        <f t="shared" si="3"/>
        <v>良好</v>
      </c>
    </row>
    <row r="15" spans="1:15" ht="25.05" customHeight="1" thickBot="1" x14ac:dyDescent="0.3">
      <c r="A15" s="1" t="s">
        <v>13</v>
      </c>
      <c r="B15" s="1">
        <v>124</v>
      </c>
      <c r="C15" s="2" t="s">
        <v>18</v>
      </c>
      <c r="D15" s="3">
        <v>37322</v>
      </c>
      <c r="E15" s="1">
        <v>85</v>
      </c>
      <c r="F15" s="1">
        <v>73</v>
      </c>
      <c r="G15" s="1">
        <v>66</v>
      </c>
      <c r="H15" s="1">
        <v>60</v>
      </c>
      <c r="I15" s="4">
        <f t="shared" si="0"/>
        <v>284</v>
      </c>
      <c r="J15" s="4">
        <f>AVERAGE(E15:F15:G15:H15)</f>
        <v>71</v>
      </c>
      <c r="K15" s="4">
        <f>MAX(E15:F15:G15:H15)</f>
        <v>85</v>
      </c>
      <c r="L15" s="4">
        <f>MIN(E15:F15:G15:H15)</f>
        <v>60</v>
      </c>
      <c r="M15" s="4">
        <f t="shared" si="1"/>
        <v>14</v>
      </c>
      <c r="N15" s="4">
        <f t="shared" si="2"/>
        <v>0.23239436619718309</v>
      </c>
      <c r="O15" s="4" t="str">
        <f t="shared" si="3"/>
        <v>及格</v>
      </c>
    </row>
    <row r="16" spans="1:15" ht="25.05" customHeight="1" thickBot="1" x14ac:dyDescent="0.3">
      <c r="A16" s="1" t="s">
        <v>14</v>
      </c>
      <c r="B16" s="1">
        <v>120</v>
      </c>
      <c r="C16" s="2" t="s">
        <v>18</v>
      </c>
      <c r="D16" s="3">
        <v>36900</v>
      </c>
      <c r="E16" s="1">
        <v>92</v>
      </c>
      <c r="F16" s="1">
        <v>70</v>
      </c>
      <c r="G16" s="1">
        <v>77</v>
      </c>
      <c r="H16" s="1">
        <v>78</v>
      </c>
      <c r="I16" s="4">
        <f t="shared" si="0"/>
        <v>317</v>
      </c>
      <c r="J16" s="4">
        <f>AVERAGE(E16:F16:G16:H16)</f>
        <v>79.25</v>
      </c>
      <c r="K16" s="4">
        <f>MAX(E16:F16:G16:H16)</f>
        <v>92</v>
      </c>
      <c r="L16" s="4">
        <f>MIN(E16:F16:G16:H16)</f>
        <v>70</v>
      </c>
      <c r="M16" s="4">
        <f t="shared" si="1"/>
        <v>8</v>
      </c>
      <c r="N16" s="4">
        <f t="shared" si="2"/>
        <v>0.24290220820189273</v>
      </c>
      <c r="O16" s="4" t="str">
        <f t="shared" si="3"/>
        <v>良好</v>
      </c>
    </row>
    <row r="17" spans="1:15" ht="25.05" customHeight="1" thickBot="1" x14ac:dyDescent="0.3">
      <c r="A17" s="1" t="s">
        <v>15</v>
      </c>
      <c r="B17" s="1">
        <v>118</v>
      </c>
      <c r="C17" s="1" t="s">
        <v>19</v>
      </c>
      <c r="D17" s="3">
        <v>37514</v>
      </c>
      <c r="E17" s="1">
        <v>79</v>
      </c>
      <c r="F17" s="1">
        <v>69</v>
      </c>
      <c r="G17" s="1">
        <v>83</v>
      </c>
      <c r="H17" s="1">
        <v>88</v>
      </c>
      <c r="I17" s="4">
        <f t="shared" si="0"/>
        <v>319</v>
      </c>
      <c r="J17" s="4">
        <f>AVERAGE(E17:F17:G17:H17)</f>
        <v>79.75</v>
      </c>
      <c r="K17" s="4">
        <f>MAX(E17:F17:G17:H17)</f>
        <v>88</v>
      </c>
      <c r="L17" s="4">
        <f>MIN(E17:F17:G17:H17)</f>
        <v>69</v>
      </c>
      <c r="M17" s="4">
        <f t="shared" si="1"/>
        <v>4</v>
      </c>
      <c r="N17" s="4">
        <f t="shared" si="2"/>
        <v>0.2601880877742947</v>
      </c>
      <c r="O17" s="4" t="str">
        <f t="shared" si="3"/>
        <v>良好</v>
      </c>
    </row>
  </sheetData>
  <autoFilter ref="A2:O17" xr:uid="{C6085CBF-3221-414F-8CEC-7AA33981A18D}"/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1A66-4292-499F-9385-D94BDC949DA6}">
  <sheetPr>
    <tabColor theme="4"/>
  </sheetPr>
  <dimension ref="A1"/>
  <sheetViews>
    <sheetView workbookViewId="0">
      <selection activeCell="G5" sqref="G5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学生期末成绩统计表</vt:lpstr>
      <vt:lpstr>学生期末英语成绩统计表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2021-01-02T00:43:46Z</dcterms:created>
  <dcterms:modified xsi:type="dcterms:W3CDTF">2021-08-21T16:22:24Z</dcterms:modified>
</cp:coreProperties>
</file>