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space\bestvike\bv-example\src\main\resources\template\"/>
    </mc:Choice>
  </mc:AlternateContent>
  <bookViews>
    <workbookView xWindow="0" yWindow="0" windowWidth="24000" windowHeight="11055"/>
  </bookViews>
  <sheets>
    <sheet name="考勤记录" sheetId="1" r:id="rId1"/>
    <sheet name="字典" sheetId="2" r:id="rId2"/>
  </sheets>
  <definedNames>
    <definedName name="_xlnm._FilterDatabase" localSheetId="0" hidden="1">考勤记录!$A$2:$N$3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M3" i="1" s="1"/>
  <c r="I3" i="1"/>
  <c r="D3" i="1"/>
  <c r="E3" i="1" s="1"/>
  <c r="J3" i="1" s="1"/>
  <c r="L3" i="1" s="1"/>
  <c r="C3" i="1"/>
  <c r="K3" i="1" l="1"/>
</calcChain>
</file>

<file path=xl/comments1.xml><?xml version="1.0" encoding="utf-8"?>
<comments xmlns="http://schemas.openxmlformats.org/spreadsheetml/2006/main">
  <authors>
    <author>Li Hua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Li Hua:</t>
        </r>
        <r>
          <rPr>
            <sz val="9"/>
            <color indexed="81"/>
            <rFont val="宋体"/>
            <family val="3"/>
            <charset val="134"/>
          </rPr>
          <t xml:space="preserve">
jx:area(lastCell="N3")</t>
        </r>
      </text>
    </commen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Li Hua:</t>
        </r>
        <r>
          <rPr>
            <sz val="9"/>
            <color indexed="81"/>
            <rFont val="宋体"/>
            <family val="3"/>
            <charset val="134"/>
          </rPr>
          <t xml:space="preserve">
jx:each(items="punchDetailList" var="punchDetail" lastCell="N3")</t>
        </r>
      </text>
    </comment>
  </commentList>
</comments>
</file>

<file path=xl/sharedStrings.xml><?xml version="1.0" encoding="utf-8"?>
<sst xmlns="http://schemas.openxmlformats.org/spreadsheetml/2006/main" count="40" uniqueCount="39">
  <si>
    <t>下班时间</t>
    <phoneticPr fontId="2" type="noConversion"/>
  </si>
  <si>
    <t>姓名</t>
    <phoneticPr fontId="2" type="noConversion"/>
  </si>
  <si>
    <t>日期</t>
    <phoneticPr fontId="2" type="noConversion"/>
  </si>
  <si>
    <t>总时长</t>
    <phoneticPr fontId="2" type="noConversion"/>
  </si>
  <si>
    <t>备注</t>
    <phoneticPr fontId="2" type="noConversion"/>
  </si>
  <si>
    <t>每日工作时长</t>
    <phoneticPr fontId="1" type="noConversion"/>
  </si>
  <si>
    <t>星期</t>
    <phoneticPr fontId="2" type="noConversion"/>
  </si>
  <si>
    <t>上班时间</t>
    <phoneticPr fontId="1" type="noConversion"/>
  </si>
  <si>
    <t>下班时间</t>
    <phoneticPr fontId="1" type="noConversion"/>
  </si>
  <si>
    <t>09:00</t>
    <phoneticPr fontId="1" type="noConversion"/>
  </si>
  <si>
    <t>18:00</t>
    <phoneticPr fontId="1" type="noConversion"/>
  </si>
  <si>
    <t>午餐计算时间</t>
    <phoneticPr fontId="1" type="noConversion"/>
  </si>
  <si>
    <t>午餐时长</t>
    <phoneticPr fontId="1" type="noConversion"/>
  </si>
  <si>
    <t>晚餐计算时间</t>
    <phoneticPr fontId="1" type="noConversion"/>
  </si>
  <si>
    <t>晚餐时长</t>
    <phoneticPr fontId="1" type="noConversion"/>
  </si>
  <si>
    <t>12:30</t>
    <phoneticPr fontId="1" type="noConversion"/>
  </si>
  <si>
    <t>18:30</t>
    <phoneticPr fontId="1" type="noConversion"/>
  </si>
  <si>
    <t>用餐时长</t>
    <phoneticPr fontId="2" type="noConversion"/>
  </si>
  <si>
    <t>最少加班时长</t>
    <phoneticPr fontId="1" type="noConversion"/>
  </si>
  <si>
    <t>上班时间</t>
    <phoneticPr fontId="2" type="noConversion"/>
  </si>
  <si>
    <t>实际出勤</t>
    <phoneticPr fontId="2" type="noConversion"/>
  </si>
  <si>
    <t>应出勤</t>
    <phoneticPr fontId="2" type="noConversion"/>
  </si>
  <si>
    <t>计算过程</t>
    <phoneticPr fontId="2" type="noConversion"/>
  </si>
  <si>
    <t>缺勤</t>
    <phoneticPr fontId="2" type="noConversion"/>
  </si>
  <si>
    <t>加班</t>
    <phoneticPr fontId="2" type="noConversion"/>
  </si>
  <si>
    <t>核算（小时）</t>
    <phoneticPr fontId="2" type="noConversion"/>
  </si>
  <si>
    <t>考勤（时分）</t>
    <phoneticPr fontId="2" type="noConversion"/>
  </si>
  <si>
    <t>文本日期</t>
    <phoneticPr fontId="2" type="noConversion"/>
  </si>
  <si>
    <t>类型说明：</t>
    <phoneticPr fontId="1" type="noConversion"/>
  </si>
  <si>
    <t>类型</t>
    <phoneticPr fontId="2" type="noConversion"/>
  </si>
  <si>
    <t>周末</t>
    <phoneticPr fontId="1" type="noConversion"/>
  </si>
  <si>
    <t>节假日</t>
    <phoneticPr fontId="1" type="noConversion"/>
  </si>
  <si>
    <t>调休</t>
    <phoneticPr fontId="1" type="noConversion"/>
  </si>
  <si>
    <t>请假</t>
    <phoneticPr fontId="1" type="noConversion"/>
  </si>
  <si>
    <t>工作日</t>
    <phoneticPr fontId="1" type="noConversion"/>
  </si>
  <si>
    <t>${punchDetail.punchName}</t>
    <phoneticPr fontId="2" type="noConversion"/>
  </si>
  <si>
    <t>${punchDetail.punchDate}</t>
    <phoneticPr fontId="2" type="noConversion"/>
  </si>
  <si>
    <t>${punchDetail.inTime}</t>
    <phoneticPr fontId="2" type="noConversion"/>
  </si>
  <si>
    <t>${punchDetail.outTime}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</si>
</sst>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h:mm;@"/>
    <numFmt numFmtId="177" formatCode="yyyy\-mm\-dd"/>
    <numFmt numFmtId="178" formatCode="0.00_);[Red]\(0.00\)"/>
    <numFmt numFmtId="179" formatCode="[$-804]aaaa;@"/>
    <numFmt numFmtId="180" formatCode="0.00_ "/>
    <numFmt numFmtId="181" formatCode="0_ "/>
    <numFmt numFmtId="182" formatCode="m/d;@"/>
    <numFmt numFmtId="183" formatCode="0.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8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right" vertical="center"/>
    </xf>
    <xf numFmtId="17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180" fontId="0" fillId="0" borderId="1" xfId="0" applyNumberFormat="1" applyBorder="1" applyAlignment="1">
      <alignment horizontal="right" vertical="center"/>
    </xf>
    <xf numFmtId="181" fontId="0" fillId="0" borderId="1" xfId="0" applyNumberFormat="1" applyBorder="1" applyAlignment="1">
      <alignment horizontal="right" vertical="center"/>
    </xf>
    <xf numFmtId="180" fontId="0" fillId="0" borderId="1" xfId="0" applyNumberFormat="1" applyBorder="1">
      <alignment vertical="center"/>
    </xf>
    <xf numFmtId="182" fontId="0" fillId="0" borderId="1" xfId="0" applyNumberForma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83" fontId="0" fillId="0" borderId="0" xfId="0" applyNumberFormat="1" applyAlignment="1">
      <alignment horizontal="center" vertical="center"/>
    </xf>
    <xf numFmtId="0" fontId="5" fillId="3" borderId="9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7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8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2" topLeftCell="A3" activePane="bottomLeft" state="frozen"/>
      <selection pane="bottomLeft" activeCell="B14" sqref="B14"/>
    </sheetView>
  </sheetViews>
  <sheetFormatPr defaultRowHeight="13.5" x14ac:dyDescent="0.15"/>
  <cols>
    <col min="1" max="2" width="12.625" customWidth="1"/>
    <col min="3" max="3" width="12.625" hidden="1" customWidth="1"/>
    <col min="4" max="5" width="12.625" customWidth="1"/>
    <col min="6" max="7" width="12.625" style="7" customWidth="1"/>
    <col min="8" max="8" width="12.625" customWidth="1"/>
    <col min="9" max="9" width="11.5" customWidth="1"/>
    <col min="10" max="13" width="12.625" customWidth="1"/>
    <col min="14" max="14" width="25.625" customWidth="1"/>
  </cols>
  <sheetData>
    <row r="1" spans="1:14" s="15" customFormat="1" x14ac:dyDescent="0.15">
      <c r="A1" s="19" t="s">
        <v>1</v>
      </c>
      <c r="B1" s="20" t="s">
        <v>2</v>
      </c>
      <c r="C1" s="20"/>
      <c r="D1" s="20"/>
      <c r="E1" s="21" t="s">
        <v>26</v>
      </c>
      <c r="F1" s="22"/>
      <c r="G1" s="23"/>
      <c r="H1" s="21" t="s">
        <v>22</v>
      </c>
      <c r="I1" s="22"/>
      <c r="J1" s="24" t="s">
        <v>25</v>
      </c>
      <c r="K1" s="25"/>
      <c r="L1" s="25"/>
      <c r="M1" s="26"/>
      <c r="N1" s="17" t="s">
        <v>4</v>
      </c>
    </row>
    <row r="2" spans="1:14" s="15" customFormat="1" x14ac:dyDescent="0.15">
      <c r="A2" s="19"/>
      <c r="B2" s="14" t="s">
        <v>27</v>
      </c>
      <c r="C2" s="14" t="s">
        <v>2</v>
      </c>
      <c r="D2" s="14" t="s">
        <v>6</v>
      </c>
      <c r="E2" s="14" t="s">
        <v>29</v>
      </c>
      <c r="F2" s="14" t="s">
        <v>19</v>
      </c>
      <c r="G2" s="14" t="s">
        <v>0</v>
      </c>
      <c r="H2" s="14" t="s">
        <v>3</v>
      </c>
      <c r="I2" s="14" t="s">
        <v>17</v>
      </c>
      <c r="J2" s="14" t="s">
        <v>21</v>
      </c>
      <c r="K2" s="14" t="s">
        <v>20</v>
      </c>
      <c r="L2" s="14" t="s">
        <v>23</v>
      </c>
      <c r="M2" s="14" t="s">
        <v>24</v>
      </c>
      <c r="N2" s="18"/>
    </row>
    <row r="3" spans="1:14" x14ac:dyDescent="0.15">
      <c r="A3" s="2" t="s">
        <v>35</v>
      </c>
      <c r="B3" s="3" t="s">
        <v>36</v>
      </c>
      <c r="C3" s="12" t="e">
        <f>DATEVALUE(B3)</f>
        <v>#VALUE!</v>
      </c>
      <c r="D3" s="5" t="e">
        <f>WEEKDAY(B3)</f>
        <v>#VALUE!</v>
      </c>
      <c r="E3" s="5" t="e">
        <f>IF(OR(D3=7,D3=1),"周末","工作日")</f>
        <v>#VALUE!</v>
      </c>
      <c r="F3" s="6" t="s">
        <v>37</v>
      </c>
      <c r="G3" s="6" t="s">
        <v>38</v>
      </c>
      <c r="H3" s="9" t="e">
        <f>IF(OR(F3="",G3=""), "",VALUE(TEXT((TIMEVALUE(G3)-TIMEVALUE(F3))*24,"0.00")))</f>
        <v>#VALUE!</v>
      </c>
      <c r="I3" s="9" t="e">
        <f>IF(OR(F3="",G3=""),"",IF(TIMEVALUE(F3)&gt;TIMEVALUE(字典!$B$4),0,字典!$B$5)+IF(TIMEVALUE(G3)&lt;TIMEVALUE(字典!$B$6),0,字典!$B$7))</f>
        <v>#VALUE!</v>
      </c>
      <c r="J3" s="10" t="e">
        <f>IF(OR(E3="工作日",E3="值班"),字典!$B$1,"")</f>
        <v>#VALUE!</v>
      </c>
      <c r="K3" s="9" t="e">
        <f>IF(H3="","",IF(I3="",H3,IF(H3&gt;I3,H3-I3,"")))</f>
        <v>#VALUE!</v>
      </c>
      <c r="L3" s="11" t="e">
        <f>IF(J3="","",IF(K3="",J3,IF(K3&lt;J3,J3-K3,"")))</f>
        <v>#VALUE!</v>
      </c>
      <c r="M3" s="4" t="e">
        <f>IF(OR(H3="",H3&lt;字典!$B$1),"",IF(J3="",IF(H3&gt;I3,H3-I3,""),IF(H3-字典!$B$1-字典!$B$8&gt;I3,H3-字典!$B$1-I3,"")))</f>
        <v>#VALUE!</v>
      </c>
      <c r="N3" s="1"/>
    </row>
  </sheetData>
  <autoFilter ref="A2:N3"/>
  <mergeCells count="6">
    <mergeCell ref="N1:N2"/>
    <mergeCell ref="A1:A2"/>
    <mergeCell ref="B1:D1"/>
    <mergeCell ref="E1:G1"/>
    <mergeCell ref="H1:I1"/>
    <mergeCell ref="J1:M1"/>
  </mergeCells>
  <phoneticPr fontId="2" type="noConversion"/>
  <conditionalFormatting sqref="D3:E1048576">
    <cfRule type="cellIs" dxfId="4" priority="9" operator="equal">
      <formula>1</formula>
    </cfRule>
    <cfRule type="cellIs" dxfId="3" priority="10" operator="equal">
      <formula>7</formula>
    </cfRule>
  </conditionalFormatting>
  <conditionalFormatting sqref="G3:G1048576">
    <cfRule type="containsBlanks" dxfId="2" priority="2">
      <formula>LEN(TRIM(G3))=0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" id="{E48E2B68-6367-443E-B7BB-9C79D30A1A82}">
            <xm:f>字典!$B$2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F3:F1048576</xm:sqref>
        </x14:conditionalFormatting>
        <x14:conditionalFormatting xmlns:xm="http://schemas.microsoft.com/office/excel/2006/main">
          <x14:cfRule type="cellIs" priority="4" operator="lessThan" id="{B8DDC40F-5048-4F85-B602-93187332F620}">
            <xm:f>字典!$B$3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9" sqref="B9"/>
    </sheetView>
  </sheetViews>
  <sheetFormatPr defaultRowHeight="13.5" x14ac:dyDescent="0.15"/>
  <cols>
    <col min="1" max="1" width="14" customWidth="1"/>
  </cols>
  <sheetData>
    <row r="1" spans="1:2" x14ac:dyDescent="0.15">
      <c r="A1" t="s">
        <v>5</v>
      </c>
      <c r="B1" s="13">
        <v>8</v>
      </c>
    </row>
    <row r="2" spans="1:2" x14ac:dyDescent="0.15">
      <c r="A2" t="s">
        <v>7</v>
      </c>
      <c r="B2" s="8" t="s">
        <v>9</v>
      </c>
    </row>
    <row r="3" spans="1:2" x14ac:dyDescent="0.15">
      <c r="A3" t="s">
        <v>8</v>
      </c>
      <c r="B3" s="8" t="s">
        <v>10</v>
      </c>
    </row>
    <row r="4" spans="1:2" x14ac:dyDescent="0.15">
      <c r="A4" t="s">
        <v>11</v>
      </c>
      <c r="B4" s="8" t="s">
        <v>15</v>
      </c>
    </row>
    <row r="5" spans="1:2" x14ac:dyDescent="0.15">
      <c r="A5" t="s">
        <v>12</v>
      </c>
      <c r="B5" s="16">
        <v>1</v>
      </c>
    </row>
    <row r="6" spans="1:2" x14ac:dyDescent="0.15">
      <c r="A6" t="s">
        <v>13</v>
      </c>
      <c r="B6" s="8" t="s">
        <v>16</v>
      </c>
    </row>
    <row r="7" spans="1:2" x14ac:dyDescent="0.15">
      <c r="A7" t="s">
        <v>14</v>
      </c>
      <c r="B7" s="16">
        <v>0.5</v>
      </c>
    </row>
    <row r="8" spans="1:2" x14ac:dyDescent="0.15">
      <c r="A8" t="s">
        <v>18</v>
      </c>
      <c r="B8" s="16">
        <v>0.5</v>
      </c>
    </row>
    <row r="13" spans="1:2" x14ac:dyDescent="0.15">
      <c r="A13" t="s">
        <v>28</v>
      </c>
      <c r="B13" t="s">
        <v>34</v>
      </c>
    </row>
    <row r="14" spans="1:2" x14ac:dyDescent="0.15">
      <c r="B14" t="s">
        <v>30</v>
      </c>
    </row>
    <row r="15" spans="1:2" x14ac:dyDescent="0.15">
      <c r="B15" t="s">
        <v>31</v>
      </c>
    </row>
    <row r="16" spans="1:2" x14ac:dyDescent="0.15">
      <c r="B16" t="s">
        <v>32</v>
      </c>
    </row>
    <row r="17" spans="2:2" x14ac:dyDescent="0.15">
      <c r="B17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考勤记录</vt:lpstr>
      <vt:lpstr>字典</vt:lpstr>
    </vt:vector>
  </TitlesOfParts>
  <Company>bestvike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Hua</dc:creator>
  <cp:lastModifiedBy>Li Hua</cp:lastModifiedBy>
  <dcterms:created xsi:type="dcterms:W3CDTF">2016-09-06T06:35:13Z</dcterms:created>
  <dcterms:modified xsi:type="dcterms:W3CDTF">2017-04-24T04:20:21Z</dcterms:modified>
</cp:coreProperties>
</file>